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9600" windowHeight="12012" tabRatio="709" activeTab="0"/>
  </bookViews>
  <sheets>
    <sheet name="INHOUD" sheetId="1" r:id="rId1"/>
    <sheet name="SV_SO_1314_1a" sheetId="2" r:id="rId2"/>
    <sheet name="SV_SO_1314_1b" sheetId="3" r:id="rId3"/>
    <sheet name="SV_SO_1314_2a" sheetId="4" r:id="rId4"/>
    <sheet name="SV_SO_1314_2b" sheetId="5" r:id="rId5"/>
    <sheet name="ZBL_SO_1314_1" sheetId="6" r:id="rId6"/>
    <sheet name="ZBL_SO_1314_2" sheetId="7" r:id="rId7"/>
  </sheets>
  <definedNames>
    <definedName name="_p412">#REF!</definedName>
    <definedName name="_p413">#REF!</definedName>
    <definedName name="_xlnm.Print_Area" localSheetId="4">'SV_SO_1314_2b'!$A$1:$V$131</definedName>
    <definedName name="_xlnm.Print_Area" localSheetId="5">'ZBL_SO_1314_1'!$A$1:$Q$189</definedName>
    <definedName name="_xlnm.Print_Area" localSheetId="6">'ZBL_SO_1314_2'!$A$1:$Q$132</definedName>
    <definedName name="eentabel">#REF!</definedName>
    <definedName name="jaarboek_per_land">#REF!</definedName>
  </definedNames>
  <calcPr fullCalcOnLoad="1"/>
</workbook>
</file>

<file path=xl/sharedStrings.xml><?xml version="1.0" encoding="utf-8"?>
<sst xmlns="http://schemas.openxmlformats.org/spreadsheetml/2006/main" count="1114" uniqueCount="73">
  <si>
    <t>M</t>
  </si>
  <si>
    <t>Totaal</t>
  </si>
  <si>
    <t>Zittenblijver</t>
  </si>
  <si>
    <t>Geen zittenblijver</t>
  </si>
  <si>
    <t>2e graad</t>
  </si>
  <si>
    <t>ASO</t>
  </si>
  <si>
    <t>KSO</t>
  </si>
  <si>
    <t>TSO</t>
  </si>
  <si>
    <t>BSO</t>
  </si>
  <si>
    <t>GEWOON SECUNDAIR ONDERWIJS</t>
  </si>
  <si>
    <t>Leerlingen met Belgische nationaliteit</t>
  </si>
  <si>
    <t>Onbekend of NVT</t>
  </si>
  <si>
    <t>J</t>
  </si>
  <si>
    <t>T</t>
  </si>
  <si>
    <t>1ste graad</t>
  </si>
  <si>
    <t>1ste leerjaar A</t>
  </si>
  <si>
    <t>1ste leerjaar B</t>
  </si>
  <si>
    <t>1ste leerjaar</t>
  </si>
  <si>
    <t>2de leerjaar</t>
  </si>
  <si>
    <t>Totaal 1ste graad</t>
  </si>
  <si>
    <t>2de graad</t>
  </si>
  <si>
    <t>Totaal 2de graad</t>
  </si>
  <si>
    <t>3de graad</t>
  </si>
  <si>
    <t>Totaal 3de graad</t>
  </si>
  <si>
    <t>Algemeen totaal</t>
  </si>
  <si>
    <t>Leerlingen met vreemde nationaliteit</t>
  </si>
  <si>
    <t>Totaal aantal leerlingen</t>
  </si>
  <si>
    <t>Totaal 1ste leerjaar</t>
  </si>
  <si>
    <t>Totaal 2de leerjaar</t>
  </si>
  <si>
    <t>Zittenblijven per graad, leerjaar, onderwijsvorm en geslacht</t>
  </si>
  <si>
    <t>(modulair onderwijs, derde leerjaar van de derde graad en Se-n-Se zijn niet inbegrepen in de cijfers)</t>
  </si>
  <si>
    <t>(anderstalige nieuwkomers, modulair onderwijs, derde leerjaar van de derde graad, Se-n-Se en vierde graad zijn niet inbegrepen in de cijfers)</t>
  </si>
  <si>
    <t>Samenvatting zittenblijven tweede en derde graad, per graad, onderwijsvorm en geslacht</t>
  </si>
  <si>
    <t>Totaal 2de + 3de graad</t>
  </si>
  <si>
    <t>Jongens</t>
  </si>
  <si>
    <t>Meisjes</t>
  </si>
  <si>
    <t>voorsprong</t>
  </si>
  <si>
    <t>op leeftijd</t>
  </si>
  <si>
    <t>achterstand</t>
  </si>
  <si>
    <t>aantal jaar</t>
  </si>
  <si>
    <t>&gt;1</t>
  </si>
  <si>
    <t xml:space="preserve">  0</t>
  </si>
  <si>
    <t xml:space="preserve">  1</t>
  </si>
  <si>
    <t xml:space="preserve">  2</t>
  </si>
  <si>
    <t>&gt;2</t>
  </si>
  <si>
    <t xml:space="preserve">   1ste leerjaar A</t>
  </si>
  <si>
    <t xml:space="preserve">   1ste leerjaar B</t>
  </si>
  <si>
    <t xml:space="preserve">   Beroepsvoorbereidend leerjaar</t>
  </si>
  <si>
    <t xml:space="preserve">   ASO</t>
  </si>
  <si>
    <t xml:space="preserve">   TSO</t>
  </si>
  <si>
    <t xml:space="preserve">   KSO</t>
  </si>
  <si>
    <t xml:space="preserve">   BSO</t>
  </si>
  <si>
    <t>Schoolse vorderingen per graad, leerjaar, onderwijsvorm en geslacht</t>
  </si>
  <si>
    <t>Schoolse vorderingen per graad, leerjaar, onderwijsvorm en geslacht - procentueel</t>
  </si>
  <si>
    <t>Samenvatting schoolse vorderingen in de tweede en derde graad, per onderwijsvorm en geslacht</t>
  </si>
  <si>
    <t>Samenvatting schoolse vorderingen in de tweede en derde graad, per onderwijsvorm en geslacht - procentueel</t>
  </si>
  <si>
    <t xml:space="preserve">   2de leerjaar</t>
  </si>
  <si>
    <t>Percentage zittenblijven</t>
  </si>
  <si>
    <t>Leerlingenaantallen</t>
  </si>
  <si>
    <t>Percentages</t>
  </si>
  <si>
    <t>Leerlingenaantallen en percentages</t>
  </si>
  <si>
    <t>Schoolse vorderingen</t>
  </si>
  <si>
    <t>Zittenblijven</t>
  </si>
  <si>
    <t>Samenvatting zittenblijven in de 2de en 3de graad, per graad, onderwijsvorm en geslacht</t>
  </si>
  <si>
    <t>Samenvatting schoolse vorderingen in de 2de en 3de graad, per graad, onderwijsvorm en geslacht</t>
  </si>
  <si>
    <t>SCHOOLSE VORDERINGEN EN ZITTENBLIJVEN IN HET VOLTIJDS GEWOON SECUNDAIR ONDERWIJS - SCHOOLJAAR  2013-2014</t>
  </si>
  <si>
    <t>SV_SO_1314_1a</t>
  </si>
  <si>
    <t>SV_SO_1314_1b</t>
  </si>
  <si>
    <t>SV_SO_1314_2a</t>
  </si>
  <si>
    <t>SV_SO_1314_2b</t>
  </si>
  <si>
    <t>ZBL_SO_1314_1</t>
  </si>
  <si>
    <t>ZBL_SO_1314_2</t>
  </si>
  <si>
    <t>Schooljaar 2013-2014</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</si>
</sst>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0;0.00;&quot;-&quot;"/>
    <numFmt numFmtId="166" formatCode="0.000000"/>
    <numFmt numFmtId="167" formatCode="0.0"/>
    <numFmt numFmtId="168" formatCode="0.0%"/>
    <numFmt numFmtId="169" formatCode="#,##0.0"/>
    <numFmt numFmtId="170" formatCode="0.000%"/>
    <numFmt numFmtId="171" formatCode="0.0000%"/>
  </numFmts>
  <fonts count="45">
    <font>
      <sz val="10"/>
      <name val="Arial"/>
      <family val="0"/>
    </font>
    <font>
      <sz val="11"/>
      <color indexed="8"/>
      <name val="Calibri"/>
      <family val="2"/>
    </font>
    <font>
      <b/>
      <sz val="10"/>
      <name val="Arial"/>
      <family val="2"/>
    </font>
    <font>
      <sz val="10"/>
      <color indexed="8"/>
      <name val="Arial"/>
      <family val="2"/>
    </font>
    <font>
      <b/>
      <sz val="10"/>
      <color indexed="8"/>
      <name val="Arial"/>
      <family val="2"/>
    </font>
    <font>
      <sz val="8"/>
      <name val="Arial"/>
      <family val="2"/>
    </font>
    <font>
      <sz val="10"/>
      <name val="Helv"/>
      <family val="0"/>
    </font>
    <font>
      <sz val="10"/>
      <name val="Optimum"/>
      <family val="0"/>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u val="single"/>
      <sz val="11"/>
      <name val="Arial"/>
      <family val="2"/>
    </font>
    <font>
      <b/>
      <sz val="11.5"/>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medium">
        <color indexed="22"/>
      </left>
      <right/>
      <top/>
      <bottom/>
    </border>
    <border>
      <left style="thin"/>
      <right/>
      <top/>
      <bottom style="thin">
        <color indexed="8"/>
      </bottom>
    </border>
    <border>
      <left/>
      <right/>
      <top/>
      <bottom style="thin">
        <color indexed="8"/>
      </bottom>
    </border>
    <border>
      <left/>
      <right style="thin"/>
      <top/>
      <bottom style="thin">
        <color indexed="8"/>
      </bottom>
    </border>
    <border>
      <left style="thin"/>
      <right/>
      <top style="thin">
        <color indexed="8"/>
      </top>
      <bottom/>
    </border>
    <border>
      <left/>
      <right/>
      <top style="thin">
        <color indexed="8"/>
      </top>
      <bottom/>
    </border>
    <border>
      <left/>
      <right style="thin"/>
      <top style="thin">
        <color indexed="8"/>
      </top>
      <bottom/>
    </border>
    <border>
      <left style="thin"/>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style="thin"/>
      <right style="thin"/>
      <top style="medium"/>
      <bottom/>
    </border>
    <border>
      <left style="thin"/>
      <right style="thin"/>
      <top/>
      <bottom/>
    </border>
    <border>
      <left style="thin">
        <color indexed="8"/>
      </left>
      <right style="thin">
        <color indexed="8"/>
      </right>
      <top/>
      <bottom/>
    </border>
    <border>
      <left style="thin">
        <color indexed="8"/>
      </left>
      <right/>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style="thin"/>
      <bottom/>
    </border>
    <border>
      <left/>
      <right style="thin">
        <color indexed="8"/>
      </right>
      <top style="thin">
        <color indexed="8"/>
      </top>
      <bottom/>
    </border>
    <border>
      <left/>
      <right style="thin">
        <color indexed="8"/>
      </right>
      <top/>
      <bottom/>
    </border>
    <border>
      <left style="thin">
        <color indexed="8"/>
      </left>
      <right/>
      <top style="thin"/>
      <bottom style="thin"/>
    </border>
    <border>
      <left style="thin">
        <color indexed="8"/>
      </left>
      <right style="thin">
        <color indexed="8"/>
      </right>
      <top style="thin"/>
      <bottom style="thin"/>
    </border>
    <border>
      <left style="thin">
        <color indexed="8"/>
      </left>
      <right/>
      <top/>
      <bottom style="thin"/>
    </border>
    <border>
      <left style="thin">
        <color indexed="8"/>
      </left>
      <right style="thin">
        <color indexed="8"/>
      </right>
      <top style="thin"/>
      <bottom/>
    </border>
    <border>
      <left/>
      <right style="thin">
        <color indexed="8"/>
      </right>
      <top style="thin"/>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3" fontId="8" fillId="0" borderId="0" applyFont="0" applyFill="0" applyBorder="0" applyAlignment="0" applyProtection="0"/>
    <xf numFmtId="4" fontId="6" fillId="0" borderId="0" applyFont="0" applyFill="0" applyBorder="0" applyAlignment="0" applyProtection="0"/>
    <xf numFmtId="0" fontId="34" fillId="0" borderId="3" applyNumberFormat="0" applyFill="0" applyAlignment="0" applyProtection="0"/>
    <xf numFmtId="0" fontId="35" fillId="28" borderId="0" applyNumberFormat="0" applyBorder="0" applyAlignment="0" applyProtection="0"/>
    <xf numFmtId="3" fontId="5" fillId="1" borderId="4" applyBorder="0">
      <alignment/>
      <protection/>
    </xf>
    <xf numFmtId="0" fontId="36"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8" fillId="0" borderId="0" applyFont="0" applyFill="0" applyBorder="0" applyAlignment="0" applyProtection="0"/>
    <xf numFmtId="2" fontId="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9" fillId="1" borderId="8">
      <alignment horizontal="center" vertical="top" textRotation="90"/>
      <protection/>
    </xf>
    <xf numFmtId="0" fontId="40" fillId="30" borderId="0" applyNumberFormat="0" applyBorder="0" applyAlignment="0" applyProtection="0"/>
    <xf numFmtId="4" fontId="6" fillId="0" borderId="0" applyFont="0" applyFill="0" applyBorder="0" applyAlignment="0" applyProtection="0"/>
    <xf numFmtId="0" fontId="10" fillId="0" borderId="9">
      <alignment/>
      <protection/>
    </xf>
    <xf numFmtId="0" fontId="0" fillId="31" borderId="10" applyNumberFormat="0" applyFont="0" applyAlignment="0" applyProtection="0"/>
    <xf numFmtId="0" fontId="41" fillId="32" borderId="0" applyNumberFormat="0" applyBorder="0" applyAlignment="0" applyProtection="0"/>
    <xf numFmtId="168" fontId="8" fillId="0" borderId="0" applyFont="0" applyFill="0" applyBorder="0" applyAlignment="0" applyProtection="0"/>
    <xf numFmtId="10" fontId="8" fillId="0" borderId="0">
      <alignment/>
      <protection/>
    </xf>
    <xf numFmtId="170" fontId="8" fillId="0" borderId="0" applyFont="0" applyFill="0" applyBorder="0" applyAlignment="0" applyProtection="0"/>
    <xf numFmtId="171" fontId="7" fillId="0" borderId="0" applyFont="0" applyFill="0" applyBorder="0" applyAlignment="0" applyProtection="0"/>
    <xf numFmtId="9" fontId="0" fillId="0" borderId="0" applyFont="0" applyFill="0" applyBorder="0" applyAlignment="0" applyProtection="0"/>
    <xf numFmtId="0" fontId="11" fillId="0" borderId="9" applyBorder="0" applyAlignment="0">
      <protection/>
    </xf>
    <xf numFmtId="0" fontId="12" fillId="0" borderId="0">
      <alignment/>
      <protection/>
    </xf>
    <xf numFmtId="0" fontId="13" fillId="33" borderId="9" applyBorder="0">
      <alignment/>
      <protection/>
    </xf>
    <xf numFmtId="0" fontId="42"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242">
    <xf numFmtId="0" fontId="0" fillId="0" borderId="0" xfId="0"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4" fillId="0" borderId="17" xfId="0" applyFont="1" applyFill="1" applyBorder="1" applyAlignment="1">
      <alignment vertical="top" wrapText="1"/>
    </xf>
    <xf numFmtId="164" fontId="4" fillId="0" borderId="17" xfId="0" applyNumberFormat="1" applyFont="1" applyFill="1" applyBorder="1" applyAlignment="1">
      <alignment horizontal="center" vertical="top" wrapText="1"/>
    </xf>
    <xf numFmtId="164" fontId="3" fillId="0" borderId="18"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164" fontId="3" fillId="0" borderId="19"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13"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0" fontId="4" fillId="0" borderId="0" xfId="0" applyFont="1" applyFill="1" applyBorder="1" applyAlignment="1">
      <alignment vertical="top" wrapText="1"/>
    </xf>
    <xf numFmtId="164" fontId="4" fillId="0" borderId="4" xfId="0" applyNumberFormat="1" applyFont="1" applyFill="1" applyBorder="1" applyAlignment="1">
      <alignment horizontal="right" vertical="top"/>
    </xf>
    <xf numFmtId="164" fontId="4" fillId="0" borderId="17" xfId="0" applyNumberFormat="1" applyFont="1" applyFill="1" applyBorder="1" applyAlignment="1">
      <alignment horizontal="right" vertical="top"/>
    </xf>
    <xf numFmtId="164" fontId="4" fillId="0" borderId="22" xfId="0" applyNumberFormat="1" applyFont="1" applyFill="1" applyBorder="1" applyAlignment="1">
      <alignment horizontal="right" vertical="top"/>
    </xf>
    <xf numFmtId="164" fontId="4" fillId="0" borderId="14" xfId="0" applyNumberFormat="1" applyFont="1" applyFill="1" applyBorder="1" applyAlignment="1">
      <alignment horizontal="right" vertical="top"/>
    </xf>
    <xf numFmtId="164" fontId="4" fillId="0" borderId="15" xfId="0" applyNumberFormat="1" applyFont="1" applyFill="1" applyBorder="1" applyAlignment="1">
      <alignment horizontal="right" vertical="top"/>
    </xf>
    <xf numFmtId="164" fontId="4" fillId="0" borderId="16" xfId="0" applyNumberFormat="1" applyFont="1" applyFill="1" applyBorder="1" applyAlignment="1">
      <alignment horizontal="right" vertical="top"/>
    </xf>
    <xf numFmtId="0" fontId="4" fillId="0" borderId="0" xfId="0" applyFont="1" applyFill="1" applyBorder="1" applyAlignment="1">
      <alignment horizontal="right" vertical="top" wrapText="1"/>
    </xf>
    <xf numFmtId="164" fontId="4" fillId="0" borderId="18" xfId="0" applyNumberFormat="1" applyFont="1" applyFill="1" applyBorder="1" applyAlignment="1">
      <alignment horizontal="right" vertical="top"/>
    </xf>
    <xf numFmtId="164" fontId="4" fillId="0" borderId="0" xfId="0" applyNumberFormat="1" applyFont="1" applyFill="1" applyBorder="1" applyAlignment="1">
      <alignment horizontal="right" vertical="top"/>
    </xf>
    <xf numFmtId="164" fontId="4" fillId="0" borderId="19" xfId="0" applyNumberFormat="1" applyFont="1" applyFill="1" applyBorder="1" applyAlignment="1">
      <alignment horizontal="right" vertical="top"/>
    </xf>
    <xf numFmtId="0" fontId="4" fillId="0" borderId="0" xfId="0" applyFont="1" applyFill="1" applyBorder="1" applyAlignment="1">
      <alignment horizontal="left" vertical="top" wrapText="1"/>
    </xf>
    <xf numFmtId="0" fontId="2" fillId="0" borderId="0" xfId="0"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xf>
    <xf numFmtId="0" fontId="4" fillId="0" borderId="23" xfId="0" applyFont="1" applyFill="1" applyBorder="1" applyAlignment="1">
      <alignment vertical="top" wrapText="1"/>
    </xf>
    <xf numFmtId="164" fontId="3" fillId="0" borderId="24"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164" fontId="3" fillId="0" borderId="26" xfId="0" applyNumberFormat="1" applyFont="1" applyFill="1" applyBorder="1" applyAlignment="1">
      <alignment horizontal="right" vertical="top"/>
    </xf>
    <xf numFmtId="164" fontId="4" fillId="0" borderId="27" xfId="0" applyNumberFormat="1" applyFont="1" applyFill="1" applyBorder="1" applyAlignment="1">
      <alignment horizontal="right" vertical="top"/>
    </xf>
    <xf numFmtId="164" fontId="4" fillId="0" borderId="28" xfId="0" applyNumberFormat="1" applyFont="1" applyFill="1" applyBorder="1" applyAlignment="1">
      <alignment horizontal="right" vertical="top"/>
    </xf>
    <xf numFmtId="164" fontId="4" fillId="0" borderId="29" xfId="0" applyNumberFormat="1" applyFont="1" applyFill="1" applyBorder="1" applyAlignment="1">
      <alignment horizontal="right" vertical="top"/>
    </xf>
    <xf numFmtId="164" fontId="4" fillId="0" borderId="30" xfId="0" applyNumberFormat="1" applyFont="1" applyFill="1" applyBorder="1" applyAlignment="1">
      <alignment horizontal="right" vertical="top"/>
    </xf>
    <xf numFmtId="164" fontId="4" fillId="0" borderId="31" xfId="0" applyNumberFormat="1" applyFont="1" applyFill="1" applyBorder="1" applyAlignment="1">
      <alignment horizontal="right" vertical="top"/>
    </xf>
    <xf numFmtId="164" fontId="4" fillId="0" borderId="32" xfId="0" applyNumberFormat="1" applyFont="1" applyFill="1" applyBorder="1" applyAlignment="1">
      <alignment horizontal="right" vertical="top"/>
    </xf>
    <xf numFmtId="3" fontId="4" fillId="0" borderId="0" xfId="0" applyNumberFormat="1" applyFont="1" applyFill="1" applyBorder="1" applyAlignment="1">
      <alignment horizontal="right" vertical="top"/>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2" fillId="0" borderId="0" xfId="0" applyFont="1" applyFill="1" applyBorder="1" applyAlignment="1">
      <alignment horizontal="center"/>
    </xf>
    <xf numFmtId="165" fontId="3" fillId="0" borderId="0" xfId="0" applyNumberFormat="1" applyFont="1" applyFill="1" applyBorder="1" applyAlignment="1">
      <alignment horizontal="right" vertical="top"/>
    </xf>
    <xf numFmtId="165" fontId="3" fillId="0" borderId="13" xfId="0" applyNumberFormat="1" applyFont="1" applyFill="1" applyBorder="1" applyAlignment="1">
      <alignment horizontal="right" vertical="top"/>
    </xf>
    <xf numFmtId="165" fontId="4" fillId="0" borderId="0" xfId="0" applyNumberFormat="1" applyFont="1" applyFill="1" applyBorder="1" applyAlignment="1">
      <alignment horizontal="right" vertical="top"/>
    </xf>
    <xf numFmtId="0" fontId="0" fillId="0" borderId="33" xfId="0" applyFont="1" applyFill="1" applyBorder="1" applyAlignment="1">
      <alignment/>
    </xf>
    <xf numFmtId="0" fontId="0" fillId="0" borderId="34" xfId="0" applyFont="1" applyFill="1" applyBorder="1" applyAlignment="1">
      <alignment/>
    </xf>
    <xf numFmtId="0" fontId="2" fillId="0" borderId="34" xfId="0" applyFont="1" applyFill="1" applyBorder="1" applyAlignment="1">
      <alignment/>
    </xf>
    <xf numFmtId="165" fontId="4" fillId="0" borderId="17" xfId="0" applyNumberFormat="1" applyFont="1" applyFill="1" applyBorder="1" applyAlignment="1">
      <alignment horizontal="right" vertical="top"/>
    </xf>
    <xf numFmtId="165" fontId="4" fillId="0" borderId="15" xfId="0" applyNumberFormat="1" applyFont="1" applyFill="1" applyBorder="1" applyAlignment="1">
      <alignment horizontal="right" vertical="top"/>
    </xf>
    <xf numFmtId="0" fontId="2" fillId="0" borderId="34" xfId="0" applyFont="1" applyFill="1" applyBorder="1" applyAlignment="1">
      <alignment horizontal="right"/>
    </xf>
    <xf numFmtId="0" fontId="2" fillId="0" borderId="0" xfId="0" applyFont="1" applyFill="1" applyAlignment="1">
      <alignment horizontal="right"/>
    </xf>
    <xf numFmtId="0" fontId="0" fillId="0" borderId="34" xfId="0" applyFont="1" applyFill="1" applyBorder="1" applyAlignment="1">
      <alignment horizontal="right"/>
    </xf>
    <xf numFmtId="0" fontId="0" fillId="0" borderId="0" xfId="0" applyFont="1" applyFill="1" applyAlignment="1">
      <alignment horizontal="right"/>
    </xf>
    <xf numFmtId="165" fontId="4" fillId="0" borderId="4" xfId="0" applyNumberFormat="1" applyFont="1" applyFill="1" applyBorder="1" applyAlignment="1">
      <alignment horizontal="right" vertical="top"/>
    </xf>
    <xf numFmtId="0" fontId="4" fillId="0" borderId="23" xfId="0" applyFont="1" applyFill="1" applyBorder="1" applyAlignment="1">
      <alignment horizontal="right" vertical="top" wrapText="1"/>
    </xf>
    <xf numFmtId="0" fontId="0" fillId="0" borderId="18" xfId="0" applyFont="1" applyFill="1" applyBorder="1" applyAlignment="1">
      <alignment/>
    </xf>
    <xf numFmtId="0" fontId="0" fillId="0" borderId="19" xfId="0" applyFont="1" applyFill="1" applyBorder="1" applyAlignment="1">
      <alignment/>
    </xf>
    <xf numFmtId="164" fontId="3" fillId="0" borderId="4"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22" xfId="0" applyNumberFormat="1" applyFont="1" applyFill="1" applyBorder="1" applyAlignment="1">
      <alignment horizontal="right" vertical="top"/>
    </xf>
    <xf numFmtId="165" fontId="3" fillId="0" borderId="17" xfId="0" applyNumberFormat="1" applyFont="1" applyFill="1" applyBorder="1" applyAlignment="1">
      <alignment horizontal="right" vertical="top"/>
    </xf>
    <xf numFmtId="0" fontId="3" fillId="0" borderId="0" xfId="0" applyFont="1" applyFill="1" applyBorder="1" applyAlignment="1">
      <alignment horizontal="left" vertical="top" wrapText="1" indent="1"/>
    </xf>
    <xf numFmtId="0" fontId="0" fillId="0" borderId="0" xfId="0" applyFont="1" applyFill="1" applyAlignment="1">
      <alignment horizontal="left" indent="1"/>
    </xf>
    <xf numFmtId="0" fontId="0"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12" xfId="0" applyFill="1" applyBorder="1" applyAlignment="1">
      <alignment/>
    </xf>
    <xf numFmtId="0" fontId="0" fillId="0" borderId="35" xfId="0" applyFill="1" applyBorder="1" applyAlignment="1">
      <alignment/>
    </xf>
    <xf numFmtId="0" fontId="0" fillId="0" borderId="36" xfId="0" applyFill="1" applyBorder="1" applyAlignment="1">
      <alignment horizontal="right"/>
    </xf>
    <xf numFmtId="0" fontId="0" fillId="0" borderId="28" xfId="0" applyFill="1" applyBorder="1" applyAlignment="1">
      <alignment horizontal="right"/>
    </xf>
    <xf numFmtId="0" fontId="0" fillId="0" borderId="37" xfId="0" applyFill="1" applyBorder="1" applyAlignment="1">
      <alignment horizontal="right"/>
    </xf>
    <xf numFmtId="0" fontId="0" fillId="0" borderId="38" xfId="0" applyFill="1" applyBorder="1" applyAlignment="1">
      <alignment horizontal="right"/>
    </xf>
    <xf numFmtId="0" fontId="0" fillId="0" borderId="39" xfId="0" applyFill="1" applyBorder="1" applyAlignment="1">
      <alignment horizontal="right"/>
    </xf>
    <xf numFmtId="0" fontId="2" fillId="0" borderId="28" xfId="0" applyFont="1" applyFill="1" applyBorder="1" applyAlignment="1">
      <alignment/>
    </xf>
    <xf numFmtId="0" fontId="0" fillId="0" borderId="40" xfId="0" applyFill="1" applyBorder="1" applyAlignment="1">
      <alignment horizontal="right"/>
    </xf>
    <xf numFmtId="0" fontId="0" fillId="0" borderId="0" xfId="0" applyFill="1" applyBorder="1" applyAlignment="1">
      <alignment horizontal="right"/>
    </xf>
    <xf numFmtId="0" fontId="0" fillId="0" borderId="35" xfId="0" applyFill="1" applyBorder="1" applyAlignment="1">
      <alignment horizontal="right"/>
    </xf>
    <xf numFmtId="0" fontId="0" fillId="0" borderId="18" xfId="0" applyFill="1" applyBorder="1" applyAlignment="1">
      <alignment horizontal="right"/>
    </xf>
    <xf numFmtId="0" fontId="0" fillId="0" borderId="41" xfId="0" applyFill="1" applyBorder="1" applyAlignment="1">
      <alignment horizontal="right"/>
    </xf>
    <xf numFmtId="164" fontId="0" fillId="0" borderId="36" xfId="0" applyNumberFormat="1" applyFill="1" applyBorder="1" applyAlignment="1">
      <alignment/>
    </xf>
    <xf numFmtId="164" fontId="0" fillId="0" borderId="0" xfId="0" applyNumberFormat="1" applyFill="1" applyBorder="1" applyAlignment="1">
      <alignment/>
    </xf>
    <xf numFmtId="164" fontId="0" fillId="0" borderId="35" xfId="0" applyNumberFormat="1" applyFill="1" applyBorder="1" applyAlignment="1">
      <alignment/>
    </xf>
    <xf numFmtId="164" fontId="0" fillId="0" borderId="41" xfId="0" applyNumberFormat="1" applyFill="1" applyBorder="1" applyAlignment="1">
      <alignment/>
    </xf>
    <xf numFmtId="164" fontId="2" fillId="0" borderId="37" xfId="0" applyNumberFormat="1" applyFont="1" applyFill="1" applyBorder="1" applyAlignment="1">
      <alignment horizontal="right"/>
    </xf>
    <xf numFmtId="164" fontId="2" fillId="0" borderId="28" xfId="0" applyNumberFormat="1" applyFont="1" applyFill="1" applyBorder="1" applyAlignment="1">
      <alignment horizontal="right"/>
    </xf>
    <xf numFmtId="164" fontId="2" fillId="0" borderId="38" xfId="0" applyNumberFormat="1" applyFont="1" applyFill="1" applyBorder="1" applyAlignment="1">
      <alignment horizontal="right"/>
    </xf>
    <xf numFmtId="164" fontId="2" fillId="0" borderId="40" xfId="0" applyNumberFormat="1" applyFont="1" applyFill="1" applyBorder="1" applyAlignment="1">
      <alignment horizontal="right"/>
    </xf>
    <xf numFmtId="0" fontId="2" fillId="0" borderId="41" xfId="0" applyFont="1" applyFill="1" applyBorder="1" applyAlignment="1">
      <alignment horizontal="right"/>
    </xf>
    <xf numFmtId="164" fontId="2" fillId="0" borderId="37" xfId="0" applyNumberFormat="1" applyFont="1" applyFill="1" applyBorder="1" applyAlignment="1">
      <alignment/>
    </xf>
    <xf numFmtId="164" fontId="2" fillId="0" borderId="28" xfId="0" applyNumberFormat="1" applyFont="1" applyFill="1" applyBorder="1" applyAlignment="1">
      <alignment/>
    </xf>
    <xf numFmtId="164" fontId="2" fillId="0" borderId="38" xfId="0" applyNumberFormat="1" applyFont="1" applyFill="1" applyBorder="1" applyAlignment="1">
      <alignment/>
    </xf>
    <xf numFmtId="164" fontId="2" fillId="0" borderId="40" xfId="0" applyNumberFormat="1" applyFont="1" applyFill="1" applyBorder="1" applyAlignment="1">
      <alignment/>
    </xf>
    <xf numFmtId="0" fontId="2" fillId="0" borderId="0" xfId="0" applyFont="1" applyFill="1" applyBorder="1" applyAlignment="1">
      <alignment horizontal="left"/>
    </xf>
    <xf numFmtId="164" fontId="0" fillId="0" borderId="0" xfId="0" applyNumberFormat="1" applyFill="1" applyAlignment="1">
      <alignment/>
    </xf>
    <xf numFmtId="164" fontId="2" fillId="0" borderId="36" xfId="0" applyNumberFormat="1" applyFont="1" applyFill="1" applyBorder="1" applyAlignment="1">
      <alignment/>
    </xf>
    <xf numFmtId="164" fontId="2" fillId="0" borderId="0" xfId="0" applyNumberFormat="1" applyFont="1" applyFill="1" applyBorder="1" applyAlignment="1">
      <alignment/>
    </xf>
    <xf numFmtId="164" fontId="2" fillId="0" borderId="35" xfId="0" applyNumberFormat="1" applyFont="1" applyFill="1" applyBorder="1" applyAlignment="1">
      <alignment/>
    </xf>
    <xf numFmtId="164" fontId="2" fillId="0" borderId="41" xfId="0" applyNumberFormat="1" applyFont="1" applyFill="1" applyBorder="1" applyAlignment="1">
      <alignment/>
    </xf>
    <xf numFmtId="164" fontId="0" fillId="0" borderId="36" xfId="0" applyNumberFormat="1" applyFill="1" applyBorder="1" applyAlignment="1">
      <alignment horizontal="right"/>
    </xf>
    <xf numFmtId="164" fontId="0" fillId="0" borderId="0" xfId="0" applyNumberFormat="1" applyFill="1" applyBorder="1" applyAlignment="1">
      <alignment horizontal="right"/>
    </xf>
    <xf numFmtId="164" fontId="0" fillId="0" borderId="35" xfId="0" applyNumberFormat="1" applyFill="1" applyBorder="1" applyAlignment="1">
      <alignment horizontal="right"/>
    </xf>
    <xf numFmtId="0" fontId="0" fillId="0" borderId="0" xfId="0" applyFill="1" applyAlignment="1">
      <alignment horizontal="righ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horizontal="center"/>
    </xf>
    <xf numFmtId="0" fontId="0" fillId="0" borderId="0" xfId="0" applyFont="1" applyAlignment="1">
      <alignment/>
    </xf>
    <xf numFmtId="0" fontId="0" fillId="0" borderId="12" xfId="0" applyBorder="1" applyAlignment="1">
      <alignment/>
    </xf>
    <xf numFmtId="0" fontId="0" fillId="0" borderId="35" xfId="0" applyBorder="1" applyAlignment="1">
      <alignment/>
    </xf>
    <xf numFmtId="0" fontId="0" fillId="0" borderId="36" xfId="0" applyBorder="1" applyAlignment="1">
      <alignment horizontal="right"/>
    </xf>
    <xf numFmtId="0" fontId="0" fillId="0" borderId="28"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0" fontId="0" fillId="0" borderId="39" xfId="0" applyBorder="1" applyAlignment="1">
      <alignment horizontal="right"/>
    </xf>
    <xf numFmtId="0" fontId="2" fillId="0" borderId="28" xfId="0" applyFont="1" applyBorder="1" applyAlignment="1">
      <alignment/>
    </xf>
    <xf numFmtId="0" fontId="0" fillId="0" borderId="40" xfId="0" applyBorder="1" applyAlignment="1">
      <alignment horizontal="right"/>
    </xf>
    <xf numFmtId="0" fontId="0" fillId="0" borderId="0" xfId="0" applyBorder="1" applyAlignment="1">
      <alignment horizontal="right"/>
    </xf>
    <xf numFmtId="0" fontId="0" fillId="0" borderId="35" xfId="0" applyBorder="1" applyAlignment="1">
      <alignment horizontal="right"/>
    </xf>
    <xf numFmtId="0" fontId="0" fillId="0" borderId="18" xfId="0" applyBorder="1" applyAlignment="1">
      <alignment horizontal="right"/>
    </xf>
    <xf numFmtId="0" fontId="0" fillId="0" borderId="41" xfId="0" applyBorder="1" applyAlignment="1">
      <alignment horizontal="right"/>
    </xf>
    <xf numFmtId="165" fontId="0" fillId="0" borderId="36" xfId="0" applyNumberFormat="1" applyBorder="1" applyAlignment="1">
      <alignment/>
    </xf>
    <xf numFmtId="165" fontId="0" fillId="0" borderId="0" xfId="0" applyNumberFormat="1" applyBorder="1" applyAlignment="1">
      <alignment/>
    </xf>
    <xf numFmtId="165" fontId="0" fillId="0" borderId="35" xfId="0" applyNumberFormat="1" applyBorder="1" applyAlignment="1">
      <alignment/>
    </xf>
    <xf numFmtId="165" fontId="0" fillId="0" borderId="41" xfId="0" applyNumberFormat="1" applyBorder="1" applyAlignment="1">
      <alignment/>
    </xf>
    <xf numFmtId="165" fontId="2" fillId="0" borderId="37" xfId="0" applyNumberFormat="1" applyFont="1" applyBorder="1" applyAlignment="1">
      <alignment horizontal="right"/>
    </xf>
    <xf numFmtId="165" fontId="2" fillId="0" borderId="28" xfId="0" applyNumberFormat="1" applyFont="1" applyBorder="1" applyAlignment="1">
      <alignment horizontal="right"/>
    </xf>
    <xf numFmtId="165" fontId="2" fillId="0" borderId="38" xfId="0" applyNumberFormat="1" applyFont="1" applyBorder="1" applyAlignment="1">
      <alignment horizontal="right"/>
    </xf>
    <xf numFmtId="165" fontId="2" fillId="0" borderId="40" xfId="0" applyNumberFormat="1" applyFont="1" applyBorder="1" applyAlignment="1">
      <alignment horizontal="right"/>
    </xf>
    <xf numFmtId="0" fontId="2" fillId="0" borderId="0" xfId="0" applyFont="1" applyAlignment="1">
      <alignment horizontal="right"/>
    </xf>
    <xf numFmtId="164" fontId="0" fillId="0" borderId="36" xfId="0" applyNumberFormat="1" applyBorder="1" applyAlignment="1">
      <alignment/>
    </xf>
    <xf numFmtId="164" fontId="0" fillId="0" borderId="0" xfId="0" applyNumberFormat="1" applyBorder="1" applyAlignment="1">
      <alignment/>
    </xf>
    <xf numFmtId="164" fontId="0" fillId="0" borderId="35" xfId="0" applyNumberFormat="1" applyBorder="1" applyAlignment="1">
      <alignment/>
    </xf>
    <xf numFmtId="164" fontId="0" fillId="0" borderId="41" xfId="0" applyNumberFormat="1" applyBorder="1" applyAlignment="1">
      <alignment/>
    </xf>
    <xf numFmtId="0" fontId="2" fillId="0" borderId="41" xfId="0" applyFont="1" applyBorder="1" applyAlignment="1">
      <alignment horizontal="right"/>
    </xf>
    <xf numFmtId="165" fontId="2" fillId="0" borderId="37" xfId="0" applyNumberFormat="1" applyFont="1" applyBorder="1" applyAlignment="1">
      <alignment/>
    </xf>
    <xf numFmtId="165" fontId="2" fillId="0" borderId="28" xfId="0" applyNumberFormat="1" applyFont="1" applyBorder="1" applyAlignment="1">
      <alignment/>
    </xf>
    <xf numFmtId="165" fontId="2" fillId="0" borderId="38" xfId="0" applyNumberFormat="1" applyFont="1" applyBorder="1" applyAlignment="1">
      <alignment/>
    </xf>
    <xf numFmtId="165" fontId="2" fillId="0" borderId="40" xfId="0" applyNumberFormat="1" applyFont="1" applyBorder="1" applyAlignment="1">
      <alignment/>
    </xf>
    <xf numFmtId="165" fontId="0" fillId="0" borderId="0" xfId="0" applyNumberFormat="1" applyAlignment="1">
      <alignment/>
    </xf>
    <xf numFmtId="165" fontId="2" fillId="0" borderId="37" xfId="0" applyNumberFormat="1" applyFont="1" applyFill="1" applyBorder="1" applyAlignment="1">
      <alignment horizontal="right"/>
    </xf>
    <xf numFmtId="165" fontId="2" fillId="0" borderId="28" xfId="0" applyNumberFormat="1" applyFont="1" applyFill="1" applyBorder="1" applyAlignment="1">
      <alignment horizontal="right"/>
    </xf>
    <xf numFmtId="165" fontId="2" fillId="0" borderId="38" xfId="0" applyNumberFormat="1" applyFont="1" applyFill="1" applyBorder="1" applyAlignment="1">
      <alignment horizontal="right"/>
    </xf>
    <xf numFmtId="165" fontId="0" fillId="0" borderId="36" xfId="0" applyNumberFormat="1" applyFill="1" applyBorder="1" applyAlignment="1">
      <alignment/>
    </xf>
    <xf numFmtId="165" fontId="0" fillId="0" borderId="0" xfId="0" applyNumberFormat="1" applyFill="1" applyBorder="1" applyAlignment="1">
      <alignment/>
    </xf>
    <xf numFmtId="165" fontId="0" fillId="0" borderId="35" xfId="0" applyNumberFormat="1" applyFill="1" applyBorder="1" applyAlignment="1">
      <alignment/>
    </xf>
    <xf numFmtId="165" fontId="0" fillId="0" borderId="0" xfId="0" applyNumberFormat="1" applyFill="1" applyAlignment="1">
      <alignment/>
    </xf>
    <xf numFmtId="165" fontId="2" fillId="0" borderId="37" xfId="0" applyNumberFormat="1" applyFont="1" applyFill="1" applyBorder="1" applyAlignment="1">
      <alignment/>
    </xf>
    <xf numFmtId="165" fontId="2" fillId="0" borderId="28" xfId="0" applyNumberFormat="1" applyFont="1" applyFill="1" applyBorder="1" applyAlignment="1">
      <alignment/>
    </xf>
    <xf numFmtId="165" fontId="2" fillId="0" borderId="38" xfId="0" applyNumberFormat="1" applyFont="1" applyFill="1" applyBorder="1" applyAlignment="1">
      <alignment/>
    </xf>
    <xf numFmtId="0" fontId="2" fillId="0" borderId="0" xfId="0" applyFont="1" applyAlignment="1">
      <alignment/>
    </xf>
    <xf numFmtId="0" fontId="2" fillId="0" borderId="0" xfId="0" applyFont="1" applyBorder="1" applyAlignment="1">
      <alignment horizontal="right"/>
    </xf>
    <xf numFmtId="165" fontId="2" fillId="0" borderId="36" xfId="0" applyNumberFormat="1" applyFont="1" applyBorder="1" applyAlignment="1">
      <alignment/>
    </xf>
    <xf numFmtId="165" fontId="2" fillId="0" borderId="0" xfId="0" applyNumberFormat="1" applyFont="1" applyBorder="1" applyAlignment="1">
      <alignment/>
    </xf>
    <xf numFmtId="165" fontId="2" fillId="0" borderId="35" xfId="0" applyNumberFormat="1" applyFont="1" applyBorder="1" applyAlignment="1">
      <alignment/>
    </xf>
    <xf numFmtId="165" fontId="2" fillId="0" borderId="41" xfId="0" applyNumberFormat="1" applyFont="1" applyBorder="1" applyAlignment="1">
      <alignment/>
    </xf>
    <xf numFmtId="2" fontId="2" fillId="0" borderId="0" xfId="0" applyNumberFormat="1" applyFont="1" applyFill="1" applyBorder="1" applyAlignment="1">
      <alignment/>
    </xf>
    <xf numFmtId="0" fontId="2" fillId="0" borderId="0" xfId="0" applyFont="1" applyBorder="1" applyAlignment="1">
      <alignment horizontal="center"/>
    </xf>
    <xf numFmtId="165" fontId="2" fillId="0" borderId="36" xfId="0" applyNumberFormat="1" applyFont="1" applyFill="1" applyBorder="1" applyAlignment="1">
      <alignment/>
    </xf>
    <xf numFmtId="165" fontId="2" fillId="0" borderId="0" xfId="0" applyNumberFormat="1" applyFont="1" applyFill="1" applyBorder="1" applyAlignment="1">
      <alignment/>
    </xf>
    <xf numFmtId="165" fontId="2" fillId="0" borderId="35" xfId="0" applyNumberFormat="1" applyFont="1" applyFill="1" applyBorder="1" applyAlignment="1">
      <alignment/>
    </xf>
    <xf numFmtId="0" fontId="0" fillId="0" borderId="15" xfId="0" applyFill="1" applyBorder="1" applyAlignment="1">
      <alignment horizontal="right"/>
    </xf>
    <xf numFmtId="0" fontId="0" fillId="0" borderId="42" xfId="0" applyFill="1" applyBorder="1" applyAlignment="1">
      <alignment horizontal="right"/>
    </xf>
    <xf numFmtId="0" fontId="0" fillId="0" borderId="43" xfId="0" applyFill="1" applyBorder="1" applyAlignment="1">
      <alignment horizontal="right"/>
    </xf>
    <xf numFmtId="0" fontId="0" fillId="0" borderId="44" xfId="0" applyFill="1" applyBorder="1" applyAlignment="1">
      <alignment horizontal="right"/>
    </xf>
    <xf numFmtId="0" fontId="2" fillId="0" borderId="40" xfId="0" applyFont="1" applyFill="1" applyBorder="1" applyAlignment="1">
      <alignment horizontal="left"/>
    </xf>
    <xf numFmtId="164" fontId="0" fillId="0" borderId="36" xfId="0" applyNumberFormat="1" applyFont="1" applyFill="1" applyBorder="1" applyAlignment="1">
      <alignment/>
    </xf>
    <xf numFmtId="164" fontId="0" fillId="0" borderId="0" xfId="0" applyNumberFormat="1" applyFont="1" applyFill="1" applyBorder="1" applyAlignment="1">
      <alignment/>
    </xf>
    <xf numFmtId="164" fontId="0" fillId="0" borderId="35" xfId="0" applyNumberFormat="1" applyFont="1" applyFill="1" applyBorder="1" applyAlignment="1">
      <alignment/>
    </xf>
    <xf numFmtId="164" fontId="0" fillId="0" borderId="41" xfId="0" applyNumberFormat="1" applyFont="1" applyFill="1" applyBorder="1" applyAlignment="1">
      <alignment/>
    </xf>
    <xf numFmtId="0" fontId="2" fillId="0" borderId="17" xfId="0" applyFont="1" applyFill="1" applyBorder="1" applyAlignment="1">
      <alignment/>
    </xf>
    <xf numFmtId="164" fontId="0" fillId="0" borderId="39" xfId="0" applyNumberFormat="1" applyFill="1" applyBorder="1" applyAlignment="1">
      <alignment/>
    </xf>
    <xf numFmtId="164" fontId="0" fillId="0" borderId="17" xfId="0" applyNumberFormat="1" applyFill="1" applyBorder="1" applyAlignment="1">
      <alignment/>
    </xf>
    <xf numFmtId="164" fontId="0" fillId="0" borderId="45" xfId="0" applyNumberFormat="1" applyFill="1" applyBorder="1" applyAlignment="1">
      <alignment/>
    </xf>
    <xf numFmtId="164" fontId="0" fillId="0" borderId="46" xfId="0" applyNumberFormat="1" applyFill="1" applyBorder="1" applyAlignment="1">
      <alignment/>
    </xf>
    <xf numFmtId="0" fontId="0" fillId="0" borderId="15" xfId="0" applyBorder="1" applyAlignment="1">
      <alignment horizontal="right"/>
    </xf>
    <xf numFmtId="0" fontId="0" fillId="0" borderId="42" xfId="0" applyBorder="1" applyAlignment="1">
      <alignment horizontal="right"/>
    </xf>
    <xf numFmtId="0" fontId="0" fillId="0" borderId="43" xfId="0" applyBorder="1" applyAlignment="1">
      <alignment horizontal="right"/>
    </xf>
    <xf numFmtId="0" fontId="0" fillId="0" borderId="44" xfId="0" applyBorder="1" applyAlignment="1">
      <alignment horizontal="right"/>
    </xf>
    <xf numFmtId="165" fontId="0" fillId="0" borderId="41" xfId="0" applyNumberFormat="1" applyFill="1" applyBorder="1" applyAlignment="1">
      <alignment/>
    </xf>
    <xf numFmtId="165" fontId="2" fillId="0" borderId="40" xfId="0" applyNumberFormat="1" applyFont="1" applyFill="1" applyBorder="1" applyAlignment="1">
      <alignment horizontal="right"/>
    </xf>
    <xf numFmtId="165" fontId="2" fillId="0" borderId="40" xfId="0" applyNumberFormat="1" applyFont="1" applyFill="1" applyBorder="1" applyAlignment="1">
      <alignment/>
    </xf>
    <xf numFmtId="165" fontId="0" fillId="0" borderId="36" xfId="0" applyNumberFormat="1" applyFont="1" applyFill="1" applyBorder="1" applyAlignment="1">
      <alignment/>
    </xf>
    <xf numFmtId="165" fontId="0" fillId="0" borderId="0" xfId="0" applyNumberFormat="1" applyFont="1" applyFill="1" applyBorder="1" applyAlignment="1">
      <alignment/>
    </xf>
    <xf numFmtId="165" fontId="0" fillId="0" borderId="35" xfId="0" applyNumberFormat="1" applyFont="1" applyFill="1" applyBorder="1" applyAlignment="1">
      <alignment/>
    </xf>
    <xf numFmtId="165" fontId="0" fillId="0" borderId="41" xfId="0" applyNumberFormat="1" applyFont="1" applyFill="1" applyBorder="1" applyAlignment="1">
      <alignment/>
    </xf>
    <xf numFmtId="0" fontId="3" fillId="0" borderId="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22" xfId="0" applyFont="1" applyFill="1" applyBorder="1" applyAlignment="1">
      <alignment horizontal="center" vertical="top" wrapText="1"/>
    </xf>
    <xf numFmtId="164" fontId="4" fillId="0" borderId="18"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4" fontId="4" fillId="0" borderId="19" xfId="0" applyNumberFormat="1" applyFont="1" applyFill="1" applyBorder="1" applyAlignment="1">
      <alignment horizontal="center" vertical="top" wrapText="1"/>
    </xf>
    <xf numFmtId="164" fontId="0" fillId="0" borderId="0" xfId="0" applyNumberFormat="1" applyFont="1" applyFill="1" applyAlignment="1">
      <alignment/>
    </xf>
    <xf numFmtId="0" fontId="0" fillId="0" borderId="4" xfId="0" applyFont="1" applyFill="1" applyBorder="1" applyAlignment="1">
      <alignment/>
    </xf>
    <xf numFmtId="0" fontId="0" fillId="0" borderId="17" xfId="0" applyFont="1" applyFill="1" applyBorder="1" applyAlignment="1">
      <alignment/>
    </xf>
    <xf numFmtId="0" fontId="0" fillId="0" borderId="22" xfId="0" applyFont="1" applyFill="1" applyBorder="1" applyAlignment="1">
      <alignment/>
    </xf>
    <xf numFmtId="0" fontId="14" fillId="0" borderId="0" xfId="0" applyFont="1" applyAlignment="1">
      <alignment/>
    </xf>
    <xf numFmtId="0" fontId="4" fillId="0" borderId="0" xfId="0" applyFont="1" applyFill="1" applyBorder="1" applyAlignment="1">
      <alignment horizontal="right" wrapText="1"/>
    </xf>
    <xf numFmtId="164" fontId="4" fillId="0" borderId="18" xfId="0" applyNumberFormat="1" applyFont="1" applyFill="1" applyBorder="1" applyAlignment="1">
      <alignment horizontal="right"/>
    </xf>
    <xf numFmtId="164" fontId="4" fillId="0" borderId="0" xfId="0" applyNumberFormat="1" applyFont="1" applyFill="1" applyBorder="1" applyAlignment="1">
      <alignment horizontal="right"/>
    </xf>
    <xf numFmtId="164" fontId="4" fillId="0" borderId="19" xfId="0" applyNumberFormat="1" applyFont="1" applyFill="1" applyBorder="1" applyAlignment="1">
      <alignment horizontal="right"/>
    </xf>
    <xf numFmtId="0" fontId="2" fillId="0" borderId="34" xfId="0" applyFont="1" applyFill="1" applyBorder="1" applyAlignment="1">
      <alignment/>
    </xf>
    <xf numFmtId="165" fontId="4" fillId="0" borderId="0" xfId="0" applyNumberFormat="1" applyFont="1" applyFill="1" applyBorder="1" applyAlignment="1">
      <alignment horizontal="right"/>
    </xf>
    <xf numFmtId="0" fontId="2" fillId="0" borderId="0" xfId="0" applyFont="1" applyFill="1" applyBorder="1" applyAlignment="1">
      <alignment/>
    </xf>
    <xf numFmtId="0" fontId="15" fillId="0" borderId="0" xfId="0" applyFont="1" applyAlignment="1">
      <alignment/>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20" xfId="0" applyFill="1" applyBorder="1" applyAlignment="1">
      <alignment horizontal="center"/>
    </xf>
    <xf numFmtId="0" fontId="0" fillId="0" borderId="13" xfId="0" applyFill="1" applyBorder="1" applyAlignment="1">
      <alignment horizontal="center"/>
    </xf>
    <xf numFmtId="0" fontId="0" fillId="0" borderId="21" xfId="0" applyFill="1" applyBorder="1" applyAlignment="1">
      <alignment horizontal="center"/>
    </xf>
    <xf numFmtId="0" fontId="2" fillId="0" borderId="0" xfId="0" applyFont="1" applyFill="1" applyAlignment="1">
      <alignment horizontal="center"/>
    </xf>
    <xf numFmtId="0" fontId="0" fillId="0" borderId="0" xfId="0" applyFont="1"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2" fillId="0" borderId="0" xfId="0" applyFont="1" applyAlignment="1">
      <alignment horizontal="center"/>
    </xf>
    <xf numFmtId="0" fontId="0" fillId="0" borderId="0" xfId="0" applyFont="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0" xfId="0" applyFont="1" applyFill="1" applyAlignment="1">
      <alignment horizontal="center"/>
    </xf>
    <xf numFmtId="0" fontId="3" fillId="0" borderId="12"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48" xfId="0" applyFont="1" applyFill="1" applyBorder="1" applyAlignment="1">
      <alignment horizontal="center" vertical="top" wrapText="1"/>
    </xf>
    <xf numFmtId="0" fontId="3" fillId="0" borderId="49" xfId="0" applyFont="1" applyFill="1" applyBorder="1" applyAlignment="1">
      <alignment horizontal="center" vertical="top" wrapText="1"/>
    </xf>
  </cellXfs>
  <cellStyles count="63">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ubtotaal" xfId="69"/>
    <cellStyle name="Titel" xfId="70"/>
    <cellStyle name="Totaal" xfId="71"/>
    <cellStyle name="Uitvoer" xfId="72"/>
    <cellStyle name="Currency" xfId="73"/>
    <cellStyle name="Currency [0]" xfId="74"/>
    <cellStyle name="Verklarende tekst" xfId="75"/>
    <cellStyle name="Waarschuwingsteks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85725</xdr:rowOff>
    </xdr:from>
    <xdr:to>
      <xdr:col>21</xdr:col>
      <xdr:colOff>390525</xdr:colOff>
      <xdr:row>61</xdr:row>
      <xdr:rowOff>0</xdr:rowOff>
    </xdr:to>
    <xdr:sp>
      <xdr:nvSpPr>
        <xdr:cNvPr id="1" name="Text Box 1"/>
        <xdr:cNvSpPr txBox="1">
          <a:spLocks noChangeArrowheads="1"/>
        </xdr:cNvSpPr>
      </xdr:nvSpPr>
      <xdr:spPr>
        <a:xfrm>
          <a:off x="28575" y="8248650"/>
          <a:ext cx="11944350"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117</xdr:row>
      <xdr:rowOff>142875</xdr:rowOff>
    </xdr:from>
    <xdr:to>
      <xdr:col>21</xdr:col>
      <xdr:colOff>409575</xdr:colOff>
      <xdr:row>125</xdr:row>
      <xdr:rowOff>123825</xdr:rowOff>
    </xdr:to>
    <xdr:sp>
      <xdr:nvSpPr>
        <xdr:cNvPr id="2" name="Text Box 2"/>
        <xdr:cNvSpPr txBox="1">
          <a:spLocks noChangeArrowheads="1"/>
        </xdr:cNvSpPr>
      </xdr:nvSpPr>
      <xdr:spPr>
        <a:xfrm>
          <a:off x="38100" y="18954750"/>
          <a:ext cx="11953875" cy="15049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0</xdr:rowOff>
    </xdr:from>
    <xdr:to>
      <xdr:col>21</xdr:col>
      <xdr:colOff>409575</xdr:colOff>
      <xdr:row>191</xdr:row>
      <xdr:rowOff>66675</xdr:rowOff>
    </xdr:to>
    <xdr:sp>
      <xdr:nvSpPr>
        <xdr:cNvPr id="3" name="Text Box 3"/>
        <xdr:cNvSpPr txBox="1">
          <a:spLocks noChangeArrowheads="1"/>
        </xdr:cNvSpPr>
      </xdr:nvSpPr>
      <xdr:spPr>
        <a:xfrm>
          <a:off x="38100" y="29632275"/>
          <a:ext cx="11953875" cy="1524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28575</xdr:colOff>
      <xdr:row>61</xdr:row>
      <xdr:rowOff>47625</xdr:rowOff>
    </xdr:from>
    <xdr:to>
      <xdr:col>21</xdr:col>
      <xdr:colOff>400050</xdr:colOff>
      <xdr:row>64</xdr:row>
      <xdr:rowOff>85725</xdr:rowOff>
    </xdr:to>
    <xdr:sp>
      <xdr:nvSpPr>
        <xdr:cNvPr id="4" name="Tekstvak 1"/>
        <xdr:cNvSpPr txBox="1">
          <a:spLocks noChangeArrowheads="1"/>
        </xdr:cNvSpPr>
      </xdr:nvSpPr>
      <xdr:spPr>
        <a:xfrm>
          <a:off x="28575" y="9829800"/>
          <a:ext cx="119538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38100</xdr:colOff>
      <xdr:row>126</xdr:row>
      <xdr:rowOff>0</xdr:rowOff>
    </xdr:from>
    <xdr:to>
      <xdr:col>21</xdr:col>
      <xdr:colOff>438150</xdr:colOff>
      <xdr:row>128</xdr:row>
      <xdr:rowOff>161925</xdr:rowOff>
    </xdr:to>
    <xdr:sp>
      <xdr:nvSpPr>
        <xdr:cNvPr id="5" name="Tekstvak 2"/>
        <xdr:cNvSpPr txBox="1">
          <a:spLocks noChangeArrowheads="1"/>
        </xdr:cNvSpPr>
      </xdr:nvSpPr>
      <xdr:spPr>
        <a:xfrm>
          <a:off x="38100" y="20526375"/>
          <a:ext cx="1198245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142875</xdr:rowOff>
    </xdr:from>
    <xdr:to>
      <xdr:col>21</xdr:col>
      <xdr:colOff>409575</xdr:colOff>
      <xdr:row>61</xdr:row>
      <xdr:rowOff>76200</xdr:rowOff>
    </xdr:to>
    <xdr:sp>
      <xdr:nvSpPr>
        <xdr:cNvPr id="1" name="Text Box 1"/>
        <xdr:cNvSpPr txBox="1">
          <a:spLocks noChangeArrowheads="1"/>
        </xdr:cNvSpPr>
      </xdr:nvSpPr>
      <xdr:spPr>
        <a:xfrm>
          <a:off x="0" y="8324850"/>
          <a:ext cx="12049125"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117</xdr:row>
      <xdr:rowOff>104775</xdr:rowOff>
    </xdr:from>
    <xdr:to>
      <xdr:col>21</xdr:col>
      <xdr:colOff>428625</xdr:colOff>
      <xdr:row>125</xdr:row>
      <xdr:rowOff>142875</xdr:rowOff>
    </xdr:to>
    <xdr:sp>
      <xdr:nvSpPr>
        <xdr:cNvPr id="2" name="Text Box 2"/>
        <xdr:cNvSpPr txBox="1">
          <a:spLocks noChangeArrowheads="1"/>
        </xdr:cNvSpPr>
      </xdr:nvSpPr>
      <xdr:spPr>
        <a:xfrm>
          <a:off x="19050" y="18973800"/>
          <a:ext cx="1204912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133350</xdr:rowOff>
    </xdr:from>
    <xdr:to>
      <xdr:col>21</xdr:col>
      <xdr:colOff>390525</xdr:colOff>
      <xdr:row>192</xdr:row>
      <xdr:rowOff>76200</xdr:rowOff>
    </xdr:to>
    <xdr:sp>
      <xdr:nvSpPr>
        <xdr:cNvPr id="3" name="Text Box 3"/>
        <xdr:cNvSpPr txBox="1">
          <a:spLocks noChangeArrowheads="1"/>
        </xdr:cNvSpPr>
      </xdr:nvSpPr>
      <xdr:spPr>
        <a:xfrm>
          <a:off x="38100" y="29679900"/>
          <a:ext cx="11991975"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61</xdr:row>
      <xdr:rowOff>114300</xdr:rowOff>
    </xdr:from>
    <xdr:to>
      <xdr:col>21</xdr:col>
      <xdr:colOff>409575</xdr:colOff>
      <xdr:row>65</xdr:row>
      <xdr:rowOff>0</xdr:rowOff>
    </xdr:to>
    <xdr:sp>
      <xdr:nvSpPr>
        <xdr:cNvPr id="4" name="Tekstvak 1"/>
        <xdr:cNvSpPr txBox="1">
          <a:spLocks noChangeArrowheads="1"/>
        </xdr:cNvSpPr>
      </xdr:nvSpPr>
      <xdr:spPr>
        <a:xfrm>
          <a:off x="19050" y="9915525"/>
          <a:ext cx="120300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28575</xdr:colOff>
      <xdr:row>126</xdr:row>
      <xdr:rowOff>19050</xdr:rowOff>
    </xdr:from>
    <xdr:to>
      <xdr:col>21</xdr:col>
      <xdr:colOff>438150</xdr:colOff>
      <xdr:row>129</xdr:row>
      <xdr:rowOff>85725</xdr:rowOff>
    </xdr:to>
    <xdr:sp>
      <xdr:nvSpPr>
        <xdr:cNvPr id="5" name="Tekstvak 2"/>
        <xdr:cNvSpPr txBox="1">
          <a:spLocks noChangeArrowheads="1"/>
        </xdr:cNvSpPr>
      </xdr:nvSpPr>
      <xdr:spPr>
        <a:xfrm>
          <a:off x="28575" y="20545425"/>
          <a:ext cx="1204912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85725</xdr:rowOff>
    </xdr:from>
    <xdr:to>
      <xdr:col>21</xdr:col>
      <xdr:colOff>409575</xdr:colOff>
      <xdr:row>39</xdr:row>
      <xdr:rowOff>38100</xdr:rowOff>
    </xdr:to>
    <xdr:sp>
      <xdr:nvSpPr>
        <xdr:cNvPr id="1" name="Text Box 1"/>
        <xdr:cNvSpPr txBox="1">
          <a:spLocks noChangeArrowheads="1"/>
        </xdr:cNvSpPr>
      </xdr:nvSpPr>
      <xdr:spPr>
        <a:xfrm>
          <a:off x="28575" y="4581525"/>
          <a:ext cx="11334750"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71</xdr:row>
      <xdr:rowOff>142875</xdr:rowOff>
    </xdr:from>
    <xdr:to>
      <xdr:col>21</xdr:col>
      <xdr:colOff>428625</xdr:colOff>
      <xdr:row>79</xdr:row>
      <xdr:rowOff>161925</xdr:rowOff>
    </xdr:to>
    <xdr:sp>
      <xdr:nvSpPr>
        <xdr:cNvPr id="2" name="Text Box 2"/>
        <xdr:cNvSpPr txBox="1">
          <a:spLocks noChangeArrowheads="1"/>
        </xdr:cNvSpPr>
      </xdr:nvSpPr>
      <xdr:spPr>
        <a:xfrm>
          <a:off x="38100" y="11334750"/>
          <a:ext cx="11344275" cy="15430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112</xdr:row>
      <xdr:rowOff>0</xdr:rowOff>
    </xdr:from>
    <xdr:to>
      <xdr:col>21</xdr:col>
      <xdr:colOff>428625</xdr:colOff>
      <xdr:row>121</xdr:row>
      <xdr:rowOff>95250</xdr:rowOff>
    </xdr:to>
    <xdr:sp>
      <xdr:nvSpPr>
        <xdr:cNvPr id="3" name="Text Box 3"/>
        <xdr:cNvSpPr txBox="1">
          <a:spLocks noChangeArrowheads="1"/>
        </xdr:cNvSpPr>
      </xdr:nvSpPr>
      <xdr:spPr>
        <a:xfrm>
          <a:off x="38100" y="18011775"/>
          <a:ext cx="11344275"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21</xdr:col>
      <xdr:colOff>409575</xdr:colOff>
      <xdr:row>39</xdr:row>
      <xdr:rowOff>85725</xdr:rowOff>
    </xdr:to>
    <xdr:sp>
      <xdr:nvSpPr>
        <xdr:cNvPr id="1" name="Text Box 1"/>
        <xdr:cNvSpPr txBox="1">
          <a:spLocks noChangeArrowheads="1"/>
        </xdr:cNvSpPr>
      </xdr:nvSpPr>
      <xdr:spPr>
        <a:xfrm>
          <a:off x="0" y="4714875"/>
          <a:ext cx="11334750"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71</xdr:row>
      <xdr:rowOff>104775</xdr:rowOff>
    </xdr:from>
    <xdr:to>
      <xdr:col>21</xdr:col>
      <xdr:colOff>428625</xdr:colOff>
      <xdr:row>80</xdr:row>
      <xdr:rowOff>19050</xdr:rowOff>
    </xdr:to>
    <xdr:sp>
      <xdr:nvSpPr>
        <xdr:cNvPr id="2" name="Text Box 2"/>
        <xdr:cNvSpPr txBox="1">
          <a:spLocks noChangeArrowheads="1"/>
        </xdr:cNvSpPr>
      </xdr:nvSpPr>
      <xdr:spPr>
        <a:xfrm>
          <a:off x="19050" y="11382375"/>
          <a:ext cx="11334750"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111</xdr:row>
      <xdr:rowOff>133350</xdr:rowOff>
    </xdr:from>
    <xdr:to>
      <xdr:col>21</xdr:col>
      <xdr:colOff>438150</xdr:colOff>
      <xdr:row>121</xdr:row>
      <xdr:rowOff>47625</xdr:rowOff>
    </xdr:to>
    <xdr:sp>
      <xdr:nvSpPr>
        <xdr:cNvPr id="3" name="Text Box 3"/>
        <xdr:cNvSpPr txBox="1">
          <a:spLocks noChangeArrowheads="1"/>
        </xdr:cNvSpPr>
      </xdr:nvSpPr>
      <xdr:spPr>
        <a:xfrm>
          <a:off x="38100" y="17973675"/>
          <a:ext cx="1132522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181</xdr:row>
      <xdr:rowOff>0</xdr:rowOff>
    </xdr:from>
    <xdr:to>
      <xdr:col>16</xdr:col>
      <xdr:colOff>542925</xdr:colOff>
      <xdr:row>191</xdr:row>
      <xdr:rowOff>85725</xdr:rowOff>
    </xdr:to>
    <xdr:sp>
      <xdr:nvSpPr>
        <xdr:cNvPr id="1" name="Text Box 1"/>
        <xdr:cNvSpPr txBox="1">
          <a:spLocks noChangeArrowheads="1"/>
        </xdr:cNvSpPr>
      </xdr:nvSpPr>
      <xdr:spPr>
        <a:xfrm>
          <a:off x="66675" y="29403675"/>
          <a:ext cx="10601325" cy="1704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0</xdr:colOff>
      <xdr:row>115</xdr:row>
      <xdr:rowOff>66675</xdr:rowOff>
    </xdr:from>
    <xdr:to>
      <xdr:col>16</xdr:col>
      <xdr:colOff>561975</xdr:colOff>
      <xdr:row>125</xdr:row>
      <xdr:rowOff>114300</xdr:rowOff>
    </xdr:to>
    <xdr:sp>
      <xdr:nvSpPr>
        <xdr:cNvPr id="2" name="Text Box 2"/>
        <xdr:cNvSpPr txBox="1">
          <a:spLocks noChangeArrowheads="1"/>
        </xdr:cNvSpPr>
      </xdr:nvSpPr>
      <xdr:spPr>
        <a:xfrm>
          <a:off x="0" y="18735675"/>
          <a:ext cx="10687050" cy="1666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50</xdr:row>
      <xdr:rowOff>66675</xdr:rowOff>
    </xdr:from>
    <xdr:to>
      <xdr:col>16</xdr:col>
      <xdr:colOff>542925</xdr:colOff>
      <xdr:row>60</xdr:row>
      <xdr:rowOff>114300</xdr:rowOff>
    </xdr:to>
    <xdr:sp>
      <xdr:nvSpPr>
        <xdr:cNvPr id="3" name="Text Box 3"/>
        <xdr:cNvSpPr txBox="1">
          <a:spLocks noChangeArrowheads="1"/>
        </xdr:cNvSpPr>
      </xdr:nvSpPr>
      <xdr:spPr>
        <a:xfrm>
          <a:off x="9525" y="8181975"/>
          <a:ext cx="10658475" cy="1666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61</xdr:row>
      <xdr:rowOff>0</xdr:rowOff>
    </xdr:from>
    <xdr:to>
      <xdr:col>16</xdr:col>
      <xdr:colOff>561975</xdr:colOff>
      <xdr:row>64</xdr:row>
      <xdr:rowOff>85725</xdr:rowOff>
    </xdr:to>
    <xdr:sp>
      <xdr:nvSpPr>
        <xdr:cNvPr id="4" name="Tekstvak 1"/>
        <xdr:cNvSpPr txBox="1">
          <a:spLocks noChangeArrowheads="1"/>
        </xdr:cNvSpPr>
      </xdr:nvSpPr>
      <xdr:spPr>
        <a:xfrm>
          <a:off x="19050" y="9896475"/>
          <a:ext cx="106680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oneCellAnchor>
    <xdr:from>
      <xdr:col>0</xdr:col>
      <xdr:colOff>28575</xdr:colOff>
      <xdr:row>126</xdr:row>
      <xdr:rowOff>19050</xdr:rowOff>
    </xdr:from>
    <xdr:ext cx="12468225" cy="514350"/>
    <xdr:sp>
      <xdr:nvSpPr>
        <xdr:cNvPr id="5" name="Tekstvak 2"/>
        <xdr:cNvSpPr txBox="1">
          <a:spLocks noChangeArrowheads="1"/>
        </xdr:cNvSpPr>
      </xdr:nvSpPr>
      <xdr:spPr>
        <a:xfrm>
          <a:off x="28575" y="20469225"/>
          <a:ext cx="12468225" cy="5143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113</xdr:row>
      <xdr:rowOff>0</xdr:rowOff>
    </xdr:from>
    <xdr:to>
      <xdr:col>16</xdr:col>
      <xdr:colOff>542925</xdr:colOff>
      <xdr:row>124</xdr:row>
      <xdr:rowOff>47625</xdr:rowOff>
    </xdr:to>
    <xdr:sp>
      <xdr:nvSpPr>
        <xdr:cNvPr id="1" name="Text Box 1"/>
        <xdr:cNvSpPr txBox="1">
          <a:spLocks noChangeArrowheads="1"/>
        </xdr:cNvSpPr>
      </xdr:nvSpPr>
      <xdr:spPr>
        <a:xfrm>
          <a:off x="66675" y="18068925"/>
          <a:ext cx="10829925" cy="1828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70</xdr:row>
      <xdr:rowOff>104775</xdr:rowOff>
    </xdr:from>
    <xdr:to>
      <xdr:col>16</xdr:col>
      <xdr:colOff>561975</xdr:colOff>
      <xdr:row>82</xdr:row>
      <xdr:rowOff>0</xdr:rowOff>
    </xdr:to>
    <xdr:sp>
      <xdr:nvSpPr>
        <xdr:cNvPr id="2" name="Text Box 2"/>
        <xdr:cNvSpPr txBox="1">
          <a:spLocks noChangeArrowheads="1"/>
        </xdr:cNvSpPr>
      </xdr:nvSpPr>
      <xdr:spPr>
        <a:xfrm>
          <a:off x="19050" y="11239500"/>
          <a:ext cx="10896600" cy="1838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28</xdr:row>
      <xdr:rowOff>76200</xdr:rowOff>
    </xdr:from>
    <xdr:to>
      <xdr:col>16</xdr:col>
      <xdr:colOff>561975</xdr:colOff>
      <xdr:row>39</xdr:row>
      <xdr:rowOff>114300</xdr:rowOff>
    </xdr:to>
    <xdr:sp>
      <xdr:nvSpPr>
        <xdr:cNvPr id="3" name="Text Box 3"/>
        <xdr:cNvSpPr txBox="1">
          <a:spLocks noChangeArrowheads="1"/>
        </xdr:cNvSpPr>
      </xdr:nvSpPr>
      <xdr:spPr>
        <a:xfrm>
          <a:off x="9525" y="4514850"/>
          <a:ext cx="10906125" cy="1819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N37" sqref="N37"/>
    </sheetView>
  </sheetViews>
  <sheetFormatPr defaultColWidth="9.140625" defaultRowHeight="12.75"/>
  <cols>
    <col min="1" max="1" width="19.140625" style="0" customWidth="1"/>
  </cols>
  <sheetData>
    <row r="1" ht="14.25">
      <c r="A1" s="212" t="s">
        <v>65</v>
      </c>
    </row>
    <row r="3" ht="13.5">
      <c r="A3" s="204" t="s">
        <v>61</v>
      </c>
    </row>
    <row r="4" ht="12.75">
      <c r="A4" s="158" t="s">
        <v>52</v>
      </c>
    </row>
    <row r="5" spans="1:2" ht="12.75">
      <c r="A5" t="s">
        <v>66</v>
      </c>
      <c r="B5" t="s">
        <v>58</v>
      </c>
    </row>
    <row r="6" spans="1:2" ht="12.75">
      <c r="A6" t="s">
        <v>67</v>
      </c>
      <c r="B6" t="s">
        <v>59</v>
      </c>
    </row>
    <row r="7" ht="12.75">
      <c r="A7" s="158" t="s">
        <v>64</v>
      </c>
    </row>
    <row r="8" spans="1:2" ht="12.75">
      <c r="A8" t="s">
        <v>68</v>
      </c>
      <c r="B8" t="s">
        <v>58</v>
      </c>
    </row>
    <row r="9" spans="1:2" ht="12.75">
      <c r="A9" t="s">
        <v>69</v>
      </c>
      <c r="B9" t="s">
        <v>59</v>
      </c>
    </row>
    <row r="12" ht="13.5">
      <c r="A12" s="204" t="s">
        <v>62</v>
      </c>
    </row>
    <row r="13" ht="12.75">
      <c r="A13" s="158" t="s">
        <v>29</v>
      </c>
    </row>
    <row r="14" spans="1:2" ht="12.75">
      <c r="A14" t="s">
        <v>70</v>
      </c>
      <c r="B14" t="s">
        <v>60</v>
      </c>
    </row>
    <row r="15" ht="12.75">
      <c r="A15" s="158" t="s">
        <v>63</v>
      </c>
    </row>
    <row r="16" spans="1:2" ht="12.75">
      <c r="A16" t="s">
        <v>71</v>
      </c>
      <c r="B16" t="s">
        <v>60</v>
      </c>
    </row>
  </sheetData>
  <sheetProtection/>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181"/>
  <sheetViews>
    <sheetView zoomScalePageLayoutView="0" workbookViewId="0" topLeftCell="A1">
      <selection activeCell="K112" sqref="K112"/>
    </sheetView>
  </sheetViews>
  <sheetFormatPr defaultColWidth="22.7109375" defaultRowHeight="12.75"/>
  <cols>
    <col min="1" max="1" width="26.421875" style="74" customWidth="1"/>
    <col min="2" max="2" width="6.421875" style="74" customWidth="1"/>
    <col min="3" max="3" width="7.28125" style="74" customWidth="1"/>
    <col min="4" max="4" width="8.57421875" style="75" customWidth="1"/>
    <col min="5" max="8" width="7.28125" style="75" customWidth="1"/>
    <col min="9" max="9" width="6.421875" style="75" customWidth="1"/>
    <col min="10" max="10" width="7.28125" style="75" customWidth="1"/>
    <col min="11" max="11" width="8.7109375" style="75" customWidth="1"/>
    <col min="12" max="15" width="7.28125" style="75" customWidth="1"/>
    <col min="16" max="16" width="6.7109375" style="75" customWidth="1"/>
    <col min="17" max="17" width="7.28125" style="74" customWidth="1"/>
    <col min="18" max="18" width="8.421875" style="75" customWidth="1"/>
    <col min="19" max="19" width="7.28125" style="74" customWidth="1"/>
    <col min="20" max="21" width="7.28125" style="75" customWidth="1"/>
    <col min="22" max="22" width="7.28125" style="74" customWidth="1"/>
    <col min="23" max="16384" width="22.7109375" style="75" customWidth="1"/>
  </cols>
  <sheetData>
    <row r="1" spans="1:3" ht="12.75">
      <c r="A1" s="30" t="s">
        <v>72</v>
      </c>
      <c r="C1" s="75"/>
    </row>
    <row r="2" spans="1:22" ht="12.75">
      <c r="A2" s="219" t="s">
        <v>9</v>
      </c>
      <c r="B2" s="219"/>
      <c r="C2" s="219"/>
      <c r="D2" s="219"/>
      <c r="E2" s="219"/>
      <c r="F2" s="219"/>
      <c r="G2" s="219"/>
      <c r="H2" s="219"/>
      <c r="I2" s="219"/>
      <c r="J2" s="219"/>
      <c r="K2" s="219"/>
      <c r="L2" s="219"/>
      <c r="M2" s="219"/>
      <c r="N2" s="219"/>
      <c r="O2" s="219"/>
      <c r="P2" s="219"/>
      <c r="Q2" s="219"/>
      <c r="R2" s="219"/>
      <c r="S2" s="219"/>
      <c r="T2" s="219"/>
      <c r="U2" s="219"/>
      <c r="V2" s="219"/>
    </row>
    <row r="3" spans="1:22" ht="12.75">
      <c r="A3" s="219" t="s">
        <v>52</v>
      </c>
      <c r="B3" s="219"/>
      <c r="C3" s="219"/>
      <c r="D3" s="219"/>
      <c r="E3" s="219"/>
      <c r="F3" s="219"/>
      <c r="G3" s="219"/>
      <c r="H3" s="219"/>
      <c r="I3" s="219"/>
      <c r="J3" s="219"/>
      <c r="K3" s="219"/>
      <c r="L3" s="219"/>
      <c r="M3" s="219"/>
      <c r="N3" s="219"/>
      <c r="O3" s="219"/>
      <c r="P3" s="219"/>
      <c r="Q3" s="219"/>
      <c r="R3" s="219"/>
      <c r="S3" s="219"/>
      <c r="T3" s="219"/>
      <c r="U3" s="219"/>
      <c r="V3" s="219"/>
    </row>
    <row r="4" spans="1:22" s="2" customFormat="1" ht="12.75">
      <c r="A4" s="220" t="s">
        <v>31</v>
      </c>
      <c r="B4" s="220"/>
      <c r="C4" s="220"/>
      <c r="D4" s="220"/>
      <c r="E4" s="220"/>
      <c r="F4" s="220"/>
      <c r="G4" s="220"/>
      <c r="H4" s="220"/>
      <c r="I4" s="220"/>
      <c r="J4" s="220"/>
      <c r="K4" s="220"/>
      <c r="L4" s="220"/>
      <c r="M4" s="220"/>
      <c r="N4" s="220"/>
      <c r="O4" s="220"/>
      <c r="P4" s="220"/>
      <c r="Q4" s="220"/>
      <c r="R4" s="220"/>
      <c r="S4" s="220"/>
      <c r="T4" s="220"/>
      <c r="U4" s="220"/>
      <c r="V4" s="220"/>
    </row>
    <row r="5" spans="1:22" s="2" customFormat="1" ht="8.25" customHeight="1">
      <c r="A5" s="73"/>
      <c r="B5" s="73"/>
      <c r="C5" s="73"/>
      <c r="D5" s="73"/>
      <c r="E5" s="73"/>
      <c r="F5" s="73"/>
      <c r="G5" s="73"/>
      <c r="H5" s="73"/>
      <c r="I5" s="73"/>
      <c r="J5" s="73"/>
      <c r="K5" s="73"/>
      <c r="L5" s="73"/>
      <c r="M5" s="73"/>
      <c r="N5" s="73"/>
      <c r="O5" s="73"/>
      <c r="P5" s="73"/>
      <c r="Q5" s="73"/>
      <c r="R5" s="73"/>
      <c r="S5" s="73"/>
      <c r="T5" s="73"/>
      <c r="U5" s="73"/>
      <c r="V5" s="73"/>
    </row>
    <row r="6" spans="1:22" ht="12.75">
      <c r="A6" s="219" t="s">
        <v>10</v>
      </c>
      <c r="B6" s="219"/>
      <c r="C6" s="219"/>
      <c r="D6" s="219"/>
      <c r="E6" s="219"/>
      <c r="F6" s="219"/>
      <c r="G6" s="219"/>
      <c r="H6" s="219"/>
      <c r="I6" s="219"/>
      <c r="J6" s="219"/>
      <c r="K6" s="219"/>
      <c r="L6" s="219"/>
      <c r="M6" s="219"/>
      <c r="N6" s="219"/>
      <c r="O6" s="219"/>
      <c r="P6" s="219"/>
      <c r="Q6" s="219"/>
      <c r="R6" s="219"/>
      <c r="S6" s="219"/>
      <c r="T6" s="219"/>
      <c r="U6" s="219"/>
      <c r="V6" s="219"/>
    </row>
    <row r="7" ht="5.25" customHeight="1" thickBot="1">
      <c r="C7" s="75"/>
    </row>
    <row r="8" spans="1:22" ht="12.75">
      <c r="A8" s="76"/>
      <c r="B8" s="213" t="s">
        <v>34</v>
      </c>
      <c r="C8" s="214"/>
      <c r="D8" s="214"/>
      <c r="E8" s="214"/>
      <c r="F8" s="214"/>
      <c r="G8" s="214"/>
      <c r="H8" s="215"/>
      <c r="I8" s="213" t="s">
        <v>35</v>
      </c>
      <c r="J8" s="214"/>
      <c r="K8" s="214"/>
      <c r="L8" s="214"/>
      <c r="M8" s="214"/>
      <c r="N8" s="214"/>
      <c r="O8" s="215"/>
      <c r="P8" s="213" t="s">
        <v>1</v>
      </c>
      <c r="Q8" s="214"/>
      <c r="R8" s="214"/>
      <c r="S8" s="214"/>
      <c r="T8" s="214"/>
      <c r="U8" s="214"/>
      <c r="V8" s="214"/>
    </row>
    <row r="9" spans="2:22" ht="12.75">
      <c r="B9" s="216" t="s">
        <v>36</v>
      </c>
      <c r="C9" s="217"/>
      <c r="D9" s="77" t="s">
        <v>37</v>
      </c>
      <c r="E9" s="217" t="s">
        <v>38</v>
      </c>
      <c r="F9" s="217"/>
      <c r="G9" s="217"/>
      <c r="H9" s="78" t="s">
        <v>1</v>
      </c>
      <c r="I9" s="216" t="s">
        <v>36</v>
      </c>
      <c r="J9" s="218"/>
      <c r="K9" s="74" t="s">
        <v>37</v>
      </c>
      <c r="L9" s="216" t="s">
        <v>38</v>
      </c>
      <c r="M9" s="217"/>
      <c r="N9" s="217"/>
      <c r="O9" s="78" t="s">
        <v>1</v>
      </c>
      <c r="P9" s="216" t="s">
        <v>36</v>
      </c>
      <c r="Q9" s="218"/>
      <c r="R9" s="74" t="s">
        <v>37</v>
      </c>
      <c r="S9" s="216" t="s">
        <v>38</v>
      </c>
      <c r="T9" s="217"/>
      <c r="U9" s="217"/>
      <c r="V9" s="78" t="s">
        <v>1</v>
      </c>
    </row>
    <row r="10" spans="1:22" ht="12.75">
      <c r="A10" s="79" t="s">
        <v>39</v>
      </c>
      <c r="B10" s="80" t="s">
        <v>40</v>
      </c>
      <c r="C10" s="79">
        <v>1</v>
      </c>
      <c r="D10" s="81" t="s">
        <v>41</v>
      </c>
      <c r="E10" s="79" t="s">
        <v>42</v>
      </c>
      <c r="F10" s="79" t="s">
        <v>43</v>
      </c>
      <c r="G10" s="79" t="s">
        <v>44</v>
      </c>
      <c r="H10" s="82"/>
      <c r="I10" s="80" t="s">
        <v>40</v>
      </c>
      <c r="J10" s="79">
        <v>1</v>
      </c>
      <c r="K10" s="81" t="s">
        <v>41</v>
      </c>
      <c r="L10" s="79" t="s">
        <v>42</v>
      </c>
      <c r="M10" s="79" t="s">
        <v>43</v>
      </c>
      <c r="N10" s="79" t="s">
        <v>44</v>
      </c>
      <c r="O10" s="82"/>
      <c r="P10" s="80" t="s">
        <v>40</v>
      </c>
      <c r="Q10" s="79">
        <v>1</v>
      </c>
      <c r="R10" s="81" t="s">
        <v>41</v>
      </c>
      <c r="S10" s="79" t="s">
        <v>42</v>
      </c>
      <c r="T10" s="79" t="s">
        <v>43</v>
      </c>
      <c r="U10" s="79" t="s">
        <v>44</v>
      </c>
      <c r="V10" s="82"/>
    </row>
    <row r="11" spans="1:22" ht="12.75">
      <c r="A11" s="83" t="s">
        <v>14</v>
      </c>
      <c r="B11" s="80"/>
      <c r="C11" s="79"/>
      <c r="D11" s="81"/>
      <c r="E11" s="79"/>
      <c r="F11" s="79"/>
      <c r="G11" s="79"/>
      <c r="H11" s="80"/>
      <c r="I11" s="80"/>
      <c r="J11" s="79"/>
      <c r="K11" s="81"/>
      <c r="L11" s="79"/>
      <c r="M11" s="79"/>
      <c r="N11" s="79"/>
      <c r="O11" s="80"/>
      <c r="P11" s="80"/>
      <c r="Q11" s="79"/>
      <c r="R11" s="81"/>
      <c r="S11" s="79"/>
      <c r="T11" s="79"/>
      <c r="U11" s="84"/>
      <c r="V11" s="80"/>
    </row>
    <row r="12" spans="1:22" ht="12.75">
      <c r="A12" s="30" t="s">
        <v>17</v>
      </c>
      <c r="B12" s="78"/>
      <c r="C12" s="85"/>
      <c r="D12" s="86"/>
      <c r="E12" s="85"/>
      <c r="F12" s="85"/>
      <c r="G12" s="85"/>
      <c r="H12" s="78"/>
      <c r="I12" s="78"/>
      <c r="J12" s="85"/>
      <c r="K12" s="86"/>
      <c r="L12" s="85"/>
      <c r="M12" s="85"/>
      <c r="N12" s="85"/>
      <c r="O12" s="78"/>
      <c r="P12" s="78"/>
      <c r="Q12" s="85"/>
      <c r="R12" s="78"/>
      <c r="S12" s="87"/>
      <c r="T12" s="85"/>
      <c r="U12" s="88"/>
      <c r="V12" s="78"/>
    </row>
    <row r="13" spans="1:22" s="74" customFormat="1" ht="12.75">
      <c r="A13" s="74" t="s">
        <v>45</v>
      </c>
      <c r="B13" s="89">
        <v>9</v>
      </c>
      <c r="C13" s="90">
        <v>471</v>
      </c>
      <c r="D13" s="91">
        <v>22011</v>
      </c>
      <c r="E13" s="90">
        <v>3695</v>
      </c>
      <c r="F13" s="90">
        <v>380</v>
      </c>
      <c r="G13" s="90">
        <v>19</v>
      </c>
      <c r="H13" s="89">
        <v>26585</v>
      </c>
      <c r="I13" s="89">
        <v>5</v>
      </c>
      <c r="J13" s="90">
        <v>440</v>
      </c>
      <c r="K13" s="91">
        <v>22753</v>
      </c>
      <c r="L13" s="90">
        <v>3288</v>
      </c>
      <c r="M13" s="90">
        <v>326</v>
      </c>
      <c r="N13" s="90">
        <v>4</v>
      </c>
      <c r="O13" s="89">
        <v>26816</v>
      </c>
      <c r="P13" s="89">
        <f>SUM(I13,B13)</f>
        <v>14</v>
      </c>
      <c r="Q13" s="90">
        <f aca="true" t="shared" si="0" ref="Q13:U15">SUM(J13,C13)</f>
        <v>911</v>
      </c>
      <c r="R13" s="89">
        <f t="shared" si="0"/>
        <v>44764</v>
      </c>
      <c r="S13" s="89">
        <f t="shared" si="0"/>
        <v>6983</v>
      </c>
      <c r="T13" s="90">
        <f t="shared" si="0"/>
        <v>706</v>
      </c>
      <c r="U13" s="92">
        <f t="shared" si="0"/>
        <v>23</v>
      </c>
      <c r="V13" s="89">
        <f>SUM(H13,O13)</f>
        <v>53401</v>
      </c>
    </row>
    <row r="14" spans="1:22" ht="12.75">
      <c r="A14" s="74" t="s">
        <v>46</v>
      </c>
      <c r="B14" s="89">
        <v>0</v>
      </c>
      <c r="C14" s="90">
        <v>0</v>
      </c>
      <c r="D14" s="91">
        <v>2139</v>
      </c>
      <c r="E14" s="90">
        <v>1976</v>
      </c>
      <c r="F14" s="90">
        <v>93</v>
      </c>
      <c r="G14" s="90">
        <v>3</v>
      </c>
      <c r="H14" s="89">
        <v>4211</v>
      </c>
      <c r="I14" s="89">
        <v>0</v>
      </c>
      <c r="J14" s="90">
        <v>0</v>
      </c>
      <c r="K14" s="91">
        <v>1708</v>
      </c>
      <c r="L14" s="90">
        <v>1544</v>
      </c>
      <c r="M14" s="90">
        <v>75</v>
      </c>
      <c r="N14" s="90">
        <v>1</v>
      </c>
      <c r="O14" s="89">
        <v>3328</v>
      </c>
      <c r="P14" s="89">
        <f>SUM(I14,B14)</f>
        <v>0</v>
      </c>
      <c r="Q14" s="90">
        <f t="shared" si="0"/>
        <v>0</v>
      </c>
      <c r="R14" s="89">
        <f t="shared" si="0"/>
        <v>3847</v>
      </c>
      <c r="S14" s="89">
        <f t="shared" si="0"/>
        <v>3520</v>
      </c>
      <c r="T14" s="90">
        <f t="shared" si="0"/>
        <v>168</v>
      </c>
      <c r="U14" s="92">
        <f t="shared" si="0"/>
        <v>4</v>
      </c>
      <c r="V14" s="89">
        <f>SUM(H14,O14)</f>
        <v>7539</v>
      </c>
    </row>
    <row r="15" spans="1:22" s="60" customFormat="1" ht="12.75">
      <c r="A15" s="29" t="s">
        <v>27</v>
      </c>
      <c r="B15" s="93">
        <f>SUM(B13:B14)</f>
        <v>9</v>
      </c>
      <c r="C15" s="94">
        <f aca="true" t="shared" si="1" ref="C15:O15">SUM(C13:C14)</f>
        <v>471</v>
      </c>
      <c r="D15" s="95">
        <f t="shared" si="1"/>
        <v>24150</v>
      </c>
      <c r="E15" s="94">
        <f t="shared" si="1"/>
        <v>5671</v>
      </c>
      <c r="F15" s="94">
        <f t="shared" si="1"/>
        <v>473</v>
      </c>
      <c r="G15" s="94">
        <f t="shared" si="1"/>
        <v>22</v>
      </c>
      <c r="H15" s="93">
        <f t="shared" si="1"/>
        <v>30796</v>
      </c>
      <c r="I15" s="93">
        <f t="shared" si="1"/>
        <v>5</v>
      </c>
      <c r="J15" s="94">
        <f t="shared" si="1"/>
        <v>440</v>
      </c>
      <c r="K15" s="95">
        <f t="shared" si="1"/>
        <v>24461</v>
      </c>
      <c r="L15" s="94">
        <f t="shared" si="1"/>
        <v>4832</v>
      </c>
      <c r="M15" s="94">
        <f t="shared" si="1"/>
        <v>401</v>
      </c>
      <c r="N15" s="94">
        <f t="shared" si="1"/>
        <v>5</v>
      </c>
      <c r="O15" s="93">
        <f t="shared" si="1"/>
        <v>30144</v>
      </c>
      <c r="P15" s="93">
        <f>SUM(I15,B15)</f>
        <v>14</v>
      </c>
      <c r="Q15" s="94">
        <f t="shared" si="0"/>
        <v>911</v>
      </c>
      <c r="R15" s="93">
        <f t="shared" si="0"/>
        <v>48611</v>
      </c>
      <c r="S15" s="93">
        <f t="shared" si="0"/>
        <v>10503</v>
      </c>
      <c r="T15" s="94">
        <f t="shared" si="0"/>
        <v>874</v>
      </c>
      <c r="U15" s="96">
        <f t="shared" si="0"/>
        <v>27</v>
      </c>
      <c r="V15" s="93">
        <f>SUM(H15,O15)</f>
        <v>60940</v>
      </c>
    </row>
    <row r="16" spans="1:22" ht="12.75">
      <c r="A16" s="30" t="s">
        <v>18</v>
      </c>
      <c r="B16" s="89"/>
      <c r="C16" s="90"/>
      <c r="D16" s="91"/>
      <c r="E16" s="90"/>
      <c r="F16" s="90"/>
      <c r="G16" s="90"/>
      <c r="H16" s="89"/>
      <c r="I16" s="89"/>
      <c r="J16" s="90"/>
      <c r="K16" s="91"/>
      <c r="L16" s="90"/>
      <c r="M16" s="90"/>
      <c r="N16" s="90"/>
      <c r="O16" s="89"/>
      <c r="P16" s="89"/>
      <c r="Q16" s="90"/>
      <c r="R16" s="89"/>
      <c r="S16" s="89"/>
      <c r="T16" s="90"/>
      <c r="U16" s="92"/>
      <c r="V16" s="89"/>
    </row>
    <row r="17" spans="1:22" ht="12.75">
      <c r="A17" s="74" t="s">
        <v>56</v>
      </c>
      <c r="B17" s="89">
        <v>5</v>
      </c>
      <c r="C17" s="90">
        <v>481</v>
      </c>
      <c r="D17" s="91">
        <v>21101</v>
      </c>
      <c r="E17" s="90">
        <v>3674</v>
      </c>
      <c r="F17" s="90">
        <v>412</v>
      </c>
      <c r="G17" s="90">
        <v>27</v>
      </c>
      <c r="H17" s="89">
        <v>25700</v>
      </c>
      <c r="I17" s="89">
        <v>1</v>
      </c>
      <c r="J17" s="90">
        <v>391</v>
      </c>
      <c r="K17" s="91">
        <v>22350</v>
      </c>
      <c r="L17" s="90">
        <v>3134</v>
      </c>
      <c r="M17" s="90">
        <v>313</v>
      </c>
      <c r="N17" s="90">
        <v>21</v>
      </c>
      <c r="O17" s="89">
        <v>26210</v>
      </c>
      <c r="P17" s="89">
        <f aca="true" t="shared" si="2" ref="P17:U20">SUM(I17,B17)</f>
        <v>6</v>
      </c>
      <c r="Q17" s="90">
        <f t="shared" si="2"/>
        <v>872</v>
      </c>
      <c r="R17" s="89">
        <f t="shared" si="2"/>
        <v>43451</v>
      </c>
      <c r="S17" s="89">
        <f t="shared" si="2"/>
        <v>6808</v>
      </c>
      <c r="T17" s="90">
        <f t="shared" si="2"/>
        <v>725</v>
      </c>
      <c r="U17" s="92">
        <f t="shared" si="2"/>
        <v>48</v>
      </c>
      <c r="V17" s="89">
        <f>SUM(H17,O17)</f>
        <v>51910</v>
      </c>
    </row>
    <row r="18" spans="1:22" ht="12.75">
      <c r="A18" s="74" t="s">
        <v>47</v>
      </c>
      <c r="B18" s="89">
        <v>0</v>
      </c>
      <c r="C18" s="90">
        <v>1</v>
      </c>
      <c r="D18" s="91">
        <v>2727</v>
      </c>
      <c r="E18" s="90">
        <v>2633</v>
      </c>
      <c r="F18" s="90">
        <v>190</v>
      </c>
      <c r="G18" s="90">
        <v>5</v>
      </c>
      <c r="H18" s="89">
        <v>5556</v>
      </c>
      <c r="I18" s="89">
        <v>0</v>
      </c>
      <c r="J18" s="90">
        <v>2</v>
      </c>
      <c r="K18" s="91">
        <v>2120</v>
      </c>
      <c r="L18" s="90">
        <v>2123</v>
      </c>
      <c r="M18" s="90">
        <v>142</v>
      </c>
      <c r="N18" s="90">
        <v>4</v>
      </c>
      <c r="O18" s="89">
        <v>4391</v>
      </c>
      <c r="P18" s="89">
        <f t="shared" si="2"/>
        <v>0</v>
      </c>
      <c r="Q18" s="90">
        <f t="shared" si="2"/>
        <v>3</v>
      </c>
      <c r="R18" s="89">
        <f t="shared" si="2"/>
        <v>4847</v>
      </c>
      <c r="S18" s="89">
        <f t="shared" si="2"/>
        <v>4756</v>
      </c>
      <c r="T18" s="90">
        <f t="shared" si="2"/>
        <v>332</v>
      </c>
      <c r="U18" s="92">
        <f t="shared" si="2"/>
        <v>9</v>
      </c>
      <c r="V18" s="89">
        <f>SUM(H18,O18)</f>
        <v>9947</v>
      </c>
    </row>
    <row r="19" spans="1:22" s="60" customFormat="1" ht="12.75">
      <c r="A19" s="29" t="s">
        <v>28</v>
      </c>
      <c r="B19" s="93">
        <f>SUM(B17:B18)</f>
        <v>5</v>
      </c>
      <c r="C19" s="94">
        <f aca="true" t="shared" si="3" ref="C19:O19">SUM(C17:C18)</f>
        <v>482</v>
      </c>
      <c r="D19" s="95">
        <f t="shared" si="3"/>
        <v>23828</v>
      </c>
      <c r="E19" s="94">
        <f t="shared" si="3"/>
        <v>6307</v>
      </c>
      <c r="F19" s="94">
        <f t="shared" si="3"/>
        <v>602</v>
      </c>
      <c r="G19" s="94">
        <f t="shared" si="3"/>
        <v>32</v>
      </c>
      <c r="H19" s="93">
        <f t="shared" si="3"/>
        <v>31256</v>
      </c>
      <c r="I19" s="93">
        <f t="shared" si="3"/>
        <v>1</v>
      </c>
      <c r="J19" s="94">
        <f t="shared" si="3"/>
        <v>393</v>
      </c>
      <c r="K19" s="95">
        <f t="shared" si="3"/>
        <v>24470</v>
      </c>
      <c r="L19" s="94">
        <f t="shared" si="3"/>
        <v>5257</v>
      </c>
      <c r="M19" s="94">
        <f t="shared" si="3"/>
        <v>455</v>
      </c>
      <c r="N19" s="94">
        <f t="shared" si="3"/>
        <v>25</v>
      </c>
      <c r="O19" s="93">
        <f t="shared" si="3"/>
        <v>30601</v>
      </c>
      <c r="P19" s="93">
        <f t="shared" si="2"/>
        <v>6</v>
      </c>
      <c r="Q19" s="94">
        <f t="shared" si="2"/>
        <v>875</v>
      </c>
      <c r="R19" s="93">
        <f t="shared" si="2"/>
        <v>48298</v>
      </c>
      <c r="S19" s="93">
        <f t="shared" si="2"/>
        <v>11564</v>
      </c>
      <c r="T19" s="94">
        <f t="shared" si="2"/>
        <v>1057</v>
      </c>
      <c r="U19" s="96">
        <f t="shared" si="2"/>
        <v>57</v>
      </c>
      <c r="V19" s="93">
        <f>SUM(H19,O19)</f>
        <v>61857</v>
      </c>
    </row>
    <row r="20" spans="1:22" s="30" customFormat="1" ht="12.75">
      <c r="A20" s="97" t="s">
        <v>19</v>
      </c>
      <c r="B20" s="98">
        <f>SUM(B19,B15)</f>
        <v>14</v>
      </c>
      <c r="C20" s="99">
        <f aca="true" t="shared" si="4" ref="C20:O20">SUM(C19,C15)</f>
        <v>953</v>
      </c>
      <c r="D20" s="100">
        <f t="shared" si="4"/>
        <v>47978</v>
      </c>
      <c r="E20" s="99">
        <f t="shared" si="4"/>
        <v>11978</v>
      </c>
      <c r="F20" s="99">
        <f t="shared" si="4"/>
        <v>1075</v>
      </c>
      <c r="G20" s="99">
        <f t="shared" si="4"/>
        <v>54</v>
      </c>
      <c r="H20" s="98">
        <f t="shared" si="4"/>
        <v>62052</v>
      </c>
      <c r="I20" s="98">
        <f t="shared" si="4"/>
        <v>6</v>
      </c>
      <c r="J20" s="99">
        <f t="shared" si="4"/>
        <v>833</v>
      </c>
      <c r="K20" s="100">
        <f t="shared" si="4"/>
        <v>48931</v>
      </c>
      <c r="L20" s="99">
        <f t="shared" si="4"/>
        <v>10089</v>
      </c>
      <c r="M20" s="99">
        <f t="shared" si="4"/>
        <v>856</v>
      </c>
      <c r="N20" s="99">
        <f t="shared" si="4"/>
        <v>30</v>
      </c>
      <c r="O20" s="98">
        <f t="shared" si="4"/>
        <v>60745</v>
      </c>
      <c r="P20" s="98">
        <f t="shared" si="2"/>
        <v>20</v>
      </c>
      <c r="Q20" s="99">
        <f t="shared" si="2"/>
        <v>1786</v>
      </c>
      <c r="R20" s="98">
        <f t="shared" si="2"/>
        <v>96909</v>
      </c>
      <c r="S20" s="98">
        <f t="shared" si="2"/>
        <v>22067</v>
      </c>
      <c r="T20" s="99">
        <f t="shared" si="2"/>
        <v>1931</v>
      </c>
      <c r="U20" s="101">
        <f t="shared" si="2"/>
        <v>84</v>
      </c>
      <c r="V20" s="98">
        <f>SUM(H20,O20)</f>
        <v>122797</v>
      </c>
    </row>
    <row r="21" spans="2:22" s="74" customFormat="1" ht="12.75">
      <c r="B21" s="89"/>
      <c r="C21" s="90"/>
      <c r="D21" s="91"/>
      <c r="E21" s="90"/>
      <c r="F21" s="90"/>
      <c r="G21" s="90"/>
      <c r="H21" s="89"/>
      <c r="I21" s="89"/>
      <c r="J21" s="90"/>
      <c r="K21" s="91"/>
      <c r="L21" s="90"/>
      <c r="M21" s="90"/>
      <c r="N21" s="90"/>
      <c r="O21" s="89"/>
      <c r="P21" s="89"/>
      <c r="Q21" s="90"/>
      <c r="R21" s="89"/>
      <c r="S21" s="89"/>
      <c r="T21" s="90"/>
      <c r="U21" s="92"/>
      <c r="V21" s="89"/>
    </row>
    <row r="22" spans="1:22" ht="12.75">
      <c r="A22" s="30" t="s">
        <v>20</v>
      </c>
      <c r="B22" s="89"/>
      <c r="C22" s="90"/>
      <c r="D22" s="91"/>
      <c r="E22" s="90"/>
      <c r="F22" s="90"/>
      <c r="G22" s="90"/>
      <c r="H22" s="89"/>
      <c r="I22" s="89"/>
      <c r="J22" s="90"/>
      <c r="K22" s="91"/>
      <c r="L22" s="90"/>
      <c r="M22" s="90"/>
      <c r="N22" s="90"/>
      <c r="O22" s="89"/>
      <c r="P22" s="89"/>
      <c r="Q22" s="90"/>
      <c r="R22" s="89"/>
      <c r="S22" s="89"/>
      <c r="T22" s="90"/>
      <c r="U22" s="92"/>
      <c r="V22" s="89"/>
    </row>
    <row r="23" spans="1:22" s="74" customFormat="1" ht="12.75">
      <c r="A23" s="102" t="s">
        <v>17</v>
      </c>
      <c r="B23" s="89"/>
      <c r="C23" s="90"/>
      <c r="D23" s="91"/>
      <c r="E23" s="90"/>
      <c r="F23" s="90"/>
      <c r="G23" s="90"/>
      <c r="H23" s="89"/>
      <c r="I23" s="89"/>
      <c r="J23" s="90"/>
      <c r="K23" s="91"/>
      <c r="L23" s="90"/>
      <c r="M23" s="90"/>
      <c r="N23" s="90"/>
      <c r="O23" s="89"/>
      <c r="P23" s="89"/>
      <c r="Q23" s="90"/>
      <c r="R23" s="89"/>
      <c r="S23" s="89"/>
      <c r="T23" s="90"/>
      <c r="U23" s="92"/>
      <c r="V23" s="89"/>
    </row>
    <row r="24" spans="1:22" ht="12.75">
      <c r="A24" s="74" t="s">
        <v>48</v>
      </c>
      <c r="B24" s="89">
        <v>13</v>
      </c>
      <c r="C24" s="90">
        <v>409</v>
      </c>
      <c r="D24" s="91">
        <v>12288</v>
      </c>
      <c r="E24" s="90">
        <v>1326</v>
      </c>
      <c r="F24" s="90">
        <v>164</v>
      </c>
      <c r="G24" s="90">
        <v>5</v>
      </c>
      <c r="H24" s="89">
        <v>14205</v>
      </c>
      <c r="I24" s="89">
        <v>5</v>
      </c>
      <c r="J24" s="90">
        <v>431</v>
      </c>
      <c r="K24" s="91">
        <v>15151</v>
      </c>
      <c r="L24" s="90">
        <v>1247</v>
      </c>
      <c r="M24" s="90">
        <v>141</v>
      </c>
      <c r="N24" s="90">
        <v>16</v>
      </c>
      <c r="O24" s="89">
        <v>16991</v>
      </c>
      <c r="P24" s="89">
        <f aca="true" t="shared" si="5" ref="P24:U28">SUM(I24,B24)</f>
        <v>18</v>
      </c>
      <c r="Q24" s="90">
        <f t="shared" si="5"/>
        <v>840</v>
      </c>
      <c r="R24" s="89">
        <f t="shared" si="5"/>
        <v>27439</v>
      </c>
      <c r="S24" s="89">
        <f t="shared" si="5"/>
        <v>2573</v>
      </c>
      <c r="T24" s="90">
        <f t="shared" si="5"/>
        <v>305</v>
      </c>
      <c r="U24" s="92">
        <f t="shared" si="5"/>
        <v>21</v>
      </c>
      <c r="V24" s="89">
        <f>SUM(H24,O24)</f>
        <v>31196</v>
      </c>
    </row>
    <row r="25" spans="1:22" ht="12.75">
      <c r="A25" s="74" t="s">
        <v>49</v>
      </c>
      <c r="B25" s="89">
        <v>0</v>
      </c>
      <c r="C25" s="103">
        <v>36</v>
      </c>
      <c r="D25" s="91">
        <v>7354</v>
      </c>
      <c r="E25" s="103">
        <v>2909</v>
      </c>
      <c r="F25" s="103">
        <v>620</v>
      </c>
      <c r="G25" s="103">
        <v>65</v>
      </c>
      <c r="H25" s="89">
        <v>10984</v>
      </c>
      <c r="I25" s="89">
        <v>0</v>
      </c>
      <c r="J25" s="103">
        <v>19</v>
      </c>
      <c r="K25" s="91">
        <v>5709</v>
      </c>
      <c r="L25" s="103">
        <v>2017</v>
      </c>
      <c r="M25" s="103">
        <v>359</v>
      </c>
      <c r="N25" s="103">
        <v>49</v>
      </c>
      <c r="O25" s="89">
        <v>8153</v>
      </c>
      <c r="P25" s="89">
        <f t="shared" si="5"/>
        <v>0</v>
      </c>
      <c r="Q25" s="90">
        <f t="shared" si="5"/>
        <v>55</v>
      </c>
      <c r="R25" s="89">
        <f t="shared" si="5"/>
        <v>13063</v>
      </c>
      <c r="S25" s="89">
        <f t="shared" si="5"/>
        <v>4926</v>
      </c>
      <c r="T25" s="90">
        <f t="shared" si="5"/>
        <v>979</v>
      </c>
      <c r="U25" s="92">
        <f t="shared" si="5"/>
        <v>114</v>
      </c>
      <c r="V25" s="89">
        <f>SUM(H25,O25)</f>
        <v>19137</v>
      </c>
    </row>
    <row r="26" spans="1:22" ht="12.75">
      <c r="A26" s="74" t="s">
        <v>50</v>
      </c>
      <c r="B26" s="89">
        <v>0</v>
      </c>
      <c r="C26" s="103">
        <v>3</v>
      </c>
      <c r="D26" s="91">
        <v>265</v>
      </c>
      <c r="E26" s="103">
        <v>164</v>
      </c>
      <c r="F26" s="103">
        <v>45</v>
      </c>
      <c r="G26" s="103">
        <v>8</v>
      </c>
      <c r="H26" s="89">
        <v>485</v>
      </c>
      <c r="I26" s="89">
        <v>0</v>
      </c>
      <c r="J26" s="103">
        <v>9</v>
      </c>
      <c r="K26" s="91">
        <v>533</v>
      </c>
      <c r="L26" s="103">
        <v>199</v>
      </c>
      <c r="M26" s="103">
        <v>44</v>
      </c>
      <c r="N26" s="103">
        <v>7</v>
      </c>
      <c r="O26" s="89">
        <v>792</v>
      </c>
      <c r="P26" s="89">
        <f t="shared" si="5"/>
        <v>0</v>
      </c>
      <c r="Q26" s="90">
        <f t="shared" si="5"/>
        <v>12</v>
      </c>
      <c r="R26" s="89">
        <f t="shared" si="5"/>
        <v>798</v>
      </c>
      <c r="S26" s="89">
        <f t="shared" si="5"/>
        <v>363</v>
      </c>
      <c r="T26" s="90">
        <f t="shared" si="5"/>
        <v>89</v>
      </c>
      <c r="U26" s="92">
        <f t="shared" si="5"/>
        <v>15</v>
      </c>
      <c r="V26" s="89">
        <f>SUM(H26,O26)</f>
        <v>1277</v>
      </c>
    </row>
    <row r="27" spans="1:22" ht="12.75">
      <c r="A27" s="74" t="s">
        <v>51</v>
      </c>
      <c r="B27" s="89">
        <v>0</v>
      </c>
      <c r="C27" s="103">
        <v>1</v>
      </c>
      <c r="D27" s="91">
        <v>2860</v>
      </c>
      <c r="E27" s="103">
        <v>3290</v>
      </c>
      <c r="F27" s="103">
        <v>678</v>
      </c>
      <c r="G27" s="103">
        <v>140</v>
      </c>
      <c r="H27" s="89">
        <v>6969</v>
      </c>
      <c r="I27" s="89">
        <v>0</v>
      </c>
      <c r="J27" s="103">
        <v>0</v>
      </c>
      <c r="K27" s="91">
        <v>2505</v>
      </c>
      <c r="L27" s="103">
        <v>2585</v>
      </c>
      <c r="M27" s="103">
        <v>403</v>
      </c>
      <c r="N27" s="103">
        <v>66</v>
      </c>
      <c r="O27" s="89">
        <v>5559</v>
      </c>
      <c r="P27" s="89">
        <f t="shared" si="5"/>
        <v>0</v>
      </c>
      <c r="Q27" s="90">
        <f t="shared" si="5"/>
        <v>1</v>
      </c>
      <c r="R27" s="89">
        <f t="shared" si="5"/>
        <v>5365</v>
      </c>
      <c r="S27" s="89">
        <f t="shared" si="5"/>
        <v>5875</v>
      </c>
      <c r="T27" s="90">
        <f t="shared" si="5"/>
        <v>1081</v>
      </c>
      <c r="U27" s="92">
        <f t="shared" si="5"/>
        <v>206</v>
      </c>
      <c r="V27" s="89">
        <f>SUM(H27,O27)</f>
        <v>12528</v>
      </c>
    </row>
    <row r="28" spans="1:22" s="60" customFormat="1" ht="12.75">
      <c r="A28" s="29" t="s">
        <v>1</v>
      </c>
      <c r="B28" s="93">
        <f>SUM(B24:B27)</f>
        <v>13</v>
      </c>
      <c r="C28" s="94">
        <f aca="true" t="shared" si="6" ref="C28:O28">SUM(C24:C27)</f>
        <v>449</v>
      </c>
      <c r="D28" s="95">
        <f t="shared" si="6"/>
        <v>22767</v>
      </c>
      <c r="E28" s="94">
        <f t="shared" si="6"/>
        <v>7689</v>
      </c>
      <c r="F28" s="94">
        <f t="shared" si="6"/>
        <v>1507</v>
      </c>
      <c r="G28" s="94">
        <f t="shared" si="6"/>
        <v>218</v>
      </c>
      <c r="H28" s="93">
        <f t="shared" si="6"/>
        <v>32643</v>
      </c>
      <c r="I28" s="93">
        <f t="shared" si="6"/>
        <v>5</v>
      </c>
      <c r="J28" s="94">
        <f t="shared" si="6"/>
        <v>459</v>
      </c>
      <c r="K28" s="95">
        <f t="shared" si="6"/>
        <v>23898</v>
      </c>
      <c r="L28" s="94">
        <f t="shared" si="6"/>
        <v>6048</v>
      </c>
      <c r="M28" s="94">
        <f t="shared" si="6"/>
        <v>947</v>
      </c>
      <c r="N28" s="94">
        <f t="shared" si="6"/>
        <v>138</v>
      </c>
      <c r="O28" s="93">
        <f t="shared" si="6"/>
        <v>31495</v>
      </c>
      <c r="P28" s="93">
        <f t="shared" si="5"/>
        <v>18</v>
      </c>
      <c r="Q28" s="94">
        <f t="shared" si="5"/>
        <v>908</v>
      </c>
      <c r="R28" s="93">
        <f t="shared" si="5"/>
        <v>46665</v>
      </c>
      <c r="S28" s="93">
        <f t="shared" si="5"/>
        <v>13737</v>
      </c>
      <c r="T28" s="94">
        <f t="shared" si="5"/>
        <v>2454</v>
      </c>
      <c r="U28" s="96">
        <f t="shared" si="5"/>
        <v>356</v>
      </c>
      <c r="V28" s="93">
        <f>SUM(H28,O28)</f>
        <v>64138</v>
      </c>
    </row>
    <row r="29" spans="1:22" ht="12.75">
      <c r="A29" s="30" t="s">
        <v>18</v>
      </c>
      <c r="B29" s="89"/>
      <c r="C29" s="90"/>
      <c r="D29" s="91"/>
      <c r="E29" s="90"/>
      <c r="F29" s="90"/>
      <c r="G29" s="90"/>
      <c r="H29" s="89"/>
      <c r="I29" s="89"/>
      <c r="J29" s="90"/>
      <c r="K29" s="91"/>
      <c r="L29" s="90"/>
      <c r="M29" s="90"/>
      <c r="N29" s="90"/>
      <c r="O29" s="89"/>
      <c r="P29" s="89"/>
      <c r="Q29" s="90"/>
      <c r="R29" s="89"/>
      <c r="S29" s="89"/>
      <c r="T29" s="90"/>
      <c r="U29" s="92"/>
      <c r="V29" s="89"/>
    </row>
    <row r="30" spans="1:22" s="74" customFormat="1" ht="12.75">
      <c r="A30" s="74" t="s">
        <v>48</v>
      </c>
      <c r="B30" s="89">
        <v>7</v>
      </c>
      <c r="C30" s="90">
        <v>331</v>
      </c>
      <c r="D30" s="91">
        <v>10977</v>
      </c>
      <c r="E30" s="90">
        <v>1355</v>
      </c>
      <c r="F30" s="90">
        <v>136</v>
      </c>
      <c r="G30" s="90">
        <v>12</v>
      </c>
      <c r="H30" s="89">
        <v>12818</v>
      </c>
      <c r="I30" s="89">
        <v>5</v>
      </c>
      <c r="J30" s="90">
        <v>337</v>
      </c>
      <c r="K30" s="91">
        <v>13720</v>
      </c>
      <c r="L30" s="90">
        <v>1228</v>
      </c>
      <c r="M30" s="90">
        <v>126</v>
      </c>
      <c r="N30" s="90">
        <v>9</v>
      </c>
      <c r="O30" s="89">
        <v>15425</v>
      </c>
      <c r="P30" s="89">
        <f aca="true" t="shared" si="7" ref="P30:U34">SUM(I30,B30)</f>
        <v>12</v>
      </c>
      <c r="Q30" s="90">
        <f t="shared" si="7"/>
        <v>668</v>
      </c>
      <c r="R30" s="89">
        <f t="shared" si="7"/>
        <v>24697</v>
      </c>
      <c r="S30" s="89">
        <f t="shared" si="7"/>
        <v>2583</v>
      </c>
      <c r="T30" s="90">
        <f t="shared" si="7"/>
        <v>262</v>
      </c>
      <c r="U30" s="92">
        <f t="shared" si="7"/>
        <v>21</v>
      </c>
      <c r="V30" s="89">
        <f aca="true" t="shared" si="8" ref="V30:V35">SUM(H30,O30)</f>
        <v>28243</v>
      </c>
    </row>
    <row r="31" spans="1:22" ht="12.75">
      <c r="A31" s="74" t="s">
        <v>49</v>
      </c>
      <c r="B31" s="89">
        <v>0</v>
      </c>
      <c r="C31" s="103">
        <v>23</v>
      </c>
      <c r="D31" s="91">
        <v>7317</v>
      </c>
      <c r="E31" s="103">
        <v>3335</v>
      </c>
      <c r="F31" s="103">
        <v>783</v>
      </c>
      <c r="G31" s="103">
        <v>109</v>
      </c>
      <c r="H31" s="89">
        <v>11567</v>
      </c>
      <c r="I31" s="89">
        <v>0</v>
      </c>
      <c r="J31" s="103">
        <v>30</v>
      </c>
      <c r="K31" s="91">
        <v>5918</v>
      </c>
      <c r="L31" s="103">
        <v>2145</v>
      </c>
      <c r="M31" s="103">
        <v>478</v>
      </c>
      <c r="N31" s="103">
        <v>58</v>
      </c>
      <c r="O31" s="89">
        <v>8629</v>
      </c>
      <c r="P31" s="89">
        <f t="shared" si="7"/>
        <v>0</v>
      </c>
      <c r="Q31" s="90">
        <f t="shared" si="7"/>
        <v>53</v>
      </c>
      <c r="R31" s="89">
        <f t="shared" si="7"/>
        <v>13235</v>
      </c>
      <c r="S31" s="89">
        <f t="shared" si="7"/>
        <v>5480</v>
      </c>
      <c r="T31" s="90">
        <f t="shared" si="7"/>
        <v>1261</v>
      </c>
      <c r="U31" s="92">
        <f t="shared" si="7"/>
        <v>167</v>
      </c>
      <c r="V31" s="89">
        <f t="shared" si="8"/>
        <v>20196</v>
      </c>
    </row>
    <row r="32" spans="1:22" ht="12.75">
      <c r="A32" s="74" t="s">
        <v>50</v>
      </c>
      <c r="B32" s="89">
        <v>0</v>
      </c>
      <c r="C32" s="103">
        <v>5</v>
      </c>
      <c r="D32" s="91">
        <v>224</v>
      </c>
      <c r="E32" s="103">
        <v>171</v>
      </c>
      <c r="F32" s="103">
        <v>52</v>
      </c>
      <c r="G32" s="103">
        <v>10</v>
      </c>
      <c r="H32" s="89">
        <v>462</v>
      </c>
      <c r="I32" s="89">
        <v>0</v>
      </c>
      <c r="J32" s="103">
        <v>4</v>
      </c>
      <c r="K32" s="91">
        <v>592</v>
      </c>
      <c r="L32" s="103">
        <v>241</v>
      </c>
      <c r="M32" s="103">
        <v>67</v>
      </c>
      <c r="N32" s="103">
        <v>16</v>
      </c>
      <c r="O32" s="89">
        <v>920</v>
      </c>
      <c r="P32" s="89">
        <f t="shared" si="7"/>
        <v>0</v>
      </c>
      <c r="Q32" s="90">
        <f t="shared" si="7"/>
        <v>9</v>
      </c>
      <c r="R32" s="89">
        <f t="shared" si="7"/>
        <v>816</v>
      </c>
      <c r="S32" s="89">
        <f t="shared" si="7"/>
        <v>412</v>
      </c>
      <c r="T32" s="90">
        <f t="shared" si="7"/>
        <v>119</v>
      </c>
      <c r="U32" s="92">
        <f t="shared" si="7"/>
        <v>26</v>
      </c>
      <c r="V32" s="89">
        <f t="shared" si="8"/>
        <v>1382</v>
      </c>
    </row>
    <row r="33" spans="1:22" ht="12.75">
      <c r="A33" s="74" t="s">
        <v>51</v>
      </c>
      <c r="B33" s="89">
        <v>0</v>
      </c>
      <c r="C33" s="103">
        <v>1</v>
      </c>
      <c r="D33" s="91">
        <v>2878</v>
      </c>
      <c r="E33" s="103">
        <v>3348</v>
      </c>
      <c r="F33" s="103">
        <v>906</v>
      </c>
      <c r="G33" s="103">
        <v>189</v>
      </c>
      <c r="H33" s="89">
        <v>7322</v>
      </c>
      <c r="I33" s="89">
        <v>0</v>
      </c>
      <c r="J33" s="103">
        <v>2</v>
      </c>
      <c r="K33" s="91">
        <v>2730</v>
      </c>
      <c r="L33" s="103">
        <v>2742</v>
      </c>
      <c r="M33" s="103">
        <v>591</v>
      </c>
      <c r="N33" s="103">
        <v>96</v>
      </c>
      <c r="O33" s="89">
        <v>6161</v>
      </c>
      <c r="P33" s="89">
        <f t="shared" si="7"/>
        <v>0</v>
      </c>
      <c r="Q33" s="90">
        <f t="shared" si="7"/>
        <v>3</v>
      </c>
      <c r="R33" s="89">
        <f t="shared" si="7"/>
        <v>5608</v>
      </c>
      <c r="S33" s="89">
        <f t="shared" si="7"/>
        <v>6090</v>
      </c>
      <c r="T33" s="90">
        <f t="shared" si="7"/>
        <v>1497</v>
      </c>
      <c r="U33" s="92">
        <f t="shared" si="7"/>
        <v>285</v>
      </c>
      <c r="V33" s="89">
        <f t="shared" si="8"/>
        <v>13483</v>
      </c>
    </row>
    <row r="34" spans="1:22" s="1" customFormat="1" ht="12.75">
      <c r="A34" s="29" t="s">
        <v>1</v>
      </c>
      <c r="B34" s="98">
        <f aca="true" t="shared" si="9" ref="B34:O34">SUM(B30:B33)</f>
        <v>7</v>
      </c>
      <c r="C34" s="99">
        <f t="shared" si="9"/>
        <v>360</v>
      </c>
      <c r="D34" s="100">
        <f t="shared" si="9"/>
        <v>21396</v>
      </c>
      <c r="E34" s="99">
        <f t="shared" si="9"/>
        <v>8209</v>
      </c>
      <c r="F34" s="99">
        <f t="shared" si="9"/>
        <v>1877</v>
      </c>
      <c r="G34" s="99">
        <f t="shared" si="9"/>
        <v>320</v>
      </c>
      <c r="H34" s="98">
        <f t="shared" si="9"/>
        <v>32169</v>
      </c>
      <c r="I34" s="98">
        <f t="shared" si="9"/>
        <v>5</v>
      </c>
      <c r="J34" s="99">
        <f t="shared" si="9"/>
        <v>373</v>
      </c>
      <c r="K34" s="100">
        <f t="shared" si="9"/>
        <v>22960</v>
      </c>
      <c r="L34" s="99">
        <f t="shared" si="9"/>
        <v>6356</v>
      </c>
      <c r="M34" s="99">
        <f t="shared" si="9"/>
        <v>1262</v>
      </c>
      <c r="N34" s="99">
        <f t="shared" si="9"/>
        <v>179</v>
      </c>
      <c r="O34" s="98">
        <f t="shared" si="9"/>
        <v>31135</v>
      </c>
      <c r="P34" s="98">
        <f t="shared" si="7"/>
        <v>12</v>
      </c>
      <c r="Q34" s="99">
        <f t="shared" si="7"/>
        <v>733</v>
      </c>
      <c r="R34" s="98">
        <f t="shared" si="7"/>
        <v>44356</v>
      </c>
      <c r="S34" s="98">
        <f t="shared" si="7"/>
        <v>14565</v>
      </c>
      <c r="T34" s="99">
        <f t="shared" si="7"/>
        <v>3139</v>
      </c>
      <c r="U34" s="101">
        <f t="shared" si="7"/>
        <v>499</v>
      </c>
      <c r="V34" s="98">
        <f t="shared" si="8"/>
        <v>63304</v>
      </c>
    </row>
    <row r="35" spans="1:22" s="1" customFormat="1" ht="12.75">
      <c r="A35" s="97" t="s">
        <v>21</v>
      </c>
      <c r="B35" s="98">
        <f>SUM(B34,B28)</f>
        <v>20</v>
      </c>
      <c r="C35" s="99">
        <f aca="true" t="shared" si="10" ref="C35:O35">SUM(C34,C28)</f>
        <v>809</v>
      </c>
      <c r="D35" s="100">
        <f t="shared" si="10"/>
        <v>44163</v>
      </c>
      <c r="E35" s="99">
        <f t="shared" si="10"/>
        <v>15898</v>
      </c>
      <c r="F35" s="99">
        <f t="shared" si="10"/>
        <v>3384</v>
      </c>
      <c r="G35" s="99">
        <f t="shared" si="10"/>
        <v>538</v>
      </c>
      <c r="H35" s="98">
        <f t="shared" si="10"/>
        <v>64812</v>
      </c>
      <c r="I35" s="98">
        <f t="shared" si="10"/>
        <v>10</v>
      </c>
      <c r="J35" s="99">
        <f t="shared" si="10"/>
        <v>832</v>
      </c>
      <c r="K35" s="100">
        <f t="shared" si="10"/>
        <v>46858</v>
      </c>
      <c r="L35" s="99">
        <f t="shared" si="10"/>
        <v>12404</v>
      </c>
      <c r="M35" s="99">
        <f t="shared" si="10"/>
        <v>2209</v>
      </c>
      <c r="N35" s="99">
        <f t="shared" si="10"/>
        <v>317</v>
      </c>
      <c r="O35" s="98">
        <f t="shared" si="10"/>
        <v>62630</v>
      </c>
      <c r="P35" s="98">
        <f aca="true" t="shared" si="11" ref="P35:U35">SUM(B35,I35)</f>
        <v>30</v>
      </c>
      <c r="Q35" s="99">
        <f t="shared" si="11"/>
        <v>1641</v>
      </c>
      <c r="R35" s="98">
        <f t="shared" si="11"/>
        <v>91021</v>
      </c>
      <c r="S35" s="98">
        <f t="shared" si="11"/>
        <v>28302</v>
      </c>
      <c r="T35" s="99">
        <f t="shared" si="11"/>
        <v>5593</v>
      </c>
      <c r="U35" s="101">
        <f t="shared" si="11"/>
        <v>855</v>
      </c>
      <c r="V35" s="98">
        <f t="shared" si="8"/>
        <v>127442</v>
      </c>
    </row>
    <row r="36" spans="2:22" s="74" customFormat="1" ht="12.75">
      <c r="B36" s="89"/>
      <c r="C36" s="90"/>
      <c r="D36" s="91"/>
      <c r="E36" s="90"/>
      <c r="F36" s="90"/>
      <c r="G36" s="90"/>
      <c r="H36" s="89"/>
      <c r="I36" s="89"/>
      <c r="J36" s="90"/>
      <c r="K36" s="91"/>
      <c r="L36" s="90"/>
      <c r="M36" s="90"/>
      <c r="N36" s="90"/>
      <c r="O36" s="89"/>
      <c r="P36" s="89"/>
      <c r="Q36" s="90"/>
      <c r="R36" s="89"/>
      <c r="S36" s="89"/>
      <c r="T36" s="90"/>
      <c r="U36" s="92"/>
      <c r="V36" s="89"/>
    </row>
    <row r="37" spans="1:22" ht="12.75">
      <c r="A37" s="30" t="s">
        <v>22</v>
      </c>
      <c r="B37" s="89"/>
      <c r="C37" s="90"/>
      <c r="D37" s="91"/>
      <c r="E37" s="90"/>
      <c r="F37" s="90"/>
      <c r="G37" s="90"/>
      <c r="H37" s="89"/>
      <c r="I37" s="89"/>
      <c r="J37" s="90"/>
      <c r="K37" s="91"/>
      <c r="L37" s="90"/>
      <c r="M37" s="90"/>
      <c r="N37" s="90"/>
      <c r="O37" s="89"/>
      <c r="P37" s="89"/>
      <c r="Q37" s="90"/>
      <c r="R37" s="89"/>
      <c r="S37" s="89"/>
      <c r="T37" s="90"/>
      <c r="U37" s="92"/>
      <c r="V37" s="89"/>
    </row>
    <row r="38" spans="1:22" ht="12.75">
      <c r="A38" s="30" t="s">
        <v>17</v>
      </c>
      <c r="B38" s="89"/>
      <c r="C38" s="90"/>
      <c r="D38" s="91"/>
      <c r="E38" s="90"/>
      <c r="F38" s="90"/>
      <c r="G38" s="90"/>
      <c r="H38" s="89"/>
      <c r="I38" s="89"/>
      <c r="J38" s="90"/>
      <c r="K38" s="91"/>
      <c r="L38" s="90"/>
      <c r="M38" s="90"/>
      <c r="N38" s="90"/>
      <c r="O38" s="89"/>
      <c r="P38" s="89"/>
      <c r="Q38" s="90"/>
      <c r="R38" s="89"/>
      <c r="S38" s="89"/>
      <c r="T38" s="90"/>
      <c r="U38" s="92"/>
      <c r="V38" s="89"/>
    </row>
    <row r="39" spans="1:22" s="74" customFormat="1" ht="12.75">
      <c r="A39" s="74" t="s">
        <v>48</v>
      </c>
      <c r="B39" s="89">
        <v>6</v>
      </c>
      <c r="C39" s="90">
        <v>289</v>
      </c>
      <c r="D39" s="91">
        <v>9410</v>
      </c>
      <c r="E39" s="90">
        <v>1533</v>
      </c>
      <c r="F39" s="90">
        <v>174</v>
      </c>
      <c r="G39" s="90">
        <v>22</v>
      </c>
      <c r="H39" s="89">
        <v>11434</v>
      </c>
      <c r="I39" s="89">
        <v>7</v>
      </c>
      <c r="J39" s="90">
        <v>283</v>
      </c>
      <c r="K39" s="91">
        <v>12511</v>
      </c>
      <c r="L39" s="90">
        <v>1228</v>
      </c>
      <c r="M39" s="90">
        <v>172</v>
      </c>
      <c r="N39" s="90">
        <v>25</v>
      </c>
      <c r="O39" s="89">
        <v>14226</v>
      </c>
      <c r="P39" s="89">
        <f aca="true" t="shared" si="12" ref="P39:U43">SUM(I39,B39)</f>
        <v>13</v>
      </c>
      <c r="Q39" s="90">
        <f t="shared" si="12"/>
        <v>572</v>
      </c>
      <c r="R39" s="89">
        <f t="shared" si="12"/>
        <v>21921</v>
      </c>
      <c r="S39" s="89">
        <f t="shared" si="12"/>
        <v>2761</v>
      </c>
      <c r="T39" s="90">
        <f t="shared" si="12"/>
        <v>346</v>
      </c>
      <c r="U39" s="92">
        <f t="shared" si="12"/>
        <v>47</v>
      </c>
      <c r="V39" s="89">
        <f>SUM(H39,O39)</f>
        <v>25660</v>
      </c>
    </row>
    <row r="40" spans="1:22" ht="12.75">
      <c r="A40" s="74" t="s">
        <v>49</v>
      </c>
      <c r="B40" s="89">
        <v>0</v>
      </c>
      <c r="C40" s="103">
        <v>43</v>
      </c>
      <c r="D40" s="91">
        <v>7373</v>
      </c>
      <c r="E40" s="103">
        <v>3928</v>
      </c>
      <c r="F40" s="103">
        <v>1094</v>
      </c>
      <c r="G40" s="103">
        <v>263</v>
      </c>
      <c r="H40" s="89">
        <v>12701</v>
      </c>
      <c r="I40" s="89">
        <v>0</v>
      </c>
      <c r="J40" s="103">
        <v>30</v>
      </c>
      <c r="K40" s="91">
        <v>6545</v>
      </c>
      <c r="L40" s="103">
        <v>2637</v>
      </c>
      <c r="M40" s="103">
        <v>602</v>
      </c>
      <c r="N40" s="103">
        <v>143</v>
      </c>
      <c r="O40" s="89">
        <v>9957</v>
      </c>
      <c r="P40" s="89">
        <f t="shared" si="12"/>
        <v>0</v>
      </c>
      <c r="Q40" s="90">
        <f t="shared" si="12"/>
        <v>73</v>
      </c>
      <c r="R40" s="89">
        <f t="shared" si="12"/>
        <v>13918</v>
      </c>
      <c r="S40" s="89">
        <f t="shared" si="12"/>
        <v>6565</v>
      </c>
      <c r="T40" s="90">
        <f t="shared" si="12"/>
        <v>1696</v>
      </c>
      <c r="U40" s="92">
        <f t="shared" si="12"/>
        <v>406</v>
      </c>
      <c r="V40" s="89">
        <f>SUM(H40,O40)</f>
        <v>22658</v>
      </c>
    </row>
    <row r="41" spans="1:22" ht="12.75">
      <c r="A41" s="74" t="s">
        <v>50</v>
      </c>
      <c r="B41" s="89">
        <v>0</v>
      </c>
      <c r="C41" s="103">
        <v>8</v>
      </c>
      <c r="D41" s="91">
        <v>282</v>
      </c>
      <c r="E41" s="103">
        <v>189</v>
      </c>
      <c r="F41" s="103">
        <v>83</v>
      </c>
      <c r="G41" s="103">
        <v>31</v>
      </c>
      <c r="H41" s="89">
        <v>593</v>
      </c>
      <c r="I41" s="89">
        <v>0</v>
      </c>
      <c r="J41" s="103">
        <v>4</v>
      </c>
      <c r="K41" s="91">
        <v>634</v>
      </c>
      <c r="L41" s="103">
        <v>315</v>
      </c>
      <c r="M41" s="103">
        <v>68</v>
      </c>
      <c r="N41" s="103">
        <v>12</v>
      </c>
      <c r="O41" s="89">
        <v>1033</v>
      </c>
      <c r="P41" s="89">
        <f t="shared" si="12"/>
        <v>0</v>
      </c>
      <c r="Q41" s="90">
        <f t="shared" si="12"/>
        <v>12</v>
      </c>
      <c r="R41" s="89">
        <f t="shared" si="12"/>
        <v>916</v>
      </c>
      <c r="S41" s="89">
        <f t="shared" si="12"/>
        <v>504</v>
      </c>
      <c r="T41" s="90">
        <f t="shared" si="12"/>
        <v>151</v>
      </c>
      <c r="U41" s="92">
        <f t="shared" si="12"/>
        <v>43</v>
      </c>
      <c r="V41" s="89">
        <f>SUM(H41,O41)</f>
        <v>1626</v>
      </c>
    </row>
    <row r="42" spans="1:22" ht="12.75">
      <c r="A42" s="74" t="s">
        <v>51</v>
      </c>
      <c r="B42" s="89">
        <v>0</v>
      </c>
      <c r="C42" s="103">
        <v>3</v>
      </c>
      <c r="D42" s="91">
        <v>2914</v>
      </c>
      <c r="E42" s="103">
        <v>3371</v>
      </c>
      <c r="F42" s="103">
        <v>1060</v>
      </c>
      <c r="G42" s="103">
        <v>294</v>
      </c>
      <c r="H42" s="89">
        <v>7642</v>
      </c>
      <c r="I42" s="89">
        <v>0</v>
      </c>
      <c r="J42" s="103">
        <v>3</v>
      </c>
      <c r="K42" s="91">
        <v>3004</v>
      </c>
      <c r="L42" s="103">
        <v>2956</v>
      </c>
      <c r="M42" s="103">
        <v>756</v>
      </c>
      <c r="N42" s="103">
        <v>215</v>
      </c>
      <c r="O42" s="89">
        <v>6934</v>
      </c>
      <c r="P42" s="89">
        <f t="shared" si="12"/>
        <v>0</v>
      </c>
      <c r="Q42" s="90">
        <f t="shared" si="12"/>
        <v>6</v>
      </c>
      <c r="R42" s="89">
        <f t="shared" si="12"/>
        <v>5918</v>
      </c>
      <c r="S42" s="89">
        <f t="shared" si="12"/>
        <v>6327</v>
      </c>
      <c r="T42" s="90">
        <f t="shared" si="12"/>
        <v>1816</v>
      </c>
      <c r="U42" s="92">
        <f t="shared" si="12"/>
        <v>509</v>
      </c>
      <c r="V42" s="89">
        <f>SUM(H42,O42)</f>
        <v>14576</v>
      </c>
    </row>
    <row r="43" spans="1:22" s="30" customFormat="1" ht="12.75">
      <c r="A43" s="29" t="s">
        <v>1</v>
      </c>
      <c r="B43" s="98">
        <f aca="true" t="shared" si="13" ref="B43:O43">SUM(B39:B42)</f>
        <v>6</v>
      </c>
      <c r="C43" s="99">
        <f t="shared" si="13"/>
        <v>343</v>
      </c>
      <c r="D43" s="100">
        <f t="shared" si="13"/>
        <v>19979</v>
      </c>
      <c r="E43" s="99">
        <f t="shared" si="13"/>
        <v>9021</v>
      </c>
      <c r="F43" s="99">
        <f t="shared" si="13"/>
        <v>2411</v>
      </c>
      <c r="G43" s="99">
        <f t="shared" si="13"/>
        <v>610</v>
      </c>
      <c r="H43" s="98">
        <f t="shared" si="13"/>
        <v>32370</v>
      </c>
      <c r="I43" s="98">
        <f t="shared" si="13"/>
        <v>7</v>
      </c>
      <c r="J43" s="99">
        <f t="shared" si="13"/>
        <v>320</v>
      </c>
      <c r="K43" s="100">
        <f t="shared" si="13"/>
        <v>22694</v>
      </c>
      <c r="L43" s="99">
        <f t="shared" si="13"/>
        <v>7136</v>
      </c>
      <c r="M43" s="99">
        <f t="shared" si="13"/>
        <v>1598</v>
      </c>
      <c r="N43" s="99">
        <f t="shared" si="13"/>
        <v>395</v>
      </c>
      <c r="O43" s="98">
        <f t="shared" si="13"/>
        <v>32150</v>
      </c>
      <c r="P43" s="98">
        <f t="shared" si="12"/>
        <v>13</v>
      </c>
      <c r="Q43" s="99">
        <f t="shared" si="12"/>
        <v>663</v>
      </c>
      <c r="R43" s="98">
        <f t="shared" si="12"/>
        <v>42673</v>
      </c>
      <c r="S43" s="98">
        <f t="shared" si="12"/>
        <v>16157</v>
      </c>
      <c r="T43" s="99">
        <f t="shared" si="12"/>
        <v>4009</v>
      </c>
      <c r="U43" s="101">
        <f t="shared" si="12"/>
        <v>1005</v>
      </c>
      <c r="V43" s="98">
        <f>SUM(H43,O43)</f>
        <v>64520</v>
      </c>
    </row>
    <row r="44" spans="1:22" s="74" customFormat="1" ht="12.75">
      <c r="A44" s="30" t="s">
        <v>18</v>
      </c>
      <c r="B44" s="89"/>
      <c r="C44" s="90"/>
      <c r="D44" s="91"/>
      <c r="E44" s="90"/>
      <c r="F44" s="90"/>
      <c r="G44" s="90"/>
      <c r="H44" s="89"/>
      <c r="I44" s="89"/>
      <c r="J44" s="90"/>
      <c r="K44" s="91"/>
      <c r="L44" s="90"/>
      <c r="M44" s="90"/>
      <c r="N44" s="90"/>
      <c r="O44" s="89"/>
      <c r="P44" s="89"/>
      <c r="Q44" s="90"/>
      <c r="R44" s="89"/>
      <c r="S44" s="89"/>
      <c r="T44" s="90"/>
      <c r="U44" s="92"/>
      <c r="V44" s="89"/>
    </row>
    <row r="45" spans="1:22" ht="12.75">
      <c r="A45" s="74" t="s">
        <v>48</v>
      </c>
      <c r="B45" s="89">
        <v>8</v>
      </c>
      <c r="C45" s="90">
        <v>313</v>
      </c>
      <c r="D45" s="91">
        <v>8667</v>
      </c>
      <c r="E45" s="90">
        <v>1463</v>
      </c>
      <c r="F45" s="90">
        <v>225</v>
      </c>
      <c r="G45" s="90">
        <v>35</v>
      </c>
      <c r="H45" s="89">
        <v>10711</v>
      </c>
      <c r="I45" s="89">
        <v>3</v>
      </c>
      <c r="J45" s="90">
        <v>302</v>
      </c>
      <c r="K45" s="91">
        <v>12055</v>
      </c>
      <c r="L45" s="90">
        <v>1251</v>
      </c>
      <c r="M45" s="90">
        <v>145</v>
      </c>
      <c r="N45" s="90">
        <v>28</v>
      </c>
      <c r="O45" s="89">
        <v>13784</v>
      </c>
      <c r="P45" s="89">
        <f aca="true" t="shared" si="14" ref="P45:U49">SUM(I45,B45)</f>
        <v>11</v>
      </c>
      <c r="Q45" s="90">
        <f t="shared" si="14"/>
        <v>615</v>
      </c>
      <c r="R45" s="89">
        <f t="shared" si="14"/>
        <v>20722</v>
      </c>
      <c r="S45" s="89">
        <f t="shared" si="14"/>
        <v>2714</v>
      </c>
      <c r="T45" s="90">
        <f t="shared" si="14"/>
        <v>370</v>
      </c>
      <c r="U45" s="92">
        <f t="shared" si="14"/>
        <v>63</v>
      </c>
      <c r="V45" s="89">
        <f>SUM(H45,O45)</f>
        <v>24495</v>
      </c>
    </row>
    <row r="46" spans="1:22" ht="12.75">
      <c r="A46" s="74" t="s">
        <v>49</v>
      </c>
      <c r="B46" s="89">
        <v>1</v>
      </c>
      <c r="C46" s="103">
        <v>26</v>
      </c>
      <c r="D46" s="91">
        <v>6236</v>
      </c>
      <c r="E46" s="103">
        <v>3274</v>
      </c>
      <c r="F46" s="103">
        <v>1115</v>
      </c>
      <c r="G46" s="103">
        <v>292</v>
      </c>
      <c r="H46" s="89">
        <v>10944</v>
      </c>
      <c r="I46" s="89">
        <v>0</v>
      </c>
      <c r="J46" s="103">
        <v>30</v>
      </c>
      <c r="K46" s="91">
        <v>5806</v>
      </c>
      <c r="L46" s="103">
        <v>2278</v>
      </c>
      <c r="M46" s="103">
        <v>589</v>
      </c>
      <c r="N46" s="103">
        <v>146</v>
      </c>
      <c r="O46" s="89">
        <v>8849</v>
      </c>
      <c r="P46" s="89">
        <f t="shared" si="14"/>
        <v>1</v>
      </c>
      <c r="Q46" s="90">
        <f t="shared" si="14"/>
        <v>56</v>
      </c>
      <c r="R46" s="89">
        <f t="shared" si="14"/>
        <v>12042</v>
      </c>
      <c r="S46" s="89">
        <f t="shared" si="14"/>
        <v>5552</v>
      </c>
      <c r="T46" s="90">
        <f t="shared" si="14"/>
        <v>1704</v>
      </c>
      <c r="U46" s="92">
        <f t="shared" si="14"/>
        <v>438</v>
      </c>
      <c r="V46" s="89">
        <f>SUM(H46,O46)</f>
        <v>19793</v>
      </c>
    </row>
    <row r="47" spans="1:22" ht="12.75">
      <c r="A47" s="74" t="s">
        <v>50</v>
      </c>
      <c r="B47" s="89">
        <v>0</v>
      </c>
      <c r="C47" s="103">
        <v>4</v>
      </c>
      <c r="D47" s="91">
        <v>207</v>
      </c>
      <c r="E47" s="103">
        <v>181</v>
      </c>
      <c r="F47" s="103">
        <v>69</v>
      </c>
      <c r="G47" s="103">
        <v>21</v>
      </c>
      <c r="H47" s="89">
        <v>482</v>
      </c>
      <c r="I47" s="89">
        <v>0</v>
      </c>
      <c r="J47" s="103">
        <v>4</v>
      </c>
      <c r="K47" s="91">
        <v>522</v>
      </c>
      <c r="L47" s="103">
        <v>275</v>
      </c>
      <c r="M47" s="103">
        <v>77</v>
      </c>
      <c r="N47" s="103">
        <v>23</v>
      </c>
      <c r="O47" s="89">
        <v>901</v>
      </c>
      <c r="P47" s="89">
        <f t="shared" si="14"/>
        <v>0</v>
      </c>
      <c r="Q47" s="90">
        <f t="shared" si="14"/>
        <v>8</v>
      </c>
      <c r="R47" s="89">
        <f t="shared" si="14"/>
        <v>729</v>
      </c>
      <c r="S47" s="89">
        <f t="shared" si="14"/>
        <v>456</v>
      </c>
      <c r="T47" s="90">
        <f t="shared" si="14"/>
        <v>146</v>
      </c>
      <c r="U47" s="92">
        <f t="shared" si="14"/>
        <v>44</v>
      </c>
      <c r="V47" s="89">
        <f>SUM(H47,O47)</f>
        <v>1383</v>
      </c>
    </row>
    <row r="48" spans="1:22" ht="12.75">
      <c r="A48" s="74" t="s">
        <v>51</v>
      </c>
      <c r="B48" s="89">
        <v>0</v>
      </c>
      <c r="C48" s="103">
        <v>2</v>
      </c>
      <c r="D48" s="91">
        <v>2711</v>
      </c>
      <c r="E48" s="103">
        <v>2973</v>
      </c>
      <c r="F48" s="103">
        <v>982</v>
      </c>
      <c r="G48" s="103">
        <v>331</v>
      </c>
      <c r="H48" s="89">
        <v>6999</v>
      </c>
      <c r="I48" s="89">
        <v>0</v>
      </c>
      <c r="J48" s="103">
        <v>3</v>
      </c>
      <c r="K48" s="91">
        <v>2693</v>
      </c>
      <c r="L48" s="103">
        <v>2448</v>
      </c>
      <c r="M48" s="103">
        <v>669</v>
      </c>
      <c r="N48" s="103">
        <v>207</v>
      </c>
      <c r="O48" s="89">
        <v>6020</v>
      </c>
      <c r="P48" s="89">
        <f t="shared" si="14"/>
        <v>0</v>
      </c>
      <c r="Q48" s="90">
        <f t="shared" si="14"/>
        <v>5</v>
      </c>
      <c r="R48" s="89">
        <f t="shared" si="14"/>
        <v>5404</v>
      </c>
      <c r="S48" s="89">
        <f t="shared" si="14"/>
        <v>5421</v>
      </c>
      <c r="T48" s="90">
        <f t="shared" si="14"/>
        <v>1651</v>
      </c>
      <c r="U48" s="92">
        <f t="shared" si="14"/>
        <v>538</v>
      </c>
      <c r="V48" s="89">
        <f>SUM(H48,O48)</f>
        <v>13019</v>
      </c>
    </row>
    <row r="49" spans="1:22" s="60" customFormat="1" ht="12.75">
      <c r="A49" s="29" t="s">
        <v>1</v>
      </c>
      <c r="B49" s="93">
        <f aca="true" t="shared" si="15" ref="B49:O49">SUM(B45:B48)</f>
        <v>9</v>
      </c>
      <c r="C49" s="94">
        <f t="shared" si="15"/>
        <v>345</v>
      </c>
      <c r="D49" s="95">
        <f t="shared" si="15"/>
        <v>17821</v>
      </c>
      <c r="E49" s="94">
        <f t="shared" si="15"/>
        <v>7891</v>
      </c>
      <c r="F49" s="94">
        <f t="shared" si="15"/>
        <v>2391</v>
      </c>
      <c r="G49" s="94">
        <f t="shared" si="15"/>
        <v>679</v>
      </c>
      <c r="H49" s="93">
        <f t="shared" si="15"/>
        <v>29136</v>
      </c>
      <c r="I49" s="93">
        <f t="shared" si="15"/>
        <v>3</v>
      </c>
      <c r="J49" s="94">
        <f t="shared" si="15"/>
        <v>339</v>
      </c>
      <c r="K49" s="95">
        <f t="shared" si="15"/>
        <v>21076</v>
      </c>
      <c r="L49" s="94">
        <f t="shared" si="15"/>
        <v>6252</v>
      </c>
      <c r="M49" s="94">
        <f t="shared" si="15"/>
        <v>1480</v>
      </c>
      <c r="N49" s="94">
        <f t="shared" si="15"/>
        <v>404</v>
      </c>
      <c r="O49" s="93">
        <f t="shared" si="15"/>
        <v>29554</v>
      </c>
      <c r="P49" s="98">
        <f t="shared" si="14"/>
        <v>12</v>
      </c>
      <c r="Q49" s="99">
        <f t="shared" si="14"/>
        <v>684</v>
      </c>
      <c r="R49" s="98">
        <f t="shared" si="14"/>
        <v>38897</v>
      </c>
      <c r="S49" s="98">
        <f t="shared" si="14"/>
        <v>14143</v>
      </c>
      <c r="T49" s="99">
        <f t="shared" si="14"/>
        <v>3871</v>
      </c>
      <c r="U49" s="101">
        <f t="shared" si="14"/>
        <v>1083</v>
      </c>
      <c r="V49" s="98">
        <f>SUM(H49,O49)</f>
        <v>58690</v>
      </c>
    </row>
    <row r="50" spans="1:22" s="1" customFormat="1" ht="12.75">
      <c r="A50" s="97" t="s">
        <v>23</v>
      </c>
      <c r="B50" s="98">
        <f>SUM(B49,B43)</f>
        <v>15</v>
      </c>
      <c r="C50" s="99">
        <f aca="true" t="shared" si="16" ref="C50:V50">SUM(C49,C43)</f>
        <v>688</v>
      </c>
      <c r="D50" s="100">
        <f t="shared" si="16"/>
        <v>37800</v>
      </c>
      <c r="E50" s="99">
        <f t="shared" si="16"/>
        <v>16912</v>
      </c>
      <c r="F50" s="99">
        <f t="shared" si="16"/>
        <v>4802</v>
      </c>
      <c r="G50" s="99">
        <f t="shared" si="16"/>
        <v>1289</v>
      </c>
      <c r="H50" s="98">
        <f t="shared" si="16"/>
        <v>61506</v>
      </c>
      <c r="I50" s="98">
        <f t="shared" si="16"/>
        <v>10</v>
      </c>
      <c r="J50" s="99">
        <f t="shared" si="16"/>
        <v>659</v>
      </c>
      <c r="K50" s="100">
        <f t="shared" si="16"/>
        <v>43770</v>
      </c>
      <c r="L50" s="99">
        <f t="shared" si="16"/>
        <v>13388</v>
      </c>
      <c r="M50" s="99">
        <f t="shared" si="16"/>
        <v>3078</v>
      </c>
      <c r="N50" s="99">
        <f t="shared" si="16"/>
        <v>799</v>
      </c>
      <c r="O50" s="98">
        <f t="shared" si="16"/>
        <v>61704</v>
      </c>
      <c r="P50" s="98">
        <f t="shared" si="16"/>
        <v>25</v>
      </c>
      <c r="Q50" s="99">
        <f t="shared" si="16"/>
        <v>1347</v>
      </c>
      <c r="R50" s="98">
        <f t="shared" si="16"/>
        <v>81570</v>
      </c>
      <c r="S50" s="98">
        <f t="shared" si="16"/>
        <v>30300</v>
      </c>
      <c r="T50" s="99">
        <f t="shared" si="16"/>
        <v>7880</v>
      </c>
      <c r="U50" s="101">
        <f t="shared" si="16"/>
        <v>2088</v>
      </c>
      <c r="V50" s="98">
        <f t="shared" si="16"/>
        <v>123210</v>
      </c>
    </row>
    <row r="51" spans="1:22" s="30" customFormat="1" ht="17.25" customHeight="1">
      <c r="A51" s="29" t="s">
        <v>24</v>
      </c>
      <c r="B51" s="104">
        <f>SUM(B50,B35,B20)</f>
        <v>49</v>
      </c>
      <c r="C51" s="105">
        <f aca="true" t="shared" si="17" ref="C51:V51">SUM(C50,C35,C20)</f>
        <v>2450</v>
      </c>
      <c r="D51" s="106">
        <f t="shared" si="17"/>
        <v>129941</v>
      </c>
      <c r="E51" s="105">
        <f t="shared" si="17"/>
        <v>44788</v>
      </c>
      <c r="F51" s="105">
        <f t="shared" si="17"/>
        <v>9261</v>
      </c>
      <c r="G51" s="105">
        <f t="shared" si="17"/>
        <v>1881</v>
      </c>
      <c r="H51" s="104">
        <f t="shared" si="17"/>
        <v>188370</v>
      </c>
      <c r="I51" s="104">
        <f t="shared" si="17"/>
        <v>26</v>
      </c>
      <c r="J51" s="105">
        <f t="shared" si="17"/>
        <v>2324</v>
      </c>
      <c r="K51" s="106">
        <f t="shared" si="17"/>
        <v>139559</v>
      </c>
      <c r="L51" s="105">
        <f t="shared" si="17"/>
        <v>35881</v>
      </c>
      <c r="M51" s="105">
        <f t="shared" si="17"/>
        <v>6143</v>
      </c>
      <c r="N51" s="105">
        <f t="shared" si="17"/>
        <v>1146</v>
      </c>
      <c r="O51" s="104">
        <f t="shared" si="17"/>
        <v>185079</v>
      </c>
      <c r="P51" s="104">
        <f t="shared" si="17"/>
        <v>75</v>
      </c>
      <c r="Q51" s="105">
        <f t="shared" si="17"/>
        <v>4774</v>
      </c>
      <c r="R51" s="104">
        <f t="shared" si="17"/>
        <v>269500</v>
      </c>
      <c r="S51" s="104">
        <f t="shared" si="17"/>
        <v>80669</v>
      </c>
      <c r="T51" s="105">
        <f t="shared" si="17"/>
        <v>15404</v>
      </c>
      <c r="U51" s="107">
        <f t="shared" si="17"/>
        <v>3027</v>
      </c>
      <c r="V51" s="104">
        <f t="shared" si="17"/>
        <v>373449</v>
      </c>
    </row>
    <row r="52" spans="2:22" s="74" customFormat="1" ht="12.75">
      <c r="B52" s="90"/>
      <c r="C52" s="90"/>
      <c r="D52" s="90"/>
      <c r="E52" s="90"/>
      <c r="F52" s="90"/>
      <c r="G52" s="90"/>
      <c r="H52" s="90"/>
      <c r="I52" s="90"/>
      <c r="J52" s="90"/>
      <c r="K52" s="90"/>
      <c r="L52" s="90"/>
      <c r="M52" s="90"/>
      <c r="N52" s="90"/>
      <c r="O52" s="90"/>
      <c r="P52" s="90"/>
      <c r="Q52" s="90"/>
      <c r="R52" s="90"/>
      <c r="S52" s="90"/>
      <c r="T52" s="90"/>
      <c r="U52" s="90"/>
      <c r="V52" s="90"/>
    </row>
    <row r="53" spans="2:22" s="74" customFormat="1" ht="12.75">
      <c r="B53" s="90"/>
      <c r="C53" s="90"/>
      <c r="D53" s="90"/>
      <c r="E53" s="90"/>
      <c r="F53" s="90"/>
      <c r="G53" s="90"/>
      <c r="H53" s="90"/>
      <c r="I53" s="90"/>
      <c r="J53" s="90"/>
      <c r="K53" s="90"/>
      <c r="L53" s="90"/>
      <c r="M53" s="90"/>
      <c r="N53" s="90"/>
      <c r="O53" s="90"/>
      <c r="P53" s="90"/>
      <c r="Q53" s="90"/>
      <c r="R53" s="90"/>
      <c r="S53" s="90"/>
      <c r="T53" s="90"/>
      <c r="U53" s="90"/>
      <c r="V53" s="90"/>
    </row>
    <row r="54" spans="2:22" s="74" customFormat="1" ht="12.75">
      <c r="B54" s="90"/>
      <c r="C54" s="90"/>
      <c r="D54" s="90"/>
      <c r="E54" s="90"/>
      <c r="F54" s="90"/>
      <c r="G54" s="90"/>
      <c r="H54" s="90"/>
      <c r="I54" s="90"/>
      <c r="J54" s="90"/>
      <c r="K54" s="90"/>
      <c r="L54" s="90"/>
      <c r="M54" s="90"/>
      <c r="N54" s="90"/>
      <c r="O54" s="90"/>
      <c r="P54" s="90"/>
      <c r="Q54" s="90"/>
      <c r="R54" s="90"/>
      <c r="S54" s="90"/>
      <c r="T54" s="90"/>
      <c r="U54" s="90"/>
      <c r="V54" s="90"/>
    </row>
    <row r="55" spans="2:22" s="74" customFormat="1" ht="12.75">
      <c r="B55" s="90"/>
      <c r="C55" s="90"/>
      <c r="D55" s="90"/>
      <c r="E55" s="90"/>
      <c r="F55" s="90"/>
      <c r="G55" s="90"/>
      <c r="H55" s="90"/>
      <c r="I55" s="90"/>
      <c r="J55" s="90"/>
      <c r="K55" s="90"/>
      <c r="L55" s="90"/>
      <c r="M55" s="90"/>
      <c r="N55" s="90"/>
      <c r="O55" s="90"/>
      <c r="P55" s="90"/>
      <c r="Q55" s="90"/>
      <c r="R55" s="90"/>
      <c r="S55" s="90"/>
      <c r="T55" s="90"/>
      <c r="U55" s="90"/>
      <c r="V55" s="90"/>
    </row>
    <row r="56" spans="2:22" s="74" customFormat="1" ht="12.75">
      <c r="B56" s="90"/>
      <c r="C56" s="90"/>
      <c r="D56" s="90"/>
      <c r="E56" s="90"/>
      <c r="F56" s="90"/>
      <c r="G56" s="90"/>
      <c r="H56" s="90"/>
      <c r="I56" s="90"/>
      <c r="J56" s="90"/>
      <c r="K56" s="90"/>
      <c r="L56" s="90"/>
      <c r="M56" s="90"/>
      <c r="N56" s="90"/>
      <c r="O56" s="90"/>
      <c r="P56" s="90"/>
      <c r="Q56" s="90"/>
      <c r="R56" s="90"/>
      <c r="S56" s="90"/>
      <c r="T56" s="90"/>
      <c r="U56" s="90"/>
      <c r="V56" s="90"/>
    </row>
    <row r="57" spans="2:22" s="74" customFormat="1" ht="12.75">
      <c r="B57" s="90"/>
      <c r="C57" s="90"/>
      <c r="D57" s="90"/>
      <c r="E57" s="90"/>
      <c r="F57" s="90"/>
      <c r="G57" s="90"/>
      <c r="H57" s="90"/>
      <c r="I57" s="90"/>
      <c r="J57" s="90"/>
      <c r="K57" s="90"/>
      <c r="L57" s="90"/>
      <c r="M57" s="90"/>
      <c r="N57" s="90"/>
      <c r="O57" s="90"/>
      <c r="P57" s="90"/>
      <c r="Q57" s="90"/>
      <c r="R57" s="90"/>
      <c r="S57" s="90"/>
      <c r="T57" s="90"/>
      <c r="U57" s="90"/>
      <c r="V57" s="90"/>
    </row>
    <row r="58" spans="2:22" s="74" customFormat="1" ht="12.75">
      <c r="B58" s="90"/>
      <c r="C58" s="90"/>
      <c r="D58" s="90"/>
      <c r="E58" s="90"/>
      <c r="F58" s="90"/>
      <c r="G58" s="90"/>
      <c r="H58" s="90"/>
      <c r="I58" s="90"/>
      <c r="J58" s="90"/>
      <c r="K58" s="90"/>
      <c r="L58" s="90"/>
      <c r="M58" s="90"/>
      <c r="N58" s="90"/>
      <c r="O58" s="90"/>
      <c r="P58" s="90"/>
      <c r="Q58" s="90"/>
      <c r="R58" s="90"/>
      <c r="S58" s="90"/>
      <c r="T58" s="90"/>
      <c r="U58" s="90"/>
      <c r="V58" s="90"/>
    </row>
    <row r="59" spans="2:22" s="74" customFormat="1" ht="12.75">
      <c r="B59" s="90"/>
      <c r="C59" s="90"/>
      <c r="D59" s="90"/>
      <c r="E59" s="90"/>
      <c r="F59" s="90"/>
      <c r="G59" s="90"/>
      <c r="H59" s="90"/>
      <c r="I59" s="90"/>
      <c r="J59" s="90"/>
      <c r="K59" s="90"/>
      <c r="L59" s="90"/>
      <c r="M59" s="90"/>
      <c r="N59" s="90"/>
      <c r="O59" s="90"/>
      <c r="P59" s="90"/>
      <c r="Q59" s="90"/>
      <c r="R59" s="90"/>
      <c r="S59" s="90"/>
      <c r="T59" s="90"/>
      <c r="U59" s="90"/>
      <c r="V59" s="90"/>
    </row>
    <row r="60" spans="2:22" s="74" customFormat="1" ht="12.75">
      <c r="B60" s="90"/>
      <c r="C60" s="90"/>
      <c r="D60" s="90"/>
      <c r="E60" s="90"/>
      <c r="F60" s="90"/>
      <c r="G60" s="90"/>
      <c r="H60" s="90"/>
      <c r="I60" s="90"/>
      <c r="J60" s="90"/>
      <c r="K60" s="90"/>
      <c r="L60" s="90"/>
      <c r="M60" s="90"/>
      <c r="N60" s="90"/>
      <c r="O60" s="90"/>
      <c r="P60" s="90"/>
      <c r="Q60" s="90"/>
      <c r="R60" s="90"/>
      <c r="S60" s="90"/>
      <c r="T60" s="90"/>
      <c r="U60" s="90"/>
      <c r="V60" s="90"/>
    </row>
    <row r="61" spans="2:22" s="74" customFormat="1" ht="12.75">
      <c r="B61" s="90"/>
      <c r="C61" s="90"/>
      <c r="D61" s="90"/>
      <c r="E61" s="90"/>
      <c r="F61" s="90"/>
      <c r="G61" s="90"/>
      <c r="H61" s="90"/>
      <c r="I61" s="90"/>
      <c r="J61" s="90"/>
      <c r="K61" s="90"/>
      <c r="L61" s="90"/>
      <c r="M61" s="90"/>
      <c r="N61" s="90"/>
      <c r="O61" s="90"/>
      <c r="P61" s="90"/>
      <c r="Q61" s="90"/>
      <c r="R61" s="90"/>
      <c r="S61" s="90"/>
      <c r="T61" s="90"/>
      <c r="U61" s="90"/>
      <c r="V61" s="90"/>
    </row>
    <row r="62" spans="2:22" s="74" customFormat="1" ht="12.75">
      <c r="B62" s="90"/>
      <c r="C62" s="90"/>
      <c r="D62" s="90"/>
      <c r="E62" s="90"/>
      <c r="F62" s="90"/>
      <c r="G62" s="90"/>
      <c r="H62" s="90"/>
      <c r="I62" s="90"/>
      <c r="J62" s="90"/>
      <c r="K62" s="90"/>
      <c r="L62" s="90"/>
      <c r="M62" s="90"/>
      <c r="N62" s="90"/>
      <c r="O62" s="90"/>
      <c r="P62" s="90"/>
      <c r="Q62" s="90"/>
      <c r="R62" s="90"/>
      <c r="S62" s="90"/>
      <c r="T62" s="90"/>
      <c r="U62" s="90"/>
      <c r="V62" s="90"/>
    </row>
    <row r="63" spans="2:22" s="74" customFormat="1" ht="12.75">
      <c r="B63" s="90"/>
      <c r="C63" s="90"/>
      <c r="D63" s="90"/>
      <c r="E63" s="90"/>
      <c r="F63" s="90"/>
      <c r="G63" s="90"/>
      <c r="H63" s="90"/>
      <c r="I63" s="90"/>
      <c r="J63" s="90"/>
      <c r="K63" s="90"/>
      <c r="L63" s="90"/>
      <c r="M63" s="90"/>
      <c r="N63" s="90"/>
      <c r="O63" s="90"/>
      <c r="P63" s="90"/>
      <c r="Q63" s="90"/>
      <c r="R63" s="90"/>
      <c r="S63" s="90"/>
      <c r="T63" s="90"/>
      <c r="U63" s="90"/>
      <c r="V63" s="90"/>
    </row>
    <row r="64" spans="2:22" s="74" customFormat="1" ht="12.75">
      <c r="B64" s="90"/>
      <c r="C64" s="90"/>
      <c r="D64" s="90"/>
      <c r="E64" s="90"/>
      <c r="F64" s="90"/>
      <c r="G64" s="90"/>
      <c r="H64" s="90"/>
      <c r="I64" s="90"/>
      <c r="J64" s="90"/>
      <c r="K64" s="90"/>
      <c r="L64" s="90"/>
      <c r="M64" s="90"/>
      <c r="N64" s="90"/>
      <c r="O64" s="90"/>
      <c r="P64" s="90"/>
      <c r="Q64" s="90"/>
      <c r="R64" s="90"/>
      <c r="S64" s="90"/>
      <c r="T64" s="90"/>
      <c r="U64" s="90"/>
      <c r="V64" s="90"/>
    </row>
    <row r="65" spans="2:22" s="74" customFormat="1" ht="12.75">
      <c r="B65" s="90"/>
      <c r="C65" s="90"/>
      <c r="D65" s="90"/>
      <c r="E65" s="90"/>
      <c r="F65" s="90"/>
      <c r="G65" s="90"/>
      <c r="H65" s="90"/>
      <c r="I65" s="90"/>
      <c r="J65" s="90"/>
      <c r="K65" s="90"/>
      <c r="L65" s="90"/>
      <c r="M65" s="90"/>
      <c r="N65" s="90"/>
      <c r="O65" s="90"/>
      <c r="P65" s="90"/>
      <c r="Q65" s="90"/>
      <c r="R65" s="90"/>
      <c r="S65" s="90"/>
      <c r="T65" s="90"/>
      <c r="U65" s="90"/>
      <c r="V65" s="90"/>
    </row>
    <row r="66" spans="2:22" s="74" customFormat="1" ht="12.75">
      <c r="B66" s="90"/>
      <c r="C66" s="90"/>
      <c r="D66" s="90"/>
      <c r="E66" s="90"/>
      <c r="F66" s="90"/>
      <c r="G66" s="90"/>
      <c r="H66" s="90"/>
      <c r="I66" s="90"/>
      <c r="J66" s="90"/>
      <c r="K66" s="90"/>
      <c r="L66" s="90"/>
      <c r="M66" s="90"/>
      <c r="N66" s="90"/>
      <c r="O66" s="90"/>
      <c r="P66" s="90"/>
      <c r="Q66" s="90"/>
      <c r="R66" s="90"/>
      <c r="S66" s="90"/>
      <c r="T66" s="90"/>
      <c r="U66" s="90"/>
      <c r="V66" s="90"/>
    </row>
    <row r="67" spans="1:22" ht="12.75">
      <c r="A67" s="30" t="s">
        <v>72</v>
      </c>
      <c r="C67" s="75"/>
      <c r="V67" s="90"/>
    </row>
    <row r="68" spans="1:22" ht="12.75">
      <c r="A68" s="219" t="s">
        <v>9</v>
      </c>
      <c r="B68" s="219"/>
      <c r="C68" s="219"/>
      <c r="D68" s="219"/>
      <c r="E68" s="219"/>
      <c r="F68" s="219"/>
      <c r="G68" s="219"/>
      <c r="H68" s="219"/>
      <c r="I68" s="219"/>
      <c r="J68" s="219"/>
      <c r="K68" s="219"/>
      <c r="L68" s="219"/>
      <c r="M68" s="219"/>
      <c r="N68" s="219"/>
      <c r="O68" s="219"/>
      <c r="P68" s="219"/>
      <c r="Q68" s="219"/>
      <c r="R68" s="219"/>
      <c r="S68" s="219"/>
      <c r="T68" s="219"/>
      <c r="U68" s="219"/>
      <c r="V68" s="219"/>
    </row>
    <row r="69" spans="1:22" ht="12.75">
      <c r="A69" s="219" t="s">
        <v>52</v>
      </c>
      <c r="B69" s="219"/>
      <c r="C69" s="219"/>
      <c r="D69" s="219"/>
      <c r="E69" s="219"/>
      <c r="F69" s="219"/>
      <c r="G69" s="219"/>
      <c r="H69" s="219"/>
      <c r="I69" s="219"/>
      <c r="J69" s="219"/>
      <c r="K69" s="219"/>
      <c r="L69" s="219"/>
      <c r="M69" s="219"/>
      <c r="N69" s="219"/>
      <c r="O69" s="219"/>
      <c r="P69" s="219"/>
      <c r="Q69" s="219"/>
      <c r="R69" s="219"/>
      <c r="S69" s="219"/>
      <c r="T69" s="219"/>
      <c r="U69" s="219"/>
      <c r="V69" s="219"/>
    </row>
    <row r="70" spans="1:22" s="2" customFormat="1" ht="12.75">
      <c r="A70" s="220" t="s">
        <v>31</v>
      </c>
      <c r="B70" s="220"/>
      <c r="C70" s="220"/>
      <c r="D70" s="220"/>
      <c r="E70" s="220"/>
      <c r="F70" s="220"/>
      <c r="G70" s="220"/>
      <c r="H70" s="220"/>
      <c r="I70" s="220"/>
      <c r="J70" s="220"/>
      <c r="K70" s="220"/>
      <c r="L70" s="220"/>
      <c r="M70" s="220"/>
      <c r="N70" s="220"/>
      <c r="O70" s="220"/>
      <c r="P70" s="220"/>
      <c r="Q70" s="220"/>
      <c r="R70" s="220"/>
      <c r="S70" s="220"/>
      <c r="T70" s="220"/>
      <c r="U70" s="220"/>
      <c r="V70" s="220"/>
    </row>
    <row r="71" spans="1:22" s="2" customFormat="1" ht="12.75">
      <c r="A71" s="73"/>
      <c r="B71" s="73"/>
      <c r="C71" s="73"/>
      <c r="D71" s="73"/>
      <c r="E71" s="73"/>
      <c r="F71" s="73"/>
      <c r="G71" s="73"/>
      <c r="H71" s="73"/>
      <c r="I71" s="73"/>
      <c r="J71" s="73"/>
      <c r="K71" s="73"/>
      <c r="L71" s="73"/>
      <c r="M71" s="73"/>
      <c r="N71" s="73"/>
      <c r="O71" s="73"/>
      <c r="P71" s="73"/>
      <c r="Q71" s="73"/>
      <c r="R71" s="73"/>
      <c r="S71" s="73"/>
      <c r="T71" s="73"/>
      <c r="U71" s="73"/>
      <c r="V71" s="73"/>
    </row>
    <row r="72" spans="1:22" ht="12.75">
      <c r="A72" s="219" t="s">
        <v>25</v>
      </c>
      <c r="B72" s="219"/>
      <c r="C72" s="219"/>
      <c r="D72" s="219"/>
      <c r="E72" s="219"/>
      <c r="F72" s="219"/>
      <c r="G72" s="219"/>
      <c r="H72" s="219"/>
      <c r="I72" s="219"/>
      <c r="J72" s="219"/>
      <c r="K72" s="219"/>
      <c r="L72" s="219"/>
      <c r="M72" s="219"/>
      <c r="N72" s="219"/>
      <c r="O72" s="219"/>
      <c r="P72" s="219"/>
      <c r="Q72" s="219"/>
      <c r="R72" s="219"/>
      <c r="S72" s="219"/>
      <c r="T72" s="219"/>
      <c r="U72" s="219"/>
      <c r="V72" s="219"/>
    </row>
    <row r="73" spans="1:22" ht="7.5" customHeight="1" thickBot="1">
      <c r="A73" s="50"/>
      <c r="B73" s="50"/>
      <c r="C73" s="50"/>
      <c r="D73" s="50"/>
      <c r="E73" s="50"/>
      <c r="F73" s="50"/>
      <c r="G73" s="50"/>
      <c r="H73" s="50"/>
      <c r="I73" s="50"/>
      <c r="J73" s="50"/>
      <c r="K73" s="50"/>
      <c r="L73" s="50"/>
      <c r="M73" s="50"/>
      <c r="N73" s="50"/>
      <c r="O73" s="50"/>
      <c r="P73" s="50"/>
      <c r="Q73" s="50"/>
      <c r="R73" s="50"/>
      <c r="S73" s="50"/>
      <c r="T73" s="50"/>
      <c r="U73" s="50"/>
      <c r="V73" s="50"/>
    </row>
    <row r="74" spans="1:22" ht="12.75">
      <c r="A74" s="76"/>
      <c r="B74" s="213" t="s">
        <v>34</v>
      </c>
      <c r="C74" s="214"/>
      <c r="D74" s="214"/>
      <c r="E74" s="214"/>
      <c r="F74" s="214"/>
      <c r="G74" s="214"/>
      <c r="H74" s="215"/>
      <c r="I74" s="213" t="s">
        <v>35</v>
      </c>
      <c r="J74" s="214"/>
      <c r="K74" s="214"/>
      <c r="L74" s="214"/>
      <c r="M74" s="214"/>
      <c r="N74" s="214"/>
      <c r="O74" s="215"/>
      <c r="P74" s="213" t="s">
        <v>1</v>
      </c>
      <c r="Q74" s="214"/>
      <c r="R74" s="214"/>
      <c r="S74" s="214"/>
      <c r="T74" s="214"/>
      <c r="U74" s="214"/>
      <c r="V74" s="214"/>
    </row>
    <row r="75" spans="2:22" ht="12.75">
      <c r="B75" s="216" t="s">
        <v>36</v>
      </c>
      <c r="C75" s="217"/>
      <c r="D75" s="77" t="s">
        <v>37</v>
      </c>
      <c r="E75" s="217" t="s">
        <v>38</v>
      </c>
      <c r="F75" s="217"/>
      <c r="G75" s="217"/>
      <c r="H75" s="78" t="s">
        <v>1</v>
      </c>
      <c r="I75" s="216" t="s">
        <v>36</v>
      </c>
      <c r="J75" s="218"/>
      <c r="K75" s="74" t="s">
        <v>37</v>
      </c>
      <c r="L75" s="216" t="s">
        <v>38</v>
      </c>
      <c r="M75" s="217"/>
      <c r="N75" s="217"/>
      <c r="O75" s="78" t="s">
        <v>1</v>
      </c>
      <c r="P75" s="216" t="s">
        <v>36</v>
      </c>
      <c r="Q75" s="218"/>
      <c r="R75" s="74" t="s">
        <v>37</v>
      </c>
      <c r="S75" s="216" t="s">
        <v>38</v>
      </c>
      <c r="T75" s="217"/>
      <c r="U75" s="217"/>
      <c r="V75" s="78" t="s">
        <v>1</v>
      </c>
    </row>
    <row r="76" spans="1:22" ht="12.75">
      <c r="A76" s="79" t="s">
        <v>39</v>
      </c>
      <c r="B76" s="80" t="s">
        <v>40</v>
      </c>
      <c r="C76" s="79">
        <v>1</v>
      </c>
      <c r="D76" s="81" t="s">
        <v>41</v>
      </c>
      <c r="E76" s="79" t="s">
        <v>42</v>
      </c>
      <c r="F76" s="79" t="s">
        <v>43</v>
      </c>
      <c r="G76" s="79" t="s">
        <v>44</v>
      </c>
      <c r="H76" s="82"/>
      <c r="I76" s="80" t="s">
        <v>40</v>
      </c>
      <c r="J76" s="79">
        <v>1</v>
      </c>
      <c r="K76" s="81" t="s">
        <v>41</v>
      </c>
      <c r="L76" s="79" t="s">
        <v>42</v>
      </c>
      <c r="M76" s="79" t="s">
        <v>43</v>
      </c>
      <c r="N76" s="79" t="s">
        <v>44</v>
      </c>
      <c r="O76" s="82"/>
      <c r="P76" s="80" t="s">
        <v>40</v>
      </c>
      <c r="Q76" s="79">
        <v>1</v>
      </c>
      <c r="R76" s="81" t="s">
        <v>41</v>
      </c>
      <c r="S76" s="79" t="s">
        <v>42</v>
      </c>
      <c r="T76" s="79" t="s">
        <v>43</v>
      </c>
      <c r="U76" s="79" t="s">
        <v>44</v>
      </c>
      <c r="V76" s="82"/>
    </row>
    <row r="77" spans="1:22" s="74" customFormat="1" ht="12.75">
      <c r="A77" s="83" t="s">
        <v>14</v>
      </c>
      <c r="B77" s="80"/>
      <c r="C77" s="79"/>
      <c r="D77" s="81"/>
      <c r="E77" s="79"/>
      <c r="F77" s="79"/>
      <c r="G77" s="79"/>
      <c r="H77" s="80"/>
      <c r="I77" s="80"/>
      <c r="J77" s="79"/>
      <c r="K77" s="81"/>
      <c r="L77" s="79"/>
      <c r="M77" s="79"/>
      <c r="N77" s="79"/>
      <c r="O77" s="80"/>
      <c r="P77" s="80"/>
      <c r="Q77" s="79"/>
      <c r="R77" s="81"/>
      <c r="S77" s="79"/>
      <c r="T77" s="79"/>
      <c r="U77" s="79"/>
      <c r="V77" s="80"/>
    </row>
    <row r="78" spans="1:22" s="74" customFormat="1" ht="12.75">
      <c r="A78" s="30" t="s">
        <v>17</v>
      </c>
      <c r="B78" s="78"/>
      <c r="C78" s="85"/>
      <c r="D78" s="86"/>
      <c r="E78" s="85"/>
      <c r="F78" s="85"/>
      <c r="G78" s="85"/>
      <c r="H78" s="78"/>
      <c r="I78" s="78"/>
      <c r="J78" s="85"/>
      <c r="K78" s="86"/>
      <c r="L78" s="85"/>
      <c r="M78" s="85"/>
      <c r="N78" s="85"/>
      <c r="O78" s="78"/>
      <c r="P78" s="78"/>
      <c r="Q78" s="85"/>
      <c r="R78" s="86"/>
      <c r="S78" s="85"/>
      <c r="T78" s="85"/>
      <c r="U78" s="85"/>
      <c r="V78" s="78"/>
    </row>
    <row r="79" spans="1:22" s="74" customFormat="1" ht="12.75">
      <c r="A79" s="3" t="s">
        <v>45</v>
      </c>
      <c r="B79" s="108">
        <v>0</v>
      </c>
      <c r="C79" s="109">
        <v>12</v>
      </c>
      <c r="D79" s="110">
        <v>777</v>
      </c>
      <c r="E79" s="109">
        <v>668</v>
      </c>
      <c r="F79" s="109">
        <v>213</v>
      </c>
      <c r="G79" s="109">
        <v>19</v>
      </c>
      <c r="H79" s="108">
        <v>1689</v>
      </c>
      <c r="I79" s="108">
        <v>0</v>
      </c>
      <c r="J79" s="109">
        <v>19</v>
      </c>
      <c r="K79" s="110">
        <v>837</v>
      </c>
      <c r="L79" s="109">
        <v>573</v>
      </c>
      <c r="M79" s="109">
        <v>172</v>
      </c>
      <c r="N79" s="109">
        <v>13</v>
      </c>
      <c r="O79" s="108">
        <v>1614</v>
      </c>
      <c r="P79" s="89">
        <f aca="true" t="shared" si="18" ref="P79:U80">SUM(I79,B79)</f>
        <v>0</v>
      </c>
      <c r="Q79" s="90">
        <f t="shared" si="18"/>
        <v>31</v>
      </c>
      <c r="R79" s="89">
        <f t="shared" si="18"/>
        <v>1614</v>
      </c>
      <c r="S79" s="89">
        <f t="shared" si="18"/>
        <v>1241</v>
      </c>
      <c r="T79" s="90">
        <f t="shared" si="18"/>
        <v>385</v>
      </c>
      <c r="U79" s="92">
        <f t="shared" si="18"/>
        <v>32</v>
      </c>
      <c r="V79" s="89">
        <f>SUM(H79,O79)</f>
        <v>3303</v>
      </c>
    </row>
    <row r="80" spans="1:22" s="74" customFormat="1" ht="12.75">
      <c r="A80" s="3" t="s">
        <v>46</v>
      </c>
      <c r="B80" s="108">
        <v>0</v>
      </c>
      <c r="C80" s="109">
        <v>0</v>
      </c>
      <c r="D80" s="110">
        <v>345</v>
      </c>
      <c r="E80" s="109">
        <v>432</v>
      </c>
      <c r="F80" s="109">
        <v>64</v>
      </c>
      <c r="G80" s="109">
        <v>4</v>
      </c>
      <c r="H80" s="108">
        <v>845</v>
      </c>
      <c r="I80" s="108">
        <v>0</v>
      </c>
      <c r="J80" s="109">
        <v>0</v>
      </c>
      <c r="K80" s="110">
        <v>258</v>
      </c>
      <c r="L80" s="109">
        <v>316</v>
      </c>
      <c r="M80" s="109">
        <v>56</v>
      </c>
      <c r="N80" s="109">
        <v>4</v>
      </c>
      <c r="O80" s="108">
        <v>634</v>
      </c>
      <c r="P80" s="89">
        <f t="shared" si="18"/>
        <v>0</v>
      </c>
      <c r="Q80" s="90">
        <f t="shared" si="18"/>
        <v>0</v>
      </c>
      <c r="R80" s="89">
        <f t="shared" si="18"/>
        <v>603</v>
      </c>
      <c r="S80" s="89">
        <f t="shared" si="18"/>
        <v>748</v>
      </c>
      <c r="T80" s="90">
        <f t="shared" si="18"/>
        <v>120</v>
      </c>
      <c r="U80" s="92">
        <f t="shared" si="18"/>
        <v>8</v>
      </c>
      <c r="V80" s="89">
        <f>SUM(H80,O80)</f>
        <v>1479</v>
      </c>
    </row>
    <row r="81" spans="1:22" s="74" customFormat="1" ht="12.75">
      <c r="A81" s="97" t="s">
        <v>27</v>
      </c>
      <c r="B81" s="93">
        <f>SUM(B79:B80)</f>
        <v>0</v>
      </c>
      <c r="C81" s="94">
        <f aca="true" t="shared" si="19" ref="C81:O81">SUM(C79:C80)</f>
        <v>12</v>
      </c>
      <c r="D81" s="95">
        <f t="shared" si="19"/>
        <v>1122</v>
      </c>
      <c r="E81" s="94">
        <f t="shared" si="19"/>
        <v>1100</v>
      </c>
      <c r="F81" s="94">
        <f t="shared" si="19"/>
        <v>277</v>
      </c>
      <c r="G81" s="94">
        <f t="shared" si="19"/>
        <v>23</v>
      </c>
      <c r="H81" s="93">
        <f t="shared" si="19"/>
        <v>2534</v>
      </c>
      <c r="I81" s="93">
        <f t="shared" si="19"/>
        <v>0</v>
      </c>
      <c r="J81" s="94">
        <f t="shared" si="19"/>
        <v>19</v>
      </c>
      <c r="K81" s="95">
        <f t="shared" si="19"/>
        <v>1095</v>
      </c>
      <c r="L81" s="94">
        <f t="shared" si="19"/>
        <v>889</v>
      </c>
      <c r="M81" s="94">
        <f t="shared" si="19"/>
        <v>228</v>
      </c>
      <c r="N81" s="94">
        <f t="shared" si="19"/>
        <v>17</v>
      </c>
      <c r="O81" s="93">
        <f t="shared" si="19"/>
        <v>2248</v>
      </c>
      <c r="P81" s="93">
        <f aca="true" t="shared" si="20" ref="P81:V81">SUM(P79:P80)</f>
        <v>0</v>
      </c>
      <c r="Q81" s="94">
        <f t="shared" si="20"/>
        <v>31</v>
      </c>
      <c r="R81" s="93">
        <f t="shared" si="20"/>
        <v>2217</v>
      </c>
      <c r="S81" s="93">
        <f t="shared" si="20"/>
        <v>1989</v>
      </c>
      <c r="T81" s="94">
        <f t="shared" si="20"/>
        <v>505</v>
      </c>
      <c r="U81" s="96">
        <f t="shared" si="20"/>
        <v>40</v>
      </c>
      <c r="V81" s="93">
        <f t="shared" si="20"/>
        <v>4782</v>
      </c>
    </row>
    <row r="82" spans="1:22" s="74" customFormat="1" ht="12.75">
      <c r="A82" s="30" t="s">
        <v>18</v>
      </c>
      <c r="B82" s="108"/>
      <c r="C82" s="109"/>
      <c r="D82" s="110"/>
      <c r="E82" s="109"/>
      <c r="F82" s="109"/>
      <c r="G82" s="109"/>
      <c r="H82" s="108"/>
      <c r="I82" s="108"/>
      <c r="J82" s="109"/>
      <c r="K82" s="110"/>
      <c r="L82" s="109"/>
      <c r="M82" s="109"/>
      <c r="N82" s="109"/>
      <c r="O82" s="108"/>
      <c r="P82" s="108"/>
      <c r="Q82" s="109"/>
      <c r="R82" s="110"/>
      <c r="S82" s="109"/>
      <c r="T82" s="109"/>
      <c r="U82" s="109"/>
      <c r="V82" s="108"/>
    </row>
    <row r="83" spans="1:22" s="74" customFormat="1" ht="12.75">
      <c r="A83" s="3" t="s">
        <v>56</v>
      </c>
      <c r="B83" s="108">
        <v>1</v>
      </c>
      <c r="C83" s="109">
        <v>14</v>
      </c>
      <c r="D83" s="110">
        <v>705</v>
      </c>
      <c r="E83" s="109">
        <v>510</v>
      </c>
      <c r="F83" s="109">
        <v>226</v>
      </c>
      <c r="G83" s="109">
        <v>30</v>
      </c>
      <c r="H83" s="108">
        <v>1486</v>
      </c>
      <c r="I83" s="108">
        <v>2</v>
      </c>
      <c r="J83" s="109">
        <v>13</v>
      </c>
      <c r="K83" s="110">
        <v>769</v>
      </c>
      <c r="L83" s="109">
        <v>537</v>
      </c>
      <c r="M83" s="109">
        <v>187</v>
      </c>
      <c r="N83" s="109">
        <v>19</v>
      </c>
      <c r="O83" s="108">
        <v>1527</v>
      </c>
      <c r="P83" s="108">
        <f aca="true" t="shared" si="21" ref="P83:U86">SUM(I83,B83)</f>
        <v>3</v>
      </c>
      <c r="Q83" s="109">
        <f t="shared" si="21"/>
        <v>27</v>
      </c>
      <c r="R83" s="110">
        <f t="shared" si="21"/>
        <v>1474</v>
      </c>
      <c r="S83" s="109">
        <f t="shared" si="21"/>
        <v>1047</v>
      </c>
      <c r="T83" s="109">
        <f t="shared" si="21"/>
        <v>413</v>
      </c>
      <c r="U83" s="109">
        <f t="shared" si="21"/>
        <v>49</v>
      </c>
      <c r="V83" s="108">
        <f>SUM(H83,O83)</f>
        <v>3013</v>
      </c>
    </row>
    <row r="84" spans="1:22" s="74" customFormat="1" ht="12.75">
      <c r="A84" s="3" t="s">
        <v>47</v>
      </c>
      <c r="B84" s="108">
        <v>0</v>
      </c>
      <c r="C84" s="109">
        <v>0</v>
      </c>
      <c r="D84" s="110">
        <v>329</v>
      </c>
      <c r="E84" s="109">
        <v>552</v>
      </c>
      <c r="F84" s="109">
        <v>121</v>
      </c>
      <c r="G84" s="109">
        <v>14</v>
      </c>
      <c r="H84" s="108">
        <v>1016</v>
      </c>
      <c r="I84" s="108">
        <v>0</v>
      </c>
      <c r="J84" s="109">
        <v>0</v>
      </c>
      <c r="K84" s="110">
        <v>245</v>
      </c>
      <c r="L84" s="109">
        <v>370</v>
      </c>
      <c r="M84" s="109">
        <v>95</v>
      </c>
      <c r="N84" s="109">
        <v>11</v>
      </c>
      <c r="O84" s="108">
        <v>721</v>
      </c>
      <c r="P84" s="108">
        <f t="shared" si="21"/>
        <v>0</v>
      </c>
      <c r="Q84" s="109">
        <f t="shared" si="21"/>
        <v>0</v>
      </c>
      <c r="R84" s="110">
        <f t="shared" si="21"/>
        <v>574</v>
      </c>
      <c r="S84" s="109">
        <f t="shared" si="21"/>
        <v>922</v>
      </c>
      <c r="T84" s="109">
        <f t="shared" si="21"/>
        <v>216</v>
      </c>
      <c r="U84" s="109">
        <f t="shared" si="21"/>
        <v>25</v>
      </c>
      <c r="V84" s="108">
        <f>SUM(H84,O84)</f>
        <v>1737</v>
      </c>
    </row>
    <row r="85" spans="1:22" s="74" customFormat="1" ht="12.75">
      <c r="A85" s="97" t="s">
        <v>28</v>
      </c>
      <c r="B85" s="94">
        <f>SUM(B83:B84)</f>
        <v>1</v>
      </c>
      <c r="C85" s="94">
        <f aca="true" t="shared" si="22" ref="C85:O85">SUM(C83:C84)</f>
        <v>14</v>
      </c>
      <c r="D85" s="95">
        <f t="shared" si="22"/>
        <v>1034</v>
      </c>
      <c r="E85" s="94">
        <f t="shared" si="22"/>
        <v>1062</v>
      </c>
      <c r="F85" s="94">
        <f t="shared" si="22"/>
        <v>347</v>
      </c>
      <c r="G85" s="94">
        <f t="shared" si="22"/>
        <v>44</v>
      </c>
      <c r="H85" s="93">
        <f t="shared" si="22"/>
        <v>2502</v>
      </c>
      <c r="I85" s="93">
        <f t="shared" si="22"/>
        <v>2</v>
      </c>
      <c r="J85" s="94">
        <f t="shared" si="22"/>
        <v>13</v>
      </c>
      <c r="K85" s="95">
        <f t="shared" si="22"/>
        <v>1014</v>
      </c>
      <c r="L85" s="94">
        <f t="shared" si="22"/>
        <v>907</v>
      </c>
      <c r="M85" s="94">
        <f t="shared" si="22"/>
        <v>282</v>
      </c>
      <c r="N85" s="94">
        <f t="shared" si="22"/>
        <v>30</v>
      </c>
      <c r="O85" s="93">
        <f t="shared" si="22"/>
        <v>2248</v>
      </c>
      <c r="P85" s="93">
        <f t="shared" si="21"/>
        <v>3</v>
      </c>
      <c r="Q85" s="94">
        <f t="shared" si="21"/>
        <v>27</v>
      </c>
      <c r="R85" s="95">
        <f t="shared" si="21"/>
        <v>2048</v>
      </c>
      <c r="S85" s="94">
        <f t="shared" si="21"/>
        <v>1969</v>
      </c>
      <c r="T85" s="94">
        <f t="shared" si="21"/>
        <v>629</v>
      </c>
      <c r="U85" s="94">
        <f t="shared" si="21"/>
        <v>74</v>
      </c>
      <c r="V85" s="93">
        <f>SUM(H85,O85)</f>
        <v>4750</v>
      </c>
    </row>
    <row r="86" spans="1:22" s="30" customFormat="1" ht="12.75">
      <c r="A86" s="97" t="s">
        <v>19</v>
      </c>
      <c r="B86" s="98">
        <f>SUM(B85,B81)</f>
        <v>1</v>
      </c>
      <c r="C86" s="99">
        <f aca="true" t="shared" si="23" ref="C86:O86">SUM(C85,C81)</f>
        <v>26</v>
      </c>
      <c r="D86" s="100">
        <f t="shared" si="23"/>
        <v>2156</v>
      </c>
      <c r="E86" s="99">
        <f t="shared" si="23"/>
        <v>2162</v>
      </c>
      <c r="F86" s="99">
        <f t="shared" si="23"/>
        <v>624</v>
      </c>
      <c r="G86" s="99">
        <f t="shared" si="23"/>
        <v>67</v>
      </c>
      <c r="H86" s="98">
        <f t="shared" si="23"/>
        <v>5036</v>
      </c>
      <c r="I86" s="98">
        <f t="shared" si="23"/>
        <v>2</v>
      </c>
      <c r="J86" s="99">
        <f t="shared" si="23"/>
        <v>32</v>
      </c>
      <c r="K86" s="100">
        <f t="shared" si="23"/>
        <v>2109</v>
      </c>
      <c r="L86" s="99">
        <f t="shared" si="23"/>
        <v>1796</v>
      </c>
      <c r="M86" s="99">
        <f t="shared" si="23"/>
        <v>510</v>
      </c>
      <c r="N86" s="99">
        <f t="shared" si="23"/>
        <v>47</v>
      </c>
      <c r="O86" s="98">
        <f t="shared" si="23"/>
        <v>4496</v>
      </c>
      <c r="P86" s="98">
        <f t="shared" si="21"/>
        <v>3</v>
      </c>
      <c r="Q86" s="99">
        <f t="shared" si="21"/>
        <v>58</v>
      </c>
      <c r="R86" s="100">
        <f t="shared" si="21"/>
        <v>4265</v>
      </c>
      <c r="S86" s="99">
        <f t="shared" si="21"/>
        <v>3958</v>
      </c>
      <c r="T86" s="99">
        <f t="shared" si="21"/>
        <v>1134</v>
      </c>
      <c r="U86" s="99">
        <f t="shared" si="21"/>
        <v>114</v>
      </c>
      <c r="V86" s="98">
        <f>SUM(H86,O86)</f>
        <v>9532</v>
      </c>
    </row>
    <row r="87" spans="2:22" s="74" customFormat="1" ht="12.75">
      <c r="B87" s="89"/>
      <c r="C87" s="90"/>
      <c r="D87" s="91"/>
      <c r="E87" s="90"/>
      <c r="F87" s="90"/>
      <c r="G87" s="90"/>
      <c r="H87" s="89"/>
      <c r="I87" s="89"/>
      <c r="J87" s="90"/>
      <c r="K87" s="91"/>
      <c r="L87" s="90"/>
      <c r="M87" s="90"/>
      <c r="N87" s="90"/>
      <c r="O87" s="89"/>
      <c r="P87" s="89"/>
      <c r="Q87" s="90"/>
      <c r="R87" s="89"/>
      <c r="S87" s="89"/>
      <c r="T87" s="90"/>
      <c r="U87" s="90"/>
      <c r="V87" s="89"/>
    </row>
    <row r="88" spans="1:22" s="74" customFormat="1" ht="12.75">
      <c r="A88" s="30" t="s">
        <v>20</v>
      </c>
      <c r="B88" s="89"/>
      <c r="C88" s="90"/>
      <c r="D88" s="91"/>
      <c r="E88" s="90"/>
      <c r="F88" s="90"/>
      <c r="G88" s="90"/>
      <c r="H88" s="89"/>
      <c r="I88" s="89"/>
      <c r="J88" s="90"/>
      <c r="K88" s="91"/>
      <c r="L88" s="90"/>
      <c r="M88" s="90"/>
      <c r="N88" s="90"/>
      <c r="O88" s="89"/>
      <c r="P88" s="89"/>
      <c r="Q88" s="90"/>
      <c r="R88" s="89"/>
      <c r="S88" s="89"/>
      <c r="T88" s="90"/>
      <c r="U88" s="90"/>
      <c r="V88" s="89"/>
    </row>
    <row r="89" spans="1:22" s="74" customFormat="1" ht="12.75">
      <c r="A89" s="30" t="s">
        <v>17</v>
      </c>
      <c r="B89" s="89"/>
      <c r="C89" s="90"/>
      <c r="D89" s="91"/>
      <c r="E89" s="90"/>
      <c r="F89" s="90"/>
      <c r="G89" s="90"/>
      <c r="H89" s="89"/>
      <c r="I89" s="89"/>
      <c r="J89" s="90"/>
      <c r="K89" s="91"/>
      <c r="L89" s="90"/>
      <c r="M89" s="90"/>
      <c r="N89" s="90"/>
      <c r="O89" s="89"/>
      <c r="P89" s="89"/>
      <c r="Q89" s="90"/>
      <c r="R89" s="89"/>
      <c r="S89" s="89"/>
      <c r="T89" s="90"/>
      <c r="U89" s="90"/>
      <c r="V89" s="89"/>
    </row>
    <row r="90" spans="1:22" s="74" customFormat="1" ht="12.75">
      <c r="A90" s="74" t="s">
        <v>48</v>
      </c>
      <c r="B90" s="89">
        <v>0</v>
      </c>
      <c r="C90" s="90">
        <v>8</v>
      </c>
      <c r="D90" s="91">
        <v>310</v>
      </c>
      <c r="E90" s="90">
        <v>228</v>
      </c>
      <c r="F90" s="90">
        <v>83</v>
      </c>
      <c r="G90" s="90">
        <v>18</v>
      </c>
      <c r="H90" s="89">
        <v>647</v>
      </c>
      <c r="I90" s="89">
        <v>0</v>
      </c>
      <c r="J90" s="90">
        <v>15</v>
      </c>
      <c r="K90" s="91">
        <v>403</v>
      </c>
      <c r="L90" s="90">
        <v>278</v>
      </c>
      <c r="M90" s="90">
        <v>92</v>
      </c>
      <c r="N90" s="90">
        <v>17</v>
      </c>
      <c r="O90" s="89">
        <v>805</v>
      </c>
      <c r="P90" s="89">
        <f aca="true" t="shared" si="24" ref="P90:U94">SUM(I90,B90)</f>
        <v>0</v>
      </c>
      <c r="Q90" s="90">
        <f t="shared" si="24"/>
        <v>23</v>
      </c>
      <c r="R90" s="89">
        <f t="shared" si="24"/>
        <v>713</v>
      </c>
      <c r="S90" s="89">
        <f t="shared" si="24"/>
        <v>506</v>
      </c>
      <c r="T90" s="90">
        <f t="shared" si="24"/>
        <v>175</v>
      </c>
      <c r="U90" s="90">
        <f t="shared" si="24"/>
        <v>35</v>
      </c>
      <c r="V90" s="89">
        <f>SUM(H90,O90)</f>
        <v>1452</v>
      </c>
    </row>
    <row r="91" spans="1:22" ht="12.75">
      <c r="A91" s="74" t="s">
        <v>49</v>
      </c>
      <c r="B91" s="89">
        <v>0</v>
      </c>
      <c r="C91" s="103">
        <v>4</v>
      </c>
      <c r="D91" s="91">
        <v>205</v>
      </c>
      <c r="E91" s="103">
        <v>269</v>
      </c>
      <c r="F91" s="103">
        <v>168</v>
      </c>
      <c r="G91" s="103">
        <v>65</v>
      </c>
      <c r="H91" s="89">
        <v>711</v>
      </c>
      <c r="I91" s="89">
        <v>0</v>
      </c>
      <c r="J91" s="103">
        <v>1</v>
      </c>
      <c r="K91" s="91">
        <v>137</v>
      </c>
      <c r="L91" s="103">
        <v>157</v>
      </c>
      <c r="M91" s="103">
        <v>117</v>
      </c>
      <c r="N91" s="103">
        <v>36</v>
      </c>
      <c r="O91" s="89">
        <v>448</v>
      </c>
      <c r="P91" s="89">
        <f t="shared" si="24"/>
        <v>0</v>
      </c>
      <c r="Q91" s="90">
        <f t="shared" si="24"/>
        <v>5</v>
      </c>
      <c r="R91" s="89">
        <f t="shared" si="24"/>
        <v>342</v>
      </c>
      <c r="S91" s="89">
        <f t="shared" si="24"/>
        <v>426</v>
      </c>
      <c r="T91" s="90">
        <f t="shared" si="24"/>
        <v>285</v>
      </c>
      <c r="U91" s="90">
        <f t="shared" si="24"/>
        <v>101</v>
      </c>
      <c r="V91" s="89">
        <f>SUM(H91,O91)</f>
        <v>1159</v>
      </c>
    </row>
    <row r="92" spans="1:22" ht="12.75">
      <c r="A92" s="74" t="s">
        <v>50</v>
      </c>
      <c r="B92" s="89">
        <v>0</v>
      </c>
      <c r="C92" s="103">
        <v>0</v>
      </c>
      <c r="D92" s="91">
        <v>7</v>
      </c>
      <c r="E92" s="103">
        <v>12</v>
      </c>
      <c r="F92" s="103">
        <v>8</v>
      </c>
      <c r="G92" s="103">
        <v>1</v>
      </c>
      <c r="H92" s="89">
        <v>28</v>
      </c>
      <c r="I92" s="89">
        <v>0</v>
      </c>
      <c r="J92" s="103"/>
      <c r="K92" s="91">
        <v>28</v>
      </c>
      <c r="L92" s="103">
        <v>25</v>
      </c>
      <c r="M92" s="103">
        <v>16</v>
      </c>
      <c r="N92" s="103">
        <v>2</v>
      </c>
      <c r="O92" s="89">
        <v>71</v>
      </c>
      <c r="P92" s="89">
        <f t="shared" si="24"/>
        <v>0</v>
      </c>
      <c r="Q92" s="90">
        <f t="shared" si="24"/>
        <v>0</v>
      </c>
      <c r="R92" s="89">
        <f t="shared" si="24"/>
        <v>35</v>
      </c>
      <c r="S92" s="89">
        <f t="shared" si="24"/>
        <v>37</v>
      </c>
      <c r="T92" s="90">
        <f t="shared" si="24"/>
        <v>24</v>
      </c>
      <c r="U92" s="90">
        <f t="shared" si="24"/>
        <v>3</v>
      </c>
      <c r="V92" s="89">
        <f>SUM(H92,O92)</f>
        <v>99</v>
      </c>
    </row>
    <row r="93" spans="1:22" ht="12.75">
      <c r="A93" s="74" t="s">
        <v>51</v>
      </c>
      <c r="B93" s="89">
        <v>0</v>
      </c>
      <c r="C93" s="103">
        <v>0</v>
      </c>
      <c r="D93" s="91">
        <v>245</v>
      </c>
      <c r="E93" s="103">
        <v>569</v>
      </c>
      <c r="F93" s="103">
        <v>253</v>
      </c>
      <c r="G93" s="103">
        <v>135</v>
      </c>
      <c r="H93" s="89">
        <v>1202</v>
      </c>
      <c r="I93" s="89">
        <v>0</v>
      </c>
      <c r="J93" s="103">
        <v>1</v>
      </c>
      <c r="K93" s="91">
        <v>210</v>
      </c>
      <c r="L93" s="103">
        <v>417</v>
      </c>
      <c r="M93" s="103">
        <v>203</v>
      </c>
      <c r="N93" s="103">
        <v>97</v>
      </c>
      <c r="O93" s="89">
        <v>928</v>
      </c>
      <c r="P93" s="89">
        <f t="shared" si="24"/>
        <v>0</v>
      </c>
      <c r="Q93" s="90">
        <f t="shared" si="24"/>
        <v>1</v>
      </c>
      <c r="R93" s="89">
        <f t="shared" si="24"/>
        <v>455</v>
      </c>
      <c r="S93" s="89">
        <f t="shared" si="24"/>
        <v>986</v>
      </c>
      <c r="T93" s="90">
        <f t="shared" si="24"/>
        <v>456</v>
      </c>
      <c r="U93" s="90">
        <f t="shared" si="24"/>
        <v>232</v>
      </c>
      <c r="V93" s="89">
        <f>SUM(H93,O93)</f>
        <v>2130</v>
      </c>
    </row>
    <row r="94" spans="1:22" s="29" customFormat="1" ht="12.75">
      <c r="A94" s="29" t="s">
        <v>1</v>
      </c>
      <c r="B94" s="93">
        <f aca="true" t="shared" si="25" ref="B94:O94">SUM(B90:B93)</f>
        <v>0</v>
      </c>
      <c r="C94" s="94">
        <f t="shared" si="25"/>
        <v>12</v>
      </c>
      <c r="D94" s="95">
        <f t="shared" si="25"/>
        <v>767</v>
      </c>
      <c r="E94" s="94">
        <f t="shared" si="25"/>
        <v>1078</v>
      </c>
      <c r="F94" s="94">
        <f t="shared" si="25"/>
        <v>512</v>
      </c>
      <c r="G94" s="94">
        <f t="shared" si="25"/>
        <v>219</v>
      </c>
      <c r="H94" s="93">
        <f t="shared" si="25"/>
        <v>2588</v>
      </c>
      <c r="I94" s="93">
        <f t="shared" si="25"/>
        <v>0</v>
      </c>
      <c r="J94" s="94">
        <f t="shared" si="25"/>
        <v>17</v>
      </c>
      <c r="K94" s="95">
        <f t="shared" si="25"/>
        <v>778</v>
      </c>
      <c r="L94" s="94">
        <f t="shared" si="25"/>
        <v>877</v>
      </c>
      <c r="M94" s="94">
        <f t="shared" si="25"/>
        <v>428</v>
      </c>
      <c r="N94" s="94">
        <f t="shared" si="25"/>
        <v>152</v>
      </c>
      <c r="O94" s="93">
        <f t="shared" si="25"/>
        <v>2252</v>
      </c>
      <c r="P94" s="93">
        <f t="shared" si="24"/>
        <v>0</v>
      </c>
      <c r="Q94" s="94">
        <f t="shared" si="24"/>
        <v>29</v>
      </c>
      <c r="R94" s="93">
        <f t="shared" si="24"/>
        <v>1545</v>
      </c>
      <c r="S94" s="93">
        <f t="shared" si="24"/>
        <v>1955</v>
      </c>
      <c r="T94" s="94">
        <f t="shared" si="24"/>
        <v>940</v>
      </c>
      <c r="U94" s="94">
        <f t="shared" si="24"/>
        <v>371</v>
      </c>
      <c r="V94" s="93">
        <f>SUM(H94,O94)</f>
        <v>4840</v>
      </c>
    </row>
    <row r="95" spans="1:22" s="74" customFormat="1" ht="12.75">
      <c r="A95" s="30" t="s">
        <v>18</v>
      </c>
      <c r="B95" s="89"/>
      <c r="C95" s="90"/>
      <c r="D95" s="91"/>
      <c r="E95" s="90"/>
      <c r="F95" s="90"/>
      <c r="G95" s="90"/>
      <c r="H95" s="89"/>
      <c r="I95" s="89"/>
      <c r="J95" s="90"/>
      <c r="K95" s="91"/>
      <c r="L95" s="90"/>
      <c r="M95" s="90"/>
      <c r="N95" s="90"/>
      <c r="O95" s="89"/>
      <c r="P95" s="89"/>
      <c r="Q95" s="90"/>
      <c r="R95" s="89"/>
      <c r="S95" s="89"/>
      <c r="T95" s="90"/>
      <c r="U95" s="90"/>
      <c r="V95" s="89"/>
    </row>
    <row r="96" spans="1:22" ht="12.75">
      <c r="A96" s="74" t="s">
        <v>48</v>
      </c>
      <c r="B96" s="89">
        <v>0</v>
      </c>
      <c r="C96" s="90">
        <v>10</v>
      </c>
      <c r="D96" s="91">
        <v>250</v>
      </c>
      <c r="E96" s="90">
        <v>175</v>
      </c>
      <c r="F96" s="90">
        <v>51</v>
      </c>
      <c r="G96" s="90">
        <v>19</v>
      </c>
      <c r="H96" s="89">
        <v>505</v>
      </c>
      <c r="I96" s="89">
        <v>0</v>
      </c>
      <c r="J96" s="90">
        <v>10</v>
      </c>
      <c r="K96" s="91">
        <v>365</v>
      </c>
      <c r="L96" s="90">
        <v>183</v>
      </c>
      <c r="M96" s="90">
        <v>83</v>
      </c>
      <c r="N96" s="90">
        <v>13</v>
      </c>
      <c r="O96" s="89">
        <v>654</v>
      </c>
      <c r="P96" s="89">
        <f aca="true" t="shared" si="26" ref="P96:P101">SUM(I96,B96)</f>
        <v>0</v>
      </c>
      <c r="Q96" s="90">
        <f aca="true" t="shared" si="27" ref="Q96:Q101">SUM(J96,C96)</f>
        <v>20</v>
      </c>
      <c r="R96" s="89">
        <f aca="true" t="shared" si="28" ref="R96:R101">SUM(K96,D96)</f>
        <v>615</v>
      </c>
      <c r="S96" s="89">
        <f aca="true" t="shared" si="29" ref="S96:S101">SUM(L96,E96)</f>
        <v>358</v>
      </c>
      <c r="T96" s="90">
        <f aca="true" t="shared" si="30" ref="T96:T101">SUM(M96,F96)</f>
        <v>134</v>
      </c>
      <c r="U96" s="90">
        <f aca="true" t="shared" si="31" ref="U96:U101">SUM(N96,G96)</f>
        <v>32</v>
      </c>
      <c r="V96" s="89">
        <f aca="true" t="shared" si="32" ref="V96:V101">SUM(H96,O96)</f>
        <v>1159</v>
      </c>
    </row>
    <row r="97" spans="1:22" ht="12.75">
      <c r="A97" s="74" t="s">
        <v>49</v>
      </c>
      <c r="B97" s="89">
        <v>0</v>
      </c>
      <c r="C97" s="103">
        <v>1</v>
      </c>
      <c r="D97" s="91">
        <v>148</v>
      </c>
      <c r="E97" s="103">
        <v>224</v>
      </c>
      <c r="F97" s="103">
        <v>157</v>
      </c>
      <c r="G97" s="103">
        <v>69</v>
      </c>
      <c r="H97" s="89">
        <v>599</v>
      </c>
      <c r="I97" s="89">
        <v>0</v>
      </c>
      <c r="J97" s="103">
        <v>3</v>
      </c>
      <c r="K97" s="91">
        <v>149</v>
      </c>
      <c r="L97" s="103">
        <v>189</v>
      </c>
      <c r="M97" s="103">
        <v>119</v>
      </c>
      <c r="N97" s="103">
        <v>52</v>
      </c>
      <c r="O97" s="89">
        <v>512</v>
      </c>
      <c r="P97" s="89">
        <f t="shared" si="26"/>
        <v>0</v>
      </c>
      <c r="Q97" s="90">
        <f t="shared" si="27"/>
        <v>4</v>
      </c>
      <c r="R97" s="89">
        <f t="shared" si="28"/>
        <v>297</v>
      </c>
      <c r="S97" s="89">
        <f t="shared" si="29"/>
        <v>413</v>
      </c>
      <c r="T97" s="90">
        <f t="shared" si="30"/>
        <v>276</v>
      </c>
      <c r="U97" s="90">
        <f t="shared" si="31"/>
        <v>121</v>
      </c>
      <c r="V97" s="89">
        <f t="shared" si="32"/>
        <v>1111</v>
      </c>
    </row>
    <row r="98" spans="1:22" ht="12.75">
      <c r="A98" s="74" t="s">
        <v>50</v>
      </c>
      <c r="B98" s="89">
        <v>0</v>
      </c>
      <c r="C98" s="103">
        <v>0</v>
      </c>
      <c r="D98" s="91">
        <v>5</v>
      </c>
      <c r="E98" s="103">
        <v>19</v>
      </c>
      <c r="F98" s="103">
        <v>9</v>
      </c>
      <c r="G98" s="103">
        <v>3</v>
      </c>
      <c r="H98" s="89">
        <v>36</v>
      </c>
      <c r="I98" s="89">
        <v>0</v>
      </c>
      <c r="J98" s="103">
        <v>0</v>
      </c>
      <c r="K98" s="91">
        <v>23</v>
      </c>
      <c r="L98" s="103">
        <v>30</v>
      </c>
      <c r="M98" s="103">
        <v>17</v>
      </c>
      <c r="N98" s="103">
        <v>2</v>
      </c>
      <c r="O98" s="89">
        <v>72</v>
      </c>
      <c r="P98" s="89">
        <f t="shared" si="26"/>
        <v>0</v>
      </c>
      <c r="Q98" s="90">
        <f t="shared" si="27"/>
        <v>0</v>
      </c>
      <c r="R98" s="89">
        <f t="shared" si="28"/>
        <v>28</v>
      </c>
      <c r="S98" s="89">
        <f t="shared" si="29"/>
        <v>49</v>
      </c>
      <c r="T98" s="90">
        <f t="shared" si="30"/>
        <v>26</v>
      </c>
      <c r="U98" s="90">
        <f t="shared" si="31"/>
        <v>5</v>
      </c>
      <c r="V98" s="89">
        <f t="shared" si="32"/>
        <v>108</v>
      </c>
    </row>
    <row r="99" spans="1:22" ht="12.75">
      <c r="A99" s="74" t="s">
        <v>51</v>
      </c>
      <c r="B99" s="89">
        <v>0</v>
      </c>
      <c r="C99" s="103">
        <v>0</v>
      </c>
      <c r="D99" s="91">
        <v>155</v>
      </c>
      <c r="E99" s="103">
        <v>494</v>
      </c>
      <c r="F99" s="103">
        <v>279</v>
      </c>
      <c r="G99" s="103">
        <v>156</v>
      </c>
      <c r="H99" s="89">
        <v>1084</v>
      </c>
      <c r="I99" s="89">
        <v>0</v>
      </c>
      <c r="J99" s="103">
        <v>0</v>
      </c>
      <c r="K99" s="91">
        <v>140</v>
      </c>
      <c r="L99" s="103">
        <v>368</v>
      </c>
      <c r="M99" s="103">
        <v>209</v>
      </c>
      <c r="N99" s="103">
        <v>102</v>
      </c>
      <c r="O99" s="89">
        <v>819</v>
      </c>
      <c r="P99" s="89">
        <f t="shared" si="26"/>
        <v>0</v>
      </c>
      <c r="Q99" s="90">
        <f t="shared" si="27"/>
        <v>0</v>
      </c>
      <c r="R99" s="89">
        <f t="shared" si="28"/>
        <v>295</v>
      </c>
      <c r="S99" s="89">
        <f t="shared" si="29"/>
        <v>862</v>
      </c>
      <c r="T99" s="90">
        <f t="shared" si="30"/>
        <v>488</v>
      </c>
      <c r="U99" s="90">
        <f t="shared" si="31"/>
        <v>258</v>
      </c>
      <c r="V99" s="89">
        <f t="shared" si="32"/>
        <v>1903</v>
      </c>
    </row>
    <row r="100" spans="1:22" s="60" customFormat="1" ht="12.75">
      <c r="A100" s="29" t="s">
        <v>1</v>
      </c>
      <c r="B100" s="93">
        <f aca="true" t="shared" si="33" ref="B100:O100">SUM(B96:B99)</f>
        <v>0</v>
      </c>
      <c r="C100" s="94">
        <f t="shared" si="33"/>
        <v>11</v>
      </c>
      <c r="D100" s="95">
        <f t="shared" si="33"/>
        <v>558</v>
      </c>
      <c r="E100" s="94">
        <f t="shared" si="33"/>
        <v>912</v>
      </c>
      <c r="F100" s="94">
        <f t="shared" si="33"/>
        <v>496</v>
      </c>
      <c r="G100" s="94">
        <f t="shared" si="33"/>
        <v>247</v>
      </c>
      <c r="H100" s="93">
        <f t="shared" si="33"/>
        <v>2224</v>
      </c>
      <c r="I100" s="93">
        <f t="shared" si="33"/>
        <v>0</v>
      </c>
      <c r="J100" s="94">
        <f t="shared" si="33"/>
        <v>13</v>
      </c>
      <c r="K100" s="95">
        <f t="shared" si="33"/>
        <v>677</v>
      </c>
      <c r="L100" s="94">
        <f t="shared" si="33"/>
        <v>770</v>
      </c>
      <c r="M100" s="94">
        <f t="shared" si="33"/>
        <v>428</v>
      </c>
      <c r="N100" s="94">
        <f t="shared" si="33"/>
        <v>169</v>
      </c>
      <c r="O100" s="93">
        <f t="shared" si="33"/>
        <v>2057</v>
      </c>
      <c r="P100" s="93">
        <f t="shared" si="26"/>
        <v>0</v>
      </c>
      <c r="Q100" s="94">
        <f t="shared" si="27"/>
        <v>24</v>
      </c>
      <c r="R100" s="93">
        <f t="shared" si="28"/>
        <v>1235</v>
      </c>
      <c r="S100" s="93">
        <f t="shared" si="29"/>
        <v>1682</v>
      </c>
      <c r="T100" s="94">
        <f t="shared" si="30"/>
        <v>924</v>
      </c>
      <c r="U100" s="94">
        <f t="shared" si="31"/>
        <v>416</v>
      </c>
      <c r="V100" s="93">
        <f t="shared" si="32"/>
        <v>4281</v>
      </c>
    </row>
    <row r="101" spans="1:22" s="30" customFormat="1" ht="12.75">
      <c r="A101" s="97" t="s">
        <v>21</v>
      </c>
      <c r="B101" s="98">
        <f>SUM(B94,B100)</f>
        <v>0</v>
      </c>
      <c r="C101" s="99">
        <f aca="true" t="shared" si="34" ref="C101:O101">SUM(C94,C100)</f>
        <v>23</v>
      </c>
      <c r="D101" s="100">
        <f t="shared" si="34"/>
        <v>1325</v>
      </c>
      <c r="E101" s="99">
        <f t="shared" si="34"/>
        <v>1990</v>
      </c>
      <c r="F101" s="99">
        <f t="shared" si="34"/>
        <v>1008</v>
      </c>
      <c r="G101" s="99">
        <f t="shared" si="34"/>
        <v>466</v>
      </c>
      <c r="H101" s="98">
        <f t="shared" si="34"/>
        <v>4812</v>
      </c>
      <c r="I101" s="98">
        <f t="shared" si="34"/>
        <v>0</v>
      </c>
      <c r="J101" s="99">
        <f t="shared" si="34"/>
        <v>30</v>
      </c>
      <c r="K101" s="100">
        <f t="shared" si="34"/>
        <v>1455</v>
      </c>
      <c r="L101" s="99">
        <f t="shared" si="34"/>
        <v>1647</v>
      </c>
      <c r="M101" s="99">
        <f t="shared" si="34"/>
        <v>856</v>
      </c>
      <c r="N101" s="99">
        <f t="shared" si="34"/>
        <v>321</v>
      </c>
      <c r="O101" s="98">
        <f t="shared" si="34"/>
        <v>4309</v>
      </c>
      <c r="P101" s="98">
        <f t="shared" si="26"/>
        <v>0</v>
      </c>
      <c r="Q101" s="99">
        <f t="shared" si="27"/>
        <v>53</v>
      </c>
      <c r="R101" s="98">
        <f t="shared" si="28"/>
        <v>2780</v>
      </c>
      <c r="S101" s="98">
        <f t="shared" si="29"/>
        <v>3637</v>
      </c>
      <c r="T101" s="99">
        <f t="shared" si="30"/>
        <v>1864</v>
      </c>
      <c r="U101" s="99">
        <f t="shared" si="31"/>
        <v>787</v>
      </c>
      <c r="V101" s="98">
        <f t="shared" si="32"/>
        <v>9121</v>
      </c>
    </row>
    <row r="102" spans="1:22" s="30" customFormat="1" ht="12.75">
      <c r="A102" s="74"/>
      <c r="B102" s="104"/>
      <c r="C102" s="105"/>
      <c r="D102" s="106"/>
      <c r="E102" s="105"/>
      <c r="F102" s="105"/>
      <c r="G102" s="105"/>
      <c r="H102" s="104"/>
      <c r="I102" s="104"/>
      <c r="J102" s="105"/>
      <c r="K102" s="106"/>
      <c r="L102" s="105"/>
      <c r="M102" s="105"/>
      <c r="N102" s="105"/>
      <c r="O102" s="104"/>
      <c r="P102" s="104"/>
      <c r="Q102" s="105"/>
      <c r="R102" s="104"/>
      <c r="S102" s="104"/>
      <c r="T102" s="105"/>
      <c r="U102" s="105"/>
      <c r="V102" s="104"/>
    </row>
    <row r="103" spans="1:22" s="30" customFormat="1" ht="12.75">
      <c r="A103" s="30" t="s">
        <v>22</v>
      </c>
      <c r="B103" s="104"/>
      <c r="C103" s="105"/>
      <c r="D103" s="106"/>
      <c r="E103" s="105"/>
      <c r="F103" s="105"/>
      <c r="G103" s="105"/>
      <c r="H103" s="104"/>
      <c r="I103" s="104"/>
      <c r="J103" s="105"/>
      <c r="K103" s="106"/>
      <c r="L103" s="105"/>
      <c r="M103" s="105"/>
      <c r="N103" s="105"/>
      <c r="O103" s="104"/>
      <c r="P103" s="104"/>
      <c r="Q103" s="105"/>
      <c r="R103" s="104"/>
      <c r="S103" s="104"/>
      <c r="T103" s="105"/>
      <c r="U103" s="105"/>
      <c r="V103" s="104"/>
    </row>
    <row r="104" spans="1:22" s="30" customFormat="1" ht="12.75">
      <c r="A104" s="30" t="s">
        <v>17</v>
      </c>
      <c r="B104" s="104"/>
      <c r="C104" s="105"/>
      <c r="D104" s="106"/>
      <c r="E104" s="105"/>
      <c r="F104" s="105"/>
      <c r="G104" s="105"/>
      <c r="H104" s="104"/>
      <c r="I104" s="104"/>
      <c r="J104" s="105"/>
      <c r="K104" s="106"/>
      <c r="L104" s="105"/>
      <c r="M104" s="105"/>
      <c r="N104" s="105"/>
      <c r="O104" s="104"/>
      <c r="P104" s="104"/>
      <c r="Q104" s="105"/>
      <c r="R104" s="104"/>
      <c r="S104" s="104"/>
      <c r="T104" s="105"/>
      <c r="U104" s="105"/>
      <c r="V104" s="104"/>
    </row>
    <row r="105" spans="1:22" ht="12.75">
      <c r="A105" s="74" t="s">
        <v>48</v>
      </c>
      <c r="B105" s="89">
        <v>2</v>
      </c>
      <c r="C105" s="90">
        <v>10</v>
      </c>
      <c r="D105" s="91">
        <v>172</v>
      </c>
      <c r="E105" s="90">
        <v>111</v>
      </c>
      <c r="F105" s="90">
        <v>52</v>
      </c>
      <c r="G105" s="90">
        <v>16</v>
      </c>
      <c r="H105" s="89">
        <v>363</v>
      </c>
      <c r="I105" s="89">
        <v>0</v>
      </c>
      <c r="J105" s="90">
        <v>5</v>
      </c>
      <c r="K105" s="91">
        <v>288</v>
      </c>
      <c r="L105" s="90">
        <v>165</v>
      </c>
      <c r="M105" s="90">
        <v>70</v>
      </c>
      <c r="N105" s="90">
        <v>19</v>
      </c>
      <c r="O105" s="89">
        <v>547</v>
      </c>
      <c r="P105" s="89">
        <f aca="true" t="shared" si="35" ref="P105:U109">SUM(I105,B105)</f>
        <v>2</v>
      </c>
      <c r="Q105" s="90">
        <f t="shared" si="35"/>
        <v>15</v>
      </c>
      <c r="R105" s="89">
        <f t="shared" si="35"/>
        <v>460</v>
      </c>
      <c r="S105" s="89">
        <f t="shared" si="35"/>
        <v>276</v>
      </c>
      <c r="T105" s="90">
        <f t="shared" si="35"/>
        <v>122</v>
      </c>
      <c r="U105" s="90">
        <f t="shared" si="35"/>
        <v>35</v>
      </c>
      <c r="V105" s="89">
        <f>SUM(H105,O105)</f>
        <v>910</v>
      </c>
    </row>
    <row r="106" spans="1:22" ht="12.75">
      <c r="A106" s="74" t="s">
        <v>49</v>
      </c>
      <c r="B106" s="89">
        <v>0</v>
      </c>
      <c r="C106" s="103">
        <v>2</v>
      </c>
      <c r="D106" s="91">
        <v>165</v>
      </c>
      <c r="E106" s="103">
        <v>230</v>
      </c>
      <c r="F106" s="103">
        <v>137</v>
      </c>
      <c r="G106" s="103">
        <v>76</v>
      </c>
      <c r="H106" s="89">
        <v>610</v>
      </c>
      <c r="I106" s="89">
        <v>0</v>
      </c>
      <c r="J106" s="103">
        <v>0</v>
      </c>
      <c r="K106" s="91">
        <v>148</v>
      </c>
      <c r="L106" s="103">
        <v>168</v>
      </c>
      <c r="M106" s="103">
        <v>131</v>
      </c>
      <c r="N106" s="103">
        <v>77</v>
      </c>
      <c r="O106" s="89">
        <v>524</v>
      </c>
      <c r="P106" s="89">
        <f t="shared" si="35"/>
        <v>0</v>
      </c>
      <c r="Q106" s="90">
        <f t="shared" si="35"/>
        <v>2</v>
      </c>
      <c r="R106" s="89">
        <f t="shared" si="35"/>
        <v>313</v>
      </c>
      <c r="S106" s="89">
        <f t="shared" si="35"/>
        <v>398</v>
      </c>
      <c r="T106" s="90">
        <f t="shared" si="35"/>
        <v>268</v>
      </c>
      <c r="U106" s="90">
        <f t="shared" si="35"/>
        <v>153</v>
      </c>
      <c r="V106" s="89">
        <f>SUM(H106,O106)</f>
        <v>1134</v>
      </c>
    </row>
    <row r="107" spans="1:22" ht="12.75">
      <c r="A107" s="74" t="s">
        <v>50</v>
      </c>
      <c r="B107" s="89">
        <v>0</v>
      </c>
      <c r="C107" s="103">
        <v>1</v>
      </c>
      <c r="D107" s="91">
        <v>6</v>
      </c>
      <c r="E107" s="103">
        <v>10</v>
      </c>
      <c r="F107" s="103">
        <v>8</v>
      </c>
      <c r="G107" s="103">
        <v>5</v>
      </c>
      <c r="H107" s="89">
        <v>30</v>
      </c>
      <c r="I107" s="89">
        <v>0</v>
      </c>
      <c r="J107" s="103">
        <v>0</v>
      </c>
      <c r="K107" s="91">
        <v>34</v>
      </c>
      <c r="L107" s="103">
        <v>30</v>
      </c>
      <c r="M107" s="103">
        <v>23</v>
      </c>
      <c r="N107" s="103">
        <v>7</v>
      </c>
      <c r="O107" s="89">
        <v>94</v>
      </c>
      <c r="P107" s="89">
        <f t="shared" si="35"/>
        <v>0</v>
      </c>
      <c r="Q107" s="90">
        <f t="shared" si="35"/>
        <v>1</v>
      </c>
      <c r="R107" s="89">
        <f t="shared" si="35"/>
        <v>40</v>
      </c>
      <c r="S107" s="89">
        <f t="shared" si="35"/>
        <v>40</v>
      </c>
      <c r="T107" s="90">
        <f t="shared" si="35"/>
        <v>31</v>
      </c>
      <c r="U107" s="90">
        <f t="shared" si="35"/>
        <v>12</v>
      </c>
      <c r="V107" s="89">
        <f>SUM(H107,O107)</f>
        <v>124</v>
      </c>
    </row>
    <row r="108" spans="1:22" ht="12.75">
      <c r="A108" s="74" t="s">
        <v>51</v>
      </c>
      <c r="B108" s="89">
        <v>0</v>
      </c>
      <c r="C108" s="103">
        <v>2</v>
      </c>
      <c r="D108" s="91">
        <v>138</v>
      </c>
      <c r="E108" s="103">
        <v>372</v>
      </c>
      <c r="F108" s="103">
        <v>242</v>
      </c>
      <c r="G108" s="103">
        <v>140</v>
      </c>
      <c r="H108" s="89">
        <v>894</v>
      </c>
      <c r="I108" s="89">
        <v>0</v>
      </c>
      <c r="J108" s="103">
        <v>0</v>
      </c>
      <c r="K108" s="91">
        <v>113</v>
      </c>
      <c r="L108" s="103">
        <v>278</v>
      </c>
      <c r="M108" s="103">
        <v>198</v>
      </c>
      <c r="N108" s="103">
        <v>117</v>
      </c>
      <c r="O108" s="89">
        <v>706</v>
      </c>
      <c r="P108" s="89">
        <f t="shared" si="35"/>
        <v>0</v>
      </c>
      <c r="Q108" s="90">
        <f t="shared" si="35"/>
        <v>2</v>
      </c>
      <c r="R108" s="89">
        <f t="shared" si="35"/>
        <v>251</v>
      </c>
      <c r="S108" s="89">
        <f t="shared" si="35"/>
        <v>650</v>
      </c>
      <c r="T108" s="90">
        <f t="shared" si="35"/>
        <v>440</v>
      </c>
      <c r="U108" s="90">
        <f t="shared" si="35"/>
        <v>257</v>
      </c>
      <c r="V108" s="89">
        <f>SUM(H108,O108)</f>
        <v>1600</v>
      </c>
    </row>
    <row r="109" spans="1:22" s="111" customFormat="1" ht="12.75">
      <c r="A109" s="29" t="s">
        <v>1</v>
      </c>
      <c r="B109" s="93">
        <f aca="true" t="shared" si="36" ref="B109:O109">SUM(B105:B108)</f>
        <v>2</v>
      </c>
      <c r="C109" s="94">
        <f t="shared" si="36"/>
        <v>15</v>
      </c>
      <c r="D109" s="95">
        <f t="shared" si="36"/>
        <v>481</v>
      </c>
      <c r="E109" s="94">
        <f t="shared" si="36"/>
        <v>723</v>
      </c>
      <c r="F109" s="94">
        <f t="shared" si="36"/>
        <v>439</v>
      </c>
      <c r="G109" s="94">
        <f t="shared" si="36"/>
        <v>237</v>
      </c>
      <c r="H109" s="93">
        <f t="shared" si="36"/>
        <v>1897</v>
      </c>
      <c r="I109" s="93">
        <f t="shared" si="36"/>
        <v>0</v>
      </c>
      <c r="J109" s="94">
        <f t="shared" si="36"/>
        <v>5</v>
      </c>
      <c r="K109" s="95">
        <f t="shared" si="36"/>
        <v>583</v>
      </c>
      <c r="L109" s="94">
        <f t="shared" si="36"/>
        <v>641</v>
      </c>
      <c r="M109" s="94">
        <f t="shared" si="36"/>
        <v>422</v>
      </c>
      <c r="N109" s="94">
        <f t="shared" si="36"/>
        <v>220</v>
      </c>
      <c r="O109" s="93">
        <f t="shared" si="36"/>
        <v>1871</v>
      </c>
      <c r="P109" s="93">
        <f t="shared" si="35"/>
        <v>2</v>
      </c>
      <c r="Q109" s="94">
        <f t="shared" si="35"/>
        <v>20</v>
      </c>
      <c r="R109" s="93">
        <f t="shared" si="35"/>
        <v>1064</v>
      </c>
      <c r="S109" s="93">
        <f t="shared" si="35"/>
        <v>1364</v>
      </c>
      <c r="T109" s="94">
        <f t="shared" si="35"/>
        <v>861</v>
      </c>
      <c r="U109" s="94">
        <f t="shared" si="35"/>
        <v>457</v>
      </c>
      <c r="V109" s="93">
        <f>SUM(H109,O109)</f>
        <v>3768</v>
      </c>
    </row>
    <row r="110" spans="1:22" ht="12.75">
      <c r="A110" s="30" t="s">
        <v>18</v>
      </c>
      <c r="B110" s="89"/>
      <c r="C110" s="90"/>
      <c r="D110" s="91"/>
      <c r="E110" s="90"/>
      <c r="F110" s="90"/>
      <c r="G110" s="90"/>
      <c r="H110" s="89"/>
      <c r="I110" s="89"/>
      <c r="J110" s="90"/>
      <c r="K110" s="91"/>
      <c r="L110" s="90"/>
      <c r="M110" s="90"/>
      <c r="N110" s="90"/>
      <c r="O110" s="89"/>
      <c r="P110" s="89"/>
      <c r="Q110" s="90"/>
      <c r="R110" s="89"/>
      <c r="S110" s="89"/>
      <c r="T110" s="90"/>
      <c r="U110" s="90"/>
      <c r="V110" s="89"/>
    </row>
    <row r="111" spans="1:22" s="74" customFormat="1" ht="12.75">
      <c r="A111" s="74" t="s">
        <v>48</v>
      </c>
      <c r="B111" s="89">
        <v>0</v>
      </c>
      <c r="C111" s="90">
        <v>6</v>
      </c>
      <c r="D111" s="91">
        <v>141</v>
      </c>
      <c r="E111" s="90">
        <v>94</v>
      </c>
      <c r="F111" s="90">
        <v>43</v>
      </c>
      <c r="G111" s="90">
        <v>21</v>
      </c>
      <c r="H111" s="89">
        <v>305</v>
      </c>
      <c r="I111" s="89">
        <v>0</v>
      </c>
      <c r="J111" s="90">
        <v>10</v>
      </c>
      <c r="K111" s="91">
        <v>200</v>
      </c>
      <c r="L111" s="90">
        <v>110</v>
      </c>
      <c r="M111" s="90">
        <v>57</v>
      </c>
      <c r="N111" s="90">
        <v>17</v>
      </c>
      <c r="O111" s="89">
        <v>394</v>
      </c>
      <c r="P111" s="89">
        <f aca="true" t="shared" si="37" ref="P111:P117">SUM(I111,B111)</f>
        <v>0</v>
      </c>
      <c r="Q111" s="90">
        <f aca="true" t="shared" si="38" ref="Q111:Q117">SUM(J111,C111)</f>
        <v>16</v>
      </c>
      <c r="R111" s="89">
        <f aca="true" t="shared" si="39" ref="R111:R117">SUM(K111,D111)</f>
        <v>341</v>
      </c>
      <c r="S111" s="89">
        <f aca="true" t="shared" si="40" ref="S111:S117">SUM(L111,E111)</f>
        <v>204</v>
      </c>
      <c r="T111" s="90">
        <f aca="true" t="shared" si="41" ref="T111:T117">SUM(M111,F111)</f>
        <v>100</v>
      </c>
      <c r="U111" s="90">
        <f aca="true" t="shared" si="42" ref="U111:U117">SUM(N111,G111)</f>
        <v>38</v>
      </c>
      <c r="V111" s="89">
        <f aca="true" t="shared" si="43" ref="V111:V117">SUM(H111,O111)</f>
        <v>699</v>
      </c>
    </row>
    <row r="112" spans="1:22" ht="12.75">
      <c r="A112" s="74" t="s">
        <v>49</v>
      </c>
      <c r="B112" s="89">
        <v>0</v>
      </c>
      <c r="C112" s="103">
        <v>1</v>
      </c>
      <c r="D112" s="91">
        <v>119</v>
      </c>
      <c r="E112" s="103">
        <v>156</v>
      </c>
      <c r="F112" s="103">
        <v>128</v>
      </c>
      <c r="G112" s="103">
        <v>51</v>
      </c>
      <c r="H112" s="89">
        <v>455</v>
      </c>
      <c r="I112" s="89">
        <v>0</v>
      </c>
      <c r="J112" s="103">
        <v>0</v>
      </c>
      <c r="K112" s="91">
        <v>105</v>
      </c>
      <c r="L112" s="103">
        <v>130</v>
      </c>
      <c r="M112" s="103">
        <v>95</v>
      </c>
      <c r="N112" s="103">
        <v>56</v>
      </c>
      <c r="O112" s="89">
        <v>386</v>
      </c>
      <c r="P112" s="89">
        <f t="shared" si="37"/>
        <v>0</v>
      </c>
      <c r="Q112" s="90">
        <f t="shared" si="38"/>
        <v>1</v>
      </c>
      <c r="R112" s="89">
        <f t="shared" si="39"/>
        <v>224</v>
      </c>
      <c r="S112" s="89">
        <f t="shared" si="40"/>
        <v>286</v>
      </c>
      <c r="T112" s="90">
        <f t="shared" si="41"/>
        <v>223</v>
      </c>
      <c r="U112" s="90">
        <f t="shared" si="42"/>
        <v>107</v>
      </c>
      <c r="V112" s="89">
        <f t="shared" si="43"/>
        <v>841</v>
      </c>
    </row>
    <row r="113" spans="1:22" ht="12.75">
      <c r="A113" s="74" t="s">
        <v>50</v>
      </c>
      <c r="B113" s="89">
        <v>0</v>
      </c>
      <c r="C113" s="103">
        <v>0</v>
      </c>
      <c r="D113" s="91">
        <v>4</v>
      </c>
      <c r="E113" s="103">
        <v>3</v>
      </c>
      <c r="F113" s="103">
        <v>6</v>
      </c>
      <c r="G113" s="103">
        <v>2</v>
      </c>
      <c r="H113" s="89">
        <v>15</v>
      </c>
      <c r="I113" s="89">
        <v>0</v>
      </c>
      <c r="J113" s="103">
        <v>0</v>
      </c>
      <c r="K113" s="91">
        <v>14</v>
      </c>
      <c r="L113" s="103">
        <v>20</v>
      </c>
      <c r="M113" s="103">
        <v>13</v>
      </c>
      <c r="N113" s="103">
        <v>6</v>
      </c>
      <c r="O113" s="89">
        <v>53</v>
      </c>
      <c r="P113" s="89">
        <f t="shared" si="37"/>
        <v>0</v>
      </c>
      <c r="Q113" s="90">
        <f t="shared" si="38"/>
        <v>0</v>
      </c>
      <c r="R113" s="89">
        <f t="shared" si="39"/>
        <v>18</v>
      </c>
      <c r="S113" s="89">
        <f t="shared" si="40"/>
        <v>23</v>
      </c>
      <c r="T113" s="90">
        <f t="shared" si="41"/>
        <v>19</v>
      </c>
      <c r="U113" s="90">
        <f t="shared" si="42"/>
        <v>8</v>
      </c>
      <c r="V113" s="89">
        <f t="shared" si="43"/>
        <v>68</v>
      </c>
    </row>
    <row r="114" spans="1:22" ht="12.75">
      <c r="A114" s="74" t="s">
        <v>51</v>
      </c>
      <c r="B114" s="89">
        <v>0</v>
      </c>
      <c r="C114" s="103">
        <v>1</v>
      </c>
      <c r="D114" s="91">
        <v>128</v>
      </c>
      <c r="E114" s="103">
        <v>270</v>
      </c>
      <c r="F114" s="103">
        <v>214</v>
      </c>
      <c r="G114" s="103">
        <v>121</v>
      </c>
      <c r="H114" s="89">
        <v>734</v>
      </c>
      <c r="I114" s="89">
        <v>0</v>
      </c>
      <c r="J114" s="103">
        <v>0</v>
      </c>
      <c r="K114" s="91">
        <v>93</v>
      </c>
      <c r="L114" s="103">
        <v>222</v>
      </c>
      <c r="M114" s="103">
        <v>129</v>
      </c>
      <c r="N114" s="103">
        <v>65</v>
      </c>
      <c r="O114" s="89">
        <v>509</v>
      </c>
      <c r="P114" s="89">
        <f t="shared" si="37"/>
        <v>0</v>
      </c>
      <c r="Q114" s="90">
        <f t="shared" si="38"/>
        <v>1</v>
      </c>
      <c r="R114" s="89">
        <f t="shared" si="39"/>
        <v>221</v>
      </c>
      <c r="S114" s="89">
        <f t="shared" si="40"/>
        <v>492</v>
      </c>
      <c r="T114" s="90">
        <f t="shared" si="41"/>
        <v>343</v>
      </c>
      <c r="U114" s="90">
        <f t="shared" si="42"/>
        <v>186</v>
      </c>
      <c r="V114" s="89">
        <f t="shared" si="43"/>
        <v>1243</v>
      </c>
    </row>
    <row r="115" spans="1:22" s="60" customFormat="1" ht="12.75">
      <c r="A115" s="29" t="s">
        <v>1</v>
      </c>
      <c r="B115" s="93">
        <f aca="true" t="shared" si="44" ref="B115:O115">SUM(B111:B114)</f>
        <v>0</v>
      </c>
      <c r="C115" s="94">
        <f t="shared" si="44"/>
        <v>8</v>
      </c>
      <c r="D115" s="95">
        <f t="shared" si="44"/>
        <v>392</v>
      </c>
      <c r="E115" s="94">
        <f t="shared" si="44"/>
        <v>523</v>
      </c>
      <c r="F115" s="94">
        <f t="shared" si="44"/>
        <v>391</v>
      </c>
      <c r="G115" s="94">
        <f t="shared" si="44"/>
        <v>195</v>
      </c>
      <c r="H115" s="93">
        <f t="shared" si="44"/>
        <v>1509</v>
      </c>
      <c r="I115" s="93">
        <f t="shared" si="44"/>
        <v>0</v>
      </c>
      <c r="J115" s="94">
        <f t="shared" si="44"/>
        <v>10</v>
      </c>
      <c r="K115" s="95">
        <f t="shared" si="44"/>
        <v>412</v>
      </c>
      <c r="L115" s="94">
        <f t="shared" si="44"/>
        <v>482</v>
      </c>
      <c r="M115" s="94">
        <f t="shared" si="44"/>
        <v>294</v>
      </c>
      <c r="N115" s="94">
        <f t="shared" si="44"/>
        <v>144</v>
      </c>
      <c r="O115" s="93">
        <f t="shared" si="44"/>
        <v>1342</v>
      </c>
      <c r="P115" s="93">
        <f t="shared" si="37"/>
        <v>0</v>
      </c>
      <c r="Q115" s="94">
        <f t="shared" si="38"/>
        <v>18</v>
      </c>
      <c r="R115" s="93">
        <f t="shared" si="39"/>
        <v>804</v>
      </c>
      <c r="S115" s="93">
        <f t="shared" si="40"/>
        <v>1005</v>
      </c>
      <c r="T115" s="94">
        <f t="shared" si="41"/>
        <v>685</v>
      </c>
      <c r="U115" s="94">
        <f t="shared" si="42"/>
        <v>339</v>
      </c>
      <c r="V115" s="93">
        <f t="shared" si="43"/>
        <v>2851</v>
      </c>
    </row>
    <row r="116" spans="1:22" s="1" customFormat="1" ht="12.75">
      <c r="A116" s="97" t="s">
        <v>23</v>
      </c>
      <c r="B116" s="98">
        <f>SUM(B115,B109)</f>
        <v>2</v>
      </c>
      <c r="C116" s="99">
        <f aca="true" t="shared" si="45" ref="C116:O116">SUM(C115,C109)</f>
        <v>23</v>
      </c>
      <c r="D116" s="100">
        <f t="shared" si="45"/>
        <v>873</v>
      </c>
      <c r="E116" s="99">
        <f t="shared" si="45"/>
        <v>1246</v>
      </c>
      <c r="F116" s="99">
        <f t="shared" si="45"/>
        <v>830</v>
      </c>
      <c r="G116" s="99">
        <f t="shared" si="45"/>
        <v>432</v>
      </c>
      <c r="H116" s="98">
        <f t="shared" si="45"/>
        <v>3406</v>
      </c>
      <c r="I116" s="98">
        <f t="shared" si="45"/>
        <v>0</v>
      </c>
      <c r="J116" s="99">
        <f t="shared" si="45"/>
        <v>15</v>
      </c>
      <c r="K116" s="100">
        <f t="shared" si="45"/>
        <v>995</v>
      </c>
      <c r="L116" s="99">
        <f t="shared" si="45"/>
        <v>1123</v>
      </c>
      <c r="M116" s="99">
        <f t="shared" si="45"/>
        <v>716</v>
      </c>
      <c r="N116" s="99">
        <f t="shared" si="45"/>
        <v>364</v>
      </c>
      <c r="O116" s="98">
        <f t="shared" si="45"/>
        <v>3213</v>
      </c>
      <c r="P116" s="98">
        <f t="shared" si="37"/>
        <v>2</v>
      </c>
      <c r="Q116" s="99">
        <f t="shared" si="38"/>
        <v>38</v>
      </c>
      <c r="R116" s="98">
        <f t="shared" si="39"/>
        <v>1868</v>
      </c>
      <c r="S116" s="98">
        <f t="shared" si="40"/>
        <v>2369</v>
      </c>
      <c r="T116" s="99">
        <f t="shared" si="41"/>
        <v>1546</v>
      </c>
      <c r="U116" s="99">
        <f t="shared" si="42"/>
        <v>796</v>
      </c>
      <c r="V116" s="98">
        <f t="shared" si="43"/>
        <v>6619</v>
      </c>
    </row>
    <row r="117" spans="1:22" s="30" customFormat="1" ht="15" customHeight="1">
      <c r="A117" s="29" t="s">
        <v>24</v>
      </c>
      <c r="B117" s="104">
        <f>SUM(B116,B101,B86)</f>
        <v>3</v>
      </c>
      <c r="C117" s="105">
        <f aca="true" t="shared" si="46" ref="C117:O117">SUM(C116,C101,C86)</f>
        <v>72</v>
      </c>
      <c r="D117" s="106">
        <f t="shared" si="46"/>
        <v>4354</v>
      </c>
      <c r="E117" s="105">
        <f t="shared" si="46"/>
        <v>5398</v>
      </c>
      <c r="F117" s="105">
        <f t="shared" si="46"/>
        <v>2462</v>
      </c>
      <c r="G117" s="105">
        <f t="shared" si="46"/>
        <v>965</v>
      </c>
      <c r="H117" s="104">
        <f t="shared" si="46"/>
        <v>13254</v>
      </c>
      <c r="I117" s="104">
        <f t="shared" si="46"/>
        <v>2</v>
      </c>
      <c r="J117" s="105">
        <f t="shared" si="46"/>
        <v>77</v>
      </c>
      <c r="K117" s="106">
        <f t="shared" si="46"/>
        <v>4559</v>
      </c>
      <c r="L117" s="105">
        <f t="shared" si="46"/>
        <v>4566</v>
      </c>
      <c r="M117" s="105">
        <f t="shared" si="46"/>
        <v>2082</v>
      </c>
      <c r="N117" s="105">
        <f t="shared" si="46"/>
        <v>732</v>
      </c>
      <c r="O117" s="104">
        <f t="shared" si="46"/>
        <v>12018</v>
      </c>
      <c r="P117" s="104">
        <f t="shared" si="37"/>
        <v>5</v>
      </c>
      <c r="Q117" s="105">
        <f t="shared" si="38"/>
        <v>149</v>
      </c>
      <c r="R117" s="104">
        <f t="shared" si="39"/>
        <v>8913</v>
      </c>
      <c r="S117" s="104">
        <f t="shared" si="40"/>
        <v>9964</v>
      </c>
      <c r="T117" s="105">
        <f t="shared" si="41"/>
        <v>4544</v>
      </c>
      <c r="U117" s="105">
        <f t="shared" si="42"/>
        <v>1697</v>
      </c>
      <c r="V117" s="104">
        <f t="shared" si="43"/>
        <v>25272</v>
      </c>
    </row>
    <row r="118" spans="1:22" s="30" customFormat="1" ht="15" customHeight="1">
      <c r="A118" s="29"/>
      <c r="B118" s="105"/>
      <c r="C118" s="105"/>
      <c r="D118" s="105"/>
      <c r="E118" s="105"/>
      <c r="F118" s="105"/>
      <c r="G118" s="105"/>
      <c r="H118" s="105"/>
      <c r="I118" s="105"/>
      <c r="J118" s="105"/>
      <c r="K118" s="105"/>
      <c r="L118" s="105"/>
      <c r="M118" s="105"/>
      <c r="N118" s="105"/>
      <c r="O118" s="105"/>
      <c r="P118" s="105"/>
      <c r="Q118" s="105"/>
      <c r="R118" s="105"/>
      <c r="S118" s="105"/>
      <c r="T118" s="105"/>
      <c r="U118" s="105"/>
      <c r="V118" s="105"/>
    </row>
    <row r="119" spans="1:22" s="30" customFormat="1" ht="15" customHeight="1">
      <c r="A119" s="29"/>
      <c r="B119" s="105"/>
      <c r="C119" s="105"/>
      <c r="D119" s="105"/>
      <c r="E119" s="105"/>
      <c r="F119" s="105"/>
      <c r="G119" s="105"/>
      <c r="H119" s="105"/>
      <c r="I119" s="105"/>
      <c r="J119" s="105"/>
      <c r="K119" s="105"/>
      <c r="L119" s="105"/>
      <c r="M119" s="105"/>
      <c r="N119" s="105"/>
      <c r="O119" s="105"/>
      <c r="P119" s="105"/>
      <c r="Q119" s="105"/>
      <c r="R119" s="105"/>
      <c r="S119" s="105"/>
      <c r="T119" s="105"/>
      <c r="U119" s="105"/>
      <c r="V119" s="105"/>
    </row>
    <row r="120" spans="1:22" s="30" customFormat="1" ht="15" customHeight="1">
      <c r="A120" s="29"/>
      <c r="B120" s="105"/>
      <c r="C120" s="105"/>
      <c r="D120" s="105"/>
      <c r="E120" s="105"/>
      <c r="F120" s="105"/>
      <c r="G120" s="105"/>
      <c r="H120" s="105"/>
      <c r="I120" s="105"/>
      <c r="J120" s="105"/>
      <c r="K120" s="105"/>
      <c r="L120" s="105"/>
      <c r="M120" s="105"/>
      <c r="N120" s="105"/>
      <c r="O120" s="105"/>
      <c r="P120" s="105"/>
      <c r="Q120" s="105"/>
      <c r="R120" s="105"/>
      <c r="S120" s="105"/>
      <c r="T120" s="105"/>
      <c r="U120" s="105"/>
      <c r="V120" s="105"/>
    </row>
    <row r="121" spans="1:22" s="30" customFormat="1" ht="15" customHeight="1">
      <c r="A121" s="29"/>
      <c r="B121" s="105"/>
      <c r="C121" s="105"/>
      <c r="D121" s="105"/>
      <c r="E121" s="105"/>
      <c r="F121" s="105"/>
      <c r="G121" s="105"/>
      <c r="H121" s="105"/>
      <c r="I121" s="105"/>
      <c r="J121" s="105"/>
      <c r="K121" s="105"/>
      <c r="L121" s="105"/>
      <c r="M121" s="105"/>
      <c r="N121" s="105"/>
      <c r="O121" s="105"/>
      <c r="P121" s="105"/>
      <c r="Q121" s="105"/>
      <c r="R121" s="105"/>
      <c r="S121" s="105"/>
      <c r="T121" s="105"/>
      <c r="U121" s="105"/>
      <c r="V121" s="105"/>
    </row>
    <row r="122" spans="1:22" s="30" customFormat="1" ht="15" customHeight="1">
      <c r="A122" s="29"/>
      <c r="B122" s="105"/>
      <c r="C122" s="105"/>
      <c r="D122" s="105"/>
      <c r="E122" s="105"/>
      <c r="F122" s="105"/>
      <c r="G122" s="105"/>
      <c r="H122" s="105"/>
      <c r="I122" s="105"/>
      <c r="J122" s="105"/>
      <c r="K122" s="105"/>
      <c r="L122" s="105"/>
      <c r="M122" s="105"/>
      <c r="N122" s="105"/>
      <c r="O122" s="105"/>
      <c r="P122" s="105"/>
      <c r="Q122" s="105"/>
      <c r="R122" s="105"/>
      <c r="S122" s="105"/>
      <c r="T122" s="105"/>
      <c r="U122" s="105"/>
      <c r="V122" s="105"/>
    </row>
    <row r="123" spans="1:22" s="30" customFormat="1" ht="15" customHeight="1">
      <c r="A123" s="29"/>
      <c r="B123" s="105"/>
      <c r="C123" s="105"/>
      <c r="D123" s="105"/>
      <c r="E123" s="105"/>
      <c r="F123" s="105"/>
      <c r="G123" s="105"/>
      <c r="H123" s="105"/>
      <c r="I123" s="105"/>
      <c r="J123" s="105"/>
      <c r="K123" s="105"/>
      <c r="L123" s="105"/>
      <c r="M123" s="105"/>
      <c r="N123" s="105"/>
      <c r="O123" s="105"/>
      <c r="P123" s="105"/>
      <c r="Q123" s="105"/>
      <c r="R123" s="105"/>
      <c r="S123" s="105"/>
      <c r="T123" s="105"/>
      <c r="U123" s="105"/>
      <c r="V123" s="105"/>
    </row>
    <row r="124" spans="1:22" s="30" customFormat="1" ht="15" customHeight="1">
      <c r="A124" s="29"/>
      <c r="B124" s="105"/>
      <c r="C124" s="105"/>
      <c r="D124" s="105"/>
      <c r="E124" s="105"/>
      <c r="F124" s="105"/>
      <c r="G124" s="105"/>
      <c r="H124" s="105"/>
      <c r="I124" s="105"/>
      <c r="J124" s="105"/>
      <c r="K124" s="105"/>
      <c r="L124" s="105"/>
      <c r="M124" s="105"/>
      <c r="N124" s="105"/>
      <c r="O124" s="105"/>
      <c r="P124" s="105"/>
      <c r="Q124" s="105"/>
      <c r="R124" s="105"/>
      <c r="S124" s="105"/>
      <c r="T124" s="105"/>
      <c r="U124" s="105"/>
      <c r="V124" s="105"/>
    </row>
    <row r="125" spans="1:22" s="30" customFormat="1" ht="15" customHeight="1">
      <c r="A125" s="29"/>
      <c r="B125" s="105"/>
      <c r="C125" s="105"/>
      <c r="D125" s="105"/>
      <c r="E125" s="105"/>
      <c r="F125" s="105"/>
      <c r="G125" s="105"/>
      <c r="H125" s="105"/>
      <c r="I125" s="105"/>
      <c r="J125" s="105"/>
      <c r="K125" s="105"/>
      <c r="L125" s="105"/>
      <c r="M125" s="105"/>
      <c r="N125" s="105"/>
      <c r="O125" s="105"/>
      <c r="P125" s="105"/>
      <c r="Q125" s="105"/>
      <c r="R125" s="105"/>
      <c r="S125" s="105"/>
      <c r="T125" s="105"/>
      <c r="U125" s="105"/>
      <c r="V125" s="105"/>
    </row>
    <row r="126" spans="1:22" s="30" customFormat="1" ht="15" customHeight="1">
      <c r="A126" s="29"/>
      <c r="B126" s="105"/>
      <c r="C126" s="105"/>
      <c r="D126" s="105"/>
      <c r="E126" s="105"/>
      <c r="F126" s="105"/>
      <c r="G126" s="105"/>
      <c r="H126" s="105"/>
      <c r="I126" s="105"/>
      <c r="J126" s="105"/>
      <c r="K126" s="105"/>
      <c r="L126" s="105"/>
      <c r="M126" s="105"/>
      <c r="N126" s="105"/>
      <c r="O126" s="105"/>
      <c r="P126" s="105"/>
      <c r="Q126" s="105"/>
      <c r="R126" s="105"/>
      <c r="S126" s="105"/>
      <c r="T126" s="105"/>
      <c r="U126" s="105"/>
      <c r="V126" s="105"/>
    </row>
    <row r="127" spans="1:22" s="30" customFormat="1" ht="15" customHeight="1">
      <c r="A127" s="29"/>
      <c r="B127" s="105"/>
      <c r="C127" s="105"/>
      <c r="D127" s="105"/>
      <c r="E127" s="105"/>
      <c r="F127" s="105"/>
      <c r="G127" s="105"/>
      <c r="H127" s="105"/>
      <c r="I127" s="105"/>
      <c r="J127" s="105"/>
      <c r="K127" s="105"/>
      <c r="L127" s="105"/>
      <c r="M127" s="105"/>
      <c r="N127" s="105"/>
      <c r="O127" s="105"/>
      <c r="P127" s="105"/>
      <c r="Q127" s="105"/>
      <c r="R127" s="105"/>
      <c r="S127" s="105"/>
      <c r="T127" s="105"/>
      <c r="U127" s="105"/>
      <c r="V127" s="105"/>
    </row>
    <row r="128" spans="1:22" s="30" customFormat="1" ht="15" customHeight="1">
      <c r="A128" s="29"/>
      <c r="B128" s="105"/>
      <c r="C128" s="105"/>
      <c r="D128" s="105"/>
      <c r="E128" s="105"/>
      <c r="F128" s="105"/>
      <c r="G128" s="105"/>
      <c r="H128" s="105"/>
      <c r="I128" s="105"/>
      <c r="J128" s="105"/>
      <c r="K128" s="105"/>
      <c r="L128" s="105"/>
      <c r="M128" s="105"/>
      <c r="N128" s="105"/>
      <c r="O128" s="105"/>
      <c r="P128" s="105"/>
      <c r="Q128" s="105"/>
      <c r="R128" s="105"/>
      <c r="S128" s="105"/>
      <c r="T128" s="105"/>
      <c r="U128" s="105"/>
      <c r="V128" s="105"/>
    </row>
    <row r="129" spans="1:22" s="30" customFormat="1" ht="15" customHeight="1">
      <c r="A129" s="29"/>
      <c r="B129" s="105"/>
      <c r="C129" s="105"/>
      <c r="D129" s="105"/>
      <c r="E129" s="105"/>
      <c r="F129" s="105"/>
      <c r="G129" s="105"/>
      <c r="H129" s="105"/>
      <c r="I129" s="105"/>
      <c r="J129" s="105"/>
      <c r="K129" s="105"/>
      <c r="L129" s="105"/>
      <c r="M129" s="105"/>
      <c r="N129" s="105"/>
      <c r="O129" s="105"/>
      <c r="P129" s="105"/>
      <c r="Q129" s="105"/>
      <c r="R129" s="105"/>
      <c r="S129" s="105"/>
      <c r="T129" s="105"/>
      <c r="U129" s="105"/>
      <c r="V129" s="105"/>
    </row>
    <row r="130" spans="1:22" s="30" customFormat="1" ht="15" customHeight="1">
      <c r="A130" s="29"/>
      <c r="B130" s="105"/>
      <c r="C130" s="105"/>
      <c r="D130" s="105"/>
      <c r="E130" s="105"/>
      <c r="F130" s="105"/>
      <c r="G130" s="105"/>
      <c r="H130" s="105"/>
      <c r="I130" s="105"/>
      <c r="J130" s="105"/>
      <c r="K130" s="105"/>
      <c r="L130" s="105"/>
      <c r="M130" s="105"/>
      <c r="N130" s="105"/>
      <c r="O130" s="105"/>
      <c r="P130" s="105"/>
      <c r="Q130" s="105"/>
      <c r="R130" s="105"/>
      <c r="S130" s="105"/>
      <c r="T130" s="105"/>
      <c r="U130" s="105"/>
      <c r="V130" s="105"/>
    </row>
    <row r="131" spans="1:3" ht="12.75">
      <c r="A131" s="30" t="s">
        <v>72</v>
      </c>
      <c r="C131" s="75"/>
    </row>
    <row r="132" spans="1:22" ht="12.75">
      <c r="A132" s="219" t="s">
        <v>9</v>
      </c>
      <c r="B132" s="219"/>
      <c r="C132" s="219"/>
      <c r="D132" s="219"/>
      <c r="E132" s="219"/>
      <c r="F132" s="219"/>
      <c r="G132" s="219"/>
      <c r="H132" s="219"/>
      <c r="I132" s="219"/>
      <c r="J132" s="219"/>
      <c r="K132" s="219"/>
      <c r="L132" s="219"/>
      <c r="M132" s="219"/>
      <c r="N132" s="219"/>
      <c r="O132" s="219"/>
      <c r="P132" s="219"/>
      <c r="Q132" s="219"/>
      <c r="R132" s="219"/>
      <c r="S132" s="219"/>
      <c r="T132" s="219"/>
      <c r="U132" s="219"/>
      <c r="V132" s="219"/>
    </row>
    <row r="133" spans="1:22" ht="12.75">
      <c r="A133" s="219" t="s">
        <v>52</v>
      </c>
      <c r="B133" s="219"/>
      <c r="C133" s="219"/>
      <c r="D133" s="219"/>
      <c r="E133" s="219"/>
      <c r="F133" s="219"/>
      <c r="G133" s="219"/>
      <c r="H133" s="219"/>
      <c r="I133" s="219"/>
      <c r="J133" s="219"/>
      <c r="K133" s="219"/>
      <c r="L133" s="219"/>
      <c r="M133" s="219"/>
      <c r="N133" s="219"/>
      <c r="O133" s="219"/>
      <c r="P133" s="219"/>
      <c r="Q133" s="219"/>
      <c r="R133" s="219"/>
      <c r="S133" s="219"/>
      <c r="T133" s="219"/>
      <c r="U133" s="219"/>
      <c r="V133" s="219"/>
    </row>
    <row r="134" spans="1:22" s="2" customFormat="1" ht="12.75">
      <c r="A134" s="220" t="s">
        <v>31</v>
      </c>
      <c r="B134" s="220"/>
      <c r="C134" s="220"/>
      <c r="D134" s="220"/>
      <c r="E134" s="220"/>
      <c r="F134" s="220"/>
      <c r="G134" s="220"/>
      <c r="H134" s="220"/>
      <c r="I134" s="220"/>
      <c r="J134" s="220"/>
      <c r="K134" s="220"/>
      <c r="L134" s="220"/>
      <c r="M134" s="220"/>
      <c r="N134" s="220"/>
      <c r="O134" s="220"/>
      <c r="P134" s="220"/>
      <c r="Q134" s="220"/>
      <c r="R134" s="220"/>
      <c r="S134" s="220"/>
      <c r="T134" s="220"/>
      <c r="U134" s="220"/>
      <c r="V134" s="220"/>
    </row>
    <row r="135" spans="1:22" s="2" customFormat="1" ht="12.75">
      <c r="A135" s="73"/>
      <c r="B135" s="73"/>
      <c r="C135" s="73"/>
      <c r="D135" s="73"/>
      <c r="E135" s="73"/>
      <c r="F135" s="73"/>
      <c r="G135" s="73"/>
      <c r="H135" s="73"/>
      <c r="I135" s="73"/>
      <c r="J135" s="73"/>
      <c r="K135" s="73"/>
      <c r="L135" s="73"/>
      <c r="M135" s="73"/>
      <c r="N135" s="73"/>
      <c r="O135" s="73"/>
      <c r="P135" s="73"/>
      <c r="Q135" s="73"/>
      <c r="R135" s="73"/>
      <c r="S135" s="73"/>
      <c r="T135" s="73"/>
      <c r="U135" s="73"/>
      <c r="V135" s="73"/>
    </row>
    <row r="136" spans="1:22" ht="12.75">
      <c r="A136" s="219" t="s">
        <v>24</v>
      </c>
      <c r="B136" s="219"/>
      <c r="C136" s="219"/>
      <c r="D136" s="219"/>
      <c r="E136" s="219"/>
      <c r="F136" s="219"/>
      <c r="G136" s="219"/>
      <c r="H136" s="219"/>
      <c r="I136" s="219"/>
      <c r="J136" s="219"/>
      <c r="K136" s="219"/>
      <c r="L136" s="219"/>
      <c r="M136" s="219"/>
      <c r="N136" s="219"/>
      <c r="O136" s="219"/>
      <c r="P136" s="219"/>
      <c r="Q136" s="219"/>
      <c r="R136" s="219"/>
      <c r="S136" s="219"/>
      <c r="T136" s="219"/>
      <c r="U136" s="219"/>
      <c r="V136" s="219"/>
    </row>
    <row r="137" ht="6.75" customHeight="1" thickBot="1"/>
    <row r="138" spans="1:22" ht="12.75">
      <c r="A138" s="76"/>
      <c r="B138" s="213" t="s">
        <v>34</v>
      </c>
      <c r="C138" s="214"/>
      <c r="D138" s="214"/>
      <c r="E138" s="214"/>
      <c r="F138" s="214"/>
      <c r="G138" s="214"/>
      <c r="H138" s="215"/>
      <c r="I138" s="213" t="s">
        <v>35</v>
      </c>
      <c r="J138" s="214"/>
      <c r="K138" s="214"/>
      <c r="L138" s="214"/>
      <c r="M138" s="214"/>
      <c r="N138" s="214"/>
      <c r="O138" s="215"/>
      <c r="P138" s="213" t="s">
        <v>1</v>
      </c>
      <c r="Q138" s="214"/>
      <c r="R138" s="214"/>
      <c r="S138" s="214"/>
      <c r="T138" s="214"/>
      <c r="U138" s="214"/>
      <c r="V138" s="214"/>
    </row>
    <row r="139" spans="2:22" ht="12.75">
      <c r="B139" s="216" t="s">
        <v>36</v>
      </c>
      <c r="C139" s="217"/>
      <c r="D139" s="77" t="s">
        <v>37</v>
      </c>
      <c r="E139" s="217" t="s">
        <v>38</v>
      </c>
      <c r="F139" s="217"/>
      <c r="G139" s="217"/>
      <c r="H139" s="78" t="s">
        <v>1</v>
      </c>
      <c r="I139" s="216" t="s">
        <v>36</v>
      </c>
      <c r="J139" s="218"/>
      <c r="K139" s="74" t="s">
        <v>37</v>
      </c>
      <c r="L139" s="216" t="s">
        <v>38</v>
      </c>
      <c r="M139" s="217"/>
      <c r="N139" s="217"/>
      <c r="O139" s="78" t="s">
        <v>1</v>
      </c>
      <c r="P139" s="216" t="s">
        <v>36</v>
      </c>
      <c r="Q139" s="218"/>
      <c r="R139" s="74" t="s">
        <v>37</v>
      </c>
      <c r="S139" s="216" t="s">
        <v>38</v>
      </c>
      <c r="T139" s="217"/>
      <c r="U139" s="217"/>
      <c r="V139" s="78" t="s">
        <v>1</v>
      </c>
    </row>
    <row r="140" spans="1:22" ht="12.75">
      <c r="A140" s="79" t="s">
        <v>39</v>
      </c>
      <c r="B140" s="80" t="s">
        <v>40</v>
      </c>
      <c r="C140" s="79">
        <v>1</v>
      </c>
      <c r="D140" s="81" t="s">
        <v>41</v>
      </c>
      <c r="E140" s="79" t="s">
        <v>42</v>
      </c>
      <c r="F140" s="79" t="s">
        <v>43</v>
      </c>
      <c r="G140" s="79" t="s">
        <v>44</v>
      </c>
      <c r="H140" s="82"/>
      <c r="I140" s="80" t="s">
        <v>40</v>
      </c>
      <c r="J140" s="79">
        <v>1</v>
      </c>
      <c r="K140" s="81" t="s">
        <v>41</v>
      </c>
      <c r="L140" s="79" t="s">
        <v>42</v>
      </c>
      <c r="M140" s="79" t="s">
        <v>43</v>
      </c>
      <c r="N140" s="79" t="s">
        <v>44</v>
      </c>
      <c r="O140" s="82"/>
      <c r="P140" s="80" t="s">
        <v>40</v>
      </c>
      <c r="Q140" s="79">
        <v>1</v>
      </c>
      <c r="R140" s="81" t="s">
        <v>41</v>
      </c>
      <c r="S140" s="79" t="s">
        <v>42</v>
      </c>
      <c r="T140" s="79" t="s">
        <v>43</v>
      </c>
      <c r="U140" s="79" t="s">
        <v>44</v>
      </c>
      <c r="V140" s="82"/>
    </row>
    <row r="141" spans="1:22" ht="12.75">
      <c r="A141" s="83" t="s">
        <v>14</v>
      </c>
      <c r="B141" s="80"/>
      <c r="C141" s="79"/>
      <c r="D141" s="81"/>
      <c r="E141" s="79"/>
      <c r="F141" s="79"/>
      <c r="G141" s="79"/>
      <c r="H141" s="80"/>
      <c r="I141" s="80"/>
      <c r="J141" s="79"/>
      <c r="K141" s="81"/>
      <c r="L141" s="79"/>
      <c r="M141" s="79"/>
      <c r="N141" s="79"/>
      <c r="O141" s="80"/>
      <c r="P141" s="80"/>
      <c r="Q141" s="79"/>
      <c r="R141" s="81"/>
      <c r="S141" s="79"/>
      <c r="T141" s="79"/>
      <c r="U141" s="79"/>
      <c r="V141" s="80"/>
    </row>
    <row r="142" spans="1:22" ht="12.75">
      <c r="A142" s="30" t="s">
        <v>17</v>
      </c>
      <c r="B142" s="78"/>
      <c r="C142" s="85"/>
      <c r="D142" s="86"/>
      <c r="E142" s="85"/>
      <c r="F142" s="85"/>
      <c r="G142" s="85"/>
      <c r="H142" s="78"/>
      <c r="I142" s="78"/>
      <c r="J142" s="85"/>
      <c r="K142" s="86"/>
      <c r="L142" s="85"/>
      <c r="M142" s="85"/>
      <c r="N142" s="85"/>
      <c r="O142" s="78"/>
      <c r="P142" s="78"/>
      <c r="Q142" s="85"/>
      <c r="R142" s="86"/>
      <c r="S142" s="85"/>
      <c r="T142" s="85"/>
      <c r="U142" s="88"/>
      <c r="V142" s="78"/>
    </row>
    <row r="143" spans="1:22" ht="12.75">
      <c r="A143" s="74" t="s">
        <v>45</v>
      </c>
      <c r="B143" s="89">
        <f>SUM(B79,B13)</f>
        <v>9</v>
      </c>
      <c r="C143" s="90">
        <f aca="true" t="shared" si="47" ref="C143:V143">SUM(C79,C13)</f>
        <v>483</v>
      </c>
      <c r="D143" s="91">
        <f t="shared" si="47"/>
        <v>22788</v>
      </c>
      <c r="E143" s="90">
        <f t="shared" si="47"/>
        <v>4363</v>
      </c>
      <c r="F143" s="90">
        <f t="shared" si="47"/>
        <v>593</v>
      </c>
      <c r="G143" s="90">
        <f t="shared" si="47"/>
        <v>38</v>
      </c>
      <c r="H143" s="89">
        <f t="shared" si="47"/>
        <v>28274</v>
      </c>
      <c r="I143" s="89">
        <f t="shared" si="47"/>
        <v>5</v>
      </c>
      <c r="J143" s="90">
        <f t="shared" si="47"/>
        <v>459</v>
      </c>
      <c r="K143" s="91">
        <f t="shared" si="47"/>
        <v>23590</v>
      </c>
      <c r="L143" s="90">
        <f t="shared" si="47"/>
        <v>3861</v>
      </c>
      <c r="M143" s="90">
        <f t="shared" si="47"/>
        <v>498</v>
      </c>
      <c r="N143" s="90">
        <f t="shared" si="47"/>
        <v>17</v>
      </c>
      <c r="O143" s="89">
        <f t="shared" si="47"/>
        <v>28430</v>
      </c>
      <c r="P143" s="89">
        <f t="shared" si="47"/>
        <v>14</v>
      </c>
      <c r="Q143" s="90">
        <f t="shared" si="47"/>
        <v>942</v>
      </c>
      <c r="R143" s="89">
        <f t="shared" si="47"/>
        <v>46378</v>
      </c>
      <c r="S143" s="89">
        <f t="shared" si="47"/>
        <v>8224</v>
      </c>
      <c r="T143" s="90">
        <f t="shared" si="47"/>
        <v>1091</v>
      </c>
      <c r="U143" s="92">
        <f t="shared" si="47"/>
        <v>55</v>
      </c>
      <c r="V143" s="89">
        <f t="shared" si="47"/>
        <v>56704</v>
      </c>
    </row>
    <row r="144" spans="1:22" ht="12.75">
      <c r="A144" s="74" t="s">
        <v>46</v>
      </c>
      <c r="B144" s="89">
        <f aca="true" t="shared" si="48" ref="B144:V144">SUM(B80,B14)</f>
        <v>0</v>
      </c>
      <c r="C144" s="90">
        <f t="shared" si="48"/>
        <v>0</v>
      </c>
      <c r="D144" s="91">
        <f t="shared" si="48"/>
        <v>2484</v>
      </c>
      <c r="E144" s="90">
        <f t="shared" si="48"/>
        <v>2408</v>
      </c>
      <c r="F144" s="90">
        <f t="shared" si="48"/>
        <v>157</v>
      </c>
      <c r="G144" s="90">
        <f t="shared" si="48"/>
        <v>7</v>
      </c>
      <c r="H144" s="89">
        <f t="shared" si="48"/>
        <v>5056</v>
      </c>
      <c r="I144" s="89">
        <f t="shared" si="48"/>
        <v>0</v>
      </c>
      <c r="J144" s="90">
        <f t="shared" si="48"/>
        <v>0</v>
      </c>
      <c r="K144" s="91">
        <f t="shared" si="48"/>
        <v>1966</v>
      </c>
      <c r="L144" s="90">
        <f t="shared" si="48"/>
        <v>1860</v>
      </c>
      <c r="M144" s="90">
        <f t="shared" si="48"/>
        <v>131</v>
      </c>
      <c r="N144" s="90">
        <f t="shared" si="48"/>
        <v>5</v>
      </c>
      <c r="O144" s="89">
        <f t="shared" si="48"/>
        <v>3962</v>
      </c>
      <c r="P144" s="89">
        <f t="shared" si="48"/>
        <v>0</v>
      </c>
      <c r="Q144" s="90">
        <f t="shared" si="48"/>
        <v>0</v>
      </c>
      <c r="R144" s="89">
        <f t="shared" si="48"/>
        <v>4450</v>
      </c>
      <c r="S144" s="89">
        <f t="shared" si="48"/>
        <v>4268</v>
      </c>
      <c r="T144" s="90">
        <f t="shared" si="48"/>
        <v>288</v>
      </c>
      <c r="U144" s="92">
        <f t="shared" si="48"/>
        <v>12</v>
      </c>
      <c r="V144" s="89">
        <f t="shared" si="48"/>
        <v>9018</v>
      </c>
    </row>
    <row r="145" spans="1:22" ht="12.75">
      <c r="A145" s="29" t="s">
        <v>27</v>
      </c>
      <c r="B145" s="93">
        <f aca="true" t="shared" si="49" ref="B145:V145">SUM(B81,B15)</f>
        <v>9</v>
      </c>
      <c r="C145" s="94">
        <f t="shared" si="49"/>
        <v>483</v>
      </c>
      <c r="D145" s="95">
        <f t="shared" si="49"/>
        <v>25272</v>
      </c>
      <c r="E145" s="94">
        <f t="shared" si="49"/>
        <v>6771</v>
      </c>
      <c r="F145" s="94">
        <f t="shared" si="49"/>
        <v>750</v>
      </c>
      <c r="G145" s="94">
        <f t="shared" si="49"/>
        <v>45</v>
      </c>
      <c r="H145" s="93">
        <f t="shared" si="49"/>
        <v>33330</v>
      </c>
      <c r="I145" s="93">
        <f t="shared" si="49"/>
        <v>5</v>
      </c>
      <c r="J145" s="94">
        <f t="shared" si="49"/>
        <v>459</v>
      </c>
      <c r="K145" s="95">
        <f t="shared" si="49"/>
        <v>25556</v>
      </c>
      <c r="L145" s="94">
        <f t="shared" si="49"/>
        <v>5721</v>
      </c>
      <c r="M145" s="94">
        <f t="shared" si="49"/>
        <v>629</v>
      </c>
      <c r="N145" s="94">
        <f t="shared" si="49"/>
        <v>22</v>
      </c>
      <c r="O145" s="93">
        <f t="shared" si="49"/>
        <v>32392</v>
      </c>
      <c r="P145" s="93">
        <f t="shared" si="49"/>
        <v>14</v>
      </c>
      <c r="Q145" s="94">
        <f t="shared" si="49"/>
        <v>942</v>
      </c>
      <c r="R145" s="93">
        <f t="shared" si="49"/>
        <v>50828</v>
      </c>
      <c r="S145" s="93">
        <f t="shared" si="49"/>
        <v>12492</v>
      </c>
      <c r="T145" s="94">
        <f t="shared" si="49"/>
        <v>1379</v>
      </c>
      <c r="U145" s="96">
        <f t="shared" si="49"/>
        <v>67</v>
      </c>
      <c r="V145" s="93">
        <f t="shared" si="49"/>
        <v>65722</v>
      </c>
    </row>
    <row r="146" spans="1:22" ht="12.75">
      <c r="A146" s="30" t="s">
        <v>18</v>
      </c>
      <c r="B146" s="89"/>
      <c r="C146" s="90"/>
      <c r="D146" s="91"/>
      <c r="E146" s="90"/>
      <c r="F146" s="90"/>
      <c r="G146" s="90"/>
      <c r="H146" s="89"/>
      <c r="I146" s="89"/>
      <c r="J146" s="90"/>
      <c r="K146" s="91"/>
      <c r="L146" s="90"/>
      <c r="M146" s="90"/>
      <c r="N146" s="90"/>
      <c r="O146" s="89"/>
      <c r="P146" s="89"/>
      <c r="Q146" s="90"/>
      <c r="R146" s="89"/>
      <c r="S146" s="89"/>
      <c r="T146" s="90"/>
      <c r="U146" s="92"/>
      <c r="V146" s="89"/>
    </row>
    <row r="147" spans="1:22" ht="12.75">
      <c r="A147" s="74" t="s">
        <v>56</v>
      </c>
      <c r="B147" s="89">
        <f aca="true" t="shared" si="50" ref="B147:V147">SUM(B83,B17)</f>
        <v>6</v>
      </c>
      <c r="C147" s="90">
        <f t="shared" si="50"/>
        <v>495</v>
      </c>
      <c r="D147" s="91">
        <f t="shared" si="50"/>
        <v>21806</v>
      </c>
      <c r="E147" s="90">
        <f t="shared" si="50"/>
        <v>4184</v>
      </c>
      <c r="F147" s="90">
        <f t="shared" si="50"/>
        <v>638</v>
      </c>
      <c r="G147" s="90">
        <f t="shared" si="50"/>
        <v>57</v>
      </c>
      <c r="H147" s="89">
        <f t="shared" si="50"/>
        <v>27186</v>
      </c>
      <c r="I147" s="89">
        <f t="shared" si="50"/>
        <v>3</v>
      </c>
      <c r="J147" s="90">
        <f t="shared" si="50"/>
        <v>404</v>
      </c>
      <c r="K147" s="91">
        <f t="shared" si="50"/>
        <v>23119</v>
      </c>
      <c r="L147" s="90">
        <f t="shared" si="50"/>
        <v>3671</v>
      </c>
      <c r="M147" s="90">
        <f t="shared" si="50"/>
        <v>500</v>
      </c>
      <c r="N147" s="90">
        <f t="shared" si="50"/>
        <v>40</v>
      </c>
      <c r="O147" s="89">
        <f t="shared" si="50"/>
        <v>27737</v>
      </c>
      <c r="P147" s="89">
        <f t="shared" si="50"/>
        <v>9</v>
      </c>
      <c r="Q147" s="90">
        <f t="shared" si="50"/>
        <v>899</v>
      </c>
      <c r="R147" s="89">
        <f t="shared" si="50"/>
        <v>44925</v>
      </c>
      <c r="S147" s="89">
        <f t="shared" si="50"/>
        <v>7855</v>
      </c>
      <c r="T147" s="90">
        <f t="shared" si="50"/>
        <v>1138</v>
      </c>
      <c r="U147" s="92">
        <f t="shared" si="50"/>
        <v>97</v>
      </c>
      <c r="V147" s="89">
        <f t="shared" si="50"/>
        <v>54923</v>
      </c>
    </row>
    <row r="148" spans="1:22" ht="12.75">
      <c r="A148" s="74" t="s">
        <v>47</v>
      </c>
      <c r="B148" s="89">
        <f aca="true" t="shared" si="51" ref="B148:V148">SUM(B84,B18)</f>
        <v>0</v>
      </c>
      <c r="C148" s="90">
        <f t="shared" si="51"/>
        <v>1</v>
      </c>
      <c r="D148" s="91">
        <f t="shared" si="51"/>
        <v>3056</v>
      </c>
      <c r="E148" s="90">
        <f t="shared" si="51"/>
        <v>3185</v>
      </c>
      <c r="F148" s="90">
        <f t="shared" si="51"/>
        <v>311</v>
      </c>
      <c r="G148" s="90">
        <f t="shared" si="51"/>
        <v>19</v>
      </c>
      <c r="H148" s="89">
        <f t="shared" si="51"/>
        <v>6572</v>
      </c>
      <c r="I148" s="89">
        <f t="shared" si="51"/>
        <v>0</v>
      </c>
      <c r="J148" s="90">
        <f t="shared" si="51"/>
        <v>2</v>
      </c>
      <c r="K148" s="91">
        <f t="shared" si="51"/>
        <v>2365</v>
      </c>
      <c r="L148" s="90">
        <f t="shared" si="51"/>
        <v>2493</v>
      </c>
      <c r="M148" s="90">
        <f t="shared" si="51"/>
        <v>237</v>
      </c>
      <c r="N148" s="90">
        <f t="shared" si="51"/>
        <v>15</v>
      </c>
      <c r="O148" s="89">
        <f t="shared" si="51"/>
        <v>5112</v>
      </c>
      <c r="P148" s="89">
        <f t="shared" si="51"/>
        <v>0</v>
      </c>
      <c r="Q148" s="90">
        <f t="shared" si="51"/>
        <v>3</v>
      </c>
      <c r="R148" s="89">
        <f t="shared" si="51"/>
        <v>5421</v>
      </c>
      <c r="S148" s="89">
        <f t="shared" si="51"/>
        <v>5678</v>
      </c>
      <c r="T148" s="90">
        <f t="shared" si="51"/>
        <v>548</v>
      </c>
      <c r="U148" s="92">
        <f t="shared" si="51"/>
        <v>34</v>
      </c>
      <c r="V148" s="89">
        <f t="shared" si="51"/>
        <v>11684</v>
      </c>
    </row>
    <row r="149" spans="1:22" ht="12.75">
      <c r="A149" s="29" t="s">
        <v>28</v>
      </c>
      <c r="B149" s="93">
        <f aca="true" t="shared" si="52" ref="B149:V149">SUM(B85,B19)</f>
        <v>6</v>
      </c>
      <c r="C149" s="94">
        <f t="shared" si="52"/>
        <v>496</v>
      </c>
      <c r="D149" s="95">
        <f t="shared" si="52"/>
        <v>24862</v>
      </c>
      <c r="E149" s="94">
        <f t="shared" si="52"/>
        <v>7369</v>
      </c>
      <c r="F149" s="94">
        <f t="shared" si="52"/>
        <v>949</v>
      </c>
      <c r="G149" s="94">
        <f t="shared" si="52"/>
        <v>76</v>
      </c>
      <c r="H149" s="93">
        <f t="shared" si="52"/>
        <v>33758</v>
      </c>
      <c r="I149" s="93">
        <f t="shared" si="52"/>
        <v>3</v>
      </c>
      <c r="J149" s="94">
        <f t="shared" si="52"/>
        <v>406</v>
      </c>
      <c r="K149" s="95">
        <f t="shared" si="52"/>
        <v>25484</v>
      </c>
      <c r="L149" s="94">
        <f t="shared" si="52"/>
        <v>6164</v>
      </c>
      <c r="M149" s="94">
        <f t="shared" si="52"/>
        <v>737</v>
      </c>
      <c r="N149" s="94">
        <f t="shared" si="52"/>
        <v>55</v>
      </c>
      <c r="O149" s="93">
        <f t="shared" si="52"/>
        <v>32849</v>
      </c>
      <c r="P149" s="93">
        <f t="shared" si="52"/>
        <v>9</v>
      </c>
      <c r="Q149" s="94">
        <f t="shared" si="52"/>
        <v>902</v>
      </c>
      <c r="R149" s="93">
        <f t="shared" si="52"/>
        <v>50346</v>
      </c>
      <c r="S149" s="93">
        <f t="shared" si="52"/>
        <v>13533</v>
      </c>
      <c r="T149" s="94">
        <f t="shared" si="52"/>
        <v>1686</v>
      </c>
      <c r="U149" s="96">
        <f t="shared" si="52"/>
        <v>131</v>
      </c>
      <c r="V149" s="93">
        <f t="shared" si="52"/>
        <v>66607</v>
      </c>
    </row>
    <row r="150" spans="1:22" ht="12.75">
      <c r="A150" s="97" t="s">
        <v>19</v>
      </c>
      <c r="B150" s="98">
        <f aca="true" t="shared" si="53" ref="B150:V150">SUM(B86,B20)</f>
        <v>15</v>
      </c>
      <c r="C150" s="99">
        <f t="shared" si="53"/>
        <v>979</v>
      </c>
      <c r="D150" s="100">
        <f t="shared" si="53"/>
        <v>50134</v>
      </c>
      <c r="E150" s="99">
        <f t="shared" si="53"/>
        <v>14140</v>
      </c>
      <c r="F150" s="99">
        <f t="shared" si="53"/>
        <v>1699</v>
      </c>
      <c r="G150" s="99">
        <f t="shared" si="53"/>
        <v>121</v>
      </c>
      <c r="H150" s="98">
        <f t="shared" si="53"/>
        <v>67088</v>
      </c>
      <c r="I150" s="98">
        <f t="shared" si="53"/>
        <v>8</v>
      </c>
      <c r="J150" s="99">
        <f t="shared" si="53"/>
        <v>865</v>
      </c>
      <c r="K150" s="100">
        <f t="shared" si="53"/>
        <v>51040</v>
      </c>
      <c r="L150" s="99">
        <f t="shared" si="53"/>
        <v>11885</v>
      </c>
      <c r="M150" s="99">
        <f t="shared" si="53"/>
        <v>1366</v>
      </c>
      <c r="N150" s="99">
        <f t="shared" si="53"/>
        <v>77</v>
      </c>
      <c r="O150" s="98">
        <f t="shared" si="53"/>
        <v>65241</v>
      </c>
      <c r="P150" s="98">
        <f t="shared" si="53"/>
        <v>23</v>
      </c>
      <c r="Q150" s="99">
        <f t="shared" si="53"/>
        <v>1844</v>
      </c>
      <c r="R150" s="98">
        <f t="shared" si="53"/>
        <v>101174</v>
      </c>
      <c r="S150" s="98">
        <f t="shared" si="53"/>
        <v>26025</v>
      </c>
      <c r="T150" s="99">
        <f t="shared" si="53"/>
        <v>3065</v>
      </c>
      <c r="U150" s="101">
        <f t="shared" si="53"/>
        <v>198</v>
      </c>
      <c r="V150" s="98">
        <f t="shared" si="53"/>
        <v>132329</v>
      </c>
    </row>
    <row r="151" spans="2:22" ht="12.75">
      <c r="B151" s="89"/>
      <c r="C151" s="90"/>
      <c r="D151" s="91"/>
      <c r="E151" s="90"/>
      <c r="F151" s="90"/>
      <c r="G151" s="90"/>
      <c r="H151" s="89"/>
      <c r="I151" s="89"/>
      <c r="J151" s="90"/>
      <c r="K151" s="91"/>
      <c r="L151" s="90"/>
      <c r="M151" s="90"/>
      <c r="N151" s="90"/>
      <c r="O151" s="89"/>
      <c r="P151" s="89"/>
      <c r="Q151" s="90"/>
      <c r="R151" s="89"/>
      <c r="S151" s="89"/>
      <c r="T151" s="90"/>
      <c r="U151" s="92"/>
      <c r="V151" s="89"/>
    </row>
    <row r="152" spans="1:22" ht="12.75">
      <c r="A152" s="30" t="s">
        <v>20</v>
      </c>
      <c r="B152" s="89"/>
      <c r="C152" s="90"/>
      <c r="D152" s="91"/>
      <c r="E152" s="90"/>
      <c r="F152" s="90"/>
      <c r="G152" s="90"/>
      <c r="H152" s="89"/>
      <c r="I152" s="89"/>
      <c r="J152" s="90"/>
      <c r="K152" s="91"/>
      <c r="L152" s="90"/>
      <c r="M152" s="90"/>
      <c r="N152" s="90"/>
      <c r="O152" s="89"/>
      <c r="P152" s="89"/>
      <c r="Q152" s="90"/>
      <c r="R152" s="89"/>
      <c r="S152" s="89"/>
      <c r="T152" s="90"/>
      <c r="U152" s="92"/>
      <c r="V152" s="89"/>
    </row>
    <row r="153" spans="1:22" ht="12.75">
      <c r="A153" s="30" t="s">
        <v>17</v>
      </c>
      <c r="B153" s="89"/>
      <c r="C153" s="90"/>
      <c r="D153" s="91"/>
      <c r="E153" s="90"/>
      <c r="F153" s="90"/>
      <c r="G153" s="90"/>
      <c r="H153" s="89"/>
      <c r="I153" s="89"/>
      <c r="J153" s="90"/>
      <c r="K153" s="91"/>
      <c r="L153" s="90"/>
      <c r="M153" s="90"/>
      <c r="N153" s="90"/>
      <c r="O153" s="89"/>
      <c r="P153" s="89"/>
      <c r="Q153" s="90"/>
      <c r="R153" s="89"/>
      <c r="S153" s="89"/>
      <c r="T153" s="90"/>
      <c r="U153" s="92"/>
      <c r="V153" s="89"/>
    </row>
    <row r="154" spans="1:22" ht="12.75">
      <c r="A154" s="74" t="s">
        <v>48</v>
      </c>
      <c r="B154" s="89">
        <f aca="true" t="shared" si="54" ref="B154:V154">SUM(B90,B24)</f>
        <v>13</v>
      </c>
      <c r="C154" s="90">
        <f t="shared" si="54"/>
        <v>417</v>
      </c>
      <c r="D154" s="91">
        <f t="shared" si="54"/>
        <v>12598</v>
      </c>
      <c r="E154" s="90">
        <f t="shared" si="54"/>
        <v>1554</v>
      </c>
      <c r="F154" s="90">
        <f t="shared" si="54"/>
        <v>247</v>
      </c>
      <c r="G154" s="90">
        <f t="shared" si="54"/>
        <v>23</v>
      </c>
      <c r="H154" s="89">
        <f t="shared" si="54"/>
        <v>14852</v>
      </c>
      <c r="I154" s="89">
        <f t="shared" si="54"/>
        <v>5</v>
      </c>
      <c r="J154" s="90">
        <f t="shared" si="54"/>
        <v>446</v>
      </c>
      <c r="K154" s="91">
        <f t="shared" si="54"/>
        <v>15554</v>
      </c>
      <c r="L154" s="90">
        <f t="shared" si="54"/>
        <v>1525</v>
      </c>
      <c r="M154" s="90">
        <f t="shared" si="54"/>
        <v>233</v>
      </c>
      <c r="N154" s="90">
        <f t="shared" si="54"/>
        <v>33</v>
      </c>
      <c r="O154" s="89">
        <f t="shared" si="54"/>
        <v>17796</v>
      </c>
      <c r="P154" s="89">
        <f t="shared" si="54"/>
        <v>18</v>
      </c>
      <c r="Q154" s="90">
        <f t="shared" si="54"/>
        <v>863</v>
      </c>
      <c r="R154" s="89">
        <f t="shared" si="54"/>
        <v>28152</v>
      </c>
      <c r="S154" s="89">
        <f t="shared" si="54"/>
        <v>3079</v>
      </c>
      <c r="T154" s="90">
        <f t="shared" si="54"/>
        <v>480</v>
      </c>
      <c r="U154" s="92">
        <f t="shared" si="54"/>
        <v>56</v>
      </c>
      <c r="V154" s="89">
        <f t="shared" si="54"/>
        <v>32648</v>
      </c>
    </row>
    <row r="155" spans="1:22" ht="12.75">
      <c r="A155" s="74" t="s">
        <v>49</v>
      </c>
      <c r="B155" s="89">
        <f aca="true" t="shared" si="55" ref="B155:V155">SUM(B91,B25)</f>
        <v>0</v>
      </c>
      <c r="C155" s="103">
        <f t="shared" si="55"/>
        <v>40</v>
      </c>
      <c r="D155" s="91">
        <f t="shared" si="55"/>
        <v>7559</v>
      </c>
      <c r="E155" s="103">
        <f t="shared" si="55"/>
        <v>3178</v>
      </c>
      <c r="F155" s="103">
        <f t="shared" si="55"/>
        <v>788</v>
      </c>
      <c r="G155" s="103">
        <f t="shared" si="55"/>
        <v>130</v>
      </c>
      <c r="H155" s="89">
        <f t="shared" si="55"/>
        <v>11695</v>
      </c>
      <c r="I155" s="89">
        <f t="shared" si="55"/>
        <v>0</v>
      </c>
      <c r="J155" s="103">
        <f t="shared" si="55"/>
        <v>20</v>
      </c>
      <c r="K155" s="91">
        <f t="shared" si="55"/>
        <v>5846</v>
      </c>
      <c r="L155" s="103">
        <f t="shared" si="55"/>
        <v>2174</v>
      </c>
      <c r="M155" s="103">
        <f t="shared" si="55"/>
        <v>476</v>
      </c>
      <c r="N155" s="103">
        <f t="shared" si="55"/>
        <v>85</v>
      </c>
      <c r="O155" s="89">
        <f t="shared" si="55"/>
        <v>8601</v>
      </c>
      <c r="P155" s="89">
        <f t="shared" si="55"/>
        <v>0</v>
      </c>
      <c r="Q155" s="90">
        <f t="shared" si="55"/>
        <v>60</v>
      </c>
      <c r="R155" s="89">
        <f t="shared" si="55"/>
        <v>13405</v>
      </c>
      <c r="S155" s="89">
        <f t="shared" si="55"/>
        <v>5352</v>
      </c>
      <c r="T155" s="90">
        <f t="shared" si="55"/>
        <v>1264</v>
      </c>
      <c r="U155" s="92">
        <f t="shared" si="55"/>
        <v>215</v>
      </c>
      <c r="V155" s="89">
        <f t="shared" si="55"/>
        <v>20296</v>
      </c>
    </row>
    <row r="156" spans="1:22" ht="12.75">
      <c r="A156" s="74" t="s">
        <v>50</v>
      </c>
      <c r="B156" s="89">
        <f aca="true" t="shared" si="56" ref="B156:V156">SUM(B92,B26)</f>
        <v>0</v>
      </c>
      <c r="C156" s="103">
        <f t="shared" si="56"/>
        <v>3</v>
      </c>
      <c r="D156" s="91">
        <f t="shared" si="56"/>
        <v>272</v>
      </c>
      <c r="E156" s="103">
        <f t="shared" si="56"/>
        <v>176</v>
      </c>
      <c r="F156" s="103">
        <f t="shared" si="56"/>
        <v>53</v>
      </c>
      <c r="G156" s="103">
        <f t="shared" si="56"/>
        <v>9</v>
      </c>
      <c r="H156" s="89">
        <f t="shared" si="56"/>
        <v>513</v>
      </c>
      <c r="I156" s="89">
        <f t="shared" si="56"/>
        <v>0</v>
      </c>
      <c r="J156" s="103">
        <f t="shared" si="56"/>
        <v>9</v>
      </c>
      <c r="K156" s="91">
        <f t="shared" si="56"/>
        <v>561</v>
      </c>
      <c r="L156" s="103">
        <f t="shared" si="56"/>
        <v>224</v>
      </c>
      <c r="M156" s="103">
        <f t="shared" si="56"/>
        <v>60</v>
      </c>
      <c r="N156" s="103">
        <f t="shared" si="56"/>
        <v>9</v>
      </c>
      <c r="O156" s="89">
        <f t="shared" si="56"/>
        <v>863</v>
      </c>
      <c r="P156" s="89">
        <f t="shared" si="56"/>
        <v>0</v>
      </c>
      <c r="Q156" s="90">
        <f t="shared" si="56"/>
        <v>12</v>
      </c>
      <c r="R156" s="89">
        <f t="shared" si="56"/>
        <v>833</v>
      </c>
      <c r="S156" s="89">
        <f t="shared" si="56"/>
        <v>400</v>
      </c>
      <c r="T156" s="90">
        <f t="shared" si="56"/>
        <v>113</v>
      </c>
      <c r="U156" s="92">
        <f t="shared" si="56"/>
        <v>18</v>
      </c>
      <c r="V156" s="89">
        <f t="shared" si="56"/>
        <v>1376</v>
      </c>
    </row>
    <row r="157" spans="1:22" ht="12.75">
      <c r="A157" s="74" t="s">
        <v>51</v>
      </c>
      <c r="B157" s="89">
        <f aca="true" t="shared" si="57" ref="B157:V157">SUM(B93,B27)</f>
        <v>0</v>
      </c>
      <c r="C157" s="103">
        <f t="shared" si="57"/>
        <v>1</v>
      </c>
      <c r="D157" s="91">
        <f t="shared" si="57"/>
        <v>3105</v>
      </c>
      <c r="E157" s="103">
        <f t="shared" si="57"/>
        <v>3859</v>
      </c>
      <c r="F157" s="103">
        <f t="shared" si="57"/>
        <v>931</v>
      </c>
      <c r="G157" s="103">
        <f t="shared" si="57"/>
        <v>275</v>
      </c>
      <c r="H157" s="89">
        <f t="shared" si="57"/>
        <v>8171</v>
      </c>
      <c r="I157" s="89">
        <f t="shared" si="57"/>
        <v>0</v>
      </c>
      <c r="J157" s="103">
        <f t="shared" si="57"/>
        <v>1</v>
      </c>
      <c r="K157" s="91">
        <f t="shared" si="57"/>
        <v>2715</v>
      </c>
      <c r="L157" s="103">
        <f t="shared" si="57"/>
        <v>3002</v>
      </c>
      <c r="M157" s="103">
        <f t="shared" si="57"/>
        <v>606</v>
      </c>
      <c r="N157" s="103">
        <f t="shared" si="57"/>
        <v>163</v>
      </c>
      <c r="O157" s="89">
        <f t="shared" si="57"/>
        <v>6487</v>
      </c>
      <c r="P157" s="89">
        <f t="shared" si="57"/>
        <v>0</v>
      </c>
      <c r="Q157" s="90">
        <f t="shared" si="57"/>
        <v>2</v>
      </c>
      <c r="R157" s="89">
        <f t="shared" si="57"/>
        <v>5820</v>
      </c>
      <c r="S157" s="89">
        <f t="shared" si="57"/>
        <v>6861</v>
      </c>
      <c r="T157" s="90">
        <f t="shared" si="57"/>
        <v>1537</v>
      </c>
      <c r="U157" s="92">
        <f t="shared" si="57"/>
        <v>438</v>
      </c>
      <c r="V157" s="89">
        <f t="shared" si="57"/>
        <v>14658</v>
      </c>
    </row>
    <row r="158" spans="1:22" s="111" customFormat="1" ht="12.75">
      <c r="A158" s="29" t="s">
        <v>1</v>
      </c>
      <c r="B158" s="93">
        <f aca="true" t="shared" si="58" ref="B158:V158">SUM(B94,B28)</f>
        <v>13</v>
      </c>
      <c r="C158" s="94">
        <f t="shared" si="58"/>
        <v>461</v>
      </c>
      <c r="D158" s="95">
        <f t="shared" si="58"/>
        <v>23534</v>
      </c>
      <c r="E158" s="94">
        <f t="shared" si="58"/>
        <v>8767</v>
      </c>
      <c r="F158" s="94">
        <f t="shared" si="58"/>
        <v>2019</v>
      </c>
      <c r="G158" s="94">
        <f t="shared" si="58"/>
        <v>437</v>
      </c>
      <c r="H158" s="93">
        <f t="shared" si="58"/>
        <v>35231</v>
      </c>
      <c r="I158" s="93">
        <f t="shared" si="58"/>
        <v>5</v>
      </c>
      <c r="J158" s="94">
        <f t="shared" si="58"/>
        <v>476</v>
      </c>
      <c r="K158" s="95">
        <f t="shared" si="58"/>
        <v>24676</v>
      </c>
      <c r="L158" s="94">
        <f t="shared" si="58"/>
        <v>6925</v>
      </c>
      <c r="M158" s="94">
        <f t="shared" si="58"/>
        <v>1375</v>
      </c>
      <c r="N158" s="94">
        <f t="shared" si="58"/>
        <v>290</v>
      </c>
      <c r="O158" s="93">
        <f t="shared" si="58"/>
        <v>33747</v>
      </c>
      <c r="P158" s="93">
        <f t="shared" si="58"/>
        <v>18</v>
      </c>
      <c r="Q158" s="94">
        <f t="shared" si="58"/>
        <v>937</v>
      </c>
      <c r="R158" s="93">
        <f t="shared" si="58"/>
        <v>48210</v>
      </c>
      <c r="S158" s="93">
        <f t="shared" si="58"/>
        <v>15692</v>
      </c>
      <c r="T158" s="94">
        <f t="shared" si="58"/>
        <v>3394</v>
      </c>
      <c r="U158" s="96">
        <f t="shared" si="58"/>
        <v>727</v>
      </c>
      <c r="V158" s="93">
        <f t="shared" si="58"/>
        <v>68978</v>
      </c>
    </row>
    <row r="159" spans="1:22" ht="12.75">
      <c r="A159" s="30" t="s">
        <v>18</v>
      </c>
      <c r="B159" s="89"/>
      <c r="C159" s="90"/>
      <c r="D159" s="91"/>
      <c r="E159" s="90"/>
      <c r="F159" s="90"/>
      <c r="G159" s="90"/>
      <c r="H159" s="89"/>
      <c r="I159" s="89"/>
      <c r="J159" s="90"/>
      <c r="K159" s="91"/>
      <c r="L159" s="90"/>
      <c r="M159" s="90"/>
      <c r="N159" s="90"/>
      <c r="O159" s="89"/>
      <c r="P159" s="89"/>
      <c r="Q159" s="90"/>
      <c r="R159" s="89"/>
      <c r="S159" s="89"/>
      <c r="T159" s="90"/>
      <c r="U159" s="92"/>
      <c r="V159" s="89"/>
    </row>
    <row r="160" spans="1:22" ht="12.75">
      <c r="A160" s="74" t="s">
        <v>48</v>
      </c>
      <c r="B160" s="89">
        <f aca="true" t="shared" si="59" ref="B160:V160">SUM(B96,B30)</f>
        <v>7</v>
      </c>
      <c r="C160" s="90">
        <f t="shared" si="59"/>
        <v>341</v>
      </c>
      <c r="D160" s="91">
        <f t="shared" si="59"/>
        <v>11227</v>
      </c>
      <c r="E160" s="90">
        <f t="shared" si="59"/>
        <v>1530</v>
      </c>
      <c r="F160" s="90">
        <f t="shared" si="59"/>
        <v>187</v>
      </c>
      <c r="G160" s="90">
        <f t="shared" si="59"/>
        <v>31</v>
      </c>
      <c r="H160" s="89">
        <f t="shared" si="59"/>
        <v>13323</v>
      </c>
      <c r="I160" s="89">
        <f t="shared" si="59"/>
        <v>5</v>
      </c>
      <c r="J160" s="90">
        <f t="shared" si="59"/>
        <v>347</v>
      </c>
      <c r="K160" s="91">
        <f t="shared" si="59"/>
        <v>14085</v>
      </c>
      <c r="L160" s="90">
        <f t="shared" si="59"/>
        <v>1411</v>
      </c>
      <c r="M160" s="90">
        <f t="shared" si="59"/>
        <v>209</v>
      </c>
      <c r="N160" s="90">
        <f t="shared" si="59"/>
        <v>22</v>
      </c>
      <c r="O160" s="89">
        <f t="shared" si="59"/>
        <v>16079</v>
      </c>
      <c r="P160" s="89">
        <f t="shared" si="59"/>
        <v>12</v>
      </c>
      <c r="Q160" s="90">
        <f t="shared" si="59"/>
        <v>688</v>
      </c>
      <c r="R160" s="89">
        <f t="shared" si="59"/>
        <v>25312</v>
      </c>
      <c r="S160" s="89">
        <f t="shared" si="59"/>
        <v>2941</v>
      </c>
      <c r="T160" s="90">
        <f t="shared" si="59"/>
        <v>396</v>
      </c>
      <c r="U160" s="92">
        <f t="shared" si="59"/>
        <v>53</v>
      </c>
      <c r="V160" s="89">
        <f t="shared" si="59"/>
        <v>29402</v>
      </c>
    </row>
    <row r="161" spans="1:22" ht="12.75">
      <c r="A161" s="74" t="s">
        <v>49</v>
      </c>
      <c r="B161" s="89">
        <f aca="true" t="shared" si="60" ref="B161:V161">SUM(B97,B31)</f>
        <v>0</v>
      </c>
      <c r="C161" s="103">
        <f t="shared" si="60"/>
        <v>24</v>
      </c>
      <c r="D161" s="91">
        <f t="shared" si="60"/>
        <v>7465</v>
      </c>
      <c r="E161" s="103">
        <f t="shared" si="60"/>
        <v>3559</v>
      </c>
      <c r="F161" s="103">
        <f t="shared" si="60"/>
        <v>940</v>
      </c>
      <c r="G161" s="103">
        <f t="shared" si="60"/>
        <v>178</v>
      </c>
      <c r="H161" s="89">
        <f t="shared" si="60"/>
        <v>12166</v>
      </c>
      <c r="I161" s="89">
        <f t="shared" si="60"/>
        <v>0</v>
      </c>
      <c r="J161" s="103">
        <f t="shared" si="60"/>
        <v>33</v>
      </c>
      <c r="K161" s="91">
        <f t="shared" si="60"/>
        <v>6067</v>
      </c>
      <c r="L161" s="103">
        <f t="shared" si="60"/>
        <v>2334</v>
      </c>
      <c r="M161" s="103">
        <f t="shared" si="60"/>
        <v>597</v>
      </c>
      <c r="N161" s="103">
        <f t="shared" si="60"/>
        <v>110</v>
      </c>
      <c r="O161" s="89">
        <f t="shared" si="60"/>
        <v>9141</v>
      </c>
      <c r="P161" s="89">
        <f t="shared" si="60"/>
        <v>0</v>
      </c>
      <c r="Q161" s="90">
        <f t="shared" si="60"/>
        <v>57</v>
      </c>
      <c r="R161" s="89">
        <f t="shared" si="60"/>
        <v>13532</v>
      </c>
      <c r="S161" s="89">
        <f t="shared" si="60"/>
        <v>5893</v>
      </c>
      <c r="T161" s="90">
        <f t="shared" si="60"/>
        <v>1537</v>
      </c>
      <c r="U161" s="92">
        <f t="shared" si="60"/>
        <v>288</v>
      </c>
      <c r="V161" s="89">
        <f t="shared" si="60"/>
        <v>21307</v>
      </c>
    </row>
    <row r="162" spans="1:22" ht="12.75">
      <c r="A162" s="74" t="s">
        <v>50</v>
      </c>
      <c r="B162" s="89">
        <f aca="true" t="shared" si="61" ref="B162:V162">SUM(B98,B32)</f>
        <v>0</v>
      </c>
      <c r="C162" s="103">
        <f t="shared" si="61"/>
        <v>5</v>
      </c>
      <c r="D162" s="91">
        <f t="shared" si="61"/>
        <v>229</v>
      </c>
      <c r="E162" s="103">
        <f t="shared" si="61"/>
        <v>190</v>
      </c>
      <c r="F162" s="103">
        <f t="shared" si="61"/>
        <v>61</v>
      </c>
      <c r="G162" s="103">
        <f t="shared" si="61"/>
        <v>13</v>
      </c>
      <c r="H162" s="89">
        <f t="shared" si="61"/>
        <v>498</v>
      </c>
      <c r="I162" s="89">
        <f t="shared" si="61"/>
        <v>0</v>
      </c>
      <c r="J162" s="103">
        <f t="shared" si="61"/>
        <v>4</v>
      </c>
      <c r="K162" s="91">
        <f t="shared" si="61"/>
        <v>615</v>
      </c>
      <c r="L162" s="103">
        <f t="shared" si="61"/>
        <v>271</v>
      </c>
      <c r="M162" s="103">
        <f t="shared" si="61"/>
        <v>84</v>
      </c>
      <c r="N162" s="103">
        <f t="shared" si="61"/>
        <v>18</v>
      </c>
      <c r="O162" s="89">
        <f t="shared" si="61"/>
        <v>992</v>
      </c>
      <c r="P162" s="89">
        <f t="shared" si="61"/>
        <v>0</v>
      </c>
      <c r="Q162" s="90">
        <f t="shared" si="61"/>
        <v>9</v>
      </c>
      <c r="R162" s="89">
        <f t="shared" si="61"/>
        <v>844</v>
      </c>
      <c r="S162" s="89">
        <f t="shared" si="61"/>
        <v>461</v>
      </c>
      <c r="T162" s="90">
        <f t="shared" si="61"/>
        <v>145</v>
      </c>
      <c r="U162" s="92">
        <f t="shared" si="61"/>
        <v>31</v>
      </c>
      <c r="V162" s="89">
        <f t="shared" si="61"/>
        <v>1490</v>
      </c>
    </row>
    <row r="163" spans="1:22" ht="12.75">
      <c r="A163" s="74" t="s">
        <v>51</v>
      </c>
      <c r="B163" s="89">
        <f aca="true" t="shared" si="62" ref="B163:V163">SUM(B99,B33)</f>
        <v>0</v>
      </c>
      <c r="C163" s="103">
        <f t="shared" si="62"/>
        <v>1</v>
      </c>
      <c r="D163" s="91">
        <f t="shared" si="62"/>
        <v>3033</v>
      </c>
      <c r="E163" s="103">
        <f t="shared" si="62"/>
        <v>3842</v>
      </c>
      <c r="F163" s="103">
        <f t="shared" si="62"/>
        <v>1185</v>
      </c>
      <c r="G163" s="103">
        <f t="shared" si="62"/>
        <v>345</v>
      </c>
      <c r="H163" s="89">
        <f t="shared" si="62"/>
        <v>8406</v>
      </c>
      <c r="I163" s="89">
        <f t="shared" si="62"/>
        <v>0</v>
      </c>
      <c r="J163" s="103">
        <f t="shared" si="62"/>
        <v>2</v>
      </c>
      <c r="K163" s="91">
        <f t="shared" si="62"/>
        <v>2870</v>
      </c>
      <c r="L163" s="103">
        <f t="shared" si="62"/>
        <v>3110</v>
      </c>
      <c r="M163" s="103">
        <f t="shared" si="62"/>
        <v>800</v>
      </c>
      <c r="N163" s="103">
        <f t="shared" si="62"/>
        <v>198</v>
      </c>
      <c r="O163" s="89">
        <f t="shared" si="62"/>
        <v>6980</v>
      </c>
      <c r="P163" s="89">
        <f t="shared" si="62"/>
        <v>0</v>
      </c>
      <c r="Q163" s="90">
        <f t="shared" si="62"/>
        <v>3</v>
      </c>
      <c r="R163" s="89">
        <f t="shared" si="62"/>
        <v>5903</v>
      </c>
      <c r="S163" s="89">
        <f t="shared" si="62"/>
        <v>6952</v>
      </c>
      <c r="T163" s="90">
        <f t="shared" si="62"/>
        <v>1985</v>
      </c>
      <c r="U163" s="92">
        <f t="shared" si="62"/>
        <v>543</v>
      </c>
      <c r="V163" s="89">
        <f t="shared" si="62"/>
        <v>15386</v>
      </c>
    </row>
    <row r="164" spans="1:22" ht="12.75">
      <c r="A164" s="29" t="s">
        <v>1</v>
      </c>
      <c r="B164" s="98">
        <f aca="true" t="shared" si="63" ref="B164:V164">SUM(B100,B34)</f>
        <v>7</v>
      </c>
      <c r="C164" s="99">
        <f t="shared" si="63"/>
        <v>371</v>
      </c>
      <c r="D164" s="100">
        <f t="shared" si="63"/>
        <v>21954</v>
      </c>
      <c r="E164" s="99">
        <f t="shared" si="63"/>
        <v>9121</v>
      </c>
      <c r="F164" s="99">
        <f t="shared" si="63"/>
        <v>2373</v>
      </c>
      <c r="G164" s="99">
        <f t="shared" si="63"/>
        <v>567</v>
      </c>
      <c r="H164" s="98">
        <f t="shared" si="63"/>
        <v>34393</v>
      </c>
      <c r="I164" s="98">
        <f t="shared" si="63"/>
        <v>5</v>
      </c>
      <c r="J164" s="99">
        <f t="shared" si="63"/>
        <v>386</v>
      </c>
      <c r="K164" s="100">
        <f t="shared" si="63"/>
        <v>23637</v>
      </c>
      <c r="L164" s="99">
        <f t="shared" si="63"/>
        <v>7126</v>
      </c>
      <c r="M164" s="99">
        <f t="shared" si="63"/>
        <v>1690</v>
      </c>
      <c r="N164" s="99">
        <f t="shared" si="63"/>
        <v>348</v>
      </c>
      <c r="O164" s="98">
        <f t="shared" si="63"/>
        <v>33192</v>
      </c>
      <c r="P164" s="98">
        <f t="shared" si="63"/>
        <v>12</v>
      </c>
      <c r="Q164" s="99">
        <f t="shared" si="63"/>
        <v>757</v>
      </c>
      <c r="R164" s="98">
        <f t="shared" si="63"/>
        <v>45591</v>
      </c>
      <c r="S164" s="98">
        <f t="shared" si="63"/>
        <v>16247</v>
      </c>
      <c r="T164" s="99">
        <f t="shared" si="63"/>
        <v>4063</v>
      </c>
      <c r="U164" s="101">
        <f t="shared" si="63"/>
        <v>915</v>
      </c>
      <c r="V164" s="98">
        <f t="shared" si="63"/>
        <v>67585</v>
      </c>
    </row>
    <row r="165" spans="1:22" ht="12.75">
      <c r="A165" s="97" t="s">
        <v>21</v>
      </c>
      <c r="B165" s="98">
        <f aca="true" t="shared" si="64" ref="B165:V165">SUM(B101,B35)</f>
        <v>20</v>
      </c>
      <c r="C165" s="99">
        <f t="shared" si="64"/>
        <v>832</v>
      </c>
      <c r="D165" s="100">
        <f t="shared" si="64"/>
        <v>45488</v>
      </c>
      <c r="E165" s="99">
        <f t="shared" si="64"/>
        <v>17888</v>
      </c>
      <c r="F165" s="99">
        <f t="shared" si="64"/>
        <v>4392</v>
      </c>
      <c r="G165" s="99">
        <f t="shared" si="64"/>
        <v>1004</v>
      </c>
      <c r="H165" s="98">
        <f t="shared" si="64"/>
        <v>69624</v>
      </c>
      <c r="I165" s="98">
        <f t="shared" si="64"/>
        <v>10</v>
      </c>
      <c r="J165" s="99">
        <f t="shared" si="64"/>
        <v>862</v>
      </c>
      <c r="K165" s="100">
        <f t="shared" si="64"/>
        <v>48313</v>
      </c>
      <c r="L165" s="99">
        <f t="shared" si="64"/>
        <v>14051</v>
      </c>
      <c r="M165" s="99">
        <f t="shared" si="64"/>
        <v>3065</v>
      </c>
      <c r="N165" s="99">
        <f t="shared" si="64"/>
        <v>638</v>
      </c>
      <c r="O165" s="98">
        <f t="shared" si="64"/>
        <v>66939</v>
      </c>
      <c r="P165" s="98">
        <f t="shared" si="64"/>
        <v>30</v>
      </c>
      <c r="Q165" s="99">
        <f t="shared" si="64"/>
        <v>1694</v>
      </c>
      <c r="R165" s="98">
        <f t="shared" si="64"/>
        <v>93801</v>
      </c>
      <c r="S165" s="98">
        <f t="shared" si="64"/>
        <v>31939</v>
      </c>
      <c r="T165" s="99">
        <f t="shared" si="64"/>
        <v>7457</v>
      </c>
      <c r="U165" s="101">
        <f t="shared" si="64"/>
        <v>1642</v>
      </c>
      <c r="V165" s="98">
        <f t="shared" si="64"/>
        <v>136563</v>
      </c>
    </row>
    <row r="166" spans="2:22" ht="12.75">
      <c r="B166" s="89"/>
      <c r="C166" s="90"/>
      <c r="D166" s="91"/>
      <c r="E166" s="90"/>
      <c r="F166" s="90"/>
      <c r="G166" s="90"/>
      <c r="H166" s="89"/>
      <c r="I166" s="89"/>
      <c r="J166" s="90"/>
      <c r="K166" s="91"/>
      <c r="L166" s="90"/>
      <c r="M166" s="90"/>
      <c r="N166" s="90"/>
      <c r="O166" s="89"/>
      <c r="P166" s="89"/>
      <c r="Q166" s="90"/>
      <c r="R166" s="89"/>
      <c r="S166" s="89"/>
      <c r="T166" s="90"/>
      <c r="U166" s="92"/>
      <c r="V166" s="89"/>
    </row>
    <row r="167" spans="1:22" ht="12.75">
      <c r="A167" s="30" t="s">
        <v>22</v>
      </c>
      <c r="B167" s="89"/>
      <c r="C167" s="90"/>
      <c r="D167" s="91"/>
      <c r="E167" s="90"/>
      <c r="F167" s="90"/>
      <c r="G167" s="90"/>
      <c r="H167" s="89"/>
      <c r="I167" s="89"/>
      <c r="J167" s="90"/>
      <c r="K167" s="91"/>
      <c r="L167" s="90"/>
      <c r="M167" s="90"/>
      <c r="N167" s="90"/>
      <c r="O167" s="89"/>
      <c r="P167" s="89"/>
      <c r="Q167" s="90"/>
      <c r="R167" s="89"/>
      <c r="S167" s="89"/>
      <c r="T167" s="90"/>
      <c r="U167" s="92"/>
      <c r="V167" s="89"/>
    </row>
    <row r="168" spans="1:22" ht="12.75">
      <c r="A168" s="30" t="s">
        <v>17</v>
      </c>
      <c r="B168" s="89"/>
      <c r="C168" s="90"/>
      <c r="D168" s="91"/>
      <c r="E168" s="90"/>
      <c r="F168" s="90"/>
      <c r="G168" s="90"/>
      <c r="H168" s="89"/>
      <c r="I168" s="89"/>
      <c r="J168" s="90"/>
      <c r="K168" s="91"/>
      <c r="L168" s="90"/>
      <c r="M168" s="90"/>
      <c r="N168" s="90"/>
      <c r="O168" s="89"/>
      <c r="P168" s="89"/>
      <c r="Q168" s="90"/>
      <c r="R168" s="89"/>
      <c r="S168" s="89"/>
      <c r="T168" s="90"/>
      <c r="U168" s="92"/>
      <c r="V168" s="89"/>
    </row>
    <row r="169" spans="1:22" ht="12.75">
      <c r="A169" s="74" t="s">
        <v>48</v>
      </c>
      <c r="B169" s="89">
        <f aca="true" t="shared" si="65" ref="B169:V169">SUM(B105,B39)</f>
        <v>8</v>
      </c>
      <c r="C169" s="90">
        <f t="shared" si="65"/>
        <v>299</v>
      </c>
      <c r="D169" s="91">
        <f t="shared" si="65"/>
        <v>9582</v>
      </c>
      <c r="E169" s="90">
        <f t="shared" si="65"/>
        <v>1644</v>
      </c>
      <c r="F169" s="90">
        <f t="shared" si="65"/>
        <v>226</v>
      </c>
      <c r="G169" s="90">
        <f t="shared" si="65"/>
        <v>38</v>
      </c>
      <c r="H169" s="89">
        <f t="shared" si="65"/>
        <v>11797</v>
      </c>
      <c r="I169" s="89">
        <f t="shared" si="65"/>
        <v>7</v>
      </c>
      <c r="J169" s="90">
        <f t="shared" si="65"/>
        <v>288</v>
      </c>
      <c r="K169" s="91">
        <f t="shared" si="65"/>
        <v>12799</v>
      </c>
      <c r="L169" s="90">
        <f t="shared" si="65"/>
        <v>1393</v>
      </c>
      <c r="M169" s="90">
        <f t="shared" si="65"/>
        <v>242</v>
      </c>
      <c r="N169" s="90">
        <f t="shared" si="65"/>
        <v>44</v>
      </c>
      <c r="O169" s="89">
        <f t="shared" si="65"/>
        <v>14773</v>
      </c>
      <c r="P169" s="89">
        <f t="shared" si="65"/>
        <v>15</v>
      </c>
      <c r="Q169" s="90">
        <f t="shared" si="65"/>
        <v>587</v>
      </c>
      <c r="R169" s="89">
        <f t="shared" si="65"/>
        <v>22381</v>
      </c>
      <c r="S169" s="89">
        <f t="shared" si="65"/>
        <v>3037</v>
      </c>
      <c r="T169" s="90">
        <f t="shared" si="65"/>
        <v>468</v>
      </c>
      <c r="U169" s="92">
        <f t="shared" si="65"/>
        <v>82</v>
      </c>
      <c r="V169" s="89">
        <f t="shared" si="65"/>
        <v>26570</v>
      </c>
    </row>
    <row r="170" spans="1:22" ht="12.75">
      <c r="A170" s="74" t="s">
        <v>49</v>
      </c>
      <c r="B170" s="89">
        <f aca="true" t="shared" si="66" ref="B170:V170">SUM(B106,B40)</f>
        <v>0</v>
      </c>
      <c r="C170" s="103">
        <f t="shared" si="66"/>
        <v>45</v>
      </c>
      <c r="D170" s="91">
        <f t="shared" si="66"/>
        <v>7538</v>
      </c>
      <c r="E170" s="103">
        <f t="shared" si="66"/>
        <v>4158</v>
      </c>
      <c r="F170" s="103">
        <f t="shared" si="66"/>
        <v>1231</v>
      </c>
      <c r="G170" s="103">
        <f t="shared" si="66"/>
        <v>339</v>
      </c>
      <c r="H170" s="89">
        <f t="shared" si="66"/>
        <v>13311</v>
      </c>
      <c r="I170" s="89">
        <f t="shared" si="66"/>
        <v>0</v>
      </c>
      <c r="J170" s="103">
        <f t="shared" si="66"/>
        <v>30</v>
      </c>
      <c r="K170" s="91">
        <f t="shared" si="66"/>
        <v>6693</v>
      </c>
      <c r="L170" s="103">
        <f t="shared" si="66"/>
        <v>2805</v>
      </c>
      <c r="M170" s="103">
        <f t="shared" si="66"/>
        <v>733</v>
      </c>
      <c r="N170" s="103">
        <f t="shared" si="66"/>
        <v>220</v>
      </c>
      <c r="O170" s="89">
        <f t="shared" si="66"/>
        <v>10481</v>
      </c>
      <c r="P170" s="89">
        <f t="shared" si="66"/>
        <v>0</v>
      </c>
      <c r="Q170" s="90">
        <f t="shared" si="66"/>
        <v>75</v>
      </c>
      <c r="R170" s="89">
        <f t="shared" si="66"/>
        <v>14231</v>
      </c>
      <c r="S170" s="89">
        <f t="shared" si="66"/>
        <v>6963</v>
      </c>
      <c r="T170" s="90">
        <f t="shared" si="66"/>
        <v>1964</v>
      </c>
      <c r="U170" s="92">
        <f t="shared" si="66"/>
        <v>559</v>
      </c>
      <c r="V170" s="89">
        <f t="shared" si="66"/>
        <v>23792</v>
      </c>
    </row>
    <row r="171" spans="1:22" ht="12.75">
      <c r="A171" s="74" t="s">
        <v>50</v>
      </c>
      <c r="B171" s="89">
        <f aca="true" t="shared" si="67" ref="B171:V171">SUM(B107,B41)</f>
        <v>0</v>
      </c>
      <c r="C171" s="103">
        <f t="shared" si="67"/>
        <v>9</v>
      </c>
      <c r="D171" s="91">
        <f t="shared" si="67"/>
        <v>288</v>
      </c>
      <c r="E171" s="103">
        <f t="shared" si="67"/>
        <v>199</v>
      </c>
      <c r="F171" s="103">
        <f t="shared" si="67"/>
        <v>91</v>
      </c>
      <c r="G171" s="103">
        <f t="shared" si="67"/>
        <v>36</v>
      </c>
      <c r="H171" s="89">
        <f t="shared" si="67"/>
        <v>623</v>
      </c>
      <c r="I171" s="89">
        <f t="shared" si="67"/>
        <v>0</v>
      </c>
      <c r="J171" s="103">
        <f t="shared" si="67"/>
        <v>4</v>
      </c>
      <c r="K171" s="91">
        <f t="shared" si="67"/>
        <v>668</v>
      </c>
      <c r="L171" s="103">
        <f t="shared" si="67"/>
        <v>345</v>
      </c>
      <c r="M171" s="103">
        <f t="shared" si="67"/>
        <v>91</v>
      </c>
      <c r="N171" s="103">
        <f t="shared" si="67"/>
        <v>19</v>
      </c>
      <c r="O171" s="89">
        <f t="shared" si="67"/>
        <v>1127</v>
      </c>
      <c r="P171" s="89">
        <f t="shared" si="67"/>
        <v>0</v>
      </c>
      <c r="Q171" s="90">
        <f t="shared" si="67"/>
        <v>13</v>
      </c>
      <c r="R171" s="89">
        <f t="shared" si="67"/>
        <v>956</v>
      </c>
      <c r="S171" s="89">
        <f t="shared" si="67"/>
        <v>544</v>
      </c>
      <c r="T171" s="90">
        <f t="shared" si="67"/>
        <v>182</v>
      </c>
      <c r="U171" s="92">
        <f t="shared" si="67"/>
        <v>55</v>
      </c>
      <c r="V171" s="89">
        <f t="shared" si="67"/>
        <v>1750</v>
      </c>
    </row>
    <row r="172" spans="1:22" ht="12.75">
      <c r="A172" s="74" t="s">
        <v>51</v>
      </c>
      <c r="B172" s="89">
        <f aca="true" t="shared" si="68" ref="B172:V172">SUM(B108,B42)</f>
        <v>0</v>
      </c>
      <c r="C172" s="103">
        <f t="shared" si="68"/>
        <v>5</v>
      </c>
      <c r="D172" s="91">
        <f t="shared" si="68"/>
        <v>3052</v>
      </c>
      <c r="E172" s="103">
        <f t="shared" si="68"/>
        <v>3743</v>
      </c>
      <c r="F172" s="103">
        <f t="shared" si="68"/>
        <v>1302</v>
      </c>
      <c r="G172" s="103">
        <f t="shared" si="68"/>
        <v>434</v>
      </c>
      <c r="H172" s="89">
        <f t="shared" si="68"/>
        <v>8536</v>
      </c>
      <c r="I172" s="89">
        <f t="shared" si="68"/>
        <v>0</v>
      </c>
      <c r="J172" s="103">
        <f t="shared" si="68"/>
        <v>3</v>
      </c>
      <c r="K172" s="91">
        <f t="shared" si="68"/>
        <v>3117</v>
      </c>
      <c r="L172" s="103">
        <f t="shared" si="68"/>
        <v>3234</v>
      </c>
      <c r="M172" s="103">
        <f t="shared" si="68"/>
        <v>954</v>
      </c>
      <c r="N172" s="103">
        <f t="shared" si="68"/>
        <v>332</v>
      </c>
      <c r="O172" s="89">
        <f t="shared" si="68"/>
        <v>7640</v>
      </c>
      <c r="P172" s="89">
        <f t="shared" si="68"/>
        <v>0</v>
      </c>
      <c r="Q172" s="90">
        <f t="shared" si="68"/>
        <v>8</v>
      </c>
      <c r="R172" s="89">
        <f t="shared" si="68"/>
        <v>6169</v>
      </c>
      <c r="S172" s="89">
        <f t="shared" si="68"/>
        <v>6977</v>
      </c>
      <c r="T172" s="90">
        <f t="shared" si="68"/>
        <v>2256</v>
      </c>
      <c r="U172" s="92">
        <f t="shared" si="68"/>
        <v>766</v>
      </c>
      <c r="V172" s="89">
        <f t="shared" si="68"/>
        <v>16176</v>
      </c>
    </row>
    <row r="173" spans="1:22" ht="12.75">
      <c r="A173" s="29" t="s">
        <v>1</v>
      </c>
      <c r="B173" s="98">
        <f aca="true" t="shared" si="69" ref="B173:V173">SUM(B109,B43)</f>
        <v>8</v>
      </c>
      <c r="C173" s="99">
        <f t="shared" si="69"/>
        <v>358</v>
      </c>
      <c r="D173" s="100">
        <f t="shared" si="69"/>
        <v>20460</v>
      </c>
      <c r="E173" s="99">
        <f t="shared" si="69"/>
        <v>9744</v>
      </c>
      <c r="F173" s="99">
        <f t="shared" si="69"/>
        <v>2850</v>
      </c>
      <c r="G173" s="99">
        <f t="shared" si="69"/>
        <v>847</v>
      </c>
      <c r="H173" s="98">
        <f t="shared" si="69"/>
        <v>34267</v>
      </c>
      <c r="I173" s="98">
        <f t="shared" si="69"/>
        <v>7</v>
      </c>
      <c r="J173" s="99">
        <f t="shared" si="69"/>
        <v>325</v>
      </c>
      <c r="K173" s="100">
        <f t="shared" si="69"/>
        <v>23277</v>
      </c>
      <c r="L173" s="99">
        <f t="shared" si="69"/>
        <v>7777</v>
      </c>
      <c r="M173" s="99">
        <f t="shared" si="69"/>
        <v>2020</v>
      </c>
      <c r="N173" s="99">
        <f t="shared" si="69"/>
        <v>615</v>
      </c>
      <c r="O173" s="98">
        <f t="shared" si="69"/>
        <v>34021</v>
      </c>
      <c r="P173" s="98">
        <f t="shared" si="69"/>
        <v>15</v>
      </c>
      <c r="Q173" s="99">
        <f t="shared" si="69"/>
        <v>683</v>
      </c>
      <c r="R173" s="98">
        <f t="shared" si="69"/>
        <v>43737</v>
      </c>
      <c r="S173" s="98">
        <f t="shared" si="69"/>
        <v>17521</v>
      </c>
      <c r="T173" s="99">
        <f t="shared" si="69"/>
        <v>4870</v>
      </c>
      <c r="U173" s="101">
        <f t="shared" si="69"/>
        <v>1462</v>
      </c>
      <c r="V173" s="98">
        <f t="shared" si="69"/>
        <v>68288</v>
      </c>
    </row>
    <row r="174" spans="1:22" ht="12.75">
      <c r="A174" s="30" t="s">
        <v>18</v>
      </c>
      <c r="B174" s="89"/>
      <c r="C174" s="90"/>
      <c r="D174" s="91"/>
      <c r="E174" s="90"/>
      <c r="F174" s="90"/>
      <c r="G174" s="90"/>
      <c r="H174" s="89"/>
      <c r="I174" s="89"/>
      <c r="J174" s="90"/>
      <c r="K174" s="91"/>
      <c r="L174" s="90"/>
      <c r="M174" s="90"/>
      <c r="N174" s="90"/>
      <c r="O174" s="89"/>
      <c r="P174" s="89"/>
      <c r="Q174" s="90"/>
      <c r="R174" s="89"/>
      <c r="S174" s="89"/>
      <c r="T174" s="90"/>
      <c r="U174" s="92"/>
      <c r="V174" s="89"/>
    </row>
    <row r="175" spans="1:22" ht="12.75">
      <c r="A175" s="74" t="s">
        <v>48</v>
      </c>
      <c r="B175" s="89">
        <f aca="true" t="shared" si="70" ref="B175:V175">SUM(B111,B45)</f>
        <v>8</v>
      </c>
      <c r="C175" s="90">
        <f t="shared" si="70"/>
        <v>319</v>
      </c>
      <c r="D175" s="91">
        <f t="shared" si="70"/>
        <v>8808</v>
      </c>
      <c r="E175" s="90">
        <f t="shared" si="70"/>
        <v>1557</v>
      </c>
      <c r="F175" s="90">
        <f t="shared" si="70"/>
        <v>268</v>
      </c>
      <c r="G175" s="90">
        <f t="shared" si="70"/>
        <v>56</v>
      </c>
      <c r="H175" s="89">
        <f t="shared" si="70"/>
        <v>11016</v>
      </c>
      <c r="I175" s="89">
        <f t="shared" si="70"/>
        <v>3</v>
      </c>
      <c r="J175" s="90">
        <f t="shared" si="70"/>
        <v>312</v>
      </c>
      <c r="K175" s="91">
        <f t="shared" si="70"/>
        <v>12255</v>
      </c>
      <c r="L175" s="90">
        <f t="shared" si="70"/>
        <v>1361</v>
      </c>
      <c r="M175" s="90">
        <f t="shared" si="70"/>
        <v>202</v>
      </c>
      <c r="N175" s="90">
        <f t="shared" si="70"/>
        <v>45</v>
      </c>
      <c r="O175" s="89">
        <f t="shared" si="70"/>
        <v>14178</v>
      </c>
      <c r="P175" s="89">
        <f t="shared" si="70"/>
        <v>11</v>
      </c>
      <c r="Q175" s="90">
        <f t="shared" si="70"/>
        <v>631</v>
      </c>
      <c r="R175" s="89">
        <f t="shared" si="70"/>
        <v>21063</v>
      </c>
      <c r="S175" s="89">
        <f t="shared" si="70"/>
        <v>2918</v>
      </c>
      <c r="T175" s="90">
        <f t="shared" si="70"/>
        <v>470</v>
      </c>
      <c r="U175" s="92">
        <f t="shared" si="70"/>
        <v>101</v>
      </c>
      <c r="V175" s="89">
        <f t="shared" si="70"/>
        <v>25194</v>
      </c>
    </row>
    <row r="176" spans="1:22" ht="12.75">
      <c r="A176" s="74" t="s">
        <v>49</v>
      </c>
      <c r="B176" s="89">
        <f aca="true" t="shared" si="71" ref="B176:V176">SUM(B112,B46)</f>
        <v>1</v>
      </c>
      <c r="C176" s="103">
        <f t="shared" si="71"/>
        <v>27</v>
      </c>
      <c r="D176" s="91">
        <f t="shared" si="71"/>
        <v>6355</v>
      </c>
      <c r="E176" s="103">
        <f t="shared" si="71"/>
        <v>3430</v>
      </c>
      <c r="F176" s="103">
        <f t="shared" si="71"/>
        <v>1243</v>
      </c>
      <c r="G176" s="103">
        <f t="shared" si="71"/>
        <v>343</v>
      </c>
      <c r="H176" s="89">
        <f t="shared" si="71"/>
        <v>11399</v>
      </c>
      <c r="I176" s="89">
        <f t="shared" si="71"/>
        <v>0</v>
      </c>
      <c r="J176" s="103">
        <f t="shared" si="71"/>
        <v>30</v>
      </c>
      <c r="K176" s="91">
        <f t="shared" si="71"/>
        <v>5911</v>
      </c>
      <c r="L176" s="103">
        <f t="shared" si="71"/>
        <v>2408</v>
      </c>
      <c r="M176" s="103">
        <f t="shared" si="71"/>
        <v>684</v>
      </c>
      <c r="N176" s="103">
        <f t="shared" si="71"/>
        <v>202</v>
      </c>
      <c r="O176" s="89">
        <f t="shared" si="71"/>
        <v>9235</v>
      </c>
      <c r="P176" s="89">
        <f t="shared" si="71"/>
        <v>1</v>
      </c>
      <c r="Q176" s="90">
        <f t="shared" si="71"/>
        <v>57</v>
      </c>
      <c r="R176" s="89">
        <f t="shared" si="71"/>
        <v>12266</v>
      </c>
      <c r="S176" s="89">
        <f t="shared" si="71"/>
        <v>5838</v>
      </c>
      <c r="T176" s="90">
        <f t="shared" si="71"/>
        <v>1927</v>
      </c>
      <c r="U176" s="92">
        <f t="shared" si="71"/>
        <v>545</v>
      </c>
      <c r="V176" s="89">
        <f t="shared" si="71"/>
        <v>20634</v>
      </c>
    </row>
    <row r="177" spans="1:22" ht="12.75">
      <c r="A177" s="74" t="s">
        <v>50</v>
      </c>
      <c r="B177" s="89">
        <f aca="true" t="shared" si="72" ref="B177:V177">SUM(B113,B47)</f>
        <v>0</v>
      </c>
      <c r="C177" s="103">
        <f t="shared" si="72"/>
        <v>4</v>
      </c>
      <c r="D177" s="91">
        <f t="shared" si="72"/>
        <v>211</v>
      </c>
      <c r="E177" s="103">
        <f t="shared" si="72"/>
        <v>184</v>
      </c>
      <c r="F177" s="103">
        <f t="shared" si="72"/>
        <v>75</v>
      </c>
      <c r="G177" s="103">
        <f t="shared" si="72"/>
        <v>23</v>
      </c>
      <c r="H177" s="89">
        <f t="shared" si="72"/>
        <v>497</v>
      </c>
      <c r="I177" s="89">
        <f t="shared" si="72"/>
        <v>0</v>
      </c>
      <c r="J177" s="103">
        <f t="shared" si="72"/>
        <v>4</v>
      </c>
      <c r="K177" s="91">
        <f t="shared" si="72"/>
        <v>536</v>
      </c>
      <c r="L177" s="103">
        <f t="shared" si="72"/>
        <v>295</v>
      </c>
      <c r="M177" s="103">
        <f t="shared" si="72"/>
        <v>90</v>
      </c>
      <c r="N177" s="103">
        <f t="shared" si="72"/>
        <v>29</v>
      </c>
      <c r="O177" s="89">
        <f t="shared" si="72"/>
        <v>954</v>
      </c>
      <c r="P177" s="89">
        <f t="shared" si="72"/>
        <v>0</v>
      </c>
      <c r="Q177" s="90">
        <f t="shared" si="72"/>
        <v>8</v>
      </c>
      <c r="R177" s="89">
        <f t="shared" si="72"/>
        <v>747</v>
      </c>
      <c r="S177" s="89">
        <f t="shared" si="72"/>
        <v>479</v>
      </c>
      <c r="T177" s="90">
        <f t="shared" si="72"/>
        <v>165</v>
      </c>
      <c r="U177" s="92">
        <f t="shared" si="72"/>
        <v>52</v>
      </c>
      <c r="V177" s="89">
        <f t="shared" si="72"/>
        <v>1451</v>
      </c>
    </row>
    <row r="178" spans="1:22" ht="12.75">
      <c r="A178" s="74" t="s">
        <v>51</v>
      </c>
      <c r="B178" s="89">
        <f aca="true" t="shared" si="73" ref="B178:V178">SUM(B114,B48)</f>
        <v>0</v>
      </c>
      <c r="C178" s="103">
        <f t="shared" si="73"/>
        <v>3</v>
      </c>
      <c r="D178" s="91">
        <f t="shared" si="73"/>
        <v>2839</v>
      </c>
      <c r="E178" s="103">
        <f t="shared" si="73"/>
        <v>3243</v>
      </c>
      <c r="F178" s="103">
        <f t="shared" si="73"/>
        <v>1196</v>
      </c>
      <c r="G178" s="103">
        <f t="shared" si="73"/>
        <v>452</v>
      </c>
      <c r="H178" s="89">
        <f t="shared" si="73"/>
        <v>7733</v>
      </c>
      <c r="I178" s="89">
        <f t="shared" si="73"/>
        <v>0</v>
      </c>
      <c r="J178" s="103">
        <f t="shared" si="73"/>
        <v>3</v>
      </c>
      <c r="K178" s="91">
        <f t="shared" si="73"/>
        <v>2786</v>
      </c>
      <c r="L178" s="103">
        <f t="shared" si="73"/>
        <v>2670</v>
      </c>
      <c r="M178" s="103">
        <f t="shared" si="73"/>
        <v>798</v>
      </c>
      <c r="N178" s="103">
        <f t="shared" si="73"/>
        <v>272</v>
      </c>
      <c r="O178" s="89">
        <f t="shared" si="73"/>
        <v>6529</v>
      </c>
      <c r="P178" s="89">
        <f t="shared" si="73"/>
        <v>0</v>
      </c>
      <c r="Q178" s="90">
        <f t="shared" si="73"/>
        <v>6</v>
      </c>
      <c r="R178" s="89">
        <f t="shared" si="73"/>
        <v>5625</v>
      </c>
      <c r="S178" s="89">
        <f t="shared" si="73"/>
        <v>5913</v>
      </c>
      <c r="T178" s="90">
        <f t="shared" si="73"/>
        <v>1994</v>
      </c>
      <c r="U178" s="92">
        <f t="shared" si="73"/>
        <v>724</v>
      </c>
      <c r="V178" s="89">
        <f t="shared" si="73"/>
        <v>14262</v>
      </c>
    </row>
    <row r="179" spans="1:22" ht="12.75">
      <c r="A179" s="29" t="s">
        <v>1</v>
      </c>
      <c r="B179" s="98">
        <f aca="true" t="shared" si="74" ref="B179:V179">SUM(B115,B49)</f>
        <v>9</v>
      </c>
      <c r="C179" s="99">
        <f t="shared" si="74"/>
        <v>353</v>
      </c>
      <c r="D179" s="100">
        <f t="shared" si="74"/>
        <v>18213</v>
      </c>
      <c r="E179" s="99">
        <f t="shared" si="74"/>
        <v>8414</v>
      </c>
      <c r="F179" s="99">
        <f t="shared" si="74"/>
        <v>2782</v>
      </c>
      <c r="G179" s="99">
        <f t="shared" si="74"/>
        <v>874</v>
      </c>
      <c r="H179" s="98">
        <f t="shared" si="74"/>
        <v>30645</v>
      </c>
      <c r="I179" s="98">
        <f t="shared" si="74"/>
        <v>3</v>
      </c>
      <c r="J179" s="99">
        <f t="shared" si="74"/>
        <v>349</v>
      </c>
      <c r="K179" s="100">
        <f t="shared" si="74"/>
        <v>21488</v>
      </c>
      <c r="L179" s="99">
        <f t="shared" si="74"/>
        <v>6734</v>
      </c>
      <c r="M179" s="99">
        <f t="shared" si="74"/>
        <v>1774</v>
      </c>
      <c r="N179" s="99">
        <f t="shared" si="74"/>
        <v>548</v>
      </c>
      <c r="O179" s="98">
        <f t="shared" si="74"/>
        <v>30896</v>
      </c>
      <c r="P179" s="98">
        <f t="shared" si="74"/>
        <v>12</v>
      </c>
      <c r="Q179" s="99">
        <f t="shared" si="74"/>
        <v>702</v>
      </c>
      <c r="R179" s="98">
        <f t="shared" si="74"/>
        <v>39701</v>
      </c>
      <c r="S179" s="98">
        <f t="shared" si="74"/>
        <v>15148</v>
      </c>
      <c r="T179" s="99">
        <f t="shared" si="74"/>
        <v>4556</v>
      </c>
      <c r="U179" s="101">
        <f t="shared" si="74"/>
        <v>1422</v>
      </c>
      <c r="V179" s="98">
        <f t="shared" si="74"/>
        <v>61541</v>
      </c>
    </row>
    <row r="180" spans="1:22" ht="12.75">
      <c r="A180" s="97" t="s">
        <v>23</v>
      </c>
      <c r="B180" s="98">
        <f aca="true" t="shared" si="75" ref="B180:V180">SUM(B116,B50)</f>
        <v>17</v>
      </c>
      <c r="C180" s="99">
        <f t="shared" si="75"/>
        <v>711</v>
      </c>
      <c r="D180" s="100">
        <f t="shared" si="75"/>
        <v>38673</v>
      </c>
      <c r="E180" s="99">
        <f t="shared" si="75"/>
        <v>18158</v>
      </c>
      <c r="F180" s="99">
        <f t="shared" si="75"/>
        <v>5632</v>
      </c>
      <c r="G180" s="99">
        <f t="shared" si="75"/>
        <v>1721</v>
      </c>
      <c r="H180" s="98">
        <f t="shared" si="75"/>
        <v>64912</v>
      </c>
      <c r="I180" s="98">
        <f t="shared" si="75"/>
        <v>10</v>
      </c>
      <c r="J180" s="99">
        <f t="shared" si="75"/>
        <v>674</v>
      </c>
      <c r="K180" s="100">
        <f t="shared" si="75"/>
        <v>44765</v>
      </c>
      <c r="L180" s="99">
        <f t="shared" si="75"/>
        <v>14511</v>
      </c>
      <c r="M180" s="99">
        <f t="shared" si="75"/>
        <v>3794</v>
      </c>
      <c r="N180" s="99">
        <f t="shared" si="75"/>
        <v>1163</v>
      </c>
      <c r="O180" s="98">
        <f t="shared" si="75"/>
        <v>64917</v>
      </c>
      <c r="P180" s="98">
        <f t="shared" si="75"/>
        <v>27</v>
      </c>
      <c r="Q180" s="99">
        <f t="shared" si="75"/>
        <v>1385</v>
      </c>
      <c r="R180" s="98">
        <f t="shared" si="75"/>
        <v>83438</v>
      </c>
      <c r="S180" s="98">
        <f t="shared" si="75"/>
        <v>32669</v>
      </c>
      <c r="T180" s="99">
        <f t="shared" si="75"/>
        <v>9426</v>
      </c>
      <c r="U180" s="101">
        <f t="shared" si="75"/>
        <v>2884</v>
      </c>
      <c r="V180" s="98">
        <f t="shared" si="75"/>
        <v>129829</v>
      </c>
    </row>
    <row r="181" spans="1:22" ht="12.75">
      <c r="A181" s="29" t="s">
        <v>24</v>
      </c>
      <c r="B181" s="104">
        <f aca="true" t="shared" si="76" ref="B181:V181">SUM(B117,B51)</f>
        <v>52</v>
      </c>
      <c r="C181" s="105">
        <f t="shared" si="76"/>
        <v>2522</v>
      </c>
      <c r="D181" s="106">
        <f t="shared" si="76"/>
        <v>134295</v>
      </c>
      <c r="E181" s="105">
        <f t="shared" si="76"/>
        <v>50186</v>
      </c>
      <c r="F181" s="105">
        <f t="shared" si="76"/>
        <v>11723</v>
      </c>
      <c r="G181" s="105">
        <f t="shared" si="76"/>
        <v>2846</v>
      </c>
      <c r="H181" s="104">
        <f t="shared" si="76"/>
        <v>201624</v>
      </c>
      <c r="I181" s="104">
        <f t="shared" si="76"/>
        <v>28</v>
      </c>
      <c r="J181" s="105">
        <f t="shared" si="76"/>
        <v>2401</v>
      </c>
      <c r="K181" s="106">
        <f t="shared" si="76"/>
        <v>144118</v>
      </c>
      <c r="L181" s="105">
        <f t="shared" si="76"/>
        <v>40447</v>
      </c>
      <c r="M181" s="105">
        <f t="shared" si="76"/>
        <v>8225</v>
      </c>
      <c r="N181" s="105">
        <f t="shared" si="76"/>
        <v>1878</v>
      </c>
      <c r="O181" s="104">
        <f t="shared" si="76"/>
        <v>197097</v>
      </c>
      <c r="P181" s="104">
        <f t="shared" si="76"/>
        <v>80</v>
      </c>
      <c r="Q181" s="105">
        <f t="shared" si="76"/>
        <v>4923</v>
      </c>
      <c r="R181" s="104">
        <f t="shared" si="76"/>
        <v>278413</v>
      </c>
      <c r="S181" s="104">
        <f t="shared" si="76"/>
        <v>90633</v>
      </c>
      <c r="T181" s="105">
        <f t="shared" si="76"/>
        <v>19948</v>
      </c>
      <c r="U181" s="107">
        <f t="shared" si="76"/>
        <v>4724</v>
      </c>
      <c r="V181" s="104">
        <f t="shared" si="76"/>
        <v>398721</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75:N75"/>
    <mergeCell ref="P75:Q75"/>
    <mergeCell ref="S75:U75"/>
    <mergeCell ref="A68:V68"/>
    <mergeCell ref="A69:V69"/>
    <mergeCell ref="A70:V70"/>
    <mergeCell ref="A72:V72"/>
    <mergeCell ref="A132:V132"/>
    <mergeCell ref="A133:V133"/>
    <mergeCell ref="A134:V134"/>
    <mergeCell ref="A136:V136"/>
    <mergeCell ref="B74:H74"/>
    <mergeCell ref="I74:O74"/>
    <mergeCell ref="P74:V74"/>
    <mergeCell ref="B75:C75"/>
    <mergeCell ref="E75:G75"/>
    <mergeCell ref="I75:J75"/>
    <mergeCell ref="B138:H138"/>
    <mergeCell ref="I138:O138"/>
    <mergeCell ref="P138:V138"/>
    <mergeCell ref="B139:C139"/>
    <mergeCell ref="E139:G139"/>
    <mergeCell ref="I139:J139"/>
    <mergeCell ref="L139:N139"/>
    <mergeCell ref="P139:Q139"/>
    <mergeCell ref="S139:U139"/>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0" max="255" man="1"/>
    <brk id="181" max="255" man="1"/>
  </rowBreaks>
  <drawing r:id="rId1"/>
</worksheet>
</file>

<file path=xl/worksheets/sheet3.xml><?xml version="1.0" encoding="utf-8"?>
<worksheet xmlns="http://schemas.openxmlformats.org/spreadsheetml/2006/main" xmlns:r="http://schemas.openxmlformats.org/officeDocument/2006/relationships">
  <dimension ref="A1:V182"/>
  <sheetViews>
    <sheetView zoomScalePageLayoutView="0" workbookViewId="0" topLeftCell="A1">
      <selection activeCell="A133" sqref="A133:V133"/>
    </sheetView>
  </sheetViews>
  <sheetFormatPr defaultColWidth="22.7109375" defaultRowHeight="12.75"/>
  <cols>
    <col min="1" max="1" width="27.28125" style="113" customWidth="1"/>
    <col min="2" max="2" width="6.421875" style="113" customWidth="1"/>
    <col min="3" max="3" width="7.28125" style="113"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3" customWidth="1"/>
    <col min="18" max="18" width="8.421875" style="0" customWidth="1"/>
    <col min="19" max="19" width="7.28125" style="113" customWidth="1"/>
    <col min="20" max="21" width="7.28125" style="0" customWidth="1"/>
    <col min="22" max="22" width="7.28125" style="113" customWidth="1"/>
  </cols>
  <sheetData>
    <row r="1" spans="1:3" ht="12.75">
      <c r="A1" s="30" t="s">
        <v>72</v>
      </c>
      <c r="C1"/>
    </row>
    <row r="2" spans="1:22" ht="12.75">
      <c r="A2" s="227" t="s">
        <v>9</v>
      </c>
      <c r="B2" s="227"/>
      <c r="C2" s="227"/>
      <c r="D2" s="227"/>
      <c r="E2" s="227"/>
      <c r="F2" s="227"/>
      <c r="G2" s="227"/>
      <c r="H2" s="227"/>
      <c r="I2" s="227"/>
      <c r="J2" s="227"/>
      <c r="K2" s="227"/>
      <c r="L2" s="227"/>
      <c r="M2" s="227"/>
      <c r="N2" s="227"/>
      <c r="O2" s="227"/>
      <c r="P2" s="227"/>
      <c r="Q2" s="227"/>
      <c r="R2" s="227"/>
      <c r="S2" s="227"/>
      <c r="T2" s="227"/>
      <c r="U2" s="227"/>
      <c r="V2" s="227"/>
    </row>
    <row r="3" spans="1:22" ht="12.75">
      <c r="A3" s="227" t="s">
        <v>53</v>
      </c>
      <c r="B3" s="227"/>
      <c r="C3" s="227"/>
      <c r="D3" s="227"/>
      <c r="E3" s="227"/>
      <c r="F3" s="227"/>
      <c r="G3" s="227"/>
      <c r="H3" s="227"/>
      <c r="I3" s="227"/>
      <c r="J3" s="227"/>
      <c r="K3" s="227"/>
      <c r="L3" s="227"/>
      <c r="M3" s="227"/>
      <c r="N3" s="227"/>
      <c r="O3" s="227"/>
      <c r="P3" s="227"/>
      <c r="Q3" s="227"/>
      <c r="R3" s="227"/>
      <c r="S3" s="227"/>
      <c r="T3" s="227"/>
      <c r="U3" s="227"/>
      <c r="V3" s="227"/>
    </row>
    <row r="4" spans="1:22" s="115" customFormat="1" ht="12.75">
      <c r="A4" s="228" t="s">
        <v>31</v>
      </c>
      <c r="B4" s="228"/>
      <c r="C4" s="228"/>
      <c r="D4" s="228"/>
      <c r="E4" s="228"/>
      <c r="F4" s="228"/>
      <c r="G4" s="228"/>
      <c r="H4" s="228"/>
      <c r="I4" s="228"/>
      <c r="J4" s="228"/>
      <c r="K4" s="228"/>
      <c r="L4" s="228"/>
      <c r="M4" s="228"/>
      <c r="N4" s="228"/>
      <c r="O4" s="228"/>
      <c r="P4" s="228"/>
      <c r="Q4" s="228"/>
      <c r="R4" s="228"/>
      <c r="S4" s="228"/>
      <c r="T4" s="228"/>
      <c r="U4" s="228"/>
      <c r="V4" s="228"/>
    </row>
    <row r="5" spans="1:22" s="115" customFormat="1" ht="12.75">
      <c r="A5" s="114"/>
      <c r="B5" s="114"/>
      <c r="C5" s="114"/>
      <c r="D5" s="114"/>
      <c r="E5" s="114"/>
      <c r="F5" s="114"/>
      <c r="G5" s="114"/>
      <c r="H5" s="114"/>
      <c r="I5" s="114"/>
      <c r="J5" s="114"/>
      <c r="K5" s="114"/>
      <c r="L5" s="114"/>
      <c r="M5" s="114"/>
      <c r="N5" s="114"/>
      <c r="O5" s="114"/>
      <c r="P5" s="114"/>
      <c r="Q5" s="114"/>
      <c r="R5" s="114"/>
      <c r="S5" s="114"/>
      <c r="T5" s="114"/>
      <c r="U5" s="114"/>
      <c r="V5" s="114"/>
    </row>
    <row r="6" spans="1:22" ht="12.75">
      <c r="A6" s="227" t="s">
        <v>10</v>
      </c>
      <c r="B6" s="227"/>
      <c r="C6" s="227"/>
      <c r="D6" s="227"/>
      <c r="E6" s="227"/>
      <c r="F6" s="227"/>
      <c r="G6" s="227"/>
      <c r="H6" s="227"/>
      <c r="I6" s="227"/>
      <c r="J6" s="227"/>
      <c r="K6" s="227"/>
      <c r="L6" s="227"/>
      <c r="M6" s="227"/>
      <c r="N6" s="227"/>
      <c r="O6" s="227"/>
      <c r="P6" s="227"/>
      <c r="Q6" s="227"/>
      <c r="R6" s="227"/>
      <c r="S6" s="227"/>
      <c r="T6" s="227"/>
      <c r="U6" s="227"/>
      <c r="V6" s="227"/>
    </row>
    <row r="7" ht="6.75" customHeight="1" thickBot="1">
      <c r="C7"/>
    </row>
    <row r="8" spans="1:22" ht="12.75">
      <c r="A8" s="116"/>
      <c r="B8" s="221" t="s">
        <v>34</v>
      </c>
      <c r="C8" s="222"/>
      <c r="D8" s="222"/>
      <c r="E8" s="222"/>
      <c r="F8" s="222"/>
      <c r="G8" s="222"/>
      <c r="H8" s="223"/>
      <c r="I8" s="221" t="s">
        <v>35</v>
      </c>
      <c r="J8" s="222"/>
      <c r="K8" s="222"/>
      <c r="L8" s="222"/>
      <c r="M8" s="222"/>
      <c r="N8" s="222"/>
      <c r="O8" s="223"/>
      <c r="P8" s="221" t="s">
        <v>1</v>
      </c>
      <c r="Q8" s="222"/>
      <c r="R8" s="222"/>
      <c r="S8" s="222"/>
      <c r="T8" s="222"/>
      <c r="U8" s="222"/>
      <c r="V8" s="222"/>
    </row>
    <row r="9" spans="2:22" ht="12.75">
      <c r="B9" s="224" t="s">
        <v>36</v>
      </c>
      <c r="C9" s="225"/>
      <c r="D9" s="117" t="s">
        <v>37</v>
      </c>
      <c r="E9" s="225" t="s">
        <v>38</v>
      </c>
      <c r="F9" s="225"/>
      <c r="G9" s="225"/>
      <c r="H9" s="118" t="s">
        <v>1</v>
      </c>
      <c r="I9" s="224" t="s">
        <v>36</v>
      </c>
      <c r="J9" s="226"/>
      <c r="K9" s="113" t="s">
        <v>37</v>
      </c>
      <c r="L9" s="224" t="s">
        <v>38</v>
      </c>
      <c r="M9" s="225"/>
      <c r="N9" s="225"/>
      <c r="O9" s="118" t="s">
        <v>1</v>
      </c>
      <c r="P9" s="224" t="s">
        <v>36</v>
      </c>
      <c r="Q9" s="226"/>
      <c r="R9" s="113" t="s">
        <v>37</v>
      </c>
      <c r="S9" s="224" t="s">
        <v>38</v>
      </c>
      <c r="T9" s="225"/>
      <c r="U9" s="225"/>
      <c r="V9" s="118" t="s">
        <v>1</v>
      </c>
    </row>
    <row r="10" spans="1:22" ht="12.75">
      <c r="A10" s="119" t="s">
        <v>39</v>
      </c>
      <c r="B10" s="120" t="s">
        <v>40</v>
      </c>
      <c r="C10" s="119">
        <v>1</v>
      </c>
      <c r="D10" s="121" t="s">
        <v>41</v>
      </c>
      <c r="E10" s="119" t="s">
        <v>42</v>
      </c>
      <c r="F10" s="119" t="s">
        <v>43</v>
      </c>
      <c r="G10" s="119" t="s">
        <v>44</v>
      </c>
      <c r="H10" s="122"/>
      <c r="I10" s="120" t="s">
        <v>40</v>
      </c>
      <c r="J10" s="119">
        <v>1</v>
      </c>
      <c r="K10" s="121" t="s">
        <v>41</v>
      </c>
      <c r="L10" s="119" t="s">
        <v>42</v>
      </c>
      <c r="M10" s="119" t="s">
        <v>43</v>
      </c>
      <c r="N10" s="119" t="s">
        <v>44</v>
      </c>
      <c r="O10" s="122"/>
      <c r="P10" s="120" t="s">
        <v>40</v>
      </c>
      <c r="Q10" s="119">
        <v>1</v>
      </c>
      <c r="R10" s="121" t="s">
        <v>41</v>
      </c>
      <c r="S10" s="119" t="s">
        <v>42</v>
      </c>
      <c r="T10" s="119" t="s">
        <v>43</v>
      </c>
      <c r="U10" s="119" t="s">
        <v>44</v>
      </c>
      <c r="V10" s="122"/>
    </row>
    <row r="11" spans="1:22" ht="12.75">
      <c r="A11" s="123" t="s">
        <v>14</v>
      </c>
      <c r="B11" s="120"/>
      <c r="C11" s="119"/>
      <c r="D11" s="121"/>
      <c r="E11" s="119"/>
      <c r="F11" s="119"/>
      <c r="G11" s="119"/>
      <c r="H11" s="120"/>
      <c r="I11" s="120"/>
      <c r="J11" s="119"/>
      <c r="K11" s="121"/>
      <c r="L11" s="119"/>
      <c r="M11" s="119"/>
      <c r="N11" s="119"/>
      <c r="O11" s="120"/>
      <c r="P11" s="120"/>
      <c r="Q11" s="119"/>
      <c r="R11" s="121"/>
      <c r="S11" s="119"/>
      <c r="T11" s="119"/>
      <c r="U11" s="124"/>
      <c r="V11" s="120"/>
    </row>
    <row r="12" spans="1:22" ht="12.75">
      <c r="A12" s="112" t="s">
        <v>17</v>
      </c>
      <c r="B12" s="118"/>
      <c r="C12" s="125"/>
      <c r="D12" s="126"/>
      <c r="E12" s="125"/>
      <c r="F12" s="125"/>
      <c r="G12" s="125"/>
      <c r="H12" s="118"/>
      <c r="I12" s="118"/>
      <c r="J12" s="125"/>
      <c r="K12" s="126"/>
      <c r="L12" s="125"/>
      <c r="M12" s="125"/>
      <c r="N12" s="125"/>
      <c r="O12" s="118"/>
      <c r="P12" s="118"/>
      <c r="Q12" s="125"/>
      <c r="R12" s="118"/>
      <c r="S12" s="127"/>
      <c r="T12" s="125"/>
      <c r="U12" s="128"/>
      <c r="V12" s="118"/>
    </row>
    <row r="13" spans="1:22" s="113" customFormat="1" ht="12.75">
      <c r="A13" s="113" t="s">
        <v>45</v>
      </c>
      <c r="B13" s="129">
        <f>SV_SO_1314_1a!B13/SV_SO_1314_1a!$H13*100</f>
        <v>0.033853676885461724</v>
      </c>
      <c r="C13" s="130">
        <f>SV_SO_1314_1a!C13/SV_SO_1314_1a!$H13*100</f>
        <v>1.7716757570058301</v>
      </c>
      <c r="D13" s="131">
        <f>SV_SO_1314_1a!D13/SV_SO_1314_1a!$H13*100</f>
        <v>82.79480910287757</v>
      </c>
      <c r="E13" s="130">
        <f>SV_SO_1314_1a!E13/SV_SO_1314_1a!$H13*100</f>
        <v>13.898815121309008</v>
      </c>
      <c r="F13" s="130">
        <f>SV_SO_1314_1a!F13/SV_SO_1314_1a!$H13*100</f>
        <v>1.4293774684972729</v>
      </c>
      <c r="G13" s="130">
        <f>SV_SO_1314_1a!G13/SV_SO_1314_1a!$H13*100</f>
        <v>0.07146887342486365</v>
      </c>
      <c r="H13" s="129">
        <f>SV_SO_1314_1a!H13/SV_SO_1314_1a!$H13*100</f>
        <v>100</v>
      </c>
      <c r="I13" s="129">
        <f>SV_SO_1314_1a!I13/SV_SO_1314_1a!$O13*100</f>
        <v>0.01864558472553699</v>
      </c>
      <c r="J13" s="130">
        <f>SV_SO_1314_1a!J13/SV_SO_1314_1a!$O13*100</f>
        <v>1.6408114558472555</v>
      </c>
      <c r="K13" s="131">
        <f>SV_SO_1314_1a!K13/SV_SO_1314_1a!$O13*100</f>
        <v>84.84859785202865</v>
      </c>
      <c r="L13" s="130">
        <f>SV_SO_1314_1a!L13/SV_SO_1314_1a!$O13*100</f>
        <v>12.261336515513127</v>
      </c>
      <c r="M13" s="130">
        <f>SV_SO_1314_1a!M13/SV_SO_1314_1a!$O13*100</f>
        <v>1.215692124105012</v>
      </c>
      <c r="N13" s="130">
        <f>SV_SO_1314_1a!N13/SV_SO_1314_1a!$O13*100</f>
        <v>0.014916467780429595</v>
      </c>
      <c r="O13" s="129">
        <f>SV_SO_1314_1a!O13/SV_SO_1314_1a!$O13*100</f>
        <v>100</v>
      </c>
      <c r="P13" s="129">
        <f>SV_SO_1314_1a!P13/SV_SO_1314_1a!$V13*100</f>
        <v>0.02621673751427876</v>
      </c>
      <c r="Q13" s="130">
        <f>SV_SO_1314_1a!Q13/SV_SO_1314_1a!$V13*100</f>
        <v>1.7059605625362821</v>
      </c>
      <c r="R13" s="131">
        <f>SV_SO_1314_1a!R13/SV_SO_1314_1a!$V13*100</f>
        <v>83.82614557779817</v>
      </c>
      <c r="S13" s="130">
        <f>SV_SO_1314_1a!S13/SV_SO_1314_1a!$V13*100</f>
        <v>13.076534147300611</v>
      </c>
      <c r="T13" s="130">
        <f>SV_SO_1314_1a!T13/SV_SO_1314_1a!$V13*100</f>
        <v>1.3220726203629145</v>
      </c>
      <c r="U13" s="130">
        <f>SV_SO_1314_1a!U13/SV_SO_1314_1a!$V13*100</f>
        <v>0.04307035448774367</v>
      </c>
      <c r="V13" s="129">
        <f>SV_SO_1314_1a!V13/SV_SO_1314_1a!$V13*100</f>
        <v>100</v>
      </c>
    </row>
    <row r="14" spans="1:22" ht="12.75">
      <c r="A14" s="113" t="s">
        <v>46</v>
      </c>
      <c r="B14" s="129">
        <f>SV_SO_1314_1a!B14/SV_SO_1314_1a!$H14*100</f>
        <v>0</v>
      </c>
      <c r="C14" s="130">
        <f>SV_SO_1314_1a!C14/SV_SO_1314_1a!$H14*100</f>
        <v>0</v>
      </c>
      <c r="D14" s="131">
        <f>SV_SO_1314_1a!D14/SV_SO_1314_1a!$H14*100</f>
        <v>50.795535502255994</v>
      </c>
      <c r="E14" s="130">
        <f>SV_SO_1314_1a!E14/SV_SO_1314_1a!$H14*100</f>
        <v>46.924720968890995</v>
      </c>
      <c r="F14" s="130">
        <f>SV_SO_1314_1a!F14/SV_SO_1314_1a!$H14*100</f>
        <v>2.2085015435763475</v>
      </c>
      <c r="G14" s="130">
        <f>SV_SO_1314_1a!G14/SV_SO_1314_1a!$H14*100</f>
        <v>0.07124198527665639</v>
      </c>
      <c r="H14" s="129">
        <f>SV_SO_1314_1a!H14/SV_SO_1314_1a!$H14*100</f>
        <v>100</v>
      </c>
      <c r="I14" s="129">
        <f>SV_SO_1314_1a!I14/SV_SO_1314_1a!$O14*100</f>
        <v>0</v>
      </c>
      <c r="J14" s="130">
        <f>SV_SO_1314_1a!J14/SV_SO_1314_1a!$O14*100</f>
        <v>0</v>
      </c>
      <c r="K14" s="131">
        <f>SV_SO_1314_1a!K14/SV_SO_1314_1a!$O14*100</f>
        <v>51.32211538461539</v>
      </c>
      <c r="L14" s="130">
        <f>SV_SO_1314_1a!L14/SV_SO_1314_1a!$O14*100</f>
        <v>46.394230769230774</v>
      </c>
      <c r="M14" s="130">
        <f>SV_SO_1314_1a!M14/SV_SO_1314_1a!$O14*100</f>
        <v>2.253605769230769</v>
      </c>
      <c r="N14" s="130">
        <f>SV_SO_1314_1a!N14/SV_SO_1314_1a!$O14*100</f>
        <v>0.030048076923076924</v>
      </c>
      <c r="O14" s="129">
        <f>SV_SO_1314_1a!O14/SV_SO_1314_1a!$O14*100</f>
        <v>100</v>
      </c>
      <c r="P14" s="129">
        <f>SV_SO_1314_1a!P14/SV_SO_1314_1a!$V14*100</f>
        <v>0</v>
      </c>
      <c r="Q14" s="130">
        <f>SV_SO_1314_1a!Q14/SV_SO_1314_1a!$V14*100</f>
        <v>0</v>
      </c>
      <c r="R14" s="129">
        <f>SV_SO_1314_1a!R14/SV_SO_1314_1a!$V14*100</f>
        <v>51.02798779679002</v>
      </c>
      <c r="S14" s="129">
        <f>SV_SO_1314_1a!S14/SV_SO_1314_1a!$V14*100</f>
        <v>46.69054251226953</v>
      </c>
      <c r="T14" s="130">
        <f>SV_SO_1314_1a!T14/SV_SO_1314_1a!$V14*100</f>
        <v>2.2284122562674096</v>
      </c>
      <c r="U14" s="132">
        <f>SV_SO_1314_1a!U14/SV_SO_1314_1a!$V14*100</f>
        <v>0.05305743467303355</v>
      </c>
      <c r="V14" s="129">
        <f>SV_SO_1314_1a!V14/SV_SO_1314_1a!$V14*100</f>
        <v>100</v>
      </c>
    </row>
    <row r="15" spans="1:22" s="137" customFormat="1" ht="12.75">
      <c r="A15" s="29" t="s">
        <v>27</v>
      </c>
      <c r="B15" s="133">
        <f>SV_SO_1314_1a!B15/SV_SO_1314_1a!$H15*100</f>
        <v>0.029224574620080532</v>
      </c>
      <c r="C15" s="134">
        <f>SV_SO_1314_1a!C15/SV_SO_1314_1a!$H15*100</f>
        <v>1.5294194051175478</v>
      </c>
      <c r="D15" s="135">
        <f>SV_SO_1314_1a!D15/SV_SO_1314_1a!$H15*100</f>
        <v>78.41927523054942</v>
      </c>
      <c r="E15" s="134">
        <f>SV_SO_1314_1a!E15/SV_SO_1314_1a!$H15*100</f>
        <v>18.41472918560852</v>
      </c>
      <c r="F15" s="134">
        <f>SV_SO_1314_1a!F15/SV_SO_1314_1a!$H15*100</f>
        <v>1.5359137550331212</v>
      </c>
      <c r="G15" s="134">
        <f>SV_SO_1314_1a!G15/SV_SO_1314_1a!$H15*100</f>
        <v>0.07143784907130797</v>
      </c>
      <c r="H15" s="133">
        <f>SV_SO_1314_1a!H15/SV_SO_1314_1a!$H15*100</f>
        <v>100</v>
      </c>
      <c r="I15" s="133">
        <f>SV_SO_1314_1a!I15/SV_SO_1314_1a!$O15*100</f>
        <v>0.016587048832271762</v>
      </c>
      <c r="J15" s="134">
        <f>SV_SO_1314_1a!J15/SV_SO_1314_1a!$O15*100</f>
        <v>1.459660297239915</v>
      </c>
      <c r="K15" s="135">
        <f>SV_SO_1314_1a!K15/SV_SO_1314_1a!$O15*100</f>
        <v>81.14716029723992</v>
      </c>
      <c r="L15" s="134">
        <f>SV_SO_1314_1a!L15/SV_SO_1314_1a!$O15*100</f>
        <v>16.02972399150743</v>
      </c>
      <c r="M15" s="134">
        <f>SV_SO_1314_1a!M15/SV_SO_1314_1a!$O15*100</f>
        <v>1.3302813163481955</v>
      </c>
      <c r="N15" s="134">
        <f>SV_SO_1314_1a!N15/SV_SO_1314_1a!$O15*100</f>
        <v>0.016587048832271762</v>
      </c>
      <c r="O15" s="133">
        <f>SV_SO_1314_1a!O15/SV_SO_1314_1a!$O15*100</f>
        <v>100</v>
      </c>
      <c r="P15" s="133">
        <f>SV_SO_1314_1a!P15/SV_SO_1314_1a!$V15*100</f>
        <v>0.02297341647522153</v>
      </c>
      <c r="Q15" s="134">
        <f>SV_SO_1314_1a!Q15/SV_SO_1314_1a!$V15*100</f>
        <v>1.494913029209058</v>
      </c>
      <c r="R15" s="133">
        <f>SV_SO_1314_1a!R15/SV_SO_1314_1a!$V15*100</f>
        <v>79.76862487692813</v>
      </c>
      <c r="S15" s="133">
        <f>SV_SO_1314_1a!S15/SV_SO_1314_1a!$V15*100</f>
        <v>17.23498523137512</v>
      </c>
      <c r="T15" s="134">
        <f>SV_SO_1314_1a!T15/SV_SO_1314_1a!$V15*100</f>
        <v>1.4341975713816868</v>
      </c>
      <c r="U15" s="136">
        <f>SV_SO_1314_1a!U15/SV_SO_1314_1a!$V15*100</f>
        <v>0.04430587463078438</v>
      </c>
      <c r="V15" s="133">
        <f>SV_SO_1314_1a!V15/SV_SO_1314_1a!$V15*100</f>
        <v>100</v>
      </c>
    </row>
    <row r="16" spans="1:22" ht="12.75">
      <c r="A16" s="30" t="s">
        <v>18</v>
      </c>
      <c r="B16" s="138"/>
      <c r="C16" s="139"/>
      <c r="D16" s="140"/>
      <c r="E16" s="139"/>
      <c r="F16" s="139"/>
      <c r="G16" s="139"/>
      <c r="H16" s="138"/>
      <c r="I16" s="138"/>
      <c r="J16" s="139"/>
      <c r="K16" s="140"/>
      <c r="L16" s="139"/>
      <c r="M16" s="139"/>
      <c r="N16" s="139"/>
      <c r="O16" s="138"/>
      <c r="P16" s="138"/>
      <c r="Q16" s="139"/>
      <c r="R16" s="138"/>
      <c r="S16" s="138"/>
      <c r="T16" s="139"/>
      <c r="U16" s="141"/>
      <c r="V16" s="138"/>
    </row>
    <row r="17" spans="1:22" ht="12.75">
      <c r="A17" s="113" t="s">
        <v>56</v>
      </c>
      <c r="B17" s="129">
        <f>SV_SO_1314_1a!B17/SV_SO_1314_1a!$H17*100</f>
        <v>0.019455252918287938</v>
      </c>
      <c r="C17" s="130">
        <f>SV_SO_1314_1a!C17/SV_SO_1314_1a!$H17*100</f>
        <v>1.8715953307392996</v>
      </c>
      <c r="D17" s="131">
        <f>SV_SO_1314_1a!D17/SV_SO_1314_1a!$H17*100</f>
        <v>82.10505836575875</v>
      </c>
      <c r="E17" s="130">
        <f>SV_SO_1314_1a!E17/SV_SO_1314_1a!$H17*100</f>
        <v>14.295719844357976</v>
      </c>
      <c r="F17" s="130">
        <f>SV_SO_1314_1a!F17/SV_SO_1314_1a!$H17*100</f>
        <v>1.6031128404669261</v>
      </c>
      <c r="G17" s="130">
        <f>SV_SO_1314_1a!G17/SV_SO_1314_1a!$H17*100</f>
        <v>0.10505836575875485</v>
      </c>
      <c r="H17" s="129">
        <f>SV_SO_1314_1a!H17/SV_SO_1314_1a!$H17*100</f>
        <v>100</v>
      </c>
      <c r="I17" s="129">
        <f>SV_SO_1314_1a!I17/SV_SO_1314_1a!$O17*100</f>
        <v>0.003815337657382678</v>
      </c>
      <c r="J17" s="130">
        <f>SV_SO_1314_1a!J17/SV_SO_1314_1a!$O17*100</f>
        <v>1.4917970240366274</v>
      </c>
      <c r="K17" s="131">
        <f>SV_SO_1314_1a!K17/SV_SO_1314_1a!$O17*100</f>
        <v>85.27279664250285</v>
      </c>
      <c r="L17" s="130">
        <f>SV_SO_1314_1a!L17/SV_SO_1314_1a!$O17*100</f>
        <v>11.957268218237314</v>
      </c>
      <c r="M17" s="130">
        <f>SV_SO_1314_1a!M17/SV_SO_1314_1a!$O17*100</f>
        <v>1.1942006867607784</v>
      </c>
      <c r="N17" s="130">
        <f>SV_SO_1314_1a!N17/SV_SO_1314_1a!$O17*100</f>
        <v>0.08012209080503625</v>
      </c>
      <c r="O17" s="129">
        <f>SV_SO_1314_1a!O17/SV_SO_1314_1a!$O17*100</f>
        <v>100</v>
      </c>
      <c r="P17" s="129">
        <f>SV_SO_1314_1a!P17/SV_SO_1314_1a!$V17*100</f>
        <v>0.011558466576767483</v>
      </c>
      <c r="Q17" s="130">
        <f>SV_SO_1314_1a!Q17/SV_SO_1314_1a!$V17*100</f>
        <v>1.679830475823541</v>
      </c>
      <c r="R17" s="129">
        <f>SV_SO_1314_1a!R17/SV_SO_1314_1a!$V17*100</f>
        <v>83.70448853785398</v>
      </c>
      <c r="S17" s="129">
        <f>SV_SO_1314_1a!S17/SV_SO_1314_1a!$V17*100</f>
        <v>13.115006742438837</v>
      </c>
      <c r="T17" s="130">
        <f>SV_SO_1314_1a!T17/SV_SO_1314_1a!$V17*100</f>
        <v>1.3966480446927374</v>
      </c>
      <c r="U17" s="132">
        <f>SV_SO_1314_1a!U17/SV_SO_1314_1a!$V17*100</f>
        <v>0.09246773261413986</v>
      </c>
      <c r="V17" s="129">
        <f>SV_SO_1314_1a!V17/SV_SO_1314_1a!$V17*100</f>
        <v>100</v>
      </c>
    </row>
    <row r="18" spans="1:22" ht="12.75">
      <c r="A18" s="113" t="s">
        <v>47</v>
      </c>
      <c r="B18" s="129">
        <f>SV_SO_1314_1a!B18/SV_SO_1314_1a!$H18*100</f>
        <v>0</v>
      </c>
      <c r="C18" s="130">
        <f>SV_SO_1314_1a!C18/SV_SO_1314_1a!$H18*100</f>
        <v>0.017998560115190784</v>
      </c>
      <c r="D18" s="131">
        <f>SV_SO_1314_1a!D18/SV_SO_1314_1a!$H18*100</f>
        <v>49.08207343412527</v>
      </c>
      <c r="E18" s="130">
        <f>SV_SO_1314_1a!E18/SV_SO_1314_1a!$H18*100</f>
        <v>47.39020878329734</v>
      </c>
      <c r="F18" s="130">
        <f>SV_SO_1314_1a!F18/SV_SO_1314_1a!$H18*100</f>
        <v>3.419726421886249</v>
      </c>
      <c r="G18" s="130">
        <f>SV_SO_1314_1a!G18/SV_SO_1314_1a!$H18*100</f>
        <v>0.08999280057595392</v>
      </c>
      <c r="H18" s="129">
        <f>SV_SO_1314_1a!H18/SV_SO_1314_1a!$H18*100</f>
        <v>100</v>
      </c>
      <c r="I18" s="129">
        <f>SV_SO_1314_1a!I18/SV_SO_1314_1a!$O18*100</f>
        <v>0</v>
      </c>
      <c r="J18" s="130">
        <f>SV_SO_1314_1a!J18/SV_SO_1314_1a!$O18*100</f>
        <v>0.04554771122751082</v>
      </c>
      <c r="K18" s="131">
        <f>SV_SO_1314_1a!K18/SV_SO_1314_1a!$O18*100</f>
        <v>48.28057390116147</v>
      </c>
      <c r="L18" s="130">
        <f>SV_SO_1314_1a!L18/SV_SO_1314_1a!$O18*100</f>
        <v>48.34889546800273</v>
      </c>
      <c r="M18" s="130">
        <f>SV_SO_1314_1a!M18/SV_SO_1314_1a!$O18*100</f>
        <v>3.2338874971532676</v>
      </c>
      <c r="N18" s="130">
        <f>SV_SO_1314_1a!N18/SV_SO_1314_1a!$O18*100</f>
        <v>0.09109542245502164</v>
      </c>
      <c r="O18" s="129">
        <f>SV_SO_1314_1a!O18/SV_SO_1314_1a!$O18*100</f>
        <v>100</v>
      </c>
      <c r="P18" s="129">
        <f>SV_SO_1314_1a!P18/SV_SO_1314_1a!$V18*100</f>
        <v>0</v>
      </c>
      <c r="Q18" s="130">
        <f>SV_SO_1314_1a!Q18/SV_SO_1314_1a!$V18*100</f>
        <v>0.030159847190107572</v>
      </c>
      <c r="R18" s="129">
        <f>SV_SO_1314_1a!R18/SV_SO_1314_1a!$V18*100</f>
        <v>48.728259776817126</v>
      </c>
      <c r="S18" s="129">
        <f>SV_SO_1314_1a!S18/SV_SO_1314_1a!$V18*100</f>
        <v>47.8134110787172</v>
      </c>
      <c r="T18" s="130">
        <f>SV_SO_1314_1a!T18/SV_SO_1314_1a!$V18*100</f>
        <v>3.337689755705238</v>
      </c>
      <c r="U18" s="132">
        <f>SV_SO_1314_1a!U18/SV_SO_1314_1a!$V18*100</f>
        <v>0.0904795415703227</v>
      </c>
      <c r="V18" s="129">
        <f>SV_SO_1314_1a!V18/SV_SO_1314_1a!$V18*100</f>
        <v>100</v>
      </c>
    </row>
    <row r="19" spans="1:22" s="137" customFormat="1" ht="12.75">
      <c r="A19" s="29" t="s">
        <v>28</v>
      </c>
      <c r="B19" s="133">
        <f>SV_SO_1314_1a!B19/SV_SO_1314_1a!$H19*100</f>
        <v>0.015996928589710777</v>
      </c>
      <c r="C19" s="134">
        <f>SV_SO_1314_1a!C19/SV_SO_1314_1a!$H19*100</f>
        <v>1.542103916048119</v>
      </c>
      <c r="D19" s="135">
        <f>SV_SO_1314_1a!D19/SV_SO_1314_1a!$H19*100</f>
        <v>76.23496288712566</v>
      </c>
      <c r="E19" s="134">
        <f>SV_SO_1314_1a!E19/SV_SO_1314_1a!$H19*100</f>
        <v>20.17852572306117</v>
      </c>
      <c r="F19" s="134">
        <f>SV_SO_1314_1a!F19/SV_SO_1314_1a!$H19*100</f>
        <v>1.9260302022011775</v>
      </c>
      <c r="G19" s="134">
        <f>SV_SO_1314_1a!G19/SV_SO_1314_1a!$H19*100</f>
        <v>0.10238034297414896</v>
      </c>
      <c r="H19" s="133">
        <f>SV_SO_1314_1a!H19/SV_SO_1314_1a!$H19*100</f>
        <v>100</v>
      </c>
      <c r="I19" s="133">
        <f>SV_SO_1314_1a!I19/SV_SO_1314_1a!$O19*100</f>
        <v>0.0032678670631678705</v>
      </c>
      <c r="J19" s="134">
        <f>SV_SO_1314_1a!J19/SV_SO_1314_1a!$O19*100</f>
        <v>1.2842717558249732</v>
      </c>
      <c r="K19" s="135">
        <f>SV_SO_1314_1a!K19/SV_SO_1314_1a!$O19*100</f>
        <v>79.96470703571778</v>
      </c>
      <c r="L19" s="134">
        <f>SV_SO_1314_1a!L19/SV_SO_1314_1a!$O19*100</f>
        <v>17.179177151073493</v>
      </c>
      <c r="M19" s="134">
        <f>SV_SO_1314_1a!M19/SV_SO_1314_1a!$O19*100</f>
        <v>1.486879513741381</v>
      </c>
      <c r="N19" s="134">
        <f>SV_SO_1314_1a!N19/SV_SO_1314_1a!$O19*100</f>
        <v>0.08169667657919676</v>
      </c>
      <c r="O19" s="133">
        <f>SV_SO_1314_1a!O19/SV_SO_1314_1a!$O19*100</f>
        <v>100</v>
      </c>
      <c r="P19" s="133">
        <f>SV_SO_1314_1a!P19/SV_SO_1314_1a!$V19*100</f>
        <v>0.00969979145448373</v>
      </c>
      <c r="Q19" s="134">
        <f>SV_SO_1314_1a!Q19/SV_SO_1314_1a!$V19*100</f>
        <v>1.4145529204455438</v>
      </c>
      <c r="R19" s="133">
        <f>SV_SO_1314_1a!R19/SV_SO_1314_1a!$V19*100</f>
        <v>78.08008794477585</v>
      </c>
      <c r="S19" s="133">
        <f>SV_SO_1314_1a!S19/SV_SO_1314_1a!$V19*100</f>
        <v>18.694731396608304</v>
      </c>
      <c r="T19" s="134">
        <f>SV_SO_1314_1a!T19/SV_SO_1314_1a!$V19*100</f>
        <v>1.7087799278982168</v>
      </c>
      <c r="U19" s="136">
        <f>SV_SO_1314_1a!U19/SV_SO_1314_1a!$V19*100</f>
        <v>0.09214801881759542</v>
      </c>
      <c r="V19" s="133">
        <f>SV_SO_1314_1a!V19/SV_SO_1314_1a!$V19*100</f>
        <v>100</v>
      </c>
    </row>
    <row r="20" spans="1:22" s="112" customFormat="1" ht="12.75">
      <c r="A20" s="142" t="s">
        <v>19</v>
      </c>
      <c r="B20" s="143">
        <f>SV_SO_1314_1a!B20/SV_SO_1314_1a!$H20*100</f>
        <v>0.022561722426352092</v>
      </c>
      <c r="C20" s="144">
        <f>SV_SO_1314_1a!C20/SV_SO_1314_1a!$H20*100</f>
        <v>1.5358086765938246</v>
      </c>
      <c r="D20" s="145">
        <f>SV_SO_1314_1a!D20/SV_SO_1314_1a!$H20*100</f>
        <v>77.31902275510862</v>
      </c>
      <c r="E20" s="144">
        <f>SV_SO_1314_1a!E20/SV_SO_1314_1a!$H20*100</f>
        <v>19.3031650873461</v>
      </c>
      <c r="F20" s="144">
        <f>SV_SO_1314_1a!F20/SV_SO_1314_1a!$H20*100</f>
        <v>1.732417972023464</v>
      </c>
      <c r="G20" s="144">
        <f>SV_SO_1314_1a!G20/SV_SO_1314_1a!$H20*100</f>
        <v>0.08702378650164379</v>
      </c>
      <c r="H20" s="143">
        <f>SV_SO_1314_1a!H20/SV_SO_1314_1a!$H20*100</f>
        <v>100</v>
      </c>
      <c r="I20" s="143">
        <f>SV_SO_1314_1a!I20/SV_SO_1314_1a!$O20*100</f>
        <v>0.009877356161000906</v>
      </c>
      <c r="J20" s="144">
        <f>SV_SO_1314_1a!J20/SV_SO_1314_1a!$O20*100</f>
        <v>1.3713062803522924</v>
      </c>
      <c r="K20" s="145">
        <f>SV_SO_1314_1a!K20/SV_SO_1314_1a!$O20*100</f>
        <v>80.55148571898921</v>
      </c>
      <c r="L20" s="144">
        <f>SV_SO_1314_1a!L20/SV_SO_1314_1a!$O20*100</f>
        <v>16.60877438472302</v>
      </c>
      <c r="M20" s="144">
        <f>SV_SO_1314_1a!M20/SV_SO_1314_1a!$O20*100</f>
        <v>1.4091694789694627</v>
      </c>
      <c r="N20" s="144">
        <f>SV_SO_1314_1a!N20/SV_SO_1314_1a!$O20*100</f>
        <v>0.04938678080500452</v>
      </c>
      <c r="O20" s="143">
        <f>SV_SO_1314_1a!O20/SV_SO_1314_1a!$O20*100</f>
        <v>100</v>
      </c>
      <c r="P20" s="143">
        <f>SV_SO_1314_1a!P20/SV_SO_1314_1a!$V20*100</f>
        <v>0.0162870428430662</v>
      </c>
      <c r="Q20" s="144">
        <f>SV_SO_1314_1a!Q20/SV_SO_1314_1a!$V20*100</f>
        <v>1.4544329258858115</v>
      </c>
      <c r="R20" s="143">
        <f>SV_SO_1314_1a!R20/SV_SO_1314_1a!$V20*100</f>
        <v>78.91805174393511</v>
      </c>
      <c r="S20" s="143">
        <f>SV_SO_1314_1a!S20/SV_SO_1314_1a!$V20*100</f>
        <v>17.97030872089709</v>
      </c>
      <c r="T20" s="144">
        <f>SV_SO_1314_1a!T20/SV_SO_1314_1a!$V20*100</f>
        <v>1.5725139864980415</v>
      </c>
      <c r="U20" s="146">
        <f>SV_SO_1314_1a!U20/SV_SO_1314_1a!$V20*100</f>
        <v>0.06840557994087804</v>
      </c>
      <c r="V20" s="143">
        <f>SV_SO_1314_1a!V20/SV_SO_1314_1a!$V20*100</f>
        <v>100</v>
      </c>
    </row>
    <row r="21" spans="2:22" s="113" customFormat="1" ht="12.75">
      <c r="B21" s="138"/>
      <c r="C21" s="139"/>
      <c r="D21" s="140"/>
      <c r="E21" s="139"/>
      <c r="F21" s="139"/>
      <c r="G21" s="139"/>
      <c r="H21" s="138"/>
      <c r="I21" s="138"/>
      <c r="J21" s="139"/>
      <c r="K21" s="140"/>
      <c r="L21" s="139"/>
      <c r="M21" s="139"/>
      <c r="N21" s="139"/>
      <c r="O21" s="138"/>
      <c r="P21" s="138"/>
      <c r="Q21" s="139"/>
      <c r="R21" s="138"/>
      <c r="S21" s="138"/>
      <c r="T21" s="139"/>
      <c r="U21" s="141"/>
      <c r="V21" s="138"/>
    </row>
    <row r="22" spans="1:22" ht="12.75">
      <c r="A22" s="112" t="s">
        <v>20</v>
      </c>
      <c r="B22" s="138"/>
      <c r="C22" s="139"/>
      <c r="D22" s="140"/>
      <c r="E22" s="139"/>
      <c r="F22" s="139"/>
      <c r="G22" s="139"/>
      <c r="H22" s="138"/>
      <c r="I22" s="138"/>
      <c r="J22" s="139"/>
      <c r="K22" s="140"/>
      <c r="L22" s="139"/>
      <c r="M22" s="139"/>
      <c r="N22" s="139"/>
      <c r="O22" s="138"/>
      <c r="P22" s="138"/>
      <c r="Q22" s="139"/>
      <c r="R22" s="138"/>
      <c r="S22" s="138"/>
      <c r="T22" s="139"/>
      <c r="U22" s="141"/>
      <c r="V22" s="138"/>
    </row>
    <row r="23" spans="1:22" ht="12.75">
      <c r="A23" s="102" t="s">
        <v>17</v>
      </c>
      <c r="B23" s="138"/>
      <c r="C23" s="139"/>
      <c r="D23" s="140"/>
      <c r="E23" s="139"/>
      <c r="F23" s="139"/>
      <c r="G23" s="139"/>
      <c r="H23" s="138"/>
      <c r="I23" s="138"/>
      <c r="J23" s="139"/>
      <c r="K23" s="140"/>
      <c r="L23" s="139"/>
      <c r="M23" s="139"/>
      <c r="N23" s="139"/>
      <c r="O23" s="138"/>
      <c r="P23" s="138"/>
      <c r="Q23" s="139"/>
      <c r="R23" s="138"/>
      <c r="S23" s="138"/>
      <c r="T23" s="139"/>
      <c r="U23" s="141"/>
      <c r="V23" s="138"/>
    </row>
    <row r="24" spans="1:22" ht="12.75">
      <c r="A24" s="74" t="s">
        <v>48</v>
      </c>
      <c r="B24" s="129">
        <f>SV_SO_1314_1a!B24/SV_SO_1314_1a!$H24*100</f>
        <v>0.09151707145371349</v>
      </c>
      <c r="C24" s="130">
        <f>SV_SO_1314_1a!C24/SV_SO_1314_1a!$H24*100</f>
        <v>2.8792678634283706</v>
      </c>
      <c r="D24" s="131">
        <f>SV_SO_1314_1a!D24/SV_SO_1314_1a!$H24*100</f>
        <v>86.50475184794087</v>
      </c>
      <c r="E24" s="130">
        <f>SV_SO_1314_1a!E24/SV_SO_1314_1a!$H24*100</f>
        <v>9.334741288278774</v>
      </c>
      <c r="F24" s="130">
        <f>SV_SO_1314_1a!F24/SV_SO_1314_1a!$H24*100</f>
        <v>1.1545230552622316</v>
      </c>
      <c r="G24" s="130">
        <f>SV_SO_1314_1a!G24/SV_SO_1314_1a!$H24*100</f>
        <v>0.03519887363604365</v>
      </c>
      <c r="H24" s="129">
        <f>SV_SO_1314_1a!H24/SV_SO_1314_1a!$H24*100</f>
        <v>100</v>
      </c>
      <c r="I24" s="129">
        <f>SV_SO_1314_1a!I24/SV_SO_1314_1a!$O24*100</f>
        <v>0.029427343887940674</v>
      </c>
      <c r="J24" s="130">
        <f>SV_SO_1314_1a!J24/SV_SO_1314_1a!$O24*100</f>
        <v>2.536637043140486</v>
      </c>
      <c r="K24" s="131">
        <f>SV_SO_1314_1a!K24/SV_SO_1314_1a!$O24*100</f>
        <v>89.17073744923783</v>
      </c>
      <c r="L24" s="130">
        <f>SV_SO_1314_1a!L24/SV_SO_1314_1a!$O24*100</f>
        <v>7.339179565652404</v>
      </c>
      <c r="M24" s="130">
        <f>SV_SO_1314_1a!M24/SV_SO_1314_1a!$O24*100</f>
        <v>0.829851097639927</v>
      </c>
      <c r="N24" s="130">
        <f>SV_SO_1314_1a!N24/SV_SO_1314_1a!$O24*100</f>
        <v>0.09416750044141016</v>
      </c>
      <c r="O24" s="129">
        <f>SV_SO_1314_1a!O24/SV_SO_1314_1a!$O24*100</f>
        <v>100</v>
      </c>
      <c r="P24" s="129">
        <f>SV_SO_1314_1a!P24/SV_SO_1314_1a!$V24*100</f>
        <v>0.0576997050903962</v>
      </c>
      <c r="Q24" s="130">
        <f>SV_SO_1314_1a!Q24/SV_SO_1314_1a!$V24*100</f>
        <v>2.6926529042184897</v>
      </c>
      <c r="R24" s="129">
        <f>SV_SO_1314_1a!R24/SV_SO_1314_1a!$V24*100</f>
        <v>87.95678933196564</v>
      </c>
      <c r="S24" s="129">
        <f>SV_SO_1314_1a!S24/SV_SO_1314_1a!$V24*100</f>
        <v>8.247852288754968</v>
      </c>
      <c r="T24" s="130">
        <f>SV_SO_1314_1a!T24/SV_SO_1314_1a!$V24*100</f>
        <v>0.9776894473650467</v>
      </c>
      <c r="U24" s="132">
        <f>SV_SO_1314_1a!U24/SV_SO_1314_1a!$V24*100</f>
        <v>0.06731632260546223</v>
      </c>
      <c r="V24" s="129">
        <f>SV_SO_1314_1a!V24/SV_SO_1314_1a!$V24*100</f>
        <v>100</v>
      </c>
    </row>
    <row r="25" spans="1:22" ht="12.75">
      <c r="A25" s="74" t="s">
        <v>49</v>
      </c>
      <c r="B25" s="129">
        <f>SV_SO_1314_1a!B25/SV_SO_1314_1a!$H25*100</f>
        <v>0</v>
      </c>
      <c r="C25" s="147">
        <f>SV_SO_1314_1a!C25/SV_SO_1314_1a!$H25*100</f>
        <v>0.3277494537509104</v>
      </c>
      <c r="D25" s="131">
        <f>SV_SO_1314_1a!D25/SV_SO_1314_1a!$H25*100</f>
        <v>66.95193008011653</v>
      </c>
      <c r="E25" s="147">
        <f>SV_SO_1314_1a!E25/SV_SO_1314_1a!$H25*100</f>
        <v>26.48397669337218</v>
      </c>
      <c r="F25" s="147">
        <f>SV_SO_1314_1a!F25/SV_SO_1314_1a!$H25*100</f>
        <v>5.644573925710124</v>
      </c>
      <c r="G25" s="147">
        <f>SV_SO_1314_1a!G25/SV_SO_1314_1a!$H25*100</f>
        <v>0.5917698470502549</v>
      </c>
      <c r="H25" s="129">
        <f>SV_SO_1314_1a!H25/SV_SO_1314_1a!$H25*100</f>
        <v>100</v>
      </c>
      <c r="I25" s="129">
        <f>SV_SO_1314_1a!I25/SV_SO_1314_1a!$O25*100</f>
        <v>0</v>
      </c>
      <c r="J25" s="147">
        <f>SV_SO_1314_1a!J25/SV_SO_1314_1a!$O25*100</f>
        <v>0.2330430516374341</v>
      </c>
      <c r="K25" s="131">
        <f>SV_SO_1314_1a!K25/SV_SO_1314_1a!$O25*100</f>
        <v>70.02330430516375</v>
      </c>
      <c r="L25" s="147">
        <f>SV_SO_1314_1a!L25/SV_SO_1314_1a!$O25*100</f>
        <v>24.739359744879184</v>
      </c>
      <c r="M25" s="147">
        <f>SV_SO_1314_1a!M25/SV_SO_1314_1a!$O25*100</f>
        <v>4.403287133570465</v>
      </c>
      <c r="N25" s="147">
        <f>SV_SO_1314_1a!N25/SV_SO_1314_1a!$O25*100</f>
        <v>0.6010057647491721</v>
      </c>
      <c r="O25" s="129">
        <f>SV_SO_1314_1a!O25/SV_SO_1314_1a!$O25*100</f>
        <v>100</v>
      </c>
      <c r="P25" s="129">
        <f>SV_SO_1314_1a!P25/SV_SO_1314_1a!$V25*100</f>
        <v>0</v>
      </c>
      <c r="Q25" s="130">
        <f>SV_SO_1314_1a!Q25/SV_SO_1314_1a!$V25*100</f>
        <v>0.28740136907561264</v>
      </c>
      <c r="R25" s="129">
        <f>SV_SO_1314_1a!R25/SV_SO_1314_1a!$V25*100</f>
        <v>68.26043789517688</v>
      </c>
      <c r="S25" s="129">
        <f>SV_SO_1314_1a!S25/SV_SO_1314_1a!$V25*100</f>
        <v>25.74071171029942</v>
      </c>
      <c r="T25" s="130">
        <f>SV_SO_1314_1a!T25/SV_SO_1314_1a!$V25*100</f>
        <v>5.115744369545905</v>
      </c>
      <c r="U25" s="132">
        <f>SV_SO_1314_1a!U25/SV_SO_1314_1a!$V25*100</f>
        <v>0.595704655902179</v>
      </c>
      <c r="V25" s="129">
        <f>SV_SO_1314_1a!V25/SV_SO_1314_1a!$V25*100</f>
        <v>100</v>
      </c>
    </row>
    <row r="26" spans="1:22" ht="12.75">
      <c r="A26" s="74" t="s">
        <v>50</v>
      </c>
      <c r="B26" s="129">
        <f>SV_SO_1314_1a!B26/SV_SO_1314_1a!$H26*100</f>
        <v>0</v>
      </c>
      <c r="C26" s="147">
        <f>SV_SO_1314_1a!C26/SV_SO_1314_1a!$H26*100</f>
        <v>0.6185567010309279</v>
      </c>
      <c r="D26" s="131">
        <f>SV_SO_1314_1a!D26/SV_SO_1314_1a!$H26*100</f>
        <v>54.63917525773196</v>
      </c>
      <c r="E26" s="147">
        <f>SV_SO_1314_1a!E26/SV_SO_1314_1a!$H26*100</f>
        <v>33.81443298969072</v>
      </c>
      <c r="F26" s="147">
        <f>SV_SO_1314_1a!F26/SV_SO_1314_1a!$H26*100</f>
        <v>9.278350515463918</v>
      </c>
      <c r="G26" s="147">
        <f>SV_SO_1314_1a!G26/SV_SO_1314_1a!$H26*100</f>
        <v>1.6494845360824744</v>
      </c>
      <c r="H26" s="129">
        <f>SV_SO_1314_1a!H26/SV_SO_1314_1a!$H26*100</f>
        <v>100</v>
      </c>
      <c r="I26" s="129">
        <f>SV_SO_1314_1a!I26/SV_SO_1314_1a!$O26*100</f>
        <v>0</v>
      </c>
      <c r="J26" s="147">
        <f>SV_SO_1314_1a!J26/SV_SO_1314_1a!$O26*100</f>
        <v>1.1363636363636365</v>
      </c>
      <c r="K26" s="131">
        <f>SV_SO_1314_1a!K26/SV_SO_1314_1a!$O26*100</f>
        <v>67.2979797979798</v>
      </c>
      <c r="L26" s="147">
        <f>SV_SO_1314_1a!L26/SV_SO_1314_1a!$O26*100</f>
        <v>25.126262626262623</v>
      </c>
      <c r="M26" s="147">
        <f>SV_SO_1314_1a!M26/SV_SO_1314_1a!$O26*100</f>
        <v>5.555555555555555</v>
      </c>
      <c r="N26" s="147">
        <f>SV_SO_1314_1a!N26/SV_SO_1314_1a!$O26*100</f>
        <v>0.8838383838383838</v>
      </c>
      <c r="O26" s="129">
        <f>SV_SO_1314_1a!O26/SV_SO_1314_1a!$O26*100</f>
        <v>100</v>
      </c>
      <c r="P26" s="129">
        <f>SV_SO_1314_1a!P26/SV_SO_1314_1a!$V26*100</f>
        <v>0</v>
      </c>
      <c r="Q26" s="130">
        <f>SV_SO_1314_1a!Q26/SV_SO_1314_1a!$V26*100</f>
        <v>0.9397024275646046</v>
      </c>
      <c r="R26" s="129">
        <f>SV_SO_1314_1a!R26/SV_SO_1314_1a!$V26*100</f>
        <v>62.490211433046206</v>
      </c>
      <c r="S26" s="129">
        <f>SV_SO_1314_1a!S26/SV_SO_1314_1a!$V26*100</f>
        <v>28.425998433829285</v>
      </c>
      <c r="T26" s="130">
        <f>SV_SO_1314_1a!T26/SV_SO_1314_1a!$V26*100</f>
        <v>6.9694596711041505</v>
      </c>
      <c r="U26" s="132">
        <f>SV_SO_1314_1a!U26/SV_SO_1314_1a!$V26*100</f>
        <v>1.1746280344557558</v>
      </c>
      <c r="V26" s="129">
        <f>SV_SO_1314_1a!V26/SV_SO_1314_1a!$V26*100</f>
        <v>100</v>
      </c>
    </row>
    <row r="27" spans="1:22" ht="12.75">
      <c r="A27" s="74" t="s">
        <v>51</v>
      </c>
      <c r="B27" s="129">
        <f>SV_SO_1314_1a!B27/SV_SO_1314_1a!$H27*100</f>
        <v>0</v>
      </c>
      <c r="C27" s="147">
        <f>SV_SO_1314_1a!C27/SV_SO_1314_1a!$H27*100</f>
        <v>0.014349261013057828</v>
      </c>
      <c r="D27" s="131">
        <f>SV_SO_1314_1a!D27/SV_SO_1314_1a!$H27*100</f>
        <v>41.03888649734539</v>
      </c>
      <c r="E27" s="147">
        <f>SV_SO_1314_1a!E27/SV_SO_1314_1a!$H27*100</f>
        <v>47.209068732960255</v>
      </c>
      <c r="F27" s="147">
        <f>SV_SO_1314_1a!F27/SV_SO_1314_1a!$H27*100</f>
        <v>9.728798966853207</v>
      </c>
      <c r="G27" s="147">
        <f>SV_SO_1314_1a!G27/SV_SO_1314_1a!$H27*100</f>
        <v>2.0088965418280957</v>
      </c>
      <c r="H27" s="129">
        <f>SV_SO_1314_1a!H27/SV_SO_1314_1a!$H27*100</f>
        <v>100</v>
      </c>
      <c r="I27" s="129">
        <f>SV_SO_1314_1a!I27/SV_SO_1314_1a!$O27*100</f>
        <v>0</v>
      </c>
      <c r="J27" s="147">
        <f>SV_SO_1314_1a!J27/SV_SO_1314_1a!$O27*100</f>
        <v>0</v>
      </c>
      <c r="K27" s="131">
        <f>SV_SO_1314_1a!K27/SV_SO_1314_1a!$O27*100</f>
        <v>45.06206152185645</v>
      </c>
      <c r="L27" s="147">
        <f>SV_SO_1314_1a!L27/SV_SO_1314_1a!$O27*100</f>
        <v>46.50116927504947</v>
      </c>
      <c r="M27" s="147">
        <f>SV_SO_1314_1a!M27/SV_SO_1314_1a!$O27*100</f>
        <v>7.24950530670984</v>
      </c>
      <c r="N27" s="147">
        <f>SV_SO_1314_1a!N27/SV_SO_1314_1a!$O27*100</f>
        <v>1.1872638963842417</v>
      </c>
      <c r="O27" s="129">
        <f>SV_SO_1314_1a!O27/SV_SO_1314_1a!$O27*100</f>
        <v>100</v>
      </c>
      <c r="P27" s="129">
        <f>SV_SO_1314_1a!P27/SV_SO_1314_1a!$V27*100</f>
        <v>0</v>
      </c>
      <c r="Q27" s="130">
        <f>SV_SO_1314_1a!Q27/SV_SO_1314_1a!$V27*100</f>
        <v>0.007982120051085569</v>
      </c>
      <c r="R27" s="129">
        <f>SV_SO_1314_1a!R27/SV_SO_1314_1a!$V27*100</f>
        <v>42.824074074074076</v>
      </c>
      <c r="S27" s="129">
        <f>SV_SO_1314_1a!S27/SV_SO_1314_1a!$V27*100</f>
        <v>46.89495530012772</v>
      </c>
      <c r="T27" s="130">
        <f>SV_SO_1314_1a!T27/SV_SO_1314_1a!$V27*100</f>
        <v>8.6286717752235</v>
      </c>
      <c r="U27" s="132">
        <f>SV_SO_1314_1a!U27/SV_SO_1314_1a!$V27*100</f>
        <v>1.6443167305236273</v>
      </c>
      <c r="V27" s="129">
        <f>SV_SO_1314_1a!V27/SV_SO_1314_1a!$V27*100</f>
        <v>100</v>
      </c>
    </row>
    <row r="28" spans="1:22" ht="12.75">
      <c r="A28" s="29" t="s">
        <v>1</v>
      </c>
      <c r="B28" s="148">
        <f>SV_SO_1314_1a!B28/SV_SO_1314_1a!$H28*100</f>
        <v>0.039824771007566706</v>
      </c>
      <c r="C28" s="149">
        <f>SV_SO_1314_1a!C28/SV_SO_1314_1a!$H28*100</f>
        <v>1.3754863217228808</v>
      </c>
      <c r="D28" s="150">
        <f>SV_SO_1314_1a!D28/SV_SO_1314_1a!$H28*100</f>
        <v>69.74542780994393</v>
      </c>
      <c r="E28" s="149">
        <f>SV_SO_1314_1a!E28/SV_SO_1314_1a!$H28*100</f>
        <v>23.55482032901388</v>
      </c>
      <c r="F28" s="149">
        <f>SV_SO_1314_1a!F28/SV_SO_1314_1a!$H28*100</f>
        <v>4.6166099929540785</v>
      </c>
      <c r="G28" s="149">
        <f>SV_SO_1314_1a!G28/SV_SO_1314_1a!$H28*100</f>
        <v>0.6678307753576571</v>
      </c>
      <c r="H28" s="148">
        <f>SV_SO_1314_1a!H28/SV_SO_1314_1a!$H28*100</f>
        <v>100</v>
      </c>
      <c r="I28" s="148">
        <f>SV_SO_1314_1a!I28/SV_SO_1314_1a!$O28*100</f>
        <v>0.015875535799333228</v>
      </c>
      <c r="J28" s="149">
        <f>SV_SO_1314_1a!J28/SV_SO_1314_1a!$O28*100</f>
        <v>1.4573741863787903</v>
      </c>
      <c r="K28" s="150">
        <f>SV_SO_1314_1a!K28/SV_SO_1314_1a!$O28*100</f>
        <v>75.8787109064931</v>
      </c>
      <c r="L28" s="149">
        <f>SV_SO_1314_1a!L28/SV_SO_1314_1a!$O28*100</f>
        <v>19.20304810287347</v>
      </c>
      <c r="M28" s="149">
        <f>SV_SO_1314_1a!M28/SV_SO_1314_1a!$O28*100</f>
        <v>3.0068264803937135</v>
      </c>
      <c r="N28" s="149">
        <f>SV_SO_1314_1a!N28/SV_SO_1314_1a!$O28*100</f>
        <v>0.43816478806159703</v>
      </c>
      <c r="O28" s="148">
        <f>SV_SO_1314_1a!O28/SV_SO_1314_1a!$O28*100</f>
        <v>100</v>
      </c>
      <c r="P28" s="148">
        <f>SV_SO_1314_1a!P28/SV_SO_1314_1a!$V28*100</f>
        <v>0.02806448595216564</v>
      </c>
      <c r="Q28" s="134">
        <f>SV_SO_1314_1a!Q28/SV_SO_1314_1a!$V28*100</f>
        <v>1.4156974024759112</v>
      </c>
      <c r="R28" s="135">
        <f>SV_SO_1314_1a!R28/SV_SO_1314_1a!$V28*100</f>
        <v>72.75717983098943</v>
      </c>
      <c r="S28" s="134">
        <f>SV_SO_1314_1a!S28/SV_SO_1314_1a!$V28*100</f>
        <v>21.417880195827745</v>
      </c>
      <c r="T28" s="134">
        <f>SV_SO_1314_1a!T28/SV_SO_1314_1a!$V28*100</f>
        <v>3.8261249181452497</v>
      </c>
      <c r="U28" s="134">
        <f>SV_SO_1314_1a!U28/SV_SO_1314_1a!$V28*100</f>
        <v>0.5550531666094983</v>
      </c>
      <c r="V28" s="133">
        <f>SV_SO_1314_1a!V28/SV_SO_1314_1a!$V28*100</f>
        <v>100</v>
      </c>
    </row>
    <row r="29" spans="1:22" ht="12.75">
      <c r="A29" s="30" t="s">
        <v>18</v>
      </c>
      <c r="B29" s="89"/>
      <c r="C29" s="90"/>
      <c r="D29" s="91"/>
      <c r="E29" s="90"/>
      <c r="F29" s="90"/>
      <c r="G29" s="90"/>
      <c r="H29" s="89"/>
      <c r="I29" s="89"/>
      <c r="J29" s="90"/>
      <c r="K29" s="91"/>
      <c r="L29" s="90"/>
      <c r="M29" s="90"/>
      <c r="N29" s="90"/>
      <c r="O29" s="89"/>
      <c r="P29" s="89"/>
      <c r="Q29" s="139"/>
      <c r="R29" s="138"/>
      <c r="S29" s="138"/>
      <c r="T29" s="139"/>
      <c r="U29" s="141"/>
      <c r="V29" s="138"/>
    </row>
    <row r="30" spans="1:22" s="113" customFormat="1" ht="12.75">
      <c r="A30" s="74" t="s">
        <v>48</v>
      </c>
      <c r="B30" s="151">
        <f>SV_SO_1314_1a!B30/SV_SO_1314_1a!$H30*100</f>
        <v>0.05461070369792479</v>
      </c>
      <c r="C30" s="152">
        <f>SV_SO_1314_1a!C30/SV_SO_1314_1a!$H30*100</f>
        <v>2.5823061320018725</v>
      </c>
      <c r="D30" s="153">
        <f>SV_SO_1314_1a!D30/SV_SO_1314_1a!$H30*100</f>
        <v>85.63738492744578</v>
      </c>
      <c r="E30" s="152">
        <f>SV_SO_1314_1a!E30/SV_SO_1314_1a!$H30*100</f>
        <v>10.5710719300983</v>
      </c>
      <c r="F30" s="152">
        <f>SV_SO_1314_1a!F30/SV_SO_1314_1a!$H30*100</f>
        <v>1.0610079575596816</v>
      </c>
      <c r="G30" s="152">
        <f>SV_SO_1314_1a!G30/SV_SO_1314_1a!$H30*100</f>
        <v>0.0936183491964425</v>
      </c>
      <c r="H30" s="151">
        <f>SV_SO_1314_1a!H30/SV_SO_1314_1a!$H30*100</f>
        <v>100</v>
      </c>
      <c r="I30" s="151">
        <f>SV_SO_1314_1a!I30/SV_SO_1314_1a!$O30*100</f>
        <v>0.03241491085899514</v>
      </c>
      <c r="J30" s="152">
        <f>SV_SO_1314_1a!J30/SV_SO_1314_1a!$O30*100</f>
        <v>2.184764991896272</v>
      </c>
      <c r="K30" s="153">
        <f>SV_SO_1314_1a!K30/SV_SO_1314_1a!$O30*100</f>
        <v>88.94651539708266</v>
      </c>
      <c r="L30" s="152">
        <f>SV_SO_1314_1a!L30/SV_SO_1314_1a!$O30*100</f>
        <v>7.961102106969206</v>
      </c>
      <c r="M30" s="152">
        <f>SV_SO_1314_1a!M30/SV_SO_1314_1a!$O30*100</f>
        <v>0.8168557536466775</v>
      </c>
      <c r="N30" s="152">
        <f>SV_SO_1314_1a!N30/SV_SO_1314_1a!$O30*100</f>
        <v>0.058346839546191256</v>
      </c>
      <c r="O30" s="151">
        <f>SV_SO_1314_1a!O30/SV_SO_1314_1a!$O30*100</f>
        <v>100</v>
      </c>
      <c r="P30" s="151">
        <f>SV_SO_1314_1a!P30/SV_SO_1314_1a!$V30*100</f>
        <v>0.04248840420635201</v>
      </c>
      <c r="Q30" s="130">
        <f>SV_SO_1314_1a!Q30/SV_SO_1314_1a!$V30*100</f>
        <v>2.3651878341535957</v>
      </c>
      <c r="R30" s="129">
        <f>SV_SO_1314_1a!R30/SV_SO_1314_1a!$V30*100</f>
        <v>87.44467655702299</v>
      </c>
      <c r="S30" s="129">
        <f>SV_SO_1314_1a!S30/SV_SO_1314_1a!$V30*100</f>
        <v>9.145629005417272</v>
      </c>
      <c r="T30" s="130">
        <f>SV_SO_1314_1a!T30/SV_SO_1314_1a!$V30*100</f>
        <v>0.9276634918386857</v>
      </c>
      <c r="U30" s="132">
        <f>SV_SO_1314_1a!U30/SV_SO_1314_1a!$V30*100</f>
        <v>0.07435470736111602</v>
      </c>
      <c r="V30" s="129">
        <f>SV_SO_1314_1a!V30/SV_SO_1314_1a!$V30*100</f>
        <v>100</v>
      </c>
    </row>
    <row r="31" spans="1:22" ht="12.75">
      <c r="A31" s="74" t="s">
        <v>49</v>
      </c>
      <c r="B31" s="151">
        <f>SV_SO_1314_1a!B31/SV_SO_1314_1a!$H31*100</f>
        <v>0</v>
      </c>
      <c r="C31" s="154">
        <f>SV_SO_1314_1a!C31/SV_SO_1314_1a!$H31*100</f>
        <v>0.19884153194432438</v>
      </c>
      <c r="D31" s="153">
        <f>SV_SO_1314_1a!D31/SV_SO_1314_1a!$H31*100</f>
        <v>63.25754301028789</v>
      </c>
      <c r="E31" s="154">
        <f>SV_SO_1314_1a!E31/SV_SO_1314_1a!$H31*100</f>
        <v>28.832022131927033</v>
      </c>
      <c r="F31" s="154">
        <f>SV_SO_1314_1a!F31/SV_SO_1314_1a!$H31*100</f>
        <v>6.769257370104607</v>
      </c>
      <c r="G31" s="154">
        <f>SV_SO_1314_1a!G31/SV_SO_1314_1a!$H31*100</f>
        <v>0.942335955736146</v>
      </c>
      <c r="H31" s="151">
        <f>SV_SO_1314_1a!H31/SV_SO_1314_1a!$H31*100</f>
        <v>100</v>
      </c>
      <c r="I31" s="151">
        <f>SV_SO_1314_1a!I31/SV_SO_1314_1a!$O31*100</f>
        <v>0</v>
      </c>
      <c r="J31" s="154">
        <f>SV_SO_1314_1a!J31/SV_SO_1314_1a!$O31*100</f>
        <v>0.34766485108355544</v>
      </c>
      <c r="K31" s="153">
        <f>SV_SO_1314_1a!K31/SV_SO_1314_1a!$O31*100</f>
        <v>68.58268629041604</v>
      </c>
      <c r="L31" s="154">
        <f>SV_SO_1314_1a!L31/SV_SO_1314_1a!$O31*100</f>
        <v>24.858036852474218</v>
      </c>
      <c r="M31" s="154">
        <f>SV_SO_1314_1a!M31/SV_SO_1314_1a!$O31*100</f>
        <v>5.539459960597984</v>
      </c>
      <c r="N31" s="154">
        <f>SV_SO_1314_1a!N31/SV_SO_1314_1a!$O31*100</f>
        <v>0.6721520454282072</v>
      </c>
      <c r="O31" s="151">
        <f>SV_SO_1314_1a!O31/SV_SO_1314_1a!$O31*100</f>
        <v>100</v>
      </c>
      <c r="P31" s="151">
        <f>SV_SO_1314_1a!P31/SV_SO_1314_1a!$V31*100</f>
        <v>0</v>
      </c>
      <c r="Q31" s="130">
        <f>SV_SO_1314_1a!Q31/SV_SO_1314_1a!$V31*100</f>
        <v>0.26242820360467417</v>
      </c>
      <c r="R31" s="129">
        <f>SV_SO_1314_1a!R31/SV_SO_1314_1a!$V31*100</f>
        <v>65.53277876807289</v>
      </c>
      <c r="S31" s="129">
        <f>SV_SO_1314_1a!S31/SV_SO_1314_1a!$V31*100</f>
        <v>27.134085957615365</v>
      </c>
      <c r="T31" s="130">
        <f>SV_SO_1314_1a!T31/SV_SO_1314_1a!$V31*100</f>
        <v>6.243810655575362</v>
      </c>
      <c r="U31" s="132">
        <f>SV_SO_1314_1a!U31/SV_SO_1314_1a!$V31*100</f>
        <v>0.8268964151317093</v>
      </c>
      <c r="V31" s="129">
        <f>SV_SO_1314_1a!V31/SV_SO_1314_1a!$V31*100</f>
        <v>100</v>
      </c>
    </row>
    <row r="32" spans="1:22" ht="12.75">
      <c r="A32" s="74" t="s">
        <v>50</v>
      </c>
      <c r="B32" s="151">
        <f>SV_SO_1314_1a!B32/SV_SO_1314_1a!$H32*100</f>
        <v>0</v>
      </c>
      <c r="C32" s="154">
        <f>SV_SO_1314_1a!C32/SV_SO_1314_1a!$H32*100</f>
        <v>1.0822510822510822</v>
      </c>
      <c r="D32" s="153">
        <f>SV_SO_1314_1a!D32/SV_SO_1314_1a!$H32*100</f>
        <v>48.484848484848484</v>
      </c>
      <c r="E32" s="154">
        <f>SV_SO_1314_1a!E32/SV_SO_1314_1a!$H32*100</f>
        <v>37.01298701298701</v>
      </c>
      <c r="F32" s="154">
        <f>SV_SO_1314_1a!F32/SV_SO_1314_1a!$H32*100</f>
        <v>11.255411255411255</v>
      </c>
      <c r="G32" s="154">
        <f>SV_SO_1314_1a!G32/SV_SO_1314_1a!$H32*100</f>
        <v>2.1645021645021645</v>
      </c>
      <c r="H32" s="151">
        <f>SV_SO_1314_1a!H32/SV_SO_1314_1a!$H32*100</f>
        <v>100</v>
      </c>
      <c r="I32" s="151">
        <f>SV_SO_1314_1a!I32/SV_SO_1314_1a!$O32*100</f>
        <v>0</v>
      </c>
      <c r="J32" s="154">
        <f>SV_SO_1314_1a!J32/SV_SO_1314_1a!$O32*100</f>
        <v>0.43478260869565216</v>
      </c>
      <c r="K32" s="153">
        <f>SV_SO_1314_1a!K32/SV_SO_1314_1a!$O32*100</f>
        <v>64.34782608695652</v>
      </c>
      <c r="L32" s="154">
        <f>SV_SO_1314_1a!L32/SV_SO_1314_1a!$O32*100</f>
        <v>26.195652173913043</v>
      </c>
      <c r="M32" s="154">
        <f>SV_SO_1314_1a!M32/SV_SO_1314_1a!$O32*100</f>
        <v>7.282608695652174</v>
      </c>
      <c r="N32" s="154">
        <f>SV_SO_1314_1a!N32/SV_SO_1314_1a!$O32*100</f>
        <v>1.7391304347826086</v>
      </c>
      <c r="O32" s="151">
        <f>SV_SO_1314_1a!O32/SV_SO_1314_1a!$O32*100</f>
        <v>100</v>
      </c>
      <c r="P32" s="151">
        <f>SV_SO_1314_1a!P32/SV_SO_1314_1a!$V32*100</f>
        <v>0</v>
      </c>
      <c r="Q32" s="130">
        <f>SV_SO_1314_1a!Q32/SV_SO_1314_1a!$V32*100</f>
        <v>0.6512301013024602</v>
      </c>
      <c r="R32" s="129">
        <f>SV_SO_1314_1a!R32/SV_SO_1314_1a!$V32*100</f>
        <v>59.04486251808972</v>
      </c>
      <c r="S32" s="129">
        <f>SV_SO_1314_1a!S32/SV_SO_1314_1a!$V32*100</f>
        <v>29.81186685962373</v>
      </c>
      <c r="T32" s="130">
        <f>SV_SO_1314_1a!T32/SV_SO_1314_1a!$V32*100</f>
        <v>8.610709117221418</v>
      </c>
      <c r="U32" s="132">
        <f>SV_SO_1314_1a!U32/SV_SO_1314_1a!$V32*100</f>
        <v>1.881331403762663</v>
      </c>
      <c r="V32" s="129">
        <f>SV_SO_1314_1a!V32/SV_SO_1314_1a!$V32*100</f>
        <v>100</v>
      </c>
    </row>
    <row r="33" spans="1:22" ht="12.75">
      <c r="A33" s="74" t="s">
        <v>51</v>
      </c>
      <c r="B33" s="151">
        <f>SV_SO_1314_1a!B33/SV_SO_1314_1a!$H33*100</f>
        <v>0</v>
      </c>
      <c r="C33" s="154">
        <f>SV_SO_1314_1a!C33/SV_SO_1314_1a!$H33*100</f>
        <v>0.013657470636438131</v>
      </c>
      <c r="D33" s="153">
        <f>SV_SO_1314_1a!D33/SV_SO_1314_1a!$H33*100</f>
        <v>39.30620049166894</v>
      </c>
      <c r="E33" s="154">
        <f>SV_SO_1314_1a!E33/SV_SO_1314_1a!$H33*100</f>
        <v>45.725211690794865</v>
      </c>
      <c r="F33" s="154">
        <f>SV_SO_1314_1a!F33/SV_SO_1314_1a!$H33*100</f>
        <v>12.373668396612947</v>
      </c>
      <c r="G33" s="154">
        <f>SV_SO_1314_1a!G33/SV_SO_1314_1a!$H33*100</f>
        <v>2.581261950286807</v>
      </c>
      <c r="H33" s="151">
        <f>SV_SO_1314_1a!H33/SV_SO_1314_1a!$H33*100</f>
        <v>100</v>
      </c>
      <c r="I33" s="151">
        <f>SV_SO_1314_1a!I33/SV_SO_1314_1a!$O33*100</f>
        <v>0</v>
      </c>
      <c r="J33" s="154">
        <f>SV_SO_1314_1a!J33/SV_SO_1314_1a!$O33*100</f>
        <v>0.03246226261970459</v>
      </c>
      <c r="K33" s="153">
        <f>SV_SO_1314_1a!K33/SV_SO_1314_1a!$O33*100</f>
        <v>44.31098847589677</v>
      </c>
      <c r="L33" s="154">
        <f>SV_SO_1314_1a!L33/SV_SO_1314_1a!$O33*100</f>
        <v>44.505762051615</v>
      </c>
      <c r="M33" s="154">
        <f>SV_SO_1314_1a!M33/SV_SO_1314_1a!$O33*100</f>
        <v>9.592598604122706</v>
      </c>
      <c r="N33" s="154">
        <f>SV_SO_1314_1a!N33/SV_SO_1314_1a!$O33*100</f>
        <v>1.5581886057458205</v>
      </c>
      <c r="O33" s="151">
        <f>SV_SO_1314_1a!O33/SV_SO_1314_1a!$O33*100</f>
        <v>100</v>
      </c>
      <c r="P33" s="151">
        <f>SV_SO_1314_1a!P33/SV_SO_1314_1a!$V33*100</f>
        <v>0</v>
      </c>
      <c r="Q33" s="130">
        <f>SV_SO_1314_1a!Q33/SV_SO_1314_1a!$V33*100</f>
        <v>0.02225024104427798</v>
      </c>
      <c r="R33" s="129">
        <f>SV_SO_1314_1a!R33/SV_SO_1314_1a!$V33*100</f>
        <v>41.5931172587703</v>
      </c>
      <c r="S33" s="129">
        <f>SV_SO_1314_1a!S33/SV_SO_1314_1a!$V33*100</f>
        <v>45.1679893198843</v>
      </c>
      <c r="T33" s="130">
        <f>SV_SO_1314_1a!T33/SV_SO_1314_1a!$V33*100</f>
        <v>11.102870281094713</v>
      </c>
      <c r="U33" s="132">
        <f>SV_SO_1314_1a!U33/SV_SO_1314_1a!$V33*100</f>
        <v>2.113772899206408</v>
      </c>
      <c r="V33" s="129">
        <f>SV_SO_1314_1a!V33/SV_SO_1314_1a!$V33*100</f>
        <v>100</v>
      </c>
    </row>
    <row r="34" spans="1:22" ht="12.75">
      <c r="A34" s="29" t="s">
        <v>1</v>
      </c>
      <c r="B34" s="148">
        <f>SV_SO_1314_1a!B34/SV_SO_1314_1a!$H34*100</f>
        <v>0.021760079579719604</v>
      </c>
      <c r="C34" s="149">
        <f>SV_SO_1314_1a!C34/SV_SO_1314_1a!$H34*100</f>
        <v>1.1190898069570083</v>
      </c>
      <c r="D34" s="150">
        <f>SV_SO_1314_1a!D34/SV_SO_1314_1a!$H34*100</f>
        <v>66.51123752681153</v>
      </c>
      <c r="E34" s="149">
        <f>SV_SO_1314_1a!E34/SV_SO_1314_1a!$H34*100</f>
        <v>25.51835618141689</v>
      </c>
      <c r="F34" s="149">
        <f>SV_SO_1314_1a!F34/SV_SO_1314_1a!$H34*100</f>
        <v>5.834809910161957</v>
      </c>
      <c r="G34" s="149">
        <f>SV_SO_1314_1a!G34/SV_SO_1314_1a!$H34*100</f>
        <v>0.9947464950728963</v>
      </c>
      <c r="H34" s="148">
        <f>SV_SO_1314_1a!H34/SV_SO_1314_1a!$H34*100</f>
        <v>100</v>
      </c>
      <c r="I34" s="148">
        <f>SV_SO_1314_1a!I34/SV_SO_1314_1a!$O34*100</f>
        <v>0.016059097478721696</v>
      </c>
      <c r="J34" s="149">
        <f>SV_SO_1314_1a!J34/SV_SO_1314_1a!$O34*100</f>
        <v>1.1980086719126384</v>
      </c>
      <c r="K34" s="150">
        <f>SV_SO_1314_1a!K34/SV_SO_1314_1a!$O34*100</f>
        <v>73.74337562229003</v>
      </c>
      <c r="L34" s="149">
        <f>SV_SO_1314_1a!L34/SV_SO_1314_1a!$O34*100</f>
        <v>20.41432471495102</v>
      </c>
      <c r="M34" s="149">
        <f>SV_SO_1314_1a!M34/SV_SO_1314_1a!$O34*100</f>
        <v>4.053316203629357</v>
      </c>
      <c r="N34" s="149">
        <f>SV_SO_1314_1a!N34/SV_SO_1314_1a!$O34*100</f>
        <v>0.5749156897382367</v>
      </c>
      <c r="O34" s="148">
        <f>SV_SO_1314_1a!O34/SV_SO_1314_1a!$O34*100</f>
        <v>100</v>
      </c>
      <c r="P34" s="148">
        <f>SV_SO_1314_1a!P34/SV_SO_1314_1a!$V34*100</f>
        <v>0.018956148110703903</v>
      </c>
      <c r="Q34" s="134">
        <f>SV_SO_1314_1a!Q34/SV_SO_1314_1a!$V34*100</f>
        <v>1.1579047137621634</v>
      </c>
      <c r="R34" s="135">
        <f>SV_SO_1314_1a!R34/SV_SO_1314_1a!$V34*100</f>
        <v>70.06824213319854</v>
      </c>
      <c r="S34" s="134">
        <f>SV_SO_1314_1a!S34/SV_SO_1314_1a!$V34*100</f>
        <v>23.008024769366862</v>
      </c>
      <c r="T34" s="134">
        <f>SV_SO_1314_1a!T34/SV_SO_1314_1a!$V34*100</f>
        <v>4.958612409958296</v>
      </c>
      <c r="U34" s="134">
        <f>SV_SO_1314_1a!U34/SV_SO_1314_1a!$V34*100</f>
        <v>0.7882598256034373</v>
      </c>
      <c r="V34" s="133">
        <f>SV_SO_1314_1a!V34/SV_SO_1314_1a!$V34*100</f>
        <v>100</v>
      </c>
    </row>
    <row r="35" spans="1:22" s="158" customFormat="1" ht="12.75">
      <c r="A35" s="142" t="s">
        <v>21</v>
      </c>
      <c r="B35" s="155">
        <f>SV_SO_1314_1a!B35/SV_SO_1314_1a!$H35*100</f>
        <v>0.03085848299697587</v>
      </c>
      <c r="C35" s="156">
        <f>SV_SO_1314_1a!C35/SV_SO_1314_1a!$H35*100</f>
        <v>1.2482256372276739</v>
      </c>
      <c r="D35" s="157">
        <f>SV_SO_1314_1a!D35/SV_SO_1314_1a!$H35*100</f>
        <v>68.14015922977227</v>
      </c>
      <c r="E35" s="156">
        <f>SV_SO_1314_1a!E35/SV_SO_1314_1a!$H35*100</f>
        <v>24.52940813429612</v>
      </c>
      <c r="F35" s="156">
        <f>SV_SO_1314_1a!F35/SV_SO_1314_1a!$H35*100</f>
        <v>5.221255323088317</v>
      </c>
      <c r="G35" s="156">
        <f>SV_SO_1314_1a!G35/SV_SO_1314_1a!$H35*100</f>
        <v>0.8300931926186509</v>
      </c>
      <c r="H35" s="155">
        <f>SV_SO_1314_1a!H35/SV_SO_1314_1a!$H35*100</f>
        <v>100</v>
      </c>
      <c r="I35" s="155">
        <f>SV_SO_1314_1a!I35/SV_SO_1314_1a!$O35*100</f>
        <v>0.01596678907871627</v>
      </c>
      <c r="J35" s="156">
        <f>SV_SO_1314_1a!J35/SV_SO_1314_1a!$O35*100</f>
        <v>1.3284368513491935</v>
      </c>
      <c r="K35" s="157">
        <f>SV_SO_1314_1a!K35/SV_SO_1314_1a!$O35*100</f>
        <v>74.8171802650487</v>
      </c>
      <c r="L35" s="156">
        <f>SV_SO_1314_1a!L35/SV_SO_1314_1a!$O35*100</f>
        <v>19.805205173239663</v>
      </c>
      <c r="M35" s="156">
        <f>SV_SO_1314_1a!M35/SV_SO_1314_1a!$O35*100</f>
        <v>3.527063707488424</v>
      </c>
      <c r="N35" s="156">
        <f>SV_SO_1314_1a!N35/SV_SO_1314_1a!$O35*100</f>
        <v>0.5061472137953058</v>
      </c>
      <c r="O35" s="155">
        <f>SV_SO_1314_1a!O35/SV_SO_1314_1a!$O35*100</f>
        <v>100</v>
      </c>
      <c r="P35" s="155">
        <f>SV_SO_1314_1a!P35/SV_SO_1314_1a!$V35*100</f>
        <v>0.023540120211547215</v>
      </c>
      <c r="Q35" s="144">
        <f>SV_SO_1314_1a!Q35/SV_SO_1314_1a!$V35*100</f>
        <v>1.2876445755716326</v>
      </c>
      <c r="R35" s="143">
        <f>SV_SO_1314_1a!R35/SV_SO_1314_1a!$V35*100</f>
        <v>71.42150939250797</v>
      </c>
      <c r="S35" s="143">
        <f>SV_SO_1314_1a!S35/SV_SO_1314_1a!$V35*100</f>
        <v>22.20774940757364</v>
      </c>
      <c r="T35" s="144">
        <f>SV_SO_1314_1a!T35/SV_SO_1314_1a!$V35*100</f>
        <v>4.388663078106119</v>
      </c>
      <c r="U35" s="146">
        <f>SV_SO_1314_1a!U35/SV_SO_1314_1a!$V35*100</f>
        <v>0.6708934260290956</v>
      </c>
      <c r="V35" s="143">
        <f>SV_SO_1314_1a!V35/SV_SO_1314_1a!$V35*100</f>
        <v>100</v>
      </c>
    </row>
    <row r="36" spans="2:22" s="113" customFormat="1" ht="12.75">
      <c r="B36" s="89"/>
      <c r="C36" s="90"/>
      <c r="D36" s="91"/>
      <c r="E36" s="90"/>
      <c r="F36" s="90"/>
      <c r="G36" s="90"/>
      <c r="H36" s="89"/>
      <c r="I36" s="89"/>
      <c r="J36" s="90"/>
      <c r="K36" s="91"/>
      <c r="L36" s="90"/>
      <c r="M36" s="90"/>
      <c r="N36" s="90"/>
      <c r="O36" s="89"/>
      <c r="P36" s="89"/>
      <c r="Q36" s="139"/>
      <c r="R36" s="138"/>
      <c r="S36" s="138"/>
      <c r="T36" s="139"/>
      <c r="U36" s="141"/>
      <c r="V36" s="138"/>
    </row>
    <row r="37" spans="1:22" ht="12.75">
      <c r="A37" s="112" t="s">
        <v>22</v>
      </c>
      <c r="B37" s="89"/>
      <c r="C37" s="90"/>
      <c r="D37" s="91"/>
      <c r="E37" s="90"/>
      <c r="F37" s="90"/>
      <c r="G37" s="90"/>
      <c r="H37" s="89"/>
      <c r="I37" s="89"/>
      <c r="J37" s="90"/>
      <c r="K37" s="91"/>
      <c r="L37" s="90"/>
      <c r="M37" s="90"/>
      <c r="N37" s="90"/>
      <c r="O37" s="89"/>
      <c r="P37" s="89"/>
      <c r="Q37" s="139"/>
      <c r="R37" s="138"/>
      <c r="S37" s="138"/>
      <c r="T37" s="139"/>
      <c r="U37" s="141"/>
      <c r="V37" s="138"/>
    </row>
    <row r="38" spans="1:22" ht="12.75">
      <c r="A38" s="102" t="s">
        <v>17</v>
      </c>
      <c r="B38" s="89"/>
      <c r="C38" s="90"/>
      <c r="D38" s="91"/>
      <c r="E38" s="90"/>
      <c r="F38" s="90"/>
      <c r="G38" s="90"/>
      <c r="H38" s="89"/>
      <c r="I38" s="89"/>
      <c r="J38" s="90"/>
      <c r="K38" s="91"/>
      <c r="L38" s="90"/>
      <c r="M38" s="90"/>
      <c r="N38" s="90"/>
      <c r="O38" s="89"/>
      <c r="P38" s="89"/>
      <c r="Q38" s="139"/>
      <c r="R38" s="138"/>
      <c r="S38" s="138"/>
      <c r="T38" s="139"/>
      <c r="U38" s="141"/>
      <c r="V38" s="138"/>
    </row>
    <row r="39" spans="1:22" s="113" customFormat="1" ht="12.75">
      <c r="A39" s="74" t="s">
        <v>48</v>
      </c>
      <c r="B39" s="151">
        <f>SV_SO_1314_1a!B39/SV_SO_1314_1a!$H39*100</f>
        <v>0.05247507433968865</v>
      </c>
      <c r="C39" s="152">
        <f>SV_SO_1314_1a!C39/SV_SO_1314_1a!$H39*100</f>
        <v>2.5275494140283365</v>
      </c>
      <c r="D39" s="153">
        <f>SV_SO_1314_1a!D39/SV_SO_1314_1a!$H39*100</f>
        <v>82.29840825607836</v>
      </c>
      <c r="E39" s="152">
        <f>SV_SO_1314_1a!E39/SV_SO_1314_1a!$H39*100</f>
        <v>13.40738149379045</v>
      </c>
      <c r="F39" s="152">
        <f>SV_SO_1314_1a!F39/SV_SO_1314_1a!$H39*100</f>
        <v>1.521777155850971</v>
      </c>
      <c r="G39" s="152">
        <f>SV_SO_1314_1a!G39/SV_SO_1314_1a!$H39*100</f>
        <v>0.19240860591219172</v>
      </c>
      <c r="H39" s="151">
        <f>SV_SO_1314_1a!H39/SV_SO_1314_1a!$H39*100</f>
        <v>100</v>
      </c>
      <c r="I39" s="151">
        <f>SV_SO_1314_1a!I39/SV_SO_1314_1a!$O39*100</f>
        <v>0.04920567974131871</v>
      </c>
      <c r="J39" s="152">
        <f>SV_SO_1314_1a!J39/SV_SO_1314_1a!$O39*100</f>
        <v>1.9893153381133135</v>
      </c>
      <c r="K39" s="153">
        <f>SV_SO_1314_1a!K39/SV_SO_1314_1a!$O39*100</f>
        <v>87.94460846337692</v>
      </c>
      <c r="L39" s="152">
        <f>SV_SO_1314_1a!L39/SV_SO_1314_1a!$O39*100</f>
        <v>8.632082103191339</v>
      </c>
      <c r="M39" s="152">
        <f>SV_SO_1314_1a!M39/SV_SO_1314_1a!$O39*100</f>
        <v>1.2090538450724027</v>
      </c>
      <c r="N39" s="152">
        <f>SV_SO_1314_1a!N39/SV_SO_1314_1a!$O39*100</f>
        <v>0.1757345705047097</v>
      </c>
      <c r="O39" s="151">
        <f>SV_SO_1314_1a!O39/SV_SO_1314_1a!$O39*100</f>
        <v>100</v>
      </c>
      <c r="P39" s="151">
        <f>SV_SO_1314_1a!P39/SV_SO_1314_1a!$V39*100</f>
        <v>0.05066250974279033</v>
      </c>
      <c r="Q39" s="130">
        <f>SV_SO_1314_1a!Q39/SV_SO_1314_1a!$V39*100</f>
        <v>2.2291504286827744</v>
      </c>
      <c r="R39" s="129">
        <f>SV_SO_1314_1a!R39/SV_SO_1314_1a!$V39*100</f>
        <v>85.42868277474669</v>
      </c>
      <c r="S39" s="129">
        <f>SV_SO_1314_1a!S39/SV_SO_1314_1a!$V39*100</f>
        <v>10.759937646141855</v>
      </c>
      <c r="T39" s="130">
        <f>SV_SO_1314_1a!T39/SV_SO_1314_1a!$V39*100</f>
        <v>1.3484021823850352</v>
      </c>
      <c r="U39" s="132">
        <f>SV_SO_1314_1a!U39/SV_SO_1314_1a!$V39*100</f>
        <v>0.18316445830085737</v>
      </c>
      <c r="V39" s="129">
        <f>SV_SO_1314_1a!V39/SV_SO_1314_1a!$V39*100</f>
        <v>100</v>
      </c>
    </row>
    <row r="40" spans="1:22" ht="12.75">
      <c r="A40" s="74" t="s">
        <v>49</v>
      </c>
      <c r="B40" s="151">
        <f>SV_SO_1314_1a!B40/SV_SO_1314_1a!$H40*100</f>
        <v>0</v>
      </c>
      <c r="C40" s="154">
        <f>SV_SO_1314_1a!C40/SV_SO_1314_1a!$H40*100</f>
        <v>0.33855601921108575</v>
      </c>
      <c r="D40" s="153">
        <f>SV_SO_1314_1a!D40/SV_SO_1314_1a!$H40*100</f>
        <v>58.050547201007795</v>
      </c>
      <c r="E40" s="154">
        <f>SV_SO_1314_1a!E40/SV_SO_1314_1a!$H40*100</f>
        <v>30.9266986851429</v>
      </c>
      <c r="F40" s="154">
        <f>SV_SO_1314_1a!F40/SV_SO_1314_1a!$H40*100</f>
        <v>8.61349500039367</v>
      </c>
      <c r="G40" s="154">
        <f>SV_SO_1314_1a!G40/SV_SO_1314_1a!$H40*100</f>
        <v>2.0707030942445477</v>
      </c>
      <c r="H40" s="151">
        <f>SV_SO_1314_1a!H40/SV_SO_1314_1a!$H40*100</f>
        <v>100</v>
      </c>
      <c r="I40" s="151">
        <f>SV_SO_1314_1a!I40/SV_SO_1314_1a!$O40*100</f>
        <v>0</v>
      </c>
      <c r="J40" s="154">
        <f>SV_SO_1314_1a!J40/SV_SO_1314_1a!$O40*100</f>
        <v>0.30129557095510695</v>
      </c>
      <c r="K40" s="153">
        <f>SV_SO_1314_1a!K40/SV_SO_1314_1a!$O40*100</f>
        <v>65.73265039670584</v>
      </c>
      <c r="L40" s="154">
        <f>SV_SO_1314_1a!L40/SV_SO_1314_1a!$O40*100</f>
        <v>26.483880686953903</v>
      </c>
      <c r="M40" s="154">
        <f>SV_SO_1314_1a!M40/SV_SO_1314_1a!$O40*100</f>
        <v>6.045997790499146</v>
      </c>
      <c r="N40" s="154">
        <f>SV_SO_1314_1a!N40/SV_SO_1314_1a!$O40*100</f>
        <v>1.4361755548860098</v>
      </c>
      <c r="O40" s="151">
        <f>SV_SO_1314_1a!O40/SV_SO_1314_1a!$O40*100</f>
        <v>100</v>
      </c>
      <c r="P40" s="151">
        <f>SV_SO_1314_1a!P40/SV_SO_1314_1a!$V40*100</f>
        <v>0</v>
      </c>
      <c r="Q40" s="130">
        <f>SV_SO_1314_1a!Q40/SV_SO_1314_1a!$V40*100</f>
        <v>0.32218201076882336</v>
      </c>
      <c r="R40" s="129">
        <f>SV_SO_1314_1a!R40/SV_SO_1314_1a!$V40*100</f>
        <v>61.42642775178745</v>
      </c>
      <c r="S40" s="129">
        <f>SV_SO_1314_1a!S40/SV_SO_1314_1a!$V40*100</f>
        <v>28.974313708182542</v>
      </c>
      <c r="T40" s="130">
        <f>SV_SO_1314_1a!T40/SV_SO_1314_1a!$V40*100</f>
        <v>7.4852149351222526</v>
      </c>
      <c r="U40" s="132">
        <f>SV_SO_1314_1a!U40/SV_SO_1314_1a!$V40*100</f>
        <v>1.7918615941389353</v>
      </c>
      <c r="V40" s="129">
        <f>SV_SO_1314_1a!V40/SV_SO_1314_1a!$V40*100</f>
        <v>100</v>
      </c>
    </row>
    <row r="41" spans="1:22" ht="12.75">
      <c r="A41" s="74" t="s">
        <v>50</v>
      </c>
      <c r="B41" s="151">
        <f>SV_SO_1314_1a!B41/SV_SO_1314_1a!$H41*100</f>
        <v>0</v>
      </c>
      <c r="C41" s="154">
        <f>SV_SO_1314_1a!C41/SV_SO_1314_1a!$H41*100</f>
        <v>1.3490725126475547</v>
      </c>
      <c r="D41" s="153">
        <f>SV_SO_1314_1a!D41/SV_SO_1314_1a!$H41*100</f>
        <v>47.5548060708263</v>
      </c>
      <c r="E41" s="154">
        <f>SV_SO_1314_1a!E41/SV_SO_1314_1a!$H41*100</f>
        <v>31.871838111298484</v>
      </c>
      <c r="F41" s="154">
        <f>SV_SO_1314_1a!F41/SV_SO_1314_1a!$H41*100</f>
        <v>13.99662731871838</v>
      </c>
      <c r="G41" s="154">
        <f>SV_SO_1314_1a!G41/SV_SO_1314_1a!$H41*100</f>
        <v>5.227655986509275</v>
      </c>
      <c r="H41" s="151">
        <f>SV_SO_1314_1a!H41/SV_SO_1314_1a!$H41*100</f>
        <v>100</v>
      </c>
      <c r="I41" s="151">
        <f>SV_SO_1314_1a!I41/SV_SO_1314_1a!$O41*100</f>
        <v>0</v>
      </c>
      <c r="J41" s="154">
        <f>SV_SO_1314_1a!J41/SV_SO_1314_1a!$O41*100</f>
        <v>0.3872216844143272</v>
      </c>
      <c r="K41" s="153">
        <f>SV_SO_1314_1a!K41/SV_SO_1314_1a!$O41*100</f>
        <v>61.37463697967086</v>
      </c>
      <c r="L41" s="154">
        <f>SV_SO_1314_1a!L41/SV_SO_1314_1a!$O41*100</f>
        <v>30.493707647628266</v>
      </c>
      <c r="M41" s="154">
        <f>SV_SO_1314_1a!M41/SV_SO_1314_1a!$O41*100</f>
        <v>6.582768635043562</v>
      </c>
      <c r="N41" s="154">
        <f>SV_SO_1314_1a!N41/SV_SO_1314_1a!$O41*100</f>
        <v>1.1616650532429817</v>
      </c>
      <c r="O41" s="151">
        <f>SV_SO_1314_1a!O41/SV_SO_1314_1a!$O41*100</f>
        <v>100</v>
      </c>
      <c r="P41" s="151">
        <f>SV_SO_1314_1a!P41/SV_SO_1314_1a!$V41*100</f>
        <v>0</v>
      </c>
      <c r="Q41" s="130">
        <f>SV_SO_1314_1a!Q41/SV_SO_1314_1a!$V41*100</f>
        <v>0.7380073800738007</v>
      </c>
      <c r="R41" s="129">
        <f>SV_SO_1314_1a!R41/SV_SO_1314_1a!$V41*100</f>
        <v>56.33456334563346</v>
      </c>
      <c r="S41" s="129">
        <f>SV_SO_1314_1a!S41/SV_SO_1314_1a!$V41*100</f>
        <v>30.996309963099634</v>
      </c>
      <c r="T41" s="130">
        <f>SV_SO_1314_1a!T41/SV_SO_1314_1a!$V41*100</f>
        <v>9.28659286592866</v>
      </c>
      <c r="U41" s="132">
        <f>SV_SO_1314_1a!U41/SV_SO_1314_1a!$V41*100</f>
        <v>2.6445264452644524</v>
      </c>
      <c r="V41" s="129">
        <f>SV_SO_1314_1a!V41/SV_SO_1314_1a!$V41*100</f>
        <v>100</v>
      </c>
    </row>
    <row r="42" spans="1:22" ht="12.75">
      <c r="A42" s="74" t="s">
        <v>51</v>
      </c>
      <c r="B42" s="151">
        <f>SV_SO_1314_1a!B42/SV_SO_1314_1a!$H42*100</f>
        <v>0</v>
      </c>
      <c r="C42" s="154">
        <f>SV_SO_1314_1a!C42/SV_SO_1314_1a!$H42*100</f>
        <v>0.03925673907354096</v>
      </c>
      <c r="D42" s="153">
        <f>SV_SO_1314_1a!D42/SV_SO_1314_1a!$H42*100</f>
        <v>38.13137922009945</v>
      </c>
      <c r="E42" s="154">
        <f>SV_SO_1314_1a!E42/SV_SO_1314_1a!$H42*100</f>
        <v>44.11148913896886</v>
      </c>
      <c r="F42" s="154">
        <f>SV_SO_1314_1a!F42/SV_SO_1314_1a!$H42*100</f>
        <v>13.870714472651139</v>
      </c>
      <c r="G42" s="154">
        <f>SV_SO_1314_1a!G42/SV_SO_1314_1a!$H42*100</f>
        <v>3.8471604292070136</v>
      </c>
      <c r="H42" s="151">
        <f>SV_SO_1314_1a!H42/SV_SO_1314_1a!$H42*100</f>
        <v>100</v>
      </c>
      <c r="I42" s="151">
        <f>SV_SO_1314_1a!I42/SV_SO_1314_1a!$O42*100</f>
        <v>0</v>
      </c>
      <c r="J42" s="154">
        <f>SV_SO_1314_1a!J42/SV_SO_1314_1a!$O42*100</f>
        <v>0.04326507066628209</v>
      </c>
      <c r="K42" s="153">
        <f>SV_SO_1314_1a!K42/SV_SO_1314_1a!$O42*100</f>
        <v>43.322757427170465</v>
      </c>
      <c r="L42" s="154">
        <f>SV_SO_1314_1a!L42/SV_SO_1314_1a!$O42*100</f>
        <v>42.63051629650995</v>
      </c>
      <c r="M42" s="154">
        <f>SV_SO_1314_1a!M42/SV_SO_1314_1a!$O42*100</f>
        <v>10.902797807903086</v>
      </c>
      <c r="N42" s="154">
        <f>SV_SO_1314_1a!N42/SV_SO_1314_1a!$O42*100</f>
        <v>3.1006633977502163</v>
      </c>
      <c r="O42" s="151">
        <f>SV_SO_1314_1a!O42/SV_SO_1314_1a!$O42*100</f>
        <v>100</v>
      </c>
      <c r="P42" s="151">
        <f>SV_SO_1314_1a!P42/SV_SO_1314_1a!$V42*100</f>
        <v>0</v>
      </c>
      <c r="Q42" s="130">
        <f>SV_SO_1314_1a!Q42/SV_SO_1314_1a!$V42*100</f>
        <v>0.0411635565312843</v>
      </c>
      <c r="R42" s="129">
        <f>SV_SO_1314_1a!R42/SV_SO_1314_1a!$V42*100</f>
        <v>40.600987925356755</v>
      </c>
      <c r="S42" s="129">
        <f>SV_SO_1314_1a!S42/SV_SO_1314_1a!$V42*100</f>
        <v>43.4069703622393</v>
      </c>
      <c r="T42" s="130">
        <f>SV_SO_1314_1a!T42/SV_SO_1314_1a!$V42*100</f>
        <v>12.458836443468716</v>
      </c>
      <c r="U42" s="132">
        <f>SV_SO_1314_1a!U42/SV_SO_1314_1a!$V42*100</f>
        <v>3.492041712403952</v>
      </c>
      <c r="V42" s="129">
        <f>SV_SO_1314_1a!V42/SV_SO_1314_1a!$V42*100</f>
        <v>100</v>
      </c>
    </row>
    <row r="43" spans="1:22" ht="12.75">
      <c r="A43" s="29" t="s">
        <v>1</v>
      </c>
      <c r="B43" s="148">
        <f>SV_SO_1314_1a!B43/SV_SO_1314_1a!$H43*100</f>
        <v>0.018535681186283594</v>
      </c>
      <c r="C43" s="149">
        <f>SV_SO_1314_1a!C43/SV_SO_1314_1a!$H43*100</f>
        <v>1.0596231078158789</v>
      </c>
      <c r="D43" s="150">
        <f>SV_SO_1314_1a!D43/SV_SO_1314_1a!$H43*100</f>
        <v>61.72072907012666</v>
      </c>
      <c r="E43" s="149">
        <f>SV_SO_1314_1a!E43/SV_SO_1314_1a!$H43*100</f>
        <v>27.86839666357739</v>
      </c>
      <c r="F43" s="149">
        <f>SV_SO_1314_1a!F43/SV_SO_1314_1a!$H43*100</f>
        <v>7.448254556688291</v>
      </c>
      <c r="G43" s="149">
        <f>SV_SO_1314_1a!G43/SV_SO_1314_1a!$H43*100</f>
        <v>1.8844609206054992</v>
      </c>
      <c r="H43" s="148">
        <f>SV_SO_1314_1a!H43/SV_SO_1314_1a!$H43*100</f>
        <v>100</v>
      </c>
      <c r="I43" s="148">
        <f>SV_SO_1314_1a!I43/SV_SO_1314_1a!$O43*100</f>
        <v>0.02177293934681182</v>
      </c>
      <c r="J43" s="149">
        <f>SV_SO_1314_1a!J43/SV_SO_1314_1a!$O43*100</f>
        <v>0.9953343701399688</v>
      </c>
      <c r="K43" s="150">
        <f>SV_SO_1314_1a!K43/SV_SO_1314_1a!$O43*100</f>
        <v>70.58786936236392</v>
      </c>
      <c r="L43" s="149">
        <f>SV_SO_1314_1a!L43/SV_SO_1314_1a!$O43*100</f>
        <v>22.19595645412131</v>
      </c>
      <c r="M43" s="149">
        <f>SV_SO_1314_1a!M43/SV_SO_1314_1a!$O43*100</f>
        <v>4.970451010886469</v>
      </c>
      <c r="N43" s="149">
        <f>SV_SO_1314_1a!N43/SV_SO_1314_1a!$O43*100</f>
        <v>1.228615863141524</v>
      </c>
      <c r="O43" s="148">
        <f>SV_SO_1314_1a!O43/SV_SO_1314_1a!$O43*100</f>
        <v>100</v>
      </c>
      <c r="P43" s="148">
        <f>SV_SO_1314_1a!P43/SV_SO_1314_1a!$V43*100</f>
        <v>0.02014879107253565</v>
      </c>
      <c r="Q43" s="134">
        <f>SV_SO_1314_1a!Q43/SV_SO_1314_1a!$V43*100</f>
        <v>1.027588344699318</v>
      </c>
      <c r="R43" s="135">
        <f>SV_SO_1314_1a!R43/SV_SO_1314_1a!$V43*100</f>
        <v>66.13918164910105</v>
      </c>
      <c r="S43" s="134">
        <f>SV_SO_1314_1a!S43/SV_SO_1314_1a!$V43*100</f>
        <v>25.041847489150655</v>
      </c>
      <c r="T43" s="134">
        <f>SV_SO_1314_1a!T43/SV_SO_1314_1a!$V43*100</f>
        <v>6.2135771853688775</v>
      </c>
      <c r="U43" s="134">
        <f>SV_SO_1314_1a!U43/SV_SO_1314_1a!$V43*100</f>
        <v>1.5576565406075635</v>
      </c>
      <c r="V43" s="133">
        <f>SV_SO_1314_1a!V43/SV_SO_1314_1a!$V43*100</f>
        <v>100</v>
      </c>
    </row>
    <row r="44" spans="1:22" ht="12.75">
      <c r="A44" s="30" t="s">
        <v>18</v>
      </c>
      <c r="B44" s="89"/>
      <c r="C44" s="90"/>
      <c r="D44" s="91"/>
      <c r="E44" s="90"/>
      <c r="F44" s="90"/>
      <c r="G44" s="90"/>
      <c r="H44" s="89"/>
      <c r="I44" s="89"/>
      <c r="J44" s="90"/>
      <c r="K44" s="91"/>
      <c r="L44" s="90"/>
      <c r="M44" s="90"/>
      <c r="N44" s="90"/>
      <c r="O44" s="89"/>
      <c r="P44" s="89"/>
      <c r="Q44" s="139"/>
      <c r="R44" s="138"/>
      <c r="S44" s="138"/>
      <c r="T44" s="139"/>
      <c r="U44" s="141"/>
      <c r="V44" s="138"/>
    </row>
    <row r="45" spans="1:22" ht="12.75">
      <c r="A45" s="74" t="s">
        <v>48</v>
      </c>
      <c r="B45" s="151">
        <f>SV_SO_1314_1a!B45/SV_SO_1314_1a!$H45*100</f>
        <v>0.0746895714685837</v>
      </c>
      <c r="C45" s="152">
        <f>SV_SO_1314_1a!C45/SV_SO_1314_1a!$H45*100</f>
        <v>2.922229483708337</v>
      </c>
      <c r="D45" s="153">
        <f>SV_SO_1314_1a!D45/SV_SO_1314_1a!$H45*100</f>
        <v>80.91681448977687</v>
      </c>
      <c r="E45" s="152">
        <f>SV_SO_1314_1a!E45/SV_SO_1314_1a!$H45*100</f>
        <v>13.658855382317245</v>
      </c>
      <c r="F45" s="152">
        <f>SV_SO_1314_1a!F45/SV_SO_1314_1a!$H45*100</f>
        <v>2.1006441975539163</v>
      </c>
      <c r="G45" s="152">
        <f>SV_SO_1314_1a!G45/SV_SO_1314_1a!$H45*100</f>
        <v>0.3267668751750537</v>
      </c>
      <c r="H45" s="151">
        <f>SV_SO_1314_1a!H45/SV_SO_1314_1a!$H45*100</f>
        <v>100</v>
      </c>
      <c r="I45" s="151">
        <f>SV_SO_1314_1a!I45/SV_SO_1314_1a!$O45*100</f>
        <v>0.02176436448055717</v>
      </c>
      <c r="J45" s="152">
        <f>SV_SO_1314_1a!J45/SV_SO_1314_1a!$O45*100</f>
        <v>2.190946024376088</v>
      </c>
      <c r="K45" s="153">
        <f>SV_SO_1314_1a!K45/SV_SO_1314_1a!$O45*100</f>
        <v>87.45647127103888</v>
      </c>
      <c r="L45" s="152">
        <f>SV_SO_1314_1a!L45/SV_SO_1314_1a!$O45*100</f>
        <v>9.075739988392339</v>
      </c>
      <c r="M45" s="152">
        <f>SV_SO_1314_1a!M45/SV_SO_1314_1a!$O45*100</f>
        <v>1.0519442832269297</v>
      </c>
      <c r="N45" s="152">
        <f>SV_SO_1314_1a!N45/SV_SO_1314_1a!$O45*100</f>
        <v>0.20313406848520024</v>
      </c>
      <c r="O45" s="151">
        <f>SV_SO_1314_1a!O45/SV_SO_1314_1a!$O45*100</f>
        <v>100</v>
      </c>
      <c r="P45" s="151">
        <f>SV_SO_1314_1a!P45/SV_SO_1314_1a!$V45*100</f>
        <v>0.04490712390283731</v>
      </c>
      <c r="Q45" s="130">
        <f>SV_SO_1314_1a!Q45/SV_SO_1314_1a!$V45*100</f>
        <v>2.510716472749541</v>
      </c>
      <c r="R45" s="129">
        <f>SV_SO_1314_1a!R45/SV_SO_1314_1a!$V45*100</f>
        <v>84.5968565013268</v>
      </c>
      <c r="S45" s="129">
        <f>SV_SO_1314_1a!S45/SV_SO_1314_1a!$V45*100</f>
        <v>11.07981220657277</v>
      </c>
      <c r="T45" s="130">
        <f>SV_SO_1314_1a!T45/SV_SO_1314_1a!$V45*100</f>
        <v>1.5105123494590733</v>
      </c>
      <c r="U45" s="132">
        <f>SV_SO_1314_1a!U45/SV_SO_1314_1a!$V45*100</f>
        <v>0.25719534598897736</v>
      </c>
      <c r="V45" s="129">
        <f>SV_SO_1314_1a!V45/SV_SO_1314_1a!$V45*100</f>
        <v>100</v>
      </c>
    </row>
    <row r="46" spans="1:22" ht="12.75">
      <c r="A46" s="74" t="s">
        <v>49</v>
      </c>
      <c r="B46" s="151">
        <f>SV_SO_1314_1a!B46/SV_SO_1314_1a!$H46*100</f>
        <v>0.009137426900584795</v>
      </c>
      <c r="C46" s="154">
        <f>SV_SO_1314_1a!C46/SV_SO_1314_1a!$H46*100</f>
        <v>0.23757309941520466</v>
      </c>
      <c r="D46" s="153">
        <f>SV_SO_1314_1a!D46/SV_SO_1314_1a!$H46*100</f>
        <v>56.98099415204678</v>
      </c>
      <c r="E46" s="154">
        <f>SV_SO_1314_1a!E46/SV_SO_1314_1a!$H46*100</f>
        <v>29.91593567251462</v>
      </c>
      <c r="F46" s="154">
        <f>SV_SO_1314_1a!F46/SV_SO_1314_1a!$H46*100</f>
        <v>10.188230994152047</v>
      </c>
      <c r="G46" s="154">
        <f>SV_SO_1314_1a!G46/SV_SO_1314_1a!$H46*100</f>
        <v>2.66812865497076</v>
      </c>
      <c r="H46" s="151">
        <f>SV_SO_1314_1a!H46/SV_SO_1314_1a!$H46*100</f>
        <v>100</v>
      </c>
      <c r="I46" s="151">
        <f>SV_SO_1314_1a!I46/SV_SO_1314_1a!$O46*100</f>
        <v>0</v>
      </c>
      <c r="J46" s="154">
        <f>SV_SO_1314_1a!J46/SV_SO_1314_1a!$O46*100</f>
        <v>0.3390213583455758</v>
      </c>
      <c r="K46" s="153">
        <f>SV_SO_1314_1a!K46/SV_SO_1314_1a!$O46*100</f>
        <v>65.61193355181376</v>
      </c>
      <c r="L46" s="154">
        <f>SV_SO_1314_1a!L46/SV_SO_1314_1a!$O46*100</f>
        <v>25.743021810374056</v>
      </c>
      <c r="M46" s="154">
        <f>SV_SO_1314_1a!M46/SV_SO_1314_1a!$O46*100</f>
        <v>6.656119335518137</v>
      </c>
      <c r="N46" s="154">
        <f>SV_SO_1314_1a!N46/SV_SO_1314_1a!$O46*100</f>
        <v>1.6499039439484688</v>
      </c>
      <c r="O46" s="151">
        <f>SV_SO_1314_1a!O46/SV_SO_1314_1a!$O46*100</f>
        <v>100</v>
      </c>
      <c r="P46" s="151">
        <f>SV_SO_1314_1a!P46/SV_SO_1314_1a!$V46*100</f>
        <v>0.005052291214065579</v>
      </c>
      <c r="Q46" s="130">
        <f>SV_SO_1314_1a!Q46/SV_SO_1314_1a!$V46*100</f>
        <v>0.28292830798767243</v>
      </c>
      <c r="R46" s="129">
        <f>SV_SO_1314_1a!R46/SV_SO_1314_1a!$V46*100</f>
        <v>60.8396907997777</v>
      </c>
      <c r="S46" s="129">
        <f>SV_SO_1314_1a!S46/SV_SO_1314_1a!$V46*100</f>
        <v>28.050320820492093</v>
      </c>
      <c r="T46" s="130">
        <f>SV_SO_1314_1a!T46/SV_SO_1314_1a!$V46*100</f>
        <v>8.609104228767746</v>
      </c>
      <c r="U46" s="132">
        <f>SV_SO_1314_1a!U46/SV_SO_1314_1a!$V46*100</f>
        <v>2.2129035517607236</v>
      </c>
      <c r="V46" s="129">
        <f>SV_SO_1314_1a!V46/SV_SO_1314_1a!$V46*100</f>
        <v>100</v>
      </c>
    </row>
    <row r="47" spans="1:22" ht="12.75">
      <c r="A47" s="74" t="s">
        <v>50</v>
      </c>
      <c r="B47" s="151">
        <f>SV_SO_1314_1a!B47/SV_SO_1314_1a!$H47*100</f>
        <v>0</v>
      </c>
      <c r="C47" s="154">
        <f>SV_SO_1314_1a!C47/SV_SO_1314_1a!$H47*100</f>
        <v>0.8298755186721992</v>
      </c>
      <c r="D47" s="153">
        <f>SV_SO_1314_1a!D47/SV_SO_1314_1a!$H47*100</f>
        <v>42.946058091286304</v>
      </c>
      <c r="E47" s="154">
        <f>SV_SO_1314_1a!E47/SV_SO_1314_1a!$H47*100</f>
        <v>37.551867219917014</v>
      </c>
      <c r="F47" s="154">
        <f>SV_SO_1314_1a!F47/SV_SO_1314_1a!$H47*100</f>
        <v>14.315352697095435</v>
      </c>
      <c r="G47" s="154">
        <f>SV_SO_1314_1a!G47/SV_SO_1314_1a!$H47*100</f>
        <v>4.356846473029045</v>
      </c>
      <c r="H47" s="151">
        <f>SV_SO_1314_1a!H47/SV_SO_1314_1a!$H47*100</f>
        <v>100</v>
      </c>
      <c r="I47" s="151">
        <f>SV_SO_1314_1a!I47/SV_SO_1314_1a!$O47*100</f>
        <v>0</v>
      </c>
      <c r="J47" s="154">
        <f>SV_SO_1314_1a!J47/SV_SO_1314_1a!$O47*100</f>
        <v>0.4439511653718091</v>
      </c>
      <c r="K47" s="153">
        <f>SV_SO_1314_1a!K47/SV_SO_1314_1a!$O47*100</f>
        <v>57.93562708102109</v>
      </c>
      <c r="L47" s="154">
        <f>SV_SO_1314_1a!L47/SV_SO_1314_1a!$O47*100</f>
        <v>30.52164261931188</v>
      </c>
      <c r="M47" s="154">
        <f>SV_SO_1314_1a!M47/SV_SO_1314_1a!$O47*100</f>
        <v>8.546059933407326</v>
      </c>
      <c r="N47" s="154">
        <f>SV_SO_1314_1a!N47/SV_SO_1314_1a!$O47*100</f>
        <v>2.5527192008879025</v>
      </c>
      <c r="O47" s="151">
        <f>SV_SO_1314_1a!O47/SV_SO_1314_1a!$O47*100</f>
        <v>100</v>
      </c>
      <c r="P47" s="151">
        <f>SV_SO_1314_1a!P47/SV_SO_1314_1a!$V47*100</f>
        <v>0</v>
      </c>
      <c r="Q47" s="130">
        <f>SV_SO_1314_1a!Q47/SV_SO_1314_1a!$V47*100</f>
        <v>0.5784526391901663</v>
      </c>
      <c r="R47" s="129">
        <f>SV_SO_1314_1a!R47/SV_SO_1314_1a!$V47*100</f>
        <v>52.7114967462039</v>
      </c>
      <c r="S47" s="129">
        <f>SV_SO_1314_1a!S47/SV_SO_1314_1a!$V47*100</f>
        <v>32.97180043383948</v>
      </c>
      <c r="T47" s="130">
        <f>SV_SO_1314_1a!T47/SV_SO_1314_1a!$V47*100</f>
        <v>10.556760665220535</v>
      </c>
      <c r="U47" s="132">
        <f>SV_SO_1314_1a!U47/SV_SO_1314_1a!$V47*100</f>
        <v>3.181489515545915</v>
      </c>
      <c r="V47" s="129">
        <f>SV_SO_1314_1a!V47/SV_SO_1314_1a!$V47*100</f>
        <v>100</v>
      </c>
    </row>
    <row r="48" spans="1:22" ht="12.75">
      <c r="A48" s="74" t="s">
        <v>51</v>
      </c>
      <c r="B48" s="151">
        <f>SV_SO_1314_1a!B48/SV_SO_1314_1a!$H48*100</f>
        <v>0</v>
      </c>
      <c r="C48" s="154">
        <f>SV_SO_1314_1a!C48/SV_SO_1314_1a!$H48*100</f>
        <v>0.028575510787255322</v>
      </c>
      <c r="D48" s="153">
        <f>SV_SO_1314_1a!D48/SV_SO_1314_1a!$H48*100</f>
        <v>38.73410487212459</v>
      </c>
      <c r="E48" s="154">
        <f>SV_SO_1314_1a!E48/SV_SO_1314_1a!$H48*100</f>
        <v>42.477496785255035</v>
      </c>
      <c r="F48" s="154">
        <f>SV_SO_1314_1a!F48/SV_SO_1314_1a!$H48*100</f>
        <v>14.030575796542363</v>
      </c>
      <c r="G48" s="154">
        <f>SV_SO_1314_1a!G48/SV_SO_1314_1a!$H48*100</f>
        <v>4.729247035290756</v>
      </c>
      <c r="H48" s="151">
        <f>SV_SO_1314_1a!H48/SV_SO_1314_1a!$H48*100</f>
        <v>100</v>
      </c>
      <c r="I48" s="151">
        <f>SV_SO_1314_1a!I48/SV_SO_1314_1a!$O48*100</f>
        <v>0</v>
      </c>
      <c r="J48" s="154">
        <f>SV_SO_1314_1a!J48/SV_SO_1314_1a!$O48*100</f>
        <v>0.04983388704318936</v>
      </c>
      <c r="K48" s="153">
        <f>SV_SO_1314_1a!K48/SV_SO_1314_1a!$O48*100</f>
        <v>44.734219269102994</v>
      </c>
      <c r="L48" s="154">
        <f>SV_SO_1314_1a!L48/SV_SO_1314_1a!$O48*100</f>
        <v>40.66445182724252</v>
      </c>
      <c r="M48" s="154">
        <f>SV_SO_1314_1a!M48/SV_SO_1314_1a!$O48*100</f>
        <v>11.112956810631228</v>
      </c>
      <c r="N48" s="154">
        <f>SV_SO_1314_1a!N48/SV_SO_1314_1a!$O48*100</f>
        <v>3.438538205980066</v>
      </c>
      <c r="O48" s="151">
        <f>SV_SO_1314_1a!O48/SV_SO_1314_1a!$O48*100</f>
        <v>100</v>
      </c>
      <c r="P48" s="151">
        <f>SV_SO_1314_1a!P48/SV_SO_1314_1a!$V48*100</f>
        <v>0</v>
      </c>
      <c r="Q48" s="130">
        <f>SV_SO_1314_1a!Q48/SV_SO_1314_1a!$V48*100</f>
        <v>0.038405407481373374</v>
      </c>
      <c r="R48" s="129">
        <f>SV_SO_1314_1a!R48/SV_SO_1314_1a!$V48*100</f>
        <v>41.50856440586835</v>
      </c>
      <c r="S48" s="129">
        <f>SV_SO_1314_1a!S48/SV_SO_1314_1a!$V48*100</f>
        <v>41.63914279130502</v>
      </c>
      <c r="T48" s="130">
        <f>SV_SO_1314_1a!T48/SV_SO_1314_1a!$V48*100</f>
        <v>12.681465550349488</v>
      </c>
      <c r="U48" s="132">
        <f>SV_SO_1314_1a!U48/SV_SO_1314_1a!$V48*100</f>
        <v>4.1324218449957755</v>
      </c>
      <c r="V48" s="129">
        <f>SV_SO_1314_1a!V48/SV_SO_1314_1a!$V48*100</f>
        <v>100</v>
      </c>
    </row>
    <row r="49" spans="1:22" ht="12.75">
      <c r="A49" s="29" t="s">
        <v>1</v>
      </c>
      <c r="B49" s="148">
        <f>SV_SO_1314_1a!B49/SV_SO_1314_1a!$H49*100</f>
        <v>0.03088962108731466</v>
      </c>
      <c r="C49" s="149">
        <f>SV_SO_1314_1a!C49/SV_SO_1314_1a!$H49*100</f>
        <v>1.1841021416803954</v>
      </c>
      <c r="D49" s="150">
        <f>SV_SO_1314_1a!D49/SV_SO_1314_1a!$H49*100</f>
        <v>61.16488193300385</v>
      </c>
      <c r="E49" s="149">
        <f>SV_SO_1314_1a!E49/SV_SO_1314_1a!$H49*100</f>
        <v>27.083333333333332</v>
      </c>
      <c r="F49" s="149">
        <f>SV_SO_1314_1a!F49/SV_SO_1314_1a!$H49*100</f>
        <v>8.206342668863261</v>
      </c>
      <c r="G49" s="149">
        <f>SV_SO_1314_1a!G49/SV_SO_1314_1a!$H49*100</f>
        <v>2.330450302031851</v>
      </c>
      <c r="H49" s="148">
        <f>SV_SO_1314_1a!H49/SV_SO_1314_1a!$H49*100</f>
        <v>100</v>
      </c>
      <c r="I49" s="148">
        <f>SV_SO_1314_1a!I49/SV_SO_1314_1a!$O49*100</f>
        <v>0.010150910198281111</v>
      </c>
      <c r="J49" s="149">
        <f>SV_SO_1314_1a!J49/SV_SO_1314_1a!$O49*100</f>
        <v>1.1470528524057657</v>
      </c>
      <c r="K49" s="150">
        <f>SV_SO_1314_1a!K49/SV_SO_1314_1a!$O49*100</f>
        <v>71.31352777965758</v>
      </c>
      <c r="L49" s="149">
        <f>SV_SO_1314_1a!L49/SV_SO_1314_1a!$O49*100</f>
        <v>21.15449685321784</v>
      </c>
      <c r="M49" s="149">
        <f>SV_SO_1314_1a!M49/SV_SO_1314_1a!$O49*100</f>
        <v>5.007782364485349</v>
      </c>
      <c r="N49" s="149">
        <f>SV_SO_1314_1a!N49/SV_SO_1314_1a!$O49*100</f>
        <v>1.36698924003519</v>
      </c>
      <c r="O49" s="148">
        <f>SV_SO_1314_1a!O49/SV_SO_1314_1a!$O49*100</f>
        <v>100</v>
      </c>
      <c r="P49" s="148">
        <f>SV_SO_1314_1a!P49/SV_SO_1314_1a!$V49*100</f>
        <v>0.020446413358323395</v>
      </c>
      <c r="Q49" s="134">
        <f>SV_SO_1314_1a!Q49/SV_SO_1314_1a!$V49*100</f>
        <v>1.1654455614244335</v>
      </c>
      <c r="R49" s="135">
        <f>SV_SO_1314_1a!R49/SV_SO_1314_1a!$V49*100</f>
        <v>66.27534503322542</v>
      </c>
      <c r="S49" s="134">
        <f>SV_SO_1314_1a!S49/SV_SO_1314_1a!$V49*100</f>
        <v>24.097802010563978</v>
      </c>
      <c r="T49" s="134">
        <f>SV_SO_1314_1a!T49/SV_SO_1314_1a!$V49*100</f>
        <v>6.595672175839155</v>
      </c>
      <c r="U49" s="134">
        <f>SV_SO_1314_1a!U49/SV_SO_1314_1a!$V49*100</f>
        <v>1.8452888055886862</v>
      </c>
      <c r="V49" s="133">
        <f>SV_SO_1314_1a!V49/SV_SO_1314_1a!$V49*100</f>
        <v>100</v>
      </c>
    </row>
    <row r="50" spans="1:22" s="158" customFormat="1" ht="12.75">
      <c r="A50" s="142" t="s">
        <v>23</v>
      </c>
      <c r="B50" s="143">
        <f>SV_SO_1314_1a!B50/SV_SO_1314_1a!$H50*100</f>
        <v>0.024387864598575747</v>
      </c>
      <c r="C50" s="144">
        <f>SV_SO_1314_1a!C50/SV_SO_1314_1a!$H50*100</f>
        <v>1.1185900562546744</v>
      </c>
      <c r="D50" s="145">
        <f>SV_SO_1314_1a!D50/SV_SO_1314_1a!$H50*100</f>
        <v>61.45741878841089</v>
      </c>
      <c r="E50" s="144">
        <f>SV_SO_1314_1a!E50/SV_SO_1314_1a!$H50*100</f>
        <v>27.4965044060742</v>
      </c>
      <c r="F50" s="144">
        <f>SV_SO_1314_1a!F50/SV_SO_1314_1a!$H50*100</f>
        <v>7.8073683868240495</v>
      </c>
      <c r="G50" s="144">
        <f>SV_SO_1314_1a!G50/SV_SO_1314_1a!$H50*100</f>
        <v>2.0957304978376095</v>
      </c>
      <c r="H50" s="143">
        <f>SV_SO_1314_1a!H50/SV_SO_1314_1a!$H50*100</f>
        <v>100</v>
      </c>
      <c r="I50" s="143">
        <f>SV_SO_1314_1a!I50/SV_SO_1314_1a!$O50*100</f>
        <v>0.016206404771165566</v>
      </c>
      <c r="J50" s="144">
        <f>SV_SO_1314_1a!J50/SV_SO_1314_1a!$O50*100</f>
        <v>1.0680020744198109</v>
      </c>
      <c r="K50" s="145">
        <f>SV_SO_1314_1a!K50/SV_SO_1314_1a!$O50*100</f>
        <v>70.93543368339168</v>
      </c>
      <c r="L50" s="144">
        <f>SV_SO_1314_1a!L50/SV_SO_1314_1a!$O50*100</f>
        <v>21.697134707636458</v>
      </c>
      <c r="M50" s="144">
        <f>SV_SO_1314_1a!M50/SV_SO_1314_1a!$O50*100</f>
        <v>4.988331388564761</v>
      </c>
      <c r="N50" s="144">
        <f>SV_SO_1314_1a!N50/SV_SO_1314_1a!$O50*100</f>
        <v>1.2948917412161287</v>
      </c>
      <c r="O50" s="143">
        <f>SV_SO_1314_1a!O50/SV_SO_1314_1a!$O50*100</f>
        <v>100</v>
      </c>
      <c r="P50" s="143">
        <f>SV_SO_1314_1a!P50/SV_SO_1314_1a!$V50*100</f>
        <v>0.020290560831101374</v>
      </c>
      <c r="Q50" s="144">
        <f>SV_SO_1314_1a!Q50/SV_SO_1314_1a!$V50*100</f>
        <v>1.093255417579742</v>
      </c>
      <c r="R50" s="143">
        <f>SV_SO_1314_1a!R50/SV_SO_1314_1a!$V50*100</f>
        <v>66.20404187971755</v>
      </c>
      <c r="S50" s="143">
        <f>SV_SO_1314_1a!S50/SV_SO_1314_1a!$V50*100</f>
        <v>24.592159727294863</v>
      </c>
      <c r="T50" s="144">
        <f>SV_SO_1314_1a!T50/SV_SO_1314_1a!$V50*100</f>
        <v>6.395584773963152</v>
      </c>
      <c r="U50" s="146">
        <f>SV_SO_1314_1a!U50/SV_SO_1314_1a!$V50*100</f>
        <v>1.6946676406135865</v>
      </c>
      <c r="V50" s="143">
        <f>SV_SO_1314_1a!V50/SV_SO_1314_1a!$V50*100</f>
        <v>100</v>
      </c>
    </row>
    <row r="51" spans="1:22" s="112" customFormat="1" ht="12.75">
      <c r="A51" s="159" t="s">
        <v>24</v>
      </c>
      <c r="B51" s="160">
        <f>SV_SO_1314_1a!B51/SV_SO_1314_1a!$H51*100</f>
        <v>0.02601263470828688</v>
      </c>
      <c r="C51" s="161">
        <f>SV_SO_1314_1a!C51/SV_SO_1314_1a!$H51*100</f>
        <v>1.3006317354143442</v>
      </c>
      <c r="D51" s="162">
        <f>SV_SO_1314_1a!D51/SV_SO_1314_1a!$H51*100</f>
        <v>68.9817911557042</v>
      </c>
      <c r="E51" s="161">
        <f>SV_SO_1314_1a!E51/SV_SO_1314_1a!$H51*100</f>
        <v>23.776609863566385</v>
      </c>
      <c r="F51" s="161">
        <f>SV_SO_1314_1a!F51/SV_SO_1314_1a!$H51*100</f>
        <v>4.9163879598662215</v>
      </c>
      <c r="G51" s="161">
        <f>SV_SO_1314_1a!G51/SV_SO_1314_1a!$H51*100</f>
        <v>0.9985666507405637</v>
      </c>
      <c r="H51" s="160">
        <f>SV_SO_1314_1a!H51/SV_SO_1314_1a!$H51*100</f>
        <v>100</v>
      </c>
      <c r="I51" s="160">
        <f>SV_SO_1314_1a!I51/SV_SO_1314_1a!$O51*100</f>
        <v>0.014048055154825776</v>
      </c>
      <c r="J51" s="161">
        <f>SV_SO_1314_1a!J51/SV_SO_1314_1a!$O51*100</f>
        <v>1.2556800069159655</v>
      </c>
      <c r="K51" s="162">
        <f>SV_SO_1314_1a!K51/SV_SO_1314_1a!$O51*100</f>
        <v>75.40509728278195</v>
      </c>
      <c r="L51" s="161">
        <f>SV_SO_1314_1a!L51/SV_SO_1314_1a!$O51*100</f>
        <v>19.38685642347322</v>
      </c>
      <c r="M51" s="161">
        <f>SV_SO_1314_1a!M51/SV_SO_1314_1a!$O51*100</f>
        <v>3.3191231852344134</v>
      </c>
      <c r="N51" s="161">
        <f>SV_SO_1314_1a!N51/SV_SO_1314_1a!$O51*100</f>
        <v>0.6191950464396285</v>
      </c>
      <c r="O51" s="160">
        <f>SV_SO_1314_1a!O51/SV_SO_1314_1a!$O51*100</f>
        <v>100</v>
      </c>
      <c r="P51" s="160">
        <f>SV_SO_1314_1a!P51/SV_SO_1314_1a!$V51*100</f>
        <v>0.0200830635508463</v>
      </c>
      <c r="Q51" s="161">
        <f>SV_SO_1314_1a!Q51/SV_SO_1314_1a!$V51*100</f>
        <v>1.2783539385565363</v>
      </c>
      <c r="R51" s="160">
        <f>SV_SO_1314_1a!R51/SV_SO_1314_1a!$V51*100</f>
        <v>72.1651416927077</v>
      </c>
      <c r="S51" s="160">
        <f>SV_SO_1314_1a!S51/SV_SO_1314_1a!$V51*100</f>
        <v>21.601075381109602</v>
      </c>
      <c r="T51" s="161">
        <f>SV_SO_1314_1a!T51/SV_SO_1314_1a!$V51*100</f>
        <v>4.124793479163152</v>
      </c>
      <c r="U51" s="163">
        <f>SV_SO_1314_1a!U51/SV_SO_1314_1a!$V51*100</f>
        <v>0.8105524449121567</v>
      </c>
      <c r="V51" s="160">
        <f>SV_SO_1314_1a!V51/SV_SO_1314_1a!$V51*100</f>
        <v>100</v>
      </c>
    </row>
    <row r="52" spans="1:22" s="112" customFormat="1" ht="12.75">
      <c r="A52" s="159"/>
      <c r="B52" s="164"/>
      <c r="C52" s="164"/>
      <c r="D52" s="164"/>
      <c r="E52" s="164"/>
      <c r="F52" s="164"/>
      <c r="G52" s="164"/>
      <c r="H52" s="164"/>
      <c r="I52" s="164"/>
      <c r="J52" s="164"/>
      <c r="K52" s="164"/>
      <c r="L52" s="164"/>
      <c r="M52" s="164"/>
      <c r="N52" s="164"/>
      <c r="O52" s="164"/>
      <c r="P52" s="164"/>
      <c r="Q52" s="164"/>
      <c r="R52" s="164"/>
      <c r="S52" s="164"/>
      <c r="T52" s="164"/>
      <c r="U52" s="164"/>
      <c r="V52" s="164"/>
    </row>
    <row r="53" spans="1:22" s="112" customFormat="1" ht="12.75">
      <c r="A53" s="159"/>
      <c r="B53" s="164"/>
      <c r="C53" s="164"/>
      <c r="D53" s="164"/>
      <c r="E53" s="164"/>
      <c r="F53" s="164"/>
      <c r="G53" s="164"/>
      <c r="H53" s="164"/>
      <c r="I53" s="164"/>
      <c r="J53" s="164"/>
      <c r="K53" s="164"/>
      <c r="L53" s="164"/>
      <c r="M53" s="164"/>
      <c r="N53" s="164"/>
      <c r="O53" s="164"/>
      <c r="P53" s="164"/>
      <c r="Q53" s="164"/>
      <c r="R53" s="164"/>
      <c r="S53" s="164"/>
      <c r="T53" s="164"/>
      <c r="U53" s="164"/>
      <c r="V53" s="164"/>
    </row>
    <row r="54" spans="1:22" s="112" customFormat="1" ht="12.75">
      <c r="A54" s="159"/>
      <c r="B54" s="164"/>
      <c r="C54" s="164"/>
      <c r="D54" s="164"/>
      <c r="E54" s="164"/>
      <c r="F54" s="164"/>
      <c r="G54" s="164"/>
      <c r="H54" s="164"/>
      <c r="I54" s="164"/>
      <c r="J54" s="164"/>
      <c r="K54" s="164"/>
      <c r="L54" s="164"/>
      <c r="M54" s="164"/>
      <c r="N54" s="164"/>
      <c r="O54" s="164"/>
      <c r="P54" s="164"/>
      <c r="Q54" s="164"/>
      <c r="R54" s="164"/>
      <c r="S54" s="164"/>
      <c r="T54" s="164"/>
      <c r="U54" s="164"/>
      <c r="V54" s="164"/>
    </row>
    <row r="55" spans="1:22" s="112" customFormat="1" ht="12.75">
      <c r="A55" s="159"/>
      <c r="B55" s="164"/>
      <c r="C55" s="164"/>
      <c r="D55" s="164"/>
      <c r="E55" s="164"/>
      <c r="F55" s="164"/>
      <c r="G55" s="164"/>
      <c r="H55" s="164"/>
      <c r="I55" s="164"/>
      <c r="J55" s="164"/>
      <c r="K55" s="164"/>
      <c r="L55" s="164"/>
      <c r="M55" s="164"/>
      <c r="N55" s="164"/>
      <c r="O55" s="164"/>
      <c r="P55" s="164"/>
      <c r="Q55" s="164"/>
      <c r="R55" s="164"/>
      <c r="S55" s="164"/>
      <c r="T55" s="164"/>
      <c r="U55" s="164"/>
      <c r="V55" s="164"/>
    </row>
    <row r="56" spans="1:22" s="112" customFormat="1" ht="12.75">
      <c r="A56" s="159"/>
      <c r="B56" s="164"/>
      <c r="C56" s="164"/>
      <c r="D56" s="164"/>
      <c r="E56" s="164"/>
      <c r="F56" s="164"/>
      <c r="G56" s="164"/>
      <c r="H56" s="164"/>
      <c r="I56" s="164"/>
      <c r="J56" s="164"/>
      <c r="K56" s="164"/>
      <c r="L56" s="164"/>
      <c r="M56" s="164"/>
      <c r="N56" s="164"/>
      <c r="O56" s="164"/>
      <c r="P56" s="164"/>
      <c r="Q56" s="164"/>
      <c r="R56" s="164"/>
      <c r="S56" s="164"/>
      <c r="T56" s="164"/>
      <c r="U56" s="164"/>
      <c r="V56" s="164"/>
    </row>
    <row r="57" spans="1:22" s="112" customFormat="1" ht="12.75">
      <c r="A57" s="159"/>
      <c r="B57" s="164"/>
      <c r="C57" s="164"/>
      <c r="D57" s="164"/>
      <c r="E57" s="164"/>
      <c r="F57" s="164"/>
      <c r="G57" s="164"/>
      <c r="H57" s="164"/>
      <c r="I57" s="164"/>
      <c r="J57" s="164"/>
      <c r="K57" s="164"/>
      <c r="L57" s="164"/>
      <c r="M57" s="164"/>
      <c r="N57" s="164"/>
      <c r="O57" s="164"/>
      <c r="P57" s="164"/>
      <c r="Q57" s="164"/>
      <c r="R57" s="164"/>
      <c r="S57" s="164"/>
      <c r="T57" s="164"/>
      <c r="U57" s="164"/>
      <c r="V57" s="164"/>
    </row>
    <row r="58" spans="1:22" s="112" customFormat="1" ht="12.75">
      <c r="A58" s="159"/>
      <c r="B58" s="164"/>
      <c r="C58" s="164"/>
      <c r="D58" s="164"/>
      <c r="E58" s="164"/>
      <c r="F58" s="164"/>
      <c r="G58" s="164"/>
      <c r="H58" s="164"/>
      <c r="I58" s="164"/>
      <c r="J58" s="164"/>
      <c r="K58" s="164"/>
      <c r="L58" s="164"/>
      <c r="M58" s="164"/>
      <c r="N58" s="164"/>
      <c r="O58" s="164"/>
      <c r="P58" s="164"/>
      <c r="Q58" s="164"/>
      <c r="R58" s="164"/>
      <c r="S58" s="164"/>
      <c r="T58" s="164"/>
      <c r="U58" s="164"/>
      <c r="V58" s="164"/>
    </row>
    <row r="59" spans="1:22" s="112" customFormat="1" ht="12.75">
      <c r="A59" s="159"/>
      <c r="B59" s="164"/>
      <c r="C59" s="164"/>
      <c r="D59" s="164"/>
      <c r="E59" s="164"/>
      <c r="F59" s="164"/>
      <c r="G59" s="164"/>
      <c r="H59" s="164"/>
      <c r="I59" s="164"/>
      <c r="J59" s="164"/>
      <c r="K59" s="164"/>
      <c r="L59" s="164"/>
      <c r="M59" s="164"/>
      <c r="N59" s="164"/>
      <c r="O59" s="164"/>
      <c r="P59" s="164"/>
      <c r="Q59" s="164"/>
      <c r="R59" s="164"/>
      <c r="S59" s="164"/>
      <c r="T59" s="164"/>
      <c r="U59" s="164"/>
      <c r="V59" s="164"/>
    </row>
    <row r="60" spans="1:22" s="112" customFormat="1" ht="12.75">
      <c r="A60" s="159"/>
      <c r="B60" s="164"/>
      <c r="C60" s="164"/>
      <c r="D60" s="164"/>
      <c r="E60" s="164"/>
      <c r="F60" s="164"/>
      <c r="G60" s="164"/>
      <c r="H60" s="164"/>
      <c r="I60" s="164"/>
      <c r="J60" s="164"/>
      <c r="K60" s="164"/>
      <c r="L60" s="164"/>
      <c r="M60" s="164"/>
      <c r="N60" s="164"/>
      <c r="O60" s="164"/>
      <c r="P60" s="164"/>
      <c r="Q60" s="164"/>
      <c r="R60" s="164"/>
      <c r="S60" s="164"/>
      <c r="T60" s="164"/>
      <c r="U60" s="164"/>
      <c r="V60" s="164"/>
    </row>
    <row r="61" spans="1:22" s="112" customFormat="1" ht="12.75">
      <c r="A61" s="159"/>
      <c r="B61" s="164"/>
      <c r="C61" s="164"/>
      <c r="D61" s="164"/>
      <c r="E61" s="164"/>
      <c r="F61" s="164"/>
      <c r="G61" s="164"/>
      <c r="H61" s="164"/>
      <c r="I61" s="164"/>
      <c r="J61" s="164"/>
      <c r="K61" s="164"/>
      <c r="L61" s="164"/>
      <c r="M61" s="164"/>
      <c r="N61" s="164"/>
      <c r="O61" s="164"/>
      <c r="P61" s="164"/>
      <c r="Q61" s="164"/>
      <c r="R61" s="164"/>
      <c r="S61" s="164"/>
      <c r="T61" s="164"/>
      <c r="U61" s="164"/>
      <c r="V61" s="164"/>
    </row>
    <row r="62" spans="1:22" s="112" customFormat="1" ht="12.75">
      <c r="A62" s="159"/>
      <c r="B62" s="164"/>
      <c r="C62" s="164"/>
      <c r="D62" s="164"/>
      <c r="E62" s="164"/>
      <c r="F62" s="164"/>
      <c r="G62" s="164"/>
      <c r="H62" s="164"/>
      <c r="I62" s="164"/>
      <c r="J62" s="164"/>
      <c r="K62" s="164"/>
      <c r="L62" s="164"/>
      <c r="M62" s="164"/>
      <c r="N62" s="164"/>
      <c r="O62" s="164"/>
      <c r="P62" s="164"/>
      <c r="Q62" s="164"/>
      <c r="R62" s="164"/>
      <c r="S62" s="164"/>
      <c r="T62" s="164"/>
      <c r="U62" s="164"/>
      <c r="V62" s="164"/>
    </row>
    <row r="63" spans="1:22" s="112" customFormat="1" ht="12.75">
      <c r="A63" s="159"/>
      <c r="B63" s="164"/>
      <c r="C63" s="164"/>
      <c r="D63" s="164"/>
      <c r="E63" s="164"/>
      <c r="F63" s="164"/>
      <c r="G63" s="164"/>
      <c r="H63" s="164"/>
      <c r="I63" s="164"/>
      <c r="J63" s="164"/>
      <c r="K63" s="164"/>
      <c r="L63" s="164"/>
      <c r="M63" s="164"/>
      <c r="N63" s="164"/>
      <c r="O63" s="164"/>
      <c r="P63" s="164"/>
      <c r="Q63" s="164"/>
      <c r="R63" s="164"/>
      <c r="S63" s="164"/>
      <c r="T63" s="164"/>
      <c r="U63" s="164"/>
      <c r="V63" s="164"/>
    </row>
    <row r="64" spans="1:22" s="112" customFormat="1" ht="12.75">
      <c r="A64" s="159"/>
      <c r="B64" s="164"/>
      <c r="C64" s="164"/>
      <c r="D64" s="164"/>
      <c r="E64" s="164"/>
      <c r="F64" s="164"/>
      <c r="G64" s="164"/>
      <c r="H64" s="164"/>
      <c r="I64" s="164"/>
      <c r="J64" s="164"/>
      <c r="K64" s="164"/>
      <c r="L64" s="164"/>
      <c r="M64" s="164"/>
      <c r="N64" s="164"/>
      <c r="O64" s="164"/>
      <c r="P64" s="164"/>
      <c r="Q64" s="164"/>
      <c r="R64" s="164"/>
      <c r="S64" s="164"/>
      <c r="T64" s="164"/>
      <c r="U64" s="164"/>
      <c r="V64" s="164"/>
    </row>
    <row r="65" spans="1:22" s="112" customFormat="1" ht="12.75">
      <c r="A65" s="159"/>
      <c r="B65" s="164"/>
      <c r="C65" s="164"/>
      <c r="D65" s="164"/>
      <c r="E65" s="164"/>
      <c r="F65" s="164"/>
      <c r="G65" s="164"/>
      <c r="H65" s="164"/>
      <c r="I65" s="164"/>
      <c r="J65" s="164"/>
      <c r="K65" s="164"/>
      <c r="L65" s="164"/>
      <c r="M65" s="164"/>
      <c r="N65" s="164"/>
      <c r="O65" s="164"/>
      <c r="P65" s="164"/>
      <c r="Q65" s="164"/>
      <c r="R65" s="164"/>
      <c r="S65" s="164"/>
      <c r="T65" s="164"/>
      <c r="U65" s="164"/>
      <c r="V65" s="164"/>
    </row>
    <row r="66" spans="1:22" s="112" customFormat="1" ht="14.25" customHeight="1">
      <c r="A66" s="159"/>
      <c r="B66" s="164"/>
      <c r="C66" s="164"/>
      <c r="D66" s="164"/>
      <c r="E66" s="164"/>
      <c r="F66" s="164"/>
      <c r="G66" s="164"/>
      <c r="H66" s="164"/>
      <c r="I66" s="164"/>
      <c r="J66" s="164"/>
      <c r="K66" s="164"/>
      <c r="L66" s="164"/>
      <c r="M66" s="164"/>
      <c r="N66" s="164"/>
      <c r="O66" s="164"/>
      <c r="P66" s="164"/>
      <c r="Q66" s="164"/>
      <c r="R66" s="164"/>
      <c r="S66" s="164"/>
      <c r="T66" s="164"/>
      <c r="U66" s="164"/>
      <c r="V66" s="164"/>
    </row>
    <row r="67" spans="1:3" ht="12.75">
      <c r="A67" s="30" t="s">
        <v>72</v>
      </c>
      <c r="C67"/>
    </row>
    <row r="68" spans="1:22" ht="12.75">
      <c r="A68" s="227" t="s">
        <v>9</v>
      </c>
      <c r="B68" s="227"/>
      <c r="C68" s="227"/>
      <c r="D68" s="227"/>
      <c r="E68" s="227"/>
      <c r="F68" s="227"/>
      <c r="G68" s="227"/>
      <c r="H68" s="227"/>
      <c r="I68" s="227"/>
      <c r="J68" s="227"/>
      <c r="K68" s="227"/>
      <c r="L68" s="227"/>
      <c r="M68" s="227"/>
      <c r="N68" s="227"/>
      <c r="O68" s="227"/>
      <c r="P68" s="227"/>
      <c r="Q68" s="227"/>
      <c r="R68" s="227"/>
      <c r="S68" s="227"/>
      <c r="T68" s="227"/>
      <c r="U68" s="227"/>
      <c r="V68" s="227"/>
    </row>
    <row r="69" spans="1:22" ht="12.75">
      <c r="A69" s="227" t="s">
        <v>53</v>
      </c>
      <c r="B69" s="227"/>
      <c r="C69" s="227"/>
      <c r="D69" s="227"/>
      <c r="E69" s="227"/>
      <c r="F69" s="227"/>
      <c r="G69" s="227"/>
      <c r="H69" s="227"/>
      <c r="I69" s="227"/>
      <c r="J69" s="227"/>
      <c r="K69" s="227"/>
      <c r="L69" s="227"/>
      <c r="M69" s="227"/>
      <c r="N69" s="227"/>
      <c r="O69" s="227"/>
      <c r="P69" s="227"/>
      <c r="Q69" s="227"/>
      <c r="R69" s="227"/>
      <c r="S69" s="227"/>
      <c r="T69" s="227"/>
      <c r="U69" s="227"/>
      <c r="V69" s="227"/>
    </row>
    <row r="70" spans="1:22" s="115" customFormat="1" ht="12.75">
      <c r="A70" s="228" t="s">
        <v>31</v>
      </c>
      <c r="B70" s="228"/>
      <c r="C70" s="228"/>
      <c r="D70" s="228"/>
      <c r="E70" s="228"/>
      <c r="F70" s="228"/>
      <c r="G70" s="228"/>
      <c r="H70" s="228"/>
      <c r="I70" s="228"/>
      <c r="J70" s="228"/>
      <c r="K70" s="228"/>
      <c r="L70" s="228"/>
      <c r="M70" s="228"/>
      <c r="N70" s="228"/>
      <c r="O70" s="228"/>
      <c r="P70" s="228"/>
      <c r="Q70" s="228"/>
      <c r="R70" s="228"/>
      <c r="S70" s="228"/>
      <c r="T70" s="228"/>
      <c r="U70" s="228"/>
      <c r="V70" s="228"/>
    </row>
    <row r="71" spans="1:22" s="115" customFormat="1" ht="12.75">
      <c r="A71" s="114"/>
      <c r="B71" s="114"/>
      <c r="C71" s="114"/>
      <c r="D71" s="114"/>
      <c r="E71" s="114"/>
      <c r="F71" s="114"/>
      <c r="G71" s="114"/>
      <c r="H71" s="114"/>
      <c r="I71" s="114"/>
      <c r="J71" s="114"/>
      <c r="K71" s="114"/>
      <c r="L71" s="114"/>
      <c r="M71" s="114"/>
      <c r="N71" s="114"/>
      <c r="O71" s="114"/>
      <c r="P71" s="114"/>
      <c r="Q71" s="114"/>
      <c r="R71" s="114"/>
      <c r="S71" s="114"/>
      <c r="T71" s="114"/>
      <c r="U71" s="114"/>
      <c r="V71" s="114"/>
    </row>
    <row r="72" spans="1:22" ht="12.75">
      <c r="A72" s="227" t="s">
        <v>25</v>
      </c>
      <c r="B72" s="227"/>
      <c r="C72" s="227"/>
      <c r="D72" s="227"/>
      <c r="E72" s="227"/>
      <c r="F72" s="227"/>
      <c r="G72" s="227"/>
      <c r="H72" s="227"/>
      <c r="I72" s="227"/>
      <c r="J72" s="227"/>
      <c r="K72" s="227"/>
      <c r="L72" s="227"/>
      <c r="M72" s="227"/>
      <c r="N72" s="227"/>
      <c r="O72" s="227"/>
      <c r="P72" s="227"/>
      <c r="Q72" s="227"/>
      <c r="R72" s="227"/>
      <c r="S72" s="227"/>
      <c r="T72" s="227"/>
      <c r="U72" s="227"/>
      <c r="V72" s="227"/>
    </row>
    <row r="73" spans="1:22" ht="9" customHeight="1" thickBot="1">
      <c r="A73" s="165"/>
      <c r="B73" s="165"/>
      <c r="C73" s="165"/>
      <c r="D73" s="165"/>
      <c r="E73" s="165"/>
      <c r="F73" s="165"/>
      <c r="G73" s="165"/>
      <c r="H73" s="165"/>
      <c r="I73" s="165"/>
      <c r="J73" s="165"/>
      <c r="K73" s="165"/>
      <c r="L73" s="165"/>
      <c r="M73" s="165"/>
      <c r="N73" s="165"/>
      <c r="O73" s="165"/>
      <c r="P73" s="165"/>
      <c r="Q73" s="165"/>
      <c r="R73" s="165"/>
      <c r="S73" s="165"/>
      <c r="T73" s="165"/>
      <c r="U73" s="165"/>
      <c r="V73" s="165"/>
    </row>
    <row r="74" spans="1:22" ht="12.75">
      <c r="A74" s="116"/>
      <c r="B74" s="221" t="s">
        <v>34</v>
      </c>
      <c r="C74" s="222"/>
      <c r="D74" s="222"/>
      <c r="E74" s="222"/>
      <c r="F74" s="222"/>
      <c r="G74" s="222"/>
      <c r="H74" s="223"/>
      <c r="I74" s="221" t="s">
        <v>35</v>
      </c>
      <c r="J74" s="222"/>
      <c r="K74" s="222"/>
      <c r="L74" s="222"/>
      <c r="M74" s="222"/>
      <c r="N74" s="222"/>
      <c r="O74" s="223"/>
      <c r="P74" s="221" t="s">
        <v>1</v>
      </c>
      <c r="Q74" s="222"/>
      <c r="R74" s="222"/>
      <c r="S74" s="222"/>
      <c r="T74" s="222"/>
      <c r="U74" s="222"/>
      <c r="V74" s="222"/>
    </row>
    <row r="75" spans="2:22" ht="12.75">
      <c r="B75" s="224" t="s">
        <v>36</v>
      </c>
      <c r="C75" s="225"/>
      <c r="D75" s="117" t="s">
        <v>37</v>
      </c>
      <c r="E75" s="225" t="s">
        <v>38</v>
      </c>
      <c r="F75" s="225"/>
      <c r="G75" s="225"/>
      <c r="H75" s="118" t="s">
        <v>1</v>
      </c>
      <c r="I75" s="224" t="s">
        <v>36</v>
      </c>
      <c r="J75" s="226"/>
      <c r="K75" s="113" t="s">
        <v>37</v>
      </c>
      <c r="L75" s="224" t="s">
        <v>38</v>
      </c>
      <c r="M75" s="225"/>
      <c r="N75" s="225"/>
      <c r="O75" s="118" t="s">
        <v>1</v>
      </c>
      <c r="P75" s="224" t="s">
        <v>36</v>
      </c>
      <c r="Q75" s="226"/>
      <c r="R75" s="113" t="s">
        <v>37</v>
      </c>
      <c r="S75" s="224" t="s">
        <v>38</v>
      </c>
      <c r="T75" s="225"/>
      <c r="U75" s="225"/>
      <c r="V75" s="118" t="s">
        <v>1</v>
      </c>
    </row>
    <row r="76" spans="1:22" ht="12.75">
      <c r="A76" s="119" t="s">
        <v>39</v>
      </c>
      <c r="B76" s="120" t="s">
        <v>40</v>
      </c>
      <c r="C76" s="119">
        <v>1</v>
      </c>
      <c r="D76" s="121" t="s">
        <v>41</v>
      </c>
      <c r="E76" s="119" t="s">
        <v>42</v>
      </c>
      <c r="F76" s="119" t="s">
        <v>43</v>
      </c>
      <c r="G76" s="119" t="s">
        <v>44</v>
      </c>
      <c r="H76" s="122"/>
      <c r="I76" s="120" t="s">
        <v>40</v>
      </c>
      <c r="J76" s="119">
        <v>1</v>
      </c>
      <c r="K76" s="121" t="s">
        <v>41</v>
      </c>
      <c r="L76" s="119" t="s">
        <v>42</v>
      </c>
      <c r="M76" s="119" t="s">
        <v>43</v>
      </c>
      <c r="N76" s="119" t="s">
        <v>44</v>
      </c>
      <c r="O76" s="122"/>
      <c r="P76" s="120" t="s">
        <v>40</v>
      </c>
      <c r="Q76" s="119">
        <v>1</v>
      </c>
      <c r="R76" s="121" t="s">
        <v>41</v>
      </c>
      <c r="S76" s="119" t="s">
        <v>42</v>
      </c>
      <c r="T76" s="119" t="s">
        <v>43</v>
      </c>
      <c r="U76" s="119" t="s">
        <v>44</v>
      </c>
      <c r="V76" s="122"/>
    </row>
    <row r="77" spans="1:22" s="113" customFormat="1" ht="12.75">
      <c r="A77" s="123" t="s">
        <v>14</v>
      </c>
      <c r="B77" s="120"/>
      <c r="C77" s="119"/>
      <c r="D77" s="121"/>
      <c r="E77" s="119"/>
      <c r="F77" s="119"/>
      <c r="G77" s="119"/>
      <c r="H77" s="120"/>
      <c r="I77" s="120"/>
      <c r="J77" s="119"/>
      <c r="K77" s="121"/>
      <c r="L77" s="119"/>
      <c r="M77" s="119"/>
      <c r="N77" s="119"/>
      <c r="O77" s="120"/>
      <c r="P77" s="120"/>
      <c r="Q77" s="119"/>
      <c r="R77" s="121"/>
      <c r="S77" s="119"/>
      <c r="T77" s="119"/>
      <c r="U77" s="124"/>
      <c r="V77" s="120"/>
    </row>
    <row r="78" spans="1:22" s="113" customFormat="1" ht="12.75">
      <c r="A78" s="112" t="s">
        <v>17</v>
      </c>
      <c r="B78" s="118"/>
      <c r="C78" s="125"/>
      <c r="D78" s="126"/>
      <c r="E78" s="125"/>
      <c r="F78" s="125"/>
      <c r="G78" s="125"/>
      <c r="H78" s="118"/>
      <c r="I78" s="118"/>
      <c r="J78" s="125"/>
      <c r="K78" s="126"/>
      <c r="L78" s="125"/>
      <c r="M78" s="125"/>
      <c r="N78" s="125"/>
      <c r="O78" s="118"/>
      <c r="P78" s="118"/>
      <c r="Q78" s="125"/>
      <c r="R78" s="118"/>
      <c r="S78" s="127"/>
      <c r="T78" s="125"/>
      <c r="U78" s="128"/>
      <c r="V78" s="118"/>
    </row>
    <row r="79" spans="1:22" s="113" customFormat="1" ht="12.75">
      <c r="A79" s="113" t="s">
        <v>45</v>
      </c>
      <c r="B79" s="129">
        <f>SV_SO_1314_1a!B79/SV_SO_1314_1a!$H79*100</f>
        <v>0</v>
      </c>
      <c r="C79" s="130">
        <f>SV_SO_1314_1a!C79/SV_SO_1314_1a!$H79*100</f>
        <v>0.7104795737122558</v>
      </c>
      <c r="D79" s="131">
        <f>SV_SO_1314_1a!D79/SV_SO_1314_1a!$H79*100</f>
        <v>46.00355239786856</v>
      </c>
      <c r="E79" s="130">
        <f>SV_SO_1314_1a!E79/SV_SO_1314_1a!$H79*100</f>
        <v>39.55002960331557</v>
      </c>
      <c r="F79" s="130">
        <f>SV_SO_1314_1a!F79/SV_SO_1314_1a!$H79*100</f>
        <v>12.61101243339254</v>
      </c>
      <c r="G79" s="130">
        <f>SV_SO_1314_1a!G79/SV_SO_1314_1a!$H79*100</f>
        <v>1.1249259917110717</v>
      </c>
      <c r="H79" s="129">
        <f>SV_SO_1314_1a!H79/SV_SO_1314_1a!$H79*100</f>
        <v>100</v>
      </c>
      <c r="I79" s="129">
        <f>SV_SO_1314_1a!I79/SV_SO_1314_1a!$O79*100</f>
        <v>0</v>
      </c>
      <c r="J79" s="130">
        <f>SV_SO_1314_1a!J79/SV_SO_1314_1a!$O79*100</f>
        <v>1.1771995043370507</v>
      </c>
      <c r="K79" s="131">
        <f>SV_SO_1314_1a!K79/SV_SO_1314_1a!$O79*100</f>
        <v>51.85873605947955</v>
      </c>
      <c r="L79" s="130">
        <f>SV_SO_1314_1a!L79/SV_SO_1314_1a!$O79*100</f>
        <v>35.501858736059475</v>
      </c>
      <c r="M79" s="130">
        <f>SV_SO_1314_1a!M79/SV_SO_1314_1a!$O79*100</f>
        <v>10.656753407682777</v>
      </c>
      <c r="N79" s="130">
        <f>SV_SO_1314_1a!N79/SV_SO_1314_1a!$O79*100</f>
        <v>0.8054522924411399</v>
      </c>
      <c r="O79" s="129">
        <f>SV_SO_1314_1a!O79/SV_SO_1314_1a!$O79*100</f>
        <v>100</v>
      </c>
      <c r="P79" s="129">
        <f>SV_SO_1314_1a!P79/SV_SO_1314_1a!$V79*100</f>
        <v>0</v>
      </c>
      <c r="Q79" s="130">
        <f>SV_SO_1314_1a!Q79/SV_SO_1314_1a!$V79*100</f>
        <v>0.9385407205570693</v>
      </c>
      <c r="R79" s="129">
        <f>SV_SO_1314_1a!R79/SV_SO_1314_1a!$V79*100</f>
        <v>48.86466848319709</v>
      </c>
      <c r="S79" s="129">
        <f>SV_SO_1314_1a!S79/SV_SO_1314_1a!$V79*100</f>
        <v>37.57190432939751</v>
      </c>
      <c r="T79" s="130">
        <f>SV_SO_1314_1a!T79/SV_SO_1314_1a!$V79*100</f>
        <v>11.656070239176506</v>
      </c>
      <c r="U79" s="132">
        <f>SV_SO_1314_1a!U79/SV_SO_1314_1a!$V79*100</f>
        <v>0.9688162276718135</v>
      </c>
      <c r="V79" s="129">
        <f>SV_SO_1314_1a!V79/SV_SO_1314_1a!$V79*100</f>
        <v>100</v>
      </c>
    </row>
    <row r="80" spans="1:22" s="113" customFormat="1" ht="12.75">
      <c r="A80" s="113" t="s">
        <v>46</v>
      </c>
      <c r="B80" s="129">
        <f>SV_SO_1314_1a!B80/SV_SO_1314_1a!$H80*100</f>
        <v>0</v>
      </c>
      <c r="C80" s="130">
        <f>SV_SO_1314_1a!C80/SV_SO_1314_1a!$H80*100</f>
        <v>0</v>
      </c>
      <c r="D80" s="131">
        <f>SV_SO_1314_1a!D80/SV_SO_1314_1a!$H80*100</f>
        <v>40.828402366863905</v>
      </c>
      <c r="E80" s="130">
        <f>SV_SO_1314_1a!E80/SV_SO_1314_1a!$H80*100</f>
        <v>51.124260355029584</v>
      </c>
      <c r="F80" s="130">
        <f>SV_SO_1314_1a!F80/SV_SO_1314_1a!$H80*100</f>
        <v>7.573964497041421</v>
      </c>
      <c r="G80" s="130">
        <f>SV_SO_1314_1a!G80/SV_SO_1314_1a!$H80*100</f>
        <v>0.4733727810650888</v>
      </c>
      <c r="H80" s="129">
        <f>SV_SO_1314_1a!H80/SV_SO_1314_1a!$H80*100</f>
        <v>100</v>
      </c>
      <c r="I80" s="129">
        <f>SV_SO_1314_1a!I80/SV_SO_1314_1a!$O80*100</f>
        <v>0</v>
      </c>
      <c r="J80" s="130">
        <f>SV_SO_1314_1a!J80/SV_SO_1314_1a!$O80*100</f>
        <v>0</v>
      </c>
      <c r="K80" s="131">
        <f>SV_SO_1314_1a!K80/SV_SO_1314_1a!$O80*100</f>
        <v>40.694006309148264</v>
      </c>
      <c r="L80" s="130">
        <f>SV_SO_1314_1a!L80/SV_SO_1314_1a!$O80*100</f>
        <v>49.8422712933754</v>
      </c>
      <c r="M80" s="130">
        <f>SV_SO_1314_1a!M80/SV_SO_1314_1a!$O80*100</f>
        <v>8.832807570977918</v>
      </c>
      <c r="N80" s="130">
        <f>SV_SO_1314_1a!N80/SV_SO_1314_1a!$O80*100</f>
        <v>0.6309148264984227</v>
      </c>
      <c r="O80" s="129">
        <f>SV_SO_1314_1a!O80/SV_SO_1314_1a!$O80*100</f>
        <v>100</v>
      </c>
      <c r="P80" s="129">
        <f>SV_SO_1314_1a!P80/SV_SO_1314_1a!$V80*100</f>
        <v>0</v>
      </c>
      <c r="Q80" s="130">
        <f>SV_SO_1314_1a!Q80/SV_SO_1314_1a!$V80*100</f>
        <v>0</v>
      </c>
      <c r="R80" s="129">
        <f>SV_SO_1314_1a!R80/SV_SO_1314_1a!$V80*100</f>
        <v>40.77079107505071</v>
      </c>
      <c r="S80" s="129">
        <f>SV_SO_1314_1a!S80/SV_SO_1314_1a!$V80*100</f>
        <v>50.57471264367817</v>
      </c>
      <c r="T80" s="130">
        <f>SV_SO_1314_1a!T80/SV_SO_1314_1a!$V80*100</f>
        <v>8.113590263691684</v>
      </c>
      <c r="U80" s="132">
        <f>SV_SO_1314_1a!U80/SV_SO_1314_1a!$V80*100</f>
        <v>0.5409060175794456</v>
      </c>
      <c r="V80" s="129">
        <f>SV_SO_1314_1a!V80/SV_SO_1314_1a!$V80*100</f>
        <v>100</v>
      </c>
    </row>
    <row r="81" spans="1:22" s="113" customFormat="1" ht="12.75">
      <c r="A81" s="29" t="s">
        <v>27</v>
      </c>
      <c r="B81" s="133">
        <f>SV_SO_1314_1a!B81/SV_SO_1314_1a!$H81*100</f>
        <v>0</v>
      </c>
      <c r="C81" s="134">
        <f>SV_SO_1314_1a!C81/SV_SO_1314_1a!$H81*100</f>
        <v>0.4735595895816891</v>
      </c>
      <c r="D81" s="135">
        <f>SV_SO_1314_1a!D81/SV_SO_1314_1a!$H81*100</f>
        <v>44.277821625887924</v>
      </c>
      <c r="E81" s="134">
        <f>SV_SO_1314_1a!E81/SV_SO_1314_1a!$H81*100</f>
        <v>43.409629044988165</v>
      </c>
      <c r="F81" s="134">
        <f>SV_SO_1314_1a!F81/SV_SO_1314_1a!$H81*100</f>
        <v>10.931333859510655</v>
      </c>
      <c r="G81" s="134">
        <f>SV_SO_1314_1a!G81/SV_SO_1314_1a!$H81*100</f>
        <v>0.9076558800315706</v>
      </c>
      <c r="H81" s="133">
        <f>SV_SO_1314_1a!H81/SV_SO_1314_1a!$H81*100</f>
        <v>100</v>
      </c>
      <c r="I81" s="133">
        <f>SV_SO_1314_1a!I81/SV_SO_1314_1a!$O81*100</f>
        <v>0</v>
      </c>
      <c r="J81" s="134">
        <f>SV_SO_1314_1a!J81/SV_SO_1314_1a!$O81*100</f>
        <v>0.8451957295373667</v>
      </c>
      <c r="K81" s="135">
        <f>SV_SO_1314_1a!K81/SV_SO_1314_1a!$O81*100</f>
        <v>48.70996441281139</v>
      </c>
      <c r="L81" s="134">
        <f>SV_SO_1314_1a!L81/SV_SO_1314_1a!$O81*100</f>
        <v>39.54626334519573</v>
      </c>
      <c r="M81" s="134">
        <f>SV_SO_1314_1a!M81/SV_SO_1314_1a!$O81*100</f>
        <v>10.142348754448399</v>
      </c>
      <c r="N81" s="134">
        <f>SV_SO_1314_1a!N81/SV_SO_1314_1a!$O81*100</f>
        <v>0.7562277580071174</v>
      </c>
      <c r="O81" s="133">
        <f>SV_SO_1314_1a!O81/SV_SO_1314_1a!$O81*100</f>
        <v>100</v>
      </c>
      <c r="P81" s="133">
        <f>SV_SO_1314_1a!P81/SV_SO_1314_1a!$V81*100</f>
        <v>0</v>
      </c>
      <c r="Q81" s="134">
        <f>SV_SO_1314_1a!Q81/SV_SO_1314_1a!$V81*100</f>
        <v>0.6482643245503974</v>
      </c>
      <c r="R81" s="133">
        <f>SV_SO_1314_1a!R81/SV_SO_1314_1a!$V81*100</f>
        <v>46.361355081555836</v>
      </c>
      <c r="S81" s="133">
        <f>SV_SO_1314_1a!S81/SV_SO_1314_1a!$V81*100</f>
        <v>41.59347553324969</v>
      </c>
      <c r="T81" s="134">
        <f>SV_SO_1314_1a!T81/SV_SO_1314_1a!$V81*100</f>
        <v>10.560434964450021</v>
      </c>
      <c r="U81" s="136">
        <f>SV_SO_1314_1a!U81/SV_SO_1314_1a!$V81*100</f>
        <v>0.8364700961940611</v>
      </c>
      <c r="V81" s="133">
        <f>SV_SO_1314_1a!V81/SV_SO_1314_1a!$V81*100</f>
        <v>100</v>
      </c>
    </row>
    <row r="82" spans="1:22" s="113" customFormat="1" ht="12.75">
      <c r="A82" s="30" t="s">
        <v>18</v>
      </c>
      <c r="B82" s="138"/>
      <c r="C82" s="139"/>
      <c r="D82" s="140"/>
      <c r="E82" s="139"/>
      <c r="F82" s="139"/>
      <c r="G82" s="139"/>
      <c r="H82" s="138"/>
      <c r="I82" s="138"/>
      <c r="J82" s="139"/>
      <c r="K82" s="140"/>
      <c r="L82" s="139"/>
      <c r="M82" s="139"/>
      <c r="N82" s="139"/>
      <c r="O82" s="138"/>
      <c r="P82" s="138"/>
      <c r="Q82" s="139"/>
      <c r="R82" s="138"/>
      <c r="S82" s="138"/>
      <c r="T82" s="139"/>
      <c r="U82" s="141"/>
      <c r="V82" s="138"/>
    </row>
    <row r="83" spans="1:22" s="113" customFormat="1" ht="12.75">
      <c r="A83" s="113" t="s">
        <v>56</v>
      </c>
      <c r="B83" s="129">
        <f>SV_SO_1314_1a!B83/SV_SO_1314_1a!$H83*100</f>
        <v>0.06729475100942127</v>
      </c>
      <c r="C83" s="130">
        <f>SV_SO_1314_1a!C83/SV_SO_1314_1a!$H83*100</f>
        <v>0.9421265141318977</v>
      </c>
      <c r="D83" s="131">
        <f>SV_SO_1314_1a!D83/SV_SO_1314_1a!$H83*100</f>
        <v>47.442799461642</v>
      </c>
      <c r="E83" s="130">
        <f>SV_SO_1314_1a!E83/SV_SO_1314_1a!$H83*100</f>
        <v>34.32032301480484</v>
      </c>
      <c r="F83" s="130">
        <f>SV_SO_1314_1a!F83/SV_SO_1314_1a!$H83*100</f>
        <v>15.208613728129205</v>
      </c>
      <c r="G83" s="130">
        <f>SV_SO_1314_1a!G83/SV_SO_1314_1a!$H83*100</f>
        <v>2.0188425302826376</v>
      </c>
      <c r="H83" s="129">
        <f>SV_SO_1314_1a!H83/SV_SO_1314_1a!$H83*100</f>
        <v>100</v>
      </c>
      <c r="I83" s="129">
        <f>SV_SO_1314_1a!I83/SV_SO_1314_1a!$O83*100</f>
        <v>0.13097576948264572</v>
      </c>
      <c r="J83" s="130">
        <f>SV_SO_1314_1a!J83/SV_SO_1314_1a!$O83*100</f>
        <v>0.8513425016371972</v>
      </c>
      <c r="K83" s="131">
        <f>SV_SO_1314_1a!K83/SV_SO_1314_1a!$O83*100</f>
        <v>50.36018336607727</v>
      </c>
      <c r="L83" s="130">
        <f>SV_SO_1314_1a!L83/SV_SO_1314_1a!$O83*100</f>
        <v>35.16699410609037</v>
      </c>
      <c r="M83" s="130">
        <f>SV_SO_1314_1a!M83/SV_SO_1314_1a!$O83*100</f>
        <v>12.246234446627374</v>
      </c>
      <c r="N83" s="130">
        <f>SV_SO_1314_1a!N83/SV_SO_1314_1a!$O83*100</f>
        <v>1.2442698100851344</v>
      </c>
      <c r="O83" s="129">
        <f>SV_SO_1314_1a!O83/SV_SO_1314_1a!$O83*100</f>
        <v>100</v>
      </c>
      <c r="P83" s="129">
        <f>SV_SO_1314_1a!P83/SV_SO_1314_1a!$V83*100</f>
        <v>0.09956853634251576</v>
      </c>
      <c r="Q83" s="130">
        <f>SV_SO_1314_1a!Q83/SV_SO_1314_1a!$V83*100</f>
        <v>0.8961168270826418</v>
      </c>
      <c r="R83" s="129">
        <f>SV_SO_1314_1a!R83/SV_SO_1314_1a!$V83*100</f>
        <v>48.92134085628941</v>
      </c>
      <c r="S83" s="129">
        <f>SV_SO_1314_1a!S83/SV_SO_1314_1a!$V83*100</f>
        <v>34.749419183538</v>
      </c>
      <c r="T83" s="130">
        <f>SV_SO_1314_1a!T83/SV_SO_1314_1a!$V83*100</f>
        <v>13.707268503153003</v>
      </c>
      <c r="U83" s="132">
        <f>SV_SO_1314_1a!U83/SV_SO_1314_1a!$V83*100</f>
        <v>1.6262860935944243</v>
      </c>
      <c r="V83" s="129">
        <f>SV_SO_1314_1a!V83/SV_SO_1314_1a!$V83*100</f>
        <v>100</v>
      </c>
    </row>
    <row r="84" spans="1:22" s="113" customFormat="1" ht="12.75">
      <c r="A84" s="113" t="s">
        <v>47</v>
      </c>
      <c r="B84" s="129">
        <f>SV_SO_1314_1a!B84/SV_SO_1314_1a!$H84*100</f>
        <v>0</v>
      </c>
      <c r="C84" s="130">
        <f>SV_SO_1314_1a!C84/SV_SO_1314_1a!$H84*100</f>
        <v>0</v>
      </c>
      <c r="D84" s="131">
        <f>SV_SO_1314_1a!D84/SV_SO_1314_1a!$H84*100</f>
        <v>32.381889763779526</v>
      </c>
      <c r="E84" s="130">
        <f>SV_SO_1314_1a!E84/SV_SO_1314_1a!$H84*100</f>
        <v>54.330708661417326</v>
      </c>
      <c r="F84" s="130">
        <f>SV_SO_1314_1a!F84/SV_SO_1314_1a!$H84*100</f>
        <v>11.909448818897637</v>
      </c>
      <c r="G84" s="130">
        <f>SV_SO_1314_1a!G84/SV_SO_1314_1a!$H84*100</f>
        <v>1.3779527559055118</v>
      </c>
      <c r="H84" s="129">
        <f>SV_SO_1314_1a!H84/SV_SO_1314_1a!$H84*100</f>
        <v>100</v>
      </c>
      <c r="I84" s="129">
        <f>SV_SO_1314_1a!I84/SV_SO_1314_1a!$O84*100</f>
        <v>0</v>
      </c>
      <c r="J84" s="130">
        <f>SV_SO_1314_1a!J84/SV_SO_1314_1a!$O84*100</f>
        <v>0</v>
      </c>
      <c r="K84" s="131">
        <f>SV_SO_1314_1a!K84/SV_SO_1314_1a!$O84*100</f>
        <v>33.980582524271846</v>
      </c>
      <c r="L84" s="130">
        <f>SV_SO_1314_1a!L84/SV_SO_1314_1a!$O84*100</f>
        <v>51.31761442441054</v>
      </c>
      <c r="M84" s="130">
        <f>SV_SO_1314_1a!M84/SV_SO_1314_1a!$O84*100</f>
        <v>13.176144244105409</v>
      </c>
      <c r="N84" s="130">
        <f>SV_SO_1314_1a!N84/SV_SO_1314_1a!$O84*100</f>
        <v>1.5256588072122053</v>
      </c>
      <c r="O84" s="129">
        <f>SV_SO_1314_1a!O84/SV_SO_1314_1a!$O84*100</f>
        <v>100</v>
      </c>
      <c r="P84" s="129">
        <f>SV_SO_1314_1a!P84/SV_SO_1314_1a!$V84*100</f>
        <v>0</v>
      </c>
      <c r="Q84" s="130">
        <f>SV_SO_1314_1a!Q84/SV_SO_1314_1a!$V84*100</f>
        <v>0</v>
      </c>
      <c r="R84" s="129">
        <f>SV_SO_1314_1a!R84/SV_SO_1314_1a!$V84*100</f>
        <v>33.0454807138745</v>
      </c>
      <c r="S84" s="129">
        <f>SV_SO_1314_1a!S84/SV_SO_1314_1a!$V84*100</f>
        <v>53.08002302820955</v>
      </c>
      <c r="T84" s="130">
        <f>SV_SO_1314_1a!T84/SV_SO_1314_1a!$V84*100</f>
        <v>12.435233160621761</v>
      </c>
      <c r="U84" s="132">
        <f>SV_SO_1314_1a!U84/SV_SO_1314_1a!$V84*100</f>
        <v>1.4392630972941853</v>
      </c>
      <c r="V84" s="129">
        <f>SV_SO_1314_1a!V84/SV_SO_1314_1a!$V84*100</f>
        <v>100</v>
      </c>
    </row>
    <row r="85" spans="1:22" s="113" customFormat="1" ht="12.75">
      <c r="A85" s="29" t="s">
        <v>28</v>
      </c>
      <c r="B85" s="133">
        <f>SV_SO_1314_1a!B85/SV_SO_1314_1a!$H85*100</f>
        <v>0.03996802557953637</v>
      </c>
      <c r="C85" s="134">
        <f>SV_SO_1314_1a!C85/SV_SO_1314_1a!$H85*100</f>
        <v>0.5595523581135092</v>
      </c>
      <c r="D85" s="135">
        <f>SV_SO_1314_1a!D85/SV_SO_1314_1a!$H85*100</f>
        <v>41.32693844924061</v>
      </c>
      <c r="E85" s="134">
        <f>SV_SO_1314_1a!E85/SV_SO_1314_1a!$H85*100</f>
        <v>42.44604316546763</v>
      </c>
      <c r="F85" s="134">
        <f>SV_SO_1314_1a!F85/SV_SO_1314_1a!$H85*100</f>
        <v>13.86890487609912</v>
      </c>
      <c r="G85" s="134">
        <f>SV_SO_1314_1a!G85/SV_SO_1314_1a!$H85*100</f>
        <v>1.7585931254996003</v>
      </c>
      <c r="H85" s="133">
        <f>SV_SO_1314_1a!H85/SV_SO_1314_1a!$H85*100</f>
        <v>100</v>
      </c>
      <c r="I85" s="148">
        <f>SV_SO_1314_1a!I85/SV_SO_1314_1a!$O85*100</f>
        <v>0.0889679715302491</v>
      </c>
      <c r="J85" s="149">
        <f>SV_SO_1314_1a!J85/SV_SO_1314_1a!$O85*100</f>
        <v>0.5782918149466192</v>
      </c>
      <c r="K85" s="150">
        <f>SV_SO_1314_1a!K85/SV_SO_1314_1a!$O85*100</f>
        <v>45.1067615658363</v>
      </c>
      <c r="L85" s="149">
        <f>SV_SO_1314_1a!L85/SV_SO_1314_1a!$O85*100</f>
        <v>40.34697508896797</v>
      </c>
      <c r="M85" s="149">
        <f>SV_SO_1314_1a!M85/SV_SO_1314_1a!$O85*100</f>
        <v>12.544483985765126</v>
      </c>
      <c r="N85" s="149">
        <f>SV_SO_1314_1a!N85/SV_SO_1314_1a!$O85*100</f>
        <v>1.3345195729537367</v>
      </c>
      <c r="O85" s="148">
        <f>SV_SO_1314_1a!O85/SV_SO_1314_1a!$O85*100</f>
        <v>100</v>
      </c>
      <c r="P85" s="133">
        <f>SV_SO_1314_1a!P85/SV_SO_1314_1a!$V85*100</f>
        <v>0.06315789473684211</v>
      </c>
      <c r="Q85" s="134">
        <f>SV_SO_1314_1a!Q85/SV_SO_1314_1a!$V85*100</f>
        <v>0.5684210526315789</v>
      </c>
      <c r="R85" s="133">
        <f>SV_SO_1314_1a!R85/SV_SO_1314_1a!$V85*100</f>
        <v>43.11578947368421</v>
      </c>
      <c r="S85" s="133">
        <f>SV_SO_1314_1a!S85/SV_SO_1314_1a!$V85*100</f>
        <v>41.45263157894737</v>
      </c>
      <c r="T85" s="134">
        <f>SV_SO_1314_1a!T85/SV_SO_1314_1a!$V85*100</f>
        <v>13.242105263157894</v>
      </c>
      <c r="U85" s="136">
        <f>SV_SO_1314_1a!U85/SV_SO_1314_1a!$V85*100</f>
        <v>1.5578947368421052</v>
      </c>
      <c r="V85" s="133">
        <f>SV_SO_1314_1a!V85/SV_SO_1314_1a!$V85*100</f>
        <v>100</v>
      </c>
    </row>
    <row r="86" spans="1:22" s="112" customFormat="1" ht="12.75">
      <c r="A86" s="142" t="s">
        <v>19</v>
      </c>
      <c r="B86" s="143">
        <f>SV_SO_1314_1a!B86/SV_SO_1314_1a!$H86*100</f>
        <v>0.019857029388403495</v>
      </c>
      <c r="C86" s="144">
        <f>SV_SO_1314_1a!C86/SV_SO_1314_1a!$H86*100</f>
        <v>0.5162827640984908</v>
      </c>
      <c r="D86" s="145">
        <f>SV_SO_1314_1a!D86/SV_SO_1314_1a!$H86*100</f>
        <v>42.811755361397935</v>
      </c>
      <c r="E86" s="144">
        <f>SV_SO_1314_1a!E86/SV_SO_1314_1a!$H86*100</f>
        <v>42.930897537728356</v>
      </c>
      <c r="F86" s="144">
        <f>SV_SO_1314_1a!F86/SV_SO_1314_1a!$H86*100</f>
        <v>12.390786338363782</v>
      </c>
      <c r="G86" s="144">
        <f>SV_SO_1314_1a!G86/SV_SO_1314_1a!$H86*100</f>
        <v>1.330420969023034</v>
      </c>
      <c r="H86" s="143">
        <f>SV_SO_1314_1a!H86/SV_SO_1314_1a!$H86*100</f>
        <v>100</v>
      </c>
      <c r="I86" s="148">
        <f>SV_SO_1314_1a!I86/SV_SO_1314_1a!$O86*100</f>
        <v>0.04448398576512455</v>
      </c>
      <c r="J86" s="156">
        <f>SV_SO_1314_1a!J86/SV_SO_1314_1a!$O86*100</f>
        <v>0.7117437722419928</v>
      </c>
      <c r="K86" s="157">
        <f>SV_SO_1314_1a!K86/SV_SO_1314_1a!$O86*100</f>
        <v>46.90836298932384</v>
      </c>
      <c r="L86" s="156">
        <f>SV_SO_1314_1a!L86/SV_SO_1314_1a!$O86*100</f>
        <v>39.94661921708185</v>
      </c>
      <c r="M86" s="156">
        <f>SV_SO_1314_1a!M86/SV_SO_1314_1a!$O86*100</f>
        <v>11.34341637010676</v>
      </c>
      <c r="N86" s="156">
        <f>SV_SO_1314_1a!N86/SV_SO_1314_1a!$O86*100</f>
        <v>1.0453736654804269</v>
      </c>
      <c r="O86" s="155">
        <f>SV_SO_1314_1a!O86/SV_SO_1314_1a!$O86*100</f>
        <v>100</v>
      </c>
      <c r="P86" s="143">
        <f>SV_SO_1314_1a!P86/SV_SO_1314_1a!$V86*100</f>
        <v>0.03147293327738145</v>
      </c>
      <c r="Q86" s="144">
        <f>SV_SO_1314_1a!Q86/SV_SO_1314_1a!$V86*100</f>
        <v>0.6084767100293748</v>
      </c>
      <c r="R86" s="143">
        <f>SV_SO_1314_1a!R86/SV_SO_1314_1a!$V86*100</f>
        <v>44.7440201426773</v>
      </c>
      <c r="S86" s="143">
        <f>SV_SO_1314_1a!S86/SV_SO_1314_1a!$V86*100</f>
        <v>41.52328997062526</v>
      </c>
      <c r="T86" s="144">
        <f>SV_SO_1314_1a!T86/SV_SO_1314_1a!$V86*100</f>
        <v>11.89676877885019</v>
      </c>
      <c r="U86" s="146">
        <f>SV_SO_1314_1a!U86/SV_SO_1314_1a!$V86*100</f>
        <v>1.195971464540495</v>
      </c>
      <c r="V86" s="143">
        <f>SV_SO_1314_1a!V86/SV_SO_1314_1a!$V86*100</f>
        <v>100</v>
      </c>
    </row>
    <row r="87" spans="2:22" s="113" customFormat="1" ht="12.75">
      <c r="B87" s="138"/>
      <c r="C87" s="139"/>
      <c r="D87" s="140"/>
      <c r="E87" s="139"/>
      <c r="F87" s="139"/>
      <c r="G87" s="139"/>
      <c r="H87" s="138"/>
      <c r="I87" s="138"/>
      <c r="J87" s="139"/>
      <c r="K87" s="140"/>
      <c r="L87" s="139"/>
      <c r="M87" s="139"/>
      <c r="N87" s="139"/>
      <c r="O87" s="138"/>
      <c r="P87" s="138"/>
      <c r="Q87" s="139"/>
      <c r="R87" s="138"/>
      <c r="S87" s="138"/>
      <c r="T87" s="139"/>
      <c r="U87" s="141"/>
      <c r="V87" s="138"/>
    </row>
    <row r="88" spans="1:22" s="113" customFormat="1" ht="12.75">
      <c r="A88" s="112" t="s">
        <v>20</v>
      </c>
      <c r="B88" s="138"/>
      <c r="C88" s="139"/>
      <c r="D88" s="140"/>
      <c r="E88" s="139"/>
      <c r="F88" s="139"/>
      <c r="G88" s="139"/>
      <c r="H88" s="138"/>
      <c r="I88" s="138"/>
      <c r="J88" s="139"/>
      <c r="K88" s="140"/>
      <c r="L88" s="139"/>
      <c r="M88" s="139"/>
      <c r="N88" s="139"/>
      <c r="O88" s="138"/>
      <c r="P88" s="138"/>
      <c r="Q88" s="139"/>
      <c r="R88" s="138"/>
      <c r="S88" s="138"/>
      <c r="T88" s="139"/>
      <c r="U88" s="141"/>
      <c r="V88" s="138"/>
    </row>
    <row r="89" spans="1:22" s="113" customFormat="1" ht="12.75">
      <c r="A89" s="102" t="s">
        <v>17</v>
      </c>
      <c r="B89" s="138"/>
      <c r="C89" s="139"/>
      <c r="D89" s="140"/>
      <c r="E89" s="139"/>
      <c r="F89" s="139"/>
      <c r="G89" s="139"/>
      <c r="H89" s="138"/>
      <c r="I89" s="138"/>
      <c r="J89" s="139"/>
      <c r="K89" s="140"/>
      <c r="L89" s="139"/>
      <c r="M89" s="139"/>
      <c r="N89" s="139"/>
      <c r="O89" s="138"/>
      <c r="P89" s="138"/>
      <c r="Q89" s="139"/>
      <c r="R89" s="138"/>
      <c r="S89" s="138"/>
      <c r="T89" s="139"/>
      <c r="U89" s="141"/>
      <c r="V89" s="138"/>
    </row>
    <row r="90" spans="1:22" s="113" customFormat="1" ht="12.75">
      <c r="A90" s="74" t="s">
        <v>48</v>
      </c>
      <c r="B90" s="129">
        <f>SV_SO_1314_1a!B90/SV_SO_1314_1a!$H90*100</f>
        <v>0</v>
      </c>
      <c r="C90" s="130">
        <f>SV_SO_1314_1a!C90/SV_SO_1314_1a!$H90*100</f>
        <v>1.2364760432766615</v>
      </c>
      <c r="D90" s="131">
        <f>SV_SO_1314_1a!D90/SV_SO_1314_1a!$H90*100</f>
        <v>47.913446676970636</v>
      </c>
      <c r="E90" s="130">
        <f>SV_SO_1314_1a!E90/SV_SO_1314_1a!$H90*100</f>
        <v>35.239567233384854</v>
      </c>
      <c r="F90" s="130">
        <f>SV_SO_1314_1a!F90/SV_SO_1314_1a!$H90*100</f>
        <v>12.828438948995363</v>
      </c>
      <c r="G90" s="130">
        <f>SV_SO_1314_1a!G90/SV_SO_1314_1a!$H90*100</f>
        <v>2.7820710973724885</v>
      </c>
      <c r="H90" s="129">
        <f>SV_SO_1314_1a!H90/SV_SO_1314_1a!$H90*100</f>
        <v>100</v>
      </c>
      <c r="I90" s="129">
        <f>SV_SO_1314_1a!I90/SV_SO_1314_1a!$O90*100</f>
        <v>0</v>
      </c>
      <c r="J90" s="130">
        <f>SV_SO_1314_1a!J90/SV_SO_1314_1a!$O90*100</f>
        <v>1.8633540372670807</v>
      </c>
      <c r="K90" s="131">
        <f>SV_SO_1314_1a!K90/SV_SO_1314_1a!$O90*100</f>
        <v>50.06211180124224</v>
      </c>
      <c r="L90" s="130">
        <f>SV_SO_1314_1a!L90/SV_SO_1314_1a!$O90*100</f>
        <v>34.53416149068323</v>
      </c>
      <c r="M90" s="130">
        <f>SV_SO_1314_1a!M90/SV_SO_1314_1a!$O90*100</f>
        <v>11.428571428571429</v>
      </c>
      <c r="N90" s="130">
        <f>SV_SO_1314_1a!N90/SV_SO_1314_1a!$O90*100</f>
        <v>2.111801242236025</v>
      </c>
      <c r="O90" s="129">
        <f>SV_SO_1314_1a!O90/SV_SO_1314_1a!$O90*100</f>
        <v>100</v>
      </c>
      <c r="P90" s="129">
        <f>SV_SO_1314_1a!P90/SV_SO_1314_1a!$V90*100</f>
        <v>0</v>
      </c>
      <c r="Q90" s="130">
        <f>SV_SO_1314_1a!Q90/SV_SO_1314_1a!$V90*100</f>
        <v>1.5840220385674932</v>
      </c>
      <c r="R90" s="129">
        <f>SV_SO_1314_1a!R90/SV_SO_1314_1a!$V90*100</f>
        <v>49.10468319559229</v>
      </c>
      <c r="S90" s="129">
        <f>SV_SO_1314_1a!S90/SV_SO_1314_1a!$V90*100</f>
        <v>34.84848484848485</v>
      </c>
      <c r="T90" s="130">
        <f>SV_SO_1314_1a!T90/SV_SO_1314_1a!$V90*100</f>
        <v>12.052341597796143</v>
      </c>
      <c r="U90" s="132">
        <f>SV_SO_1314_1a!U90/SV_SO_1314_1a!$V90*100</f>
        <v>2.4104683195592287</v>
      </c>
      <c r="V90" s="129">
        <f>SV_SO_1314_1a!V90/SV_SO_1314_1a!$V90*100</f>
        <v>100</v>
      </c>
    </row>
    <row r="91" spans="1:22" ht="12.75">
      <c r="A91" s="74" t="s">
        <v>49</v>
      </c>
      <c r="B91" s="129">
        <f>SV_SO_1314_1a!B91/SV_SO_1314_1a!$H91*100</f>
        <v>0</v>
      </c>
      <c r="C91" s="147">
        <f>SV_SO_1314_1a!C91/SV_SO_1314_1a!$H91*100</f>
        <v>0.5625879043600562</v>
      </c>
      <c r="D91" s="131">
        <f>SV_SO_1314_1a!D91/SV_SO_1314_1a!$H91*100</f>
        <v>28.83263009845288</v>
      </c>
      <c r="E91" s="147">
        <f>SV_SO_1314_1a!E91/SV_SO_1314_1a!$H91*100</f>
        <v>37.83403656821378</v>
      </c>
      <c r="F91" s="147">
        <f>SV_SO_1314_1a!F91/SV_SO_1314_1a!$H91*100</f>
        <v>23.628691983122362</v>
      </c>
      <c r="G91" s="147">
        <f>SV_SO_1314_1a!G91/SV_SO_1314_1a!$H91*100</f>
        <v>9.142053445850914</v>
      </c>
      <c r="H91" s="129">
        <f>SV_SO_1314_1a!H91/SV_SO_1314_1a!$H91*100</f>
        <v>100</v>
      </c>
      <c r="I91" s="129">
        <f>SV_SO_1314_1a!I91/SV_SO_1314_1a!$O91*100</f>
        <v>0</v>
      </c>
      <c r="J91" s="147">
        <f>SV_SO_1314_1a!J91/SV_SO_1314_1a!$O91*100</f>
        <v>0.2232142857142857</v>
      </c>
      <c r="K91" s="131">
        <f>SV_SO_1314_1a!K91/SV_SO_1314_1a!$O91*100</f>
        <v>30.580357142857146</v>
      </c>
      <c r="L91" s="147">
        <f>SV_SO_1314_1a!L91/SV_SO_1314_1a!$O91*100</f>
        <v>35.044642857142854</v>
      </c>
      <c r="M91" s="147">
        <f>SV_SO_1314_1a!M91/SV_SO_1314_1a!$O91*100</f>
        <v>26.11607142857143</v>
      </c>
      <c r="N91" s="147">
        <f>SV_SO_1314_1a!N91/SV_SO_1314_1a!$O91*100</f>
        <v>8.035714285714286</v>
      </c>
      <c r="O91" s="129">
        <f>SV_SO_1314_1a!O91/SV_SO_1314_1a!$O91*100</f>
        <v>100</v>
      </c>
      <c r="P91" s="129">
        <f>SV_SO_1314_1a!P91/SV_SO_1314_1a!$V91*100</f>
        <v>0</v>
      </c>
      <c r="Q91" s="130">
        <f>SV_SO_1314_1a!Q91/SV_SO_1314_1a!$V91*100</f>
        <v>0.4314063848144953</v>
      </c>
      <c r="R91" s="129">
        <f>SV_SO_1314_1a!R91/SV_SO_1314_1a!$V91*100</f>
        <v>29.508196721311474</v>
      </c>
      <c r="S91" s="129">
        <f>SV_SO_1314_1a!S91/SV_SO_1314_1a!$V91*100</f>
        <v>36.755823986195</v>
      </c>
      <c r="T91" s="130">
        <f>SV_SO_1314_1a!T91/SV_SO_1314_1a!$V91*100</f>
        <v>24.59016393442623</v>
      </c>
      <c r="U91" s="132">
        <f>SV_SO_1314_1a!U91/SV_SO_1314_1a!$V91*100</f>
        <v>8.714408973252805</v>
      </c>
      <c r="V91" s="129">
        <f>SV_SO_1314_1a!V91/SV_SO_1314_1a!$V91*100</f>
        <v>100</v>
      </c>
    </row>
    <row r="92" spans="1:22" ht="12.75">
      <c r="A92" s="74" t="s">
        <v>50</v>
      </c>
      <c r="B92" s="129">
        <f>SV_SO_1314_1a!B92/SV_SO_1314_1a!$H92*100</f>
        <v>0</v>
      </c>
      <c r="C92" s="147">
        <f>SV_SO_1314_1a!C92/SV_SO_1314_1a!$H92*100</f>
        <v>0</v>
      </c>
      <c r="D92" s="131">
        <f>SV_SO_1314_1a!D92/SV_SO_1314_1a!$H92*100</f>
        <v>25</v>
      </c>
      <c r="E92" s="147">
        <f>SV_SO_1314_1a!E92/SV_SO_1314_1a!$H92*100</f>
        <v>42.857142857142854</v>
      </c>
      <c r="F92" s="147">
        <f>SV_SO_1314_1a!F92/SV_SO_1314_1a!$H92*100</f>
        <v>28.57142857142857</v>
      </c>
      <c r="G92" s="147">
        <f>SV_SO_1314_1a!G92/SV_SO_1314_1a!$H92*100</f>
        <v>3.571428571428571</v>
      </c>
      <c r="H92" s="129">
        <f>SV_SO_1314_1a!H92/SV_SO_1314_1a!$H92*100</f>
        <v>100</v>
      </c>
      <c r="I92" s="129">
        <f>SV_SO_1314_1a!I92/SV_SO_1314_1a!$O92*100</f>
        <v>0</v>
      </c>
      <c r="J92" s="147">
        <f>SV_SO_1314_1a!J92/SV_SO_1314_1a!$O92*100</f>
        <v>0</v>
      </c>
      <c r="K92" s="131">
        <f>SV_SO_1314_1a!K92/SV_SO_1314_1a!$O92*100</f>
        <v>39.436619718309856</v>
      </c>
      <c r="L92" s="147">
        <f>SV_SO_1314_1a!L92/SV_SO_1314_1a!$O92*100</f>
        <v>35.2112676056338</v>
      </c>
      <c r="M92" s="147">
        <f>SV_SO_1314_1a!M92/SV_SO_1314_1a!$O92*100</f>
        <v>22.535211267605636</v>
      </c>
      <c r="N92" s="147">
        <f>SV_SO_1314_1a!N92/SV_SO_1314_1a!$O92*100</f>
        <v>2.8169014084507045</v>
      </c>
      <c r="O92" s="129">
        <f>SV_SO_1314_1a!O92/SV_SO_1314_1a!$O92*100</f>
        <v>100</v>
      </c>
      <c r="P92" s="129">
        <f>SV_SO_1314_1a!P92/SV_SO_1314_1a!$V92*100</f>
        <v>0</v>
      </c>
      <c r="Q92" s="130">
        <f>SV_SO_1314_1a!Q92/SV_SO_1314_1a!$V92*100</f>
        <v>0</v>
      </c>
      <c r="R92" s="129">
        <f>SV_SO_1314_1a!R92/SV_SO_1314_1a!$V92*100</f>
        <v>35.35353535353536</v>
      </c>
      <c r="S92" s="129">
        <f>SV_SO_1314_1a!S92/SV_SO_1314_1a!$V92*100</f>
        <v>37.37373737373738</v>
      </c>
      <c r="T92" s="130">
        <f>SV_SO_1314_1a!T92/SV_SO_1314_1a!$V92*100</f>
        <v>24.242424242424242</v>
      </c>
      <c r="U92" s="132">
        <f>SV_SO_1314_1a!U92/SV_SO_1314_1a!$V92*100</f>
        <v>3.0303030303030303</v>
      </c>
      <c r="V92" s="129">
        <f>SV_SO_1314_1a!V92/SV_SO_1314_1a!$V92*100</f>
        <v>100</v>
      </c>
    </row>
    <row r="93" spans="1:22" ht="12.75">
      <c r="A93" s="74" t="s">
        <v>51</v>
      </c>
      <c r="B93" s="129">
        <f>SV_SO_1314_1a!B93/SV_SO_1314_1a!$H93*100</f>
        <v>0</v>
      </c>
      <c r="C93" s="147">
        <f>SV_SO_1314_1a!C93/SV_SO_1314_1a!$H93*100</f>
        <v>0</v>
      </c>
      <c r="D93" s="131">
        <f>SV_SO_1314_1a!D93/SV_SO_1314_1a!$H93*100</f>
        <v>20.382695507487522</v>
      </c>
      <c r="E93" s="147">
        <f>SV_SO_1314_1a!E93/SV_SO_1314_1a!$H93*100</f>
        <v>47.33777038269551</v>
      </c>
      <c r="F93" s="147">
        <f>SV_SO_1314_1a!F93/SV_SO_1314_1a!$H93*100</f>
        <v>21.048252911813645</v>
      </c>
      <c r="G93" s="147">
        <f>SV_SO_1314_1a!G93/SV_SO_1314_1a!$H93*100</f>
        <v>11.231281198003327</v>
      </c>
      <c r="H93" s="129">
        <f>SV_SO_1314_1a!H93/SV_SO_1314_1a!$H93*100</f>
        <v>100</v>
      </c>
      <c r="I93" s="129">
        <f>SV_SO_1314_1a!I93/SV_SO_1314_1a!$O93*100</f>
        <v>0</v>
      </c>
      <c r="J93" s="147">
        <f>SV_SO_1314_1a!J93/SV_SO_1314_1a!$O93*100</f>
        <v>0.10775862068965517</v>
      </c>
      <c r="K93" s="131">
        <f>SV_SO_1314_1a!K93/SV_SO_1314_1a!$O93*100</f>
        <v>22.629310344827587</v>
      </c>
      <c r="L93" s="147">
        <f>SV_SO_1314_1a!L93/SV_SO_1314_1a!$O93*100</f>
        <v>44.935344827586206</v>
      </c>
      <c r="M93" s="147">
        <f>SV_SO_1314_1a!M93/SV_SO_1314_1a!$O93*100</f>
        <v>21.875</v>
      </c>
      <c r="N93" s="147">
        <f>SV_SO_1314_1a!N93/SV_SO_1314_1a!$O93*100</f>
        <v>10.452586206896552</v>
      </c>
      <c r="O93" s="129">
        <f>SV_SO_1314_1a!O93/SV_SO_1314_1a!$O93*100</f>
        <v>100</v>
      </c>
      <c r="P93" s="129">
        <f>SV_SO_1314_1a!P93/SV_SO_1314_1a!$V93*100</f>
        <v>0</v>
      </c>
      <c r="Q93" s="130">
        <f>SV_SO_1314_1a!Q93/SV_SO_1314_1a!$V93*100</f>
        <v>0.046948356807511735</v>
      </c>
      <c r="R93" s="129">
        <f>SV_SO_1314_1a!R93/SV_SO_1314_1a!$V93*100</f>
        <v>21.36150234741784</v>
      </c>
      <c r="S93" s="129">
        <f>SV_SO_1314_1a!S93/SV_SO_1314_1a!$V93*100</f>
        <v>46.29107981220657</v>
      </c>
      <c r="T93" s="130">
        <f>SV_SO_1314_1a!T93/SV_SO_1314_1a!$V93*100</f>
        <v>21.408450704225352</v>
      </c>
      <c r="U93" s="132">
        <f>SV_SO_1314_1a!U93/SV_SO_1314_1a!$V93*100</f>
        <v>10.892018779342722</v>
      </c>
      <c r="V93" s="129">
        <f>SV_SO_1314_1a!V93/SV_SO_1314_1a!$V93*100</f>
        <v>100</v>
      </c>
    </row>
    <row r="94" spans="1:22" s="113" customFormat="1" ht="12.75">
      <c r="A94" s="29" t="s">
        <v>1</v>
      </c>
      <c r="B94" s="148">
        <f>SV_SO_1314_1a!B94/SV_SO_1314_1a!$H94*100</f>
        <v>0</v>
      </c>
      <c r="C94" s="149">
        <f>SV_SO_1314_1a!C94/SV_SO_1314_1a!$H94*100</f>
        <v>0.46367851622874806</v>
      </c>
      <c r="D94" s="150">
        <f>SV_SO_1314_1a!D94/SV_SO_1314_1a!$H94*100</f>
        <v>29.63678516228748</v>
      </c>
      <c r="E94" s="149">
        <f>SV_SO_1314_1a!E94/SV_SO_1314_1a!$H94*100</f>
        <v>41.65378670788253</v>
      </c>
      <c r="F94" s="149">
        <f>SV_SO_1314_1a!F94/SV_SO_1314_1a!$H94*100</f>
        <v>19.783616692426584</v>
      </c>
      <c r="G94" s="149">
        <f>SV_SO_1314_1a!G94/SV_SO_1314_1a!$H94*100</f>
        <v>8.462132921174652</v>
      </c>
      <c r="H94" s="148">
        <f>SV_SO_1314_1a!H94/SV_SO_1314_1a!$H94*100</f>
        <v>100</v>
      </c>
      <c r="I94" s="148">
        <f>SV_SO_1314_1a!I94/SV_SO_1314_1a!$O94*100</f>
        <v>0</v>
      </c>
      <c r="J94" s="149">
        <f>SV_SO_1314_1a!J94/SV_SO_1314_1a!$O94*100</f>
        <v>0.7548845470692718</v>
      </c>
      <c r="K94" s="150">
        <f>SV_SO_1314_1a!K94/SV_SO_1314_1a!$O94*100</f>
        <v>34.54706927175843</v>
      </c>
      <c r="L94" s="149">
        <f>SV_SO_1314_1a!L94/SV_SO_1314_1a!$O94*100</f>
        <v>38.94316163410302</v>
      </c>
      <c r="M94" s="149">
        <f>SV_SO_1314_1a!M94/SV_SO_1314_1a!$O94*100</f>
        <v>19.005328596802844</v>
      </c>
      <c r="N94" s="149">
        <f>SV_SO_1314_1a!N94/SV_SO_1314_1a!$O94*100</f>
        <v>6.74955595026643</v>
      </c>
      <c r="O94" s="148">
        <f>SV_SO_1314_1a!O94/SV_SO_1314_1a!$O94*100</f>
        <v>100</v>
      </c>
      <c r="P94" s="148">
        <f>SV_SO_1314_1a!P94/SV_SO_1314_1a!$V94*100</f>
        <v>0</v>
      </c>
      <c r="Q94" s="134">
        <f>SV_SO_1314_1a!Q94/SV_SO_1314_1a!$V94*100</f>
        <v>0.5991735537190083</v>
      </c>
      <c r="R94" s="135">
        <f>SV_SO_1314_1a!R94/SV_SO_1314_1a!$V94*100</f>
        <v>31.92148760330579</v>
      </c>
      <c r="S94" s="134">
        <f>SV_SO_1314_1a!S94/SV_SO_1314_1a!$V94*100</f>
        <v>40.392561983471076</v>
      </c>
      <c r="T94" s="134">
        <f>SV_SO_1314_1a!T94/SV_SO_1314_1a!$V94*100</f>
        <v>19.421487603305785</v>
      </c>
      <c r="U94" s="134">
        <f>SV_SO_1314_1a!U94/SV_SO_1314_1a!$V94*100</f>
        <v>7.6652892561983474</v>
      </c>
      <c r="V94" s="133">
        <f>SV_SO_1314_1a!V94/SV_SO_1314_1a!$V94*100</f>
        <v>100</v>
      </c>
    </row>
    <row r="95" spans="1:22" s="113" customFormat="1" ht="12.75">
      <c r="A95" s="30" t="s">
        <v>18</v>
      </c>
      <c r="B95" s="138"/>
      <c r="C95" s="139"/>
      <c r="D95" s="140"/>
      <c r="E95" s="139"/>
      <c r="F95" s="139"/>
      <c r="G95" s="139"/>
      <c r="H95" s="138"/>
      <c r="I95" s="138"/>
      <c r="J95" s="139"/>
      <c r="K95" s="140"/>
      <c r="L95" s="139"/>
      <c r="M95" s="139"/>
      <c r="N95" s="139"/>
      <c r="O95" s="138"/>
      <c r="P95" s="138"/>
      <c r="Q95" s="139"/>
      <c r="R95" s="138"/>
      <c r="S95" s="138"/>
      <c r="T95" s="139"/>
      <c r="U95" s="141"/>
      <c r="V95" s="138"/>
    </row>
    <row r="96" spans="1:22" ht="12.75">
      <c r="A96" s="74" t="s">
        <v>48</v>
      </c>
      <c r="B96" s="129">
        <f>SV_SO_1314_1a!B96/SV_SO_1314_1a!$H96*100</f>
        <v>0</v>
      </c>
      <c r="C96" s="130">
        <f>SV_SO_1314_1a!C96/SV_SO_1314_1a!$H96*100</f>
        <v>1.9801980198019802</v>
      </c>
      <c r="D96" s="131">
        <f>SV_SO_1314_1a!D96/SV_SO_1314_1a!$H96*100</f>
        <v>49.504950495049506</v>
      </c>
      <c r="E96" s="130">
        <f>SV_SO_1314_1a!E96/SV_SO_1314_1a!$H96*100</f>
        <v>34.65346534653465</v>
      </c>
      <c r="F96" s="130">
        <f>SV_SO_1314_1a!F96/SV_SO_1314_1a!$H96*100</f>
        <v>10.099009900990099</v>
      </c>
      <c r="G96" s="130">
        <f>SV_SO_1314_1a!G96/SV_SO_1314_1a!$H96*100</f>
        <v>3.762376237623762</v>
      </c>
      <c r="H96" s="129">
        <f>SV_SO_1314_1a!H96/SV_SO_1314_1a!$H96*100</f>
        <v>100</v>
      </c>
      <c r="I96" s="129">
        <f>SV_SO_1314_1a!I96/SV_SO_1314_1a!$O96*100</f>
        <v>0</v>
      </c>
      <c r="J96" s="130">
        <f>SV_SO_1314_1a!J96/SV_SO_1314_1a!$O96*100</f>
        <v>1.529051987767584</v>
      </c>
      <c r="K96" s="131">
        <f>SV_SO_1314_1a!K96/SV_SO_1314_1a!$O96*100</f>
        <v>55.81039755351682</v>
      </c>
      <c r="L96" s="130">
        <f>SV_SO_1314_1a!L96/SV_SO_1314_1a!$O96*100</f>
        <v>27.981651376146786</v>
      </c>
      <c r="M96" s="130">
        <f>SV_SO_1314_1a!M96/SV_SO_1314_1a!$O96*100</f>
        <v>12.691131498470948</v>
      </c>
      <c r="N96" s="130">
        <f>SV_SO_1314_1a!N96/SV_SO_1314_1a!$O96*100</f>
        <v>1.9877675840978593</v>
      </c>
      <c r="O96" s="129">
        <f>SV_SO_1314_1a!O96/SV_SO_1314_1a!$O96*100</f>
        <v>100</v>
      </c>
      <c r="P96" s="129">
        <f>SV_SO_1314_1a!P96/SV_SO_1314_1a!$V96*100</f>
        <v>0</v>
      </c>
      <c r="Q96" s="130">
        <f>SV_SO_1314_1a!Q96/SV_SO_1314_1a!$V96*100</f>
        <v>1.7256255392579811</v>
      </c>
      <c r="R96" s="129">
        <f>SV_SO_1314_1a!R96/SV_SO_1314_1a!$V96*100</f>
        <v>53.06298533218292</v>
      </c>
      <c r="S96" s="129">
        <f>SV_SO_1314_1a!S96/SV_SO_1314_1a!$V96*100</f>
        <v>30.88869715271786</v>
      </c>
      <c r="T96" s="130">
        <f>SV_SO_1314_1a!T96/SV_SO_1314_1a!$V96*100</f>
        <v>11.561691113028473</v>
      </c>
      <c r="U96" s="132">
        <f>SV_SO_1314_1a!U96/SV_SO_1314_1a!$V96*100</f>
        <v>2.76100086281277</v>
      </c>
      <c r="V96" s="129">
        <f>SV_SO_1314_1a!V96/SV_SO_1314_1a!$V96*100</f>
        <v>100</v>
      </c>
    </row>
    <row r="97" spans="1:22" ht="12.75">
      <c r="A97" s="74" t="s">
        <v>49</v>
      </c>
      <c r="B97" s="129">
        <f>SV_SO_1314_1a!B97/SV_SO_1314_1a!$H97*100</f>
        <v>0</v>
      </c>
      <c r="C97" s="147">
        <f>SV_SO_1314_1a!C97/SV_SO_1314_1a!$H97*100</f>
        <v>0.1669449081803005</v>
      </c>
      <c r="D97" s="131">
        <f>SV_SO_1314_1a!D97/SV_SO_1314_1a!$H97*100</f>
        <v>24.707846410684475</v>
      </c>
      <c r="E97" s="147">
        <f>SV_SO_1314_1a!E97/SV_SO_1314_1a!$H97*100</f>
        <v>37.39565943238731</v>
      </c>
      <c r="F97" s="147">
        <f>SV_SO_1314_1a!F97/SV_SO_1314_1a!$H97*100</f>
        <v>26.21035058430718</v>
      </c>
      <c r="G97" s="147">
        <f>SV_SO_1314_1a!G97/SV_SO_1314_1a!$H97*100</f>
        <v>11.519198664440735</v>
      </c>
      <c r="H97" s="129">
        <f>SV_SO_1314_1a!H97/SV_SO_1314_1a!$H97*100</f>
        <v>100</v>
      </c>
      <c r="I97" s="129">
        <f>SV_SO_1314_1a!I97/SV_SO_1314_1a!$O97*100</f>
        <v>0</v>
      </c>
      <c r="J97" s="147">
        <f>SV_SO_1314_1a!J97/SV_SO_1314_1a!$O97*100</f>
        <v>0.5859375</v>
      </c>
      <c r="K97" s="131">
        <f>SV_SO_1314_1a!K97/SV_SO_1314_1a!$O97*100</f>
        <v>29.1015625</v>
      </c>
      <c r="L97" s="147">
        <f>SV_SO_1314_1a!L97/SV_SO_1314_1a!$O97*100</f>
        <v>36.9140625</v>
      </c>
      <c r="M97" s="147">
        <f>SV_SO_1314_1a!M97/SV_SO_1314_1a!$O97*100</f>
        <v>23.2421875</v>
      </c>
      <c r="N97" s="147">
        <f>SV_SO_1314_1a!N97/SV_SO_1314_1a!$O97*100</f>
        <v>10.15625</v>
      </c>
      <c r="O97" s="129">
        <f>SV_SO_1314_1a!O97/SV_SO_1314_1a!$O97*100</f>
        <v>100</v>
      </c>
      <c r="P97" s="129">
        <f>SV_SO_1314_1a!P97/SV_SO_1314_1a!$V97*100</f>
        <v>0</v>
      </c>
      <c r="Q97" s="130">
        <f>SV_SO_1314_1a!Q97/SV_SO_1314_1a!$V97*100</f>
        <v>0.36003600360036003</v>
      </c>
      <c r="R97" s="129">
        <f>SV_SO_1314_1a!R97/SV_SO_1314_1a!$V97*100</f>
        <v>26.732673267326735</v>
      </c>
      <c r="S97" s="129">
        <f>SV_SO_1314_1a!S97/SV_SO_1314_1a!$V97*100</f>
        <v>37.173717371737176</v>
      </c>
      <c r="T97" s="130">
        <f>SV_SO_1314_1a!T97/SV_SO_1314_1a!$V97*100</f>
        <v>24.842484248424842</v>
      </c>
      <c r="U97" s="132">
        <f>SV_SO_1314_1a!U97/SV_SO_1314_1a!$V97*100</f>
        <v>10.891089108910892</v>
      </c>
      <c r="V97" s="129">
        <f>SV_SO_1314_1a!V97/SV_SO_1314_1a!$V97*100</f>
        <v>100</v>
      </c>
    </row>
    <row r="98" spans="1:22" ht="12.75">
      <c r="A98" s="74" t="s">
        <v>50</v>
      </c>
      <c r="B98" s="129">
        <f>SV_SO_1314_1a!B98/SV_SO_1314_1a!$H98*100</f>
        <v>0</v>
      </c>
      <c r="C98" s="147">
        <f>SV_SO_1314_1a!C98/SV_SO_1314_1a!$H98*100</f>
        <v>0</v>
      </c>
      <c r="D98" s="131">
        <f>SV_SO_1314_1a!D98/SV_SO_1314_1a!$H98*100</f>
        <v>13.88888888888889</v>
      </c>
      <c r="E98" s="147">
        <f>SV_SO_1314_1a!E98/SV_SO_1314_1a!$H98*100</f>
        <v>52.77777777777778</v>
      </c>
      <c r="F98" s="147">
        <f>SV_SO_1314_1a!F98/SV_SO_1314_1a!$H98*100</f>
        <v>25</v>
      </c>
      <c r="G98" s="147">
        <f>SV_SO_1314_1a!G98/SV_SO_1314_1a!$H98*100</f>
        <v>8.333333333333332</v>
      </c>
      <c r="H98" s="129">
        <f>SV_SO_1314_1a!H98/SV_SO_1314_1a!$H98*100</f>
        <v>100</v>
      </c>
      <c r="I98" s="129">
        <f>SV_SO_1314_1a!I98/SV_SO_1314_1a!$O98*100</f>
        <v>0</v>
      </c>
      <c r="J98" s="147">
        <f>SV_SO_1314_1a!J98/SV_SO_1314_1a!$O98*100</f>
        <v>0</v>
      </c>
      <c r="K98" s="131">
        <f>SV_SO_1314_1a!K98/SV_SO_1314_1a!$O98*100</f>
        <v>31.944444444444443</v>
      </c>
      <c r="L98" s="147">
        <f>SV_SO_1314_1a!L98/SV_SO_1314_1a!$O98*100</f>
        <v>41.66666666666667</v>
      </c>
      <c r="M98" s="147">
        <f>SV_SO_1314_1a!M98/SV_SO_1314_1a!$O98*100</f>
        <v>23.61111111111111</v>
      </c>
      <c r="N98" s="147">
        <f>SV_SO_1314_1a!N98/SV_SO_1314_1a!$O98*100</f>
        <v>2.7777777777777777</v>
      </c>
      <c r="O98" s="129">
        <f>SV_SO_1314_1a!O98/SV_SO_1314_1a!$O98*100</f>
        <v>100</v>
      </c>
      <c r="P98" s="129">
        <f>SV_SO_1314_1a!P98/SV_SO_1314_1a!$V98*100</f>
        <v>0</v>
      </c>
      <c r="Q98" s="130">
        <f>SV_SO_1314_1a!Q98/SV_SO_1314_1a!$V98*100</f>
        <v>0</v>
      </c>
      <c r="R98" s="129">
        <f>SV_SO_1314_1a!R98/SV_SO_1314_1a!$V98*100</f>
        <v>25.925925925925924</v>
      </c>
      <c r="S98" s="129">
        <f>SV_SO_1314_1a!S98/SV_SO_1314_1a!$V98*100</f>
        <v>45.370370370370374</v>
      </c>
      <c r="T98" s="130">
        <f>SV_SO_1314_1a!T98/SV_SO_1314_1a!$V98*100</f>
        <v>24.074074074074073</v>
      </c>
      <c r="U98" s="132">
        <f>SV_SO_1314_1a!U98/SV_SO_1314_1a!$V98*100</f>
        <v>4.62962962962963</v>
      </c>
      <c r="V98" s="129">
        <f>SV_SO_1314_1a!V98/SV_SO_1314_1a!$V98*100</f>
        <v>100</v>
      </c>
    </row>
    <row r="99" spans="1:22" ht="12.75">
      <c r="A99" s="74" t="s">
        <v>51</v>
      </c>
      <c r="B99" s="129">
        <f>SV_SO_1314_1a!B99/SV_SO_1314_1a!$H99*100</f>
        <v>0</v>
      </c>
      <c r="C99" s="147">
        <f>SV_SO_1314_1a!C99/SV_SO_1314_1a!$H99*100</f>
        <v>0</v>
      </c>
      <c r="D99" s="131">
        <f>SV_SO_1314_1a!D99/SV_SO_1314_1a!$H99*100</f>
        <v>14.29889298892989</v>
      </c>
      <c r="E99" s="147">
        <f>SV_SO_1314_1a!E99/SV_SO_1314_1a!$H99*100</f>
        <v>45.571955719557195</v>
      </c>
      <c r="F99" s="147">
        <f>SV_SO_1314_1a!F99/SV_SO_1314_1a!$H99*100</f>
        <v>25.738007380073803</v>
      </c>
      <c r="G99" s="147">
        <f>SV_SO_1314_1a!G99/SV_SO_1314_1a!$H99*100</f>
        <v>14.391143911439114</v>
      </c>
      <c r="H99" s="129">
        <f>SV_SO_1314_1a!H99/SV_SO_1314_1a!$H99*100</f>
        <v>100</v>
      </c>
      <c r="I99" s="129">
        <f>SV_SO_1314_1a!I99/SV_SO_1314_1a!$O99*100</f>
        <v>0</v>
      </c>
      <c r="J99" s="147">
        <f>SV_SO_1314_1a!J99/SV_SO_1314_1a!$O99*100</f>
        <v>0</v>
      </c>
      <c r="K99" s="131">
        <f>SV_SO_1314_1a!K99/SV_SO_1314_1a!$O99*100</f>
        <v>17.094017094017094</v>
      </c>
      <c r="L99" s="147">
        <f>SV_SO_1314_1a!L99/SV_SO_1314_1a!$O99*100</f>
        <v>44.93284493284494</v>
      </c>
      <c r="M99" s="147">
        <f>SV_SO_1314_1a!M99/SV_SO_1314_1a!$O99*100</f>
        <v>25.518925518925517</v>
      </c>
      <c r="N99" s="147">
        <f>SV_SO_1314_1a!N99/SV_SO_1314_1a!$O99*100</f>
        <v>12.454212454212454</v>
      </c>
      <c r="O99" s="129">
        <f>SV_SO_1314_1a!O99/SV_SO_1314_1a!$O99*100</f>
        <v>100</v>
      </c>
      <c r="P99" s="129">
        <f>SV_SO_1314_1a!P99/SV_SO_1314_1a!$V99*100</f>
        <v>0</v>
      </c>
      <c r="Q99" s="130">
        <f>SV_SO_1314_1a!Q99/SV_SO_1314_1a!$V99*100</f>
        <v>0</v>
      </c>
      <c r="R99" s="129">
        <f>SV_SO_1314_1a!R99/SV_SO_1314_1a!$V99*100</f>
        <v>15.501839201261166</v>
      </c>
      <c r="S99" s="129">
        <f>SV_SO_1314_1a!S99/SV_SO_1314_1a!$V99*100</f>
        <v>45.29689963215975</v>
      </c>
      <c r="T99" s="130">
        <f>SV_SO_1314_1a!T99/SV_SO_1314_1a!$V99*100</f>
        <v>25.643720441408302</v>
      </c>
      <c r="U99" s="132">
        <f>SV_SO_1314_1a!U99/SV_SO_1314_1a!$V99*100</f>
        <v>13.557540725170783</v>
      </c>
      <c r="V99" s="129">
        <f>SV_SO_1314_1a!V99/SV_SO_1314_1a!$V99*100</f>
        <v>100</v>
      </c>
    </row>
    <row r="100" spans="1:22" s="113" customFormat="1" ht="12.75">
      <c r="A100" s="29" t="s">
        <v>1</v>
      </c>
      <c r="B100" s="148">
        <f>SV_SO_1314_1a!B100/SV_SO_1314_1a!$H100*100</f>
        <v>0</v>
      </c>
      <c r="C100" s="149">
        <f>SV_SO_1314_1a!C100/SV_SO_1314_1a!$H100*100</f>
        <v>0.49460431654676257</v>
      </c>
      <c r="D100" s="150">
        <f>SV_SO_1314_1a!D100/SV_SO_1314_1a!$H100*100</f>
        <v>25.089928057553955</v>
      </c>
      <c r="E100" s="149">
        <f>SV_SO_1314_1a!E100/SV_SO_1314_1a!$H100*100</f>
        <v>41.007194244604314</v>
      </c>
      <c r="F100" s="149">
        <f>SV_SO_1314_1a!F100/SV_SO_1314_1a!$H100*100</f>
        <v>22.302158273381295</v>
      </c>
      <c r="G100" s="149">
        <f>SV_SO_1314_1a!G100/SV_SO_1314_1a!$H100*100</f>
        <v>11.10611510791367</v>
      </c>
      <c r="H100" s="148">
        <f>SV_SO_1314_1a!H100/SV_SO_1314_1a!$H100*100</f>
        <v>100</v>
      </c>
      <c r="I100" s="148">
        <f>SV_SO_1314_1a!I100/SV_SO_1314_1a!$O100*100</f>
        <v>0</v>
      </c>
      <c r="J100" s="149">
        <f>SV_SO_1314_1a!J100/SV_SO_1314_1a!$O100*100</f>
        <v>0.6319883325230918</v>
      </c>
      <c r="K100" s="150">
        <f>SV_SO_1314_1a!K100/SV_SO_1314_1a!$O100*100</f>
        <v>32.912007778317935</v>
      </c>
      <c r="L100" s="149">
        <f>SV_SO_1314_1a!L100/SV_SO_1314_1a!$O100*100</f>
        <v>37.4331550802139</v>
      </c>
      <c r="M100" s="149">
        <f>SV_SO_1314_1a!M100/SV_SO_1314_1a!$O100*100</f>
        <v>20.807000486144872</v>
      </c>
      <c r="N100" s="149">
        <f>SV_SO_1314_1a!N100/SV_SO_1314_1a!$O100*100</f>
        <v>8.215848322800195</v>
      </c>
      <c r="O100" s="148">
        <f>SV_SO_1314_1a!O100/SV_SO_1314_1a!$O100*100</f>
        <v>100</v>
      </c>
      <c r="P100" s="148">
        <f>SV_SO_1314_1a!P100/SV_SO_1314_1a!$V100*100</f>
        <v>0</v>
      </c>
      <c r="Q100" s="134">
        <f>SV_SO_1314_1a!Q100/SV_SO_1314_1a!$V100*100</f>
        <v>0.5606166783461808</v>
      </c>
      <c r="R100" s="135">
        <f>SV_SO_1314_1a!R100/SV_SO_1314_1a!$V100*100</f>
        <v>28.848399906563888</v>
      </c>
      <c r="S100" s="134">
        <f>SV_SO_1314_1a!S100/SV_SO_1314_1a!$V100*100</f>
        <v>39.2898855407615</v>
      </c>
      <c r="T100" s="134">
        <f>SV_SO_1314_1a!T100/SV_SO_1314_1a!$V100*100</f>
        <v>21.58374211632796</v>
      </c>
      <c r="U100" s="134">
        <f>SV_SO_1314_1a!U100/SV_SO_1314_1a!$V100*100</f>
        <v>9.717355758000467</v>
      </c>
      <c r="V100" s="133">
        <f>SV_SO_1314_1a!V100/SV_SO_1314_1a!$V100*100</f>
        <v>100</v>
      </c>
    </row>
    <row r="101" spans="1:22" s="112" customFormat="1" ht="12.75">
      <c r="A101" s="142" t="s">
        <v>21</v>
      </c>
      <c r="B101" s="143">
        <f>SV_SO_1314_1a!B101/SV_SO_1314_1a!$H101*100</f>
        <v>0</v>
      </c>
      <c r="C101" s="144">
        <f>SV_SO_1314_1a!C101/SV_SO_1314_1a!$H101*100</f>
        <v>0.4779717373233583</v>
      </c>
      <c r="D101" s="145">
        <f>SV_SO_1314_1a!D101/SV_SO_1314_1a!$H101*100</f>
        <v>27.535328345802164</v>
      </c>
      <c r="E101" s="144">
        <f>SV_SO_1314_1a!E101/SV_SO_1314_1a!$H101*100</f>
        <v>41.3549459684123</v>
      </c>
      <c r="F101" s="144">
        <f>SV_SO_1314_1a!F101/SV_SO_1314_1a!$H101*100</f>
        <v>20.947630922693268</v>
      </c>
      <c r="G101" s="144">
        <f>SV_SO_1314_1a!G101/SV_SO_1314_1a!$H101*100</f>
        <v>9.68412302576891</v>
      </c>
      <c r="H101" s="143">
        <f>SV_SO_1314_1a!H101/SV_SO_1314_1a!$H101*100</f>
        <v>100</v>
      </c>
      <c r="I101" s="143">
        <f>SV_SO_1314_1a!I101/SV_SO_1314_1a!$O101*100</f>
        <v>0</v>
      </c>
      <c r="J101" s="144">
        <f>SV_SO_1314_1a!J101/SV_SO_1314_1a!$O101*100</f>
        <v>0.6962172197725691</v>
      </c>
      <c r="K101" s="145">
        <f>SV_SO_1314_1a!K101/SV_SO_1314_1a!$O101*100</f>
        <v>33.766535158969596</v>
      </c>
      <c r="L101" s="144">
        <f>SV_SO_1314_1a!L101/SV_SO_1314_1a!$O101*100</f>
        <v>38.222325365514045</v>
      </c>
      <c r="M101" s="144">
        <f>SV_SO_1314_1a!M101/SV_SO_1314_1a!$O101*100</f>
        <v>19.865398004177305</v>
      </c>
      <c r="N101" s="144">
        <f>SV_SO_1314_1a!N101/SV_SO_1314_1a!$O101*100</f>
        <v>7.449524251566489</v>
      </c>
      <c r="O101" s="143">
        <f>SV_SO_1314_1a!O101/SV_SO_1314_1a!$O101*100</f>
        <v>100</v>
      </c>
      <c r="P101" s="143">
        <f>SV_SO_1314_1a!P101/SV_SO_1314_1a!$V101*100</f>
        <v>0</v>
      </c>
      <c r="Q101" s="144">
        <f>SV_SO_1314_1a!Q101/SV_SO_1314_1a!$V101*100</f>
        <v>0.5810766363337353</v>
      </c>
      <c r="R101" s="143">
        <f>SV_SO_1314_1a!R101/SV_SO_1314_1a!$V101*100</f>
        <v>30.479114132222346</v>
      </c>
      <c r="S101" s="143">
        <f>SV_SO_1314_1a!S101/SV_SO_1314_1a!$V101*100</f>
        <v>39.87501370463765</v>
      </c>
      <c r="T101" s="144">
        <f>SV_SO_1314_1a!T101/SV_SO_1314_1a!$V101*100</f>
        <v>20.436355662756274</v>
      </c>
      <c r="U101" s="146">
        <f>SV_SO_1314_1a!U101/SV_SO_1314_1a!$V101*100</f>
        <v>8.628439864049994</v>
      </c>
      <c r="V101" s="143">
        <f>SV_SO_1314_1a!V101/SV_SO_1314_1a!$V101*100</f>
        <v>100</v>
      </c>
    </row>
    <row r="102" spans="1:22" s="112" customFormat="1" ht="12.75">
      <c r="A102" s="113"/>
      <c r="B102" s="138"/>
      <c r="C102" s="139"/>
      <c r="D102" s="140"/>
      <c r="E102" s="139"/>
      <c r="F102" s="139"/>
      <c r="G102" s="139"/>
      <c r="H102" s="138"/>
      <c r="I102" s="138"/>
      <c r="J102" s="139"/>
      <c r="K102" s="140"/>
      <c r="L102" s="139"/>
      <c r="M102" s="139"/>
      <c r="N102" s="139"/>
      <c r="O102" s="138"/>
      <c r="P102" s="138"/>
      <c r="Q102" s="139"/>
      <c r="R102" s="138"/>
      <c r="S102" s="138"/>
      <c r="T102" s="139"/>
      <c r="U102" s="141"/>
      <c r="V102" s="138"/>
    </row>
    <row r="103" spans="1:22" s="112" customFormat="1" ht="12.75">
      <c r="A103" s="112" t="s">
        <v>22</v>
      </c>
      <c r="B103" s="138"/>
      <c r="C103" s="139"/>
      <c r="D103" s="140"/>
      <c r="E103" s="139"/>
      <c r="F103" s="139"/>
      <c r="G103" s="139"/>
      <c r="H103" s="138"/>
      <c r="I103" s="138"/>
      <c r="J103" s="139"/>
      <c r="K103" s="140"/>
      <c r="L103" s="139"/>
      <c r="M103" s="139"/>
      <c r="N103" s="139"/>
      <c r="O103" s="138"/>
      <c r="P103" s="138"/>
      <c r="Q103" s="139"/>
      <c r="R103" s="138"/>
      <c r="S103" s="138"/>
      <c r="T103" s="139"/>
      <c r="U103" s="141"/>
      <c r="V103" s="138"/>
    </row>
    <row r="104" spans="1:22" s="112" customFormat="1" ht="12.75">
      <c r="A104" s="102" t="s">
        <v>17</v>
      </c>
      <c r="B104" s="138"/>
      <c r="C104" s="139"/>
      <c r="D104" s="140"/>
      <c r="E104" s="139"/>
      <c r="F104" s="139"/>
      <c r="G104" s="139"/>
      <c r="H104" s="138"/>
      <c r="I104" s="138"/>
      <c r="J104" s="139"/>
      <c r="K104" s="140"/>
      <c r="L104" s="139"/>
      <c r="M104" s="139"/>
      <c r="N104" s="139"/>
      <c r="O104" s="138"/>
      <c r="P104" s="138"/>
      <c r="Q104" s="139"/>
      <c r="R104" s="138"/>
      <c r="S104" s="138"/>
      <c r="T104" s="139"/>
      <c r="U104" s="141"/>
      <c r="V104" s="138"/>
    </row>
    <row r="105" spans="1:22" ht="12.75">
      <c r="A105" s="74" t="s">
        <v>48</v>
      </c>
      <c r="B105" s="129">
        <f>SV_SO_1314_1a!B105/SV_SO_1314_1a!$H105*100</f>
        <v>0.5509641873278237</v>
      </c>
      <c r="C105" s="130">
        <f>SV_SO_1314_1a!C105/SV_SO_1314_1a!$H105*100</f>
        <v>2.7548209366391188</v>
      </c>
      <c r="D105" s="131">
        <f>SV_SO_1314_1a!D105/SV_SO_1314_1a!$H105*100</f>
        <v>47.38292011019284</v>
      </c>
      <c r="E105" s="130">
        <f>SV_SO_1314_1a!E105/SV_SO_1314_1a!$H105*100</f>
        <v>30.57851239669421</v>
      </c>
      <c r="F105" s="130">
        <f>SV_SO_1314_1a!F105/SV_SO_1314_1a!$H105*100</f>
        <v>14.325068870523417</v>
      </c>
      <c r="G105" s="130">
        <f>SV_SO_1314_1a!G105/SV_SO_1314_1a!$H105*100</f>
        <v>4.40771349862259</v>
      </c>
      <c r="H105" s="129">
        <f>SV_SO_1314_1a!H105/SV_SO_1314_1a!$H105*100</f>
        <v>100</v>
      </c>
      <c r="I105" s="129">
        <f>SV_SO_1314_1a!I105/SV_SO_1314_1a!$O105*100</f>
        <v>0</v>
      </c>
      <c r="J105" s="130">
        <f>SV_SO_1314_1a!J105/SV_SO_1314_1a!$O105*100</f>
        <v>0.9140767824497258</v>
      </c>
      <c r="K105" s="131">
        <f>SV_SO_1314_1a!K105/SV_SO_1314_1a!$O105*100</f>
        <v>52.6508226691042</v>
      </c>
      <c r="L105" s="130">
        <f>SV_SO_1314_1a!L105/SV_SO_1314_1a!$O105*100</f>
        <v>30.16453382084095</v>
      </c>
      <c r="M105" s="130">
        <f>SV_SO_1314_1a!M105/SV_SO_1314_1a!$O105*100</f>
        <v>12.79707495429616</v>
      </c>
      <c r="N105" s="130">
        <f>SV_SO_1314_1a!N105/SV_SO_1314_1a!$O105*100</f>
        <v>3.473491773308958</v>
      </c>
      <c r="O105" s="129">
        <f>SV_SO_1314_1a!O105/SV_SO_1314_1a!$O105*100</f>
        <v>100</v>
      </c>
      <c r="P105" s="129">
        <f>SV_SO_1314_1a!P105/SV_SO_1314_1a!$V105*100</f>
        <v>0.21978021978021978</v>
      </c>
      <c r="Q105" s="130">
        <f>SV_SO_1314_1a!Q105/SV_SO_1314_1a!$V105*100</f>
        <v>1.6483516483516485</v>
      </c>
      <c r="R105" s="129">
        <f>SV_SO_1314_1a!R105/SV_SO_1314_1a!$V105*100</f>
        <v>50.54945054945055</v>
      </c>
      <c r="S105" s="129">
        <f>SV_SO_1314_1a!S105/SV_SO_1314_1a!$V105*100</f>
        <v>30.32967032967033</v>
      </c>
      <c r="T105" s="130">
        <f>SV_SO_1314_1a!T105/SV_SO_1314_1a!$V105*100</f>
        <v>13.406593406593407</v>
      </c>
      <c r="U105" s="132">
        <f>SV_SO_1314_1a!U105/SV_SO_1314_1a!$V105*100</f>
        <v>3.8461538461538463</v>
      </c>
      <c r="V105" s="129">
        <f>SV_SO_1314_1a!V105/SV_SO_1314_1a!$V105*100</f>
        <v>100</v>
      </c>
    </row>
    <row r="106" spans="1:22" ht="12.75">
      <c r="A106" s="74" t="s">
        <v>49</v>
      </c>
      <c r="B106" s="129">
        <f>SV_SO_1314_1a!B106/SV_SO_1314_1a!$H106*100</f>
        <v>0</v>
      </c>
      <c r="C106" s="147">
        <f>SV_SO_1314_1a!C106/SV_SO_1314_1a!$H106*100</f>
        <v>0.32786885245901637</v>
      </c>
      <c r="D106" s="131">
        <f>SV_SO_1314_1a!D106/SV_SO_1314_1a!$H106*100</f>
        <v>27.049180327868854</v>
      </c>
      <c r="E106" s="147">
        <f>SV_SO_1314_1a!E106/SV_SO_1314_1a!$H106*100</f>
        <v>37.704918032786885</v>
      </c>
      <c r="F106" s="147">
        <f>SV_SO_1314_1a!F106/SV_SO_1314_1a!$H106*100</f>
        <v>22.459016393442624</v>
      </c>
      <c r="G106" s="147">
        <f>SV_SO_1314_1a!G106/SV_SO_1314_1a!$H106*100</f>
        <v>12.459016393442624</v>
      </c>
      <c r="H106" s="129">
        <f>SV_SO_1314_1a!H106/SV_SO_1314_1a!$H106*100</f>
        <v>100</v>
      </c>
      <c r="I106" s="129">
        <f>SV_SO_1314_1a!I106/SV_SO_1314_1a!$O106*100</f>
        <v>0</v>
      </c>
      <c r="J106" s="147">
        <f>SV_SO_1314_1a!J106/SV_SO_1314_1a!$O106*100</f>
        <v>0</v>
      </c>
      <c r="K106" s="131">
        <f>SV_SO_1314_1a!K106/SV_SO_1314_1a!$O106*100</f>
        <v>28.24427480916031</v>
      </c>
      <c r="L106" s="147">
        <f>SV_SO_1314_1a!L106/SV_SO_1314_1a!$O106*100</f>
        <v>32.06106870229007</v>
      </c>
      <c r="M106" s="147">
        <f>SV_SO_1314_1a!M106/SV_SO_1314_1a!$O106*100</f>
        <v>25</v>
      </c>
      <c r="N106" s="147">
        <f>SV_SO_1314_1a!N106/SV_SO_1314_1a!$O106*100</f>
        <v>14.694656488549619</v>
      </c>
      <c r="O106" s="129">
        <f>SV_SO_1314_1a!O106/SV_SO_1314_1a!$O106*100</f>
        <v>100</v>
      </c>
      <c r="P106" s="129">
        <f>SV_SO_1314_1a!P106/SV_SO_1314_1a!$V106*100</f>
        <v>0</v>
      </c>
      <c r="Q106" s="130">
        <f>SV_SO_1314_1a!Q106/SV_SO_1314_1a!$V106*100</f>
        <v>0.1763668430335097</v>
      </c>
      <c r="R106" s="129">
        <f>SV_SO_1314_1a!R106/SV_SO_1314_1a!$V106*100</f>
        <v>27.60141093474427</v>
      </c>
      <c r="S106" s="129">
        <f>SV_SO_1314_1a!S106/SV_SO_1314_1a!$V106*100</f>
        <v>35.09700176366843</v>
      </c>
      <c r="T106" s="130">
        <f>SV_SO_1314_1a!T106/SV_SO_1314_1a!$V106*100</f>
        <v>23.633156966490297</v>
      </c>
      <c r="U106" s="132">
        <f>SV_SO_1314_1a!U106/SV_SO_1314_1a!$V106*100</f>
        <v>13.492063492063492</v>
      </c>
      <c r="V106" s="129">
        <f>SV_SO_1314_1a!V106/SV_SO_1314_1a!$V106*100</f>
        <v>100</v>
      </c>
    </row>
    <row r="107" spans="1:22" ht="12.75">
      <c r="A107" s="74" t="s">
        <v>50</v>
      </c>
      <c r="B107" s="129">
        <f>SV_SO_1314_1a!B107/SV_SO_1314_1a!$H107*100</f>
        <v>0</v>
      </c>
      <c r="C107" s="147">
        <f>SV_SO_1314_1a!C107/SV_SO_1314_1a!$H107*100</f>
        <v>3.3333333333333335</v>
      </c>
      <c r="D107" s="131">
        <f>SV_SO_1314_1a!D107/SV_SO_1314_1a!$H107*100</f>
        <v>20</v>
      </c>
      <c r="E107" s="147">
        <f>SV_SO_1314_1a!E107/SV_SO_1314_1a!$H107*100</f>
        <v>33.33333333333333</v>
      </c>
      <c r="F107" s="147">
        <f>SV_SO_1314_1a!F107/SV_SO_1314_1a!$H107*100</f>
        <v>26.666666666666668</v>
      </c>
      <c r="G107" s="147">
        <f>SV_SO_1314_1a!G107/SV_SO_1314_1a!$H107*100</f>
        <v>16.666666666666664</v>
      </c>
      <c r="H107" s="129">
        <f>SV_SO_1314_1a!H107/SV_SO_1314_1a!$H107*100</f>
        <v>100</v>
      </c>
      <c r="I107" s="129">
        <f>SV_SO_1314_1a!I107/SV_SO_1314_1a!$O107*100</f>
        <v>0</v>
      </c>
      <c r="J107" s="147">
        <f>SV_SO_1314_1a!J107/SV_SO_1314_1a!$O107*100</f>
        <v>0</v>
      </c>
      <c r="K107" s="131">
        <f>SV_SO_1314_1a!K107/SV_SO_1314_1a!$O107*100</f>
        <v>36.17021276595745</v>
      </c>
      <c r="L107" s="147">
        <f>SV_SO_1314_1a!L107/SV_SO_1314_1a!$O107*100</f>
        <v>31.914893617021278</v>
      </c>
      <c r="M107" s="147">
        <f>SV_SO_1314_1a!M107/SV_SO_1314_1a!$O107*100</f>
        <v>24.46808510638298</v>
      </c>
      <c r="N107" s="147">
        <f>SV_SO_1314_1a!N107/SV_SO_1314_1a!$O107*100</f>
        <v>7.446808510638298</v>
      </c>
      <c r="O107" s="129">
        <f>SV_SO_1314_1a!O107/SV_SO_1314_1a!$O107*100</f>
        <v>100</v>
      </c>
      <c r="P107" s="129">
        <f>SV_SO_1314_1a!P107/SV_SO_1314_1a!$V107*100</f>
        <v>0</v>
      </c>
      <c r="Q107" s="130">
        <f>SV_SO_1314_1a!Q107/SV_SO_1314_1a!$V107*100</f>
        <v>0.8064516129032258</v>
      </c>
      <c r="R107" s="129">
        <f>SV_SO_1314_1a!R107/SV_SO_1314_1a!$V107*100</f>
        <v>32.25806451612903</v>
      </c>
      <c r="S107" s="129">
        <f>SV_SO_1314_1a!S107/SV_SO_1314_1a!$V107*100</f>
        <v>32.25806451612903</v>
      </c>
      <c r="T107" s="130">
        <f>SV_SO_1314_1a!T107/SV_SO_1314_1a!$V107*100</f>
        <v>25</v>
      </c>
      <c r="U107" s="132">
        <f>SV_SO_1314_1a!U107/SV_SO_1314_1a!$V107*100</f>
        <v>9.67741935483871</v>
      </c>
      <c r="V107" s="129">
        <f>SV_SO_1314_1a!V107/SV_SO_1314_1a!$V107*100</f>
        <v>100</v>
      </c>
    </row>
    <row r="108" spans="1:22" ht="12.75">
      <c r="A108" s="74" t="s">
        <v>51</v>
      </c>
      <c r="B108" s="129">
        <f>SV_SO_1314_1a!B108/SV_SO_1314_1a!$H108*100</f>
        <v>0</v>
      </c>
      <c r="C108" s="147">
        <f>SV_SO_1314_1a!C108/SV_SO_1314_1a!$H108*100</f>
        <v>0.22371364653243847</v>
      </c>
      <c r="D108" s="131">
        <f>SV_SO_1314_1a!D108/SV_SO_1314_1a!$H108*100</f>
        <v>15.436241610738255</v>
      </c>
      <c r="E108" s="147">
        <f>SV_SO_1314_1a!E108/SV_SO_1314_1a!$H108*100</f>
        <v>41.61073825503356</v>
      </c>
      <c r="F108" s="147">
        <f>SV_SO_1314_1a!F108/SV_SO_1314_1a!$H108*100</f>
        <v>27.069351230425053</v>
      </c>
      <c r="G108" s="147">
        <f>SV_SO_1314_1a!G108/SV_SO_1314_1a!$H108*100</f>
        <v>15.659955257270694</v>
      </c>
      <c r="H108" s="129">
        <f>SV_SO_1314_1a!H108/SV_SO_1314_1a!$H108*100</f>
        <v>100</v>
      </c>
      <c r="I108" s="129">
        <f>SV_SO_1314_1a!I108/SV_SO_1314_1a!$O108*100</f>
        <v>0</v>
      </c>
      <c r="J108" s="147">
        <f>SV_SO_1314_1a!J108/SV_SO_1314_1a!$O108*100</f>
        <v>0</v>
      </c>
      <c r="K108" s="131">
        <f>SV_SO_1314_1a!K108/SV_SO_1314_1a!$O108*100</f>
        <v>16.005665722379604</v>
      </c>
      <c r="L108" s="147">
        <f>SV_SO_1314_1a!L108/SV_SO_1314_1a!$O108*100</f>
        <v>39.376770538243626</v>
      </c>
      <c r="M108" s="147">
        <f>SV_SO_1314_1a!M108/SV_SO_1314_1a!$O108*100</f>
        <v>28.04532577903683</v>
      </c>
      <c r="N108" s="147">
        <f>SV_SO_1314_1a!N108/SV_SO_1314_1a!$O108*100</f>
        <v>16.572237960339944</v>
      </c>
      <c r="O108" s="129">
        <f>SV_SO_1314_1a!O108/SV_SO_1314_1a!$O108*100</f>
        <v>100</v>
      </c>
      <c r="P108" s="129">
        <f>SV_SO_1314_1a!P108/SV_SO_1314_1a!$V108*100</f>
        <v>0</v>
      </c>
      <c r="Q108" s="130">
        <f>SV_SO_1314_1a!Q108/SV_SO_1314_1a!$V108*100</f>
        <v>0.125</v>
      </c>
      <c r="R108" s="129">
        <f>SV_SO_1314_1a!R108/SV_SO_1314_1a!$V108*100</f>
        <v>15.687499999999998</v>
      </c>
      <c r="S108" s="129">
        <f>SV_SO_1314_1a!S108/SV_SO_1314_1a!$V108*100</f>
        <v>40.625</v>
      </c>
      <c r="T108" s="130">
        <f>SV_SO_1314_1a!T108/SV_SO_1314_1a!$V108*100</f>
        <v>27.500000000000004</v>
      </c>
      <c r="U108" s="132">
        <f>SV_SO_1314_1a!U108/SV_SO_1314_1a!$V108*100</f>
        <v>16.0625</v>
      </c>
      <c r="V108" s="129">
        <f>SV_SO_1314_1a!V108/SV_SO_1314_1a!$V108*100</f>
        <v>100</v>
      </c>
    </row>
    <row r="109" spans="1:22" s="112" customFormat="1" ht="12.75">
      <c r="A109" s="29" t="s">
        <v>1</v>
      </c>
      <c r="B109" s="148">
        <f>SV_SO_1314_1a!B109/SV_SO_1314_1a!$H109*100</f>
        <v>0.10542962572482868</v>
      </c>
      <c r="C109" s="149">
        <f>SV_SO_1314_1a!C109/SV_SO_1314_1a!$H109*100</f>
        <v>0.790722192936215</v>
      </c>
      <c r="D109" s="150">
        <f>SV_SO_1314_1a!D109/SV_SO_1314_1a!$H109*100</f>
        <v>25.355824986821297</v>
      </c>
      <c r="E109" s="149">
        <f>SV_SO_1314_1a!E109/SV_SO_1314_1a!$H109*100</f>
        <v>38.11280969952557</v>
      </c>
      <c r="F109" s="149">
        <f>SV_SO_1314_1a!F109/SV_SO_1314_1a!$H109*100</f>
        <v>23.141802846599894</v>
      </c>
      <c r="G109" s="149">
        <f>SV_SO_1314_1a!G109/SV_SO_1314_1a!$H109*100</f>
        <v>12.4934106483922</v>
      </c>
      <c r="H109" s="148">
        <f>SV_SO_1314_1a!H109/SV_SO_1314_1a!$H109*100</f>
        <v>100</v>
      </c>
      <c r="I109" s="148">
        <f>SV_SO_1314_1a!I109/SV_SO_1314_1a!$O109*100</f>
        <v>0</v>
      </c>
      <c r="J109" s="149">
        <f>SV_SO_1314_1a!J109/SV_SO_1314_1a!$O109*100</f>
        <v>0.26723677177979693</v>
      </c>
      <c r="K109" s="150">
        <f>SV_SO_1314_1a!K109/SV_SO_1314_1a!$O109*100</f>
        <v>31.15980758952432</v>
      </c>
      <c r="L109" s="149">
        <f>SV_SO_1314_1a!L109/SV_SO_1314_1a!$O109*100</f>
        <v>34.25975414216996</v>
      </c>
      <c r="M109" s="149">
        <f>SV_SO_1314_1a!M109/SV_SO_1314_1a!$O109*100</f>
        <v>22.55478353821486</v>
      </c>
      <c r="N109" s="149">
        <f>SV_SO_1314_1a!N109/SV_SO_1314_1a!$O109*100</f>
        <v>11.758417958311064</v>
      </c>
      <c r="O109" s="148">
        <f>SV_SO_1314_1a!O109/SV_SO_1314_1a!$O109*100</f>
        <v>100</v>
      </c>
      <c r="P109" s="148">
        <f>SV_SO_1314_1a!P109/SV_SO_1314_1a!$V109*100</f>
        <v>0.05307855626326964</v>
      </c>
      <c r="Q109" s="134">
        <f>SV_SO_1314_1a!Q109/SV_SO_1314_1a!$V109*100</f>
        <v>0.5307855626326964</v>
      </c>
      <c r="R109" s="135">
        <f>SV_SO_1314_1a!R109/SV_SO_1314_1a!$V109*100</f>
        <v>28.237791932059448</v>
      </c>
      <c r="S109" s="134">
        <f>SV_SO_1314_1a!S109/SV_SO_1314_1a!$V109*100</f>
        <v>36.19957537154989</v>
      </c>
      <c r="T109" s="134">
        <f>SV_SO_1314_1a!T109/SV_SO_1314_1a!$V109*100</f>
        <v>22.85031847133758</v>
      </c>
      <c r="U109" s="134">
        <f>SV_SO_1314_1a!U109/SV_SO_1314_1a!$V109*100</f>
        <v>12.128450106157112</v>
      </c>
      <c r="V109" s="133">
        <f>SV_SO_1314_1a!V109/SV_SO_1314_1a!$V109*100</f>
        <v>100</v>
      </c>
    </row>
    <row r="110" spans="1:22" s="112" customFormat="1" ht="12.75">
      <c r="A110" s="30" t="s">
        <v>18</v>
      </c>
      <c r="B110" s="138"/>
      <c r="C110" s="139"/>
      <c r="D110" s="140"/>
      <c r="E110" s="139"/>
      <c r="F110" s="139"/>
      <c r="G110" s="139"/>
      <c r="H110" s="138"/>
      <c r="I110" s="138"/>
      <c r="J110" s="139"/>
      <c r="K110" s="140"/>
      <c r="L110" s="139"/>
      <c r="M110" s="139"/>
      <c r="N110" s="139"/>
      <c r="O110" s="138"/>
      <c r="P110" s="138"/>
      <c r="Q110" s="139"/>
      <c r="R110" s="138"/>
      <c r="S110" s="138"/>
      <c r="T110" s="139"/>
      <c r="U110" s="141"/>
      <c r="V110" s="138"/>
    </row>
    <row r="111" spans="1:22" s="113" customFormat="1" ht="12.75">
      <c r="A111" s="74" t="s">
        <v>48</v>
      </c>
      <c r="B111" s="129">
        <f>SV_SO_1314_1a!B111/SV_SO_1314_1a!$H111*100</f>
        <v>0</v>
      </c>
      <c r="C111" s="130">
        <f>SV_SO_1314_1a!C111/SV_SO_1314_1a!$H111*100</f>
        <v>1.9672131147540985</v>
      </c>
      <c r="D111" s="131">
        <f>SV_SO_1314_1a!D111/SV_SO_1314_1a!$H111*100</f>
        <v>46.22950819672131</v>
      </c>
      <c r="E111" s="130">
        <f>SV_SO_1314_1a!E111/SV_SO_1314_1a!$H111*100</f>
        <v>30.81967213114754</v>
      </c>
      <c r="F111" s="130">
        <f>SV_SO_1314_1a!F111/SV_SO_1314_1a!$H111*100</f>
        <v>14.098360655737704</v>
      </c>
      <c r="G111" s="130">
        <f>SV_SO_1314_1a!G111/SV_SO_1314_1a!$H111*100</f>
        <v>6.885245901639345</v>
      </c>
      <c r="H111" s="129">
        <f>SV_SO_1314_1a!H111/SV_SO_1314_1a!$H111*100</f>
        <v>100</v>
      </c>
      <c r="I111" s="129">
        <f>SV_SO_1314_1a!I111/SV_SO_1314_1a!$O111*100</f>
        <v>0</v>
      </c>
      <c r="J111" s="130">
        <f>SV_SO_1314_1a!J111/SV_SO_1314_1a!$O111*100</f>
        <v>2.5380710659898478</v>
      </c>
      <c r="K111" s="131">
        <f>SV_SO_1314_1a!K111/SV_SO_1314_1a!$O111*100</f>
        <v>50.76142131979695</v>
      </c>
      <c r="L111" s="130">
        <f>SV_SO_1314_1a!L111/SV_SO_1314_1a!$O111*100</f>
        <v>27.918781725888326</v>
      </c>
      <c r="M111" s="130">
        <f>SV_SO_1314_1a!M111/SV_SO_1314_1a!$O111*100</f>
        <v>14.467005076142131</v>
      </c>
      <c r="N111" s="130">
        <f>SV_SO_1314_1a!N111/SV_SO_1314_1a!$O111*100</f>
        <v>4.314720812182741</v>
      </c>
      <c r="O111" s="129">
        <f>SV_SO_1314_1a!O111/SV_SO_1314_1a!$O111*100</f>
        <v>100</v>
      </c>
      <c r="P111" s="129">
        <f>SV_SO_1314_1a!P111/SV_SO_1314_1a!$V111*100</f>
        <v>0</v>
      </c>
      <c r="Q111" s="130">
        <f>SV_SO_1314_1a!Q111/SV_SO_1314_1a!$V111*100</f>
        <v>2.28898426323319</v>
      </c>
      <c r="R111" s="129">
        <f>SV_SO_1314_1a!R111/SV_SO_1314_1a!$V111*100</f>
        <v>48.783977110157366</v>
      </c>
      <c r="S111" s="129">
        <f>SV_SO_1314_1a!S111/SV_SO_1314_1a!$V111*100</f>
        <v>29.184549356223176</v>
      </c>
      <c r="T111" s="130">
        <f>SV_SO_1314_1a!T111/SV_SO_1314_1a!$V111*100</f>
        <v>14.306151645207441</v>
      </c>
      <c r="U111" s="132">
        <f>SV_SO_1314_1a!U111/SV_SO_1314_1a!$V111*100</f>
        <v>5.436337625178827</v>
      </c>
      <c r="V111" s="129">
        <f>SV_SO_1314_1a!V111/SV_SO_1314_1a!$V111*100</f>
        <v>100</v>
      </c>
    </row>
    <row r="112" spans="1:22" ht="12.75">
      <c r="A112" s="74" t="s">
        <v>49</v>
      </c>
      <c r="B112" s="129">
        <f>SV_SO_1314_1a!B112/SV_SO_1314_1a!$H112*100</f>
        <v>0</v>
      </c>
      <c r="C112" s="147">
        <f>SV_SO_1314_1a!C112/SV_SO_1314_1a!$H112*100</f>
        <v>0.21978021978021978</v>
      </c>
      <c r="D112" s="131">
        <f>SV_SO_1314_1a!D112/SV_SO_1314_1a!$H112*100</f>
        <v>26.153846153846157</v>
      </c>
      <c r="E112" s="147">
        <f>SV_SO_1314_1a!E112/SV_SO_1314_1a!$H112*100</f>
        <v>34.285714285714285</v>
      </c>
      <c r="F112" s="147">
        <f>SV_SO_1314_1a!F112/SV_SO_1314_1a!$H112*100</f>
        <v>28.13186813186813</v>
      </c>
      <c r="G112" s="147">
        <f>SV_SO_1314_1a!G112/SV_SO_1314_1a!$H112*100</f>
        <v>11.20879120879121</v>
      </c>
      <c r="H112" s="129">
        <f>SV_SO_1314_1a!H112/SV_SO_1314_1a!$H112*100</f>
        <v>100</v>
      </c>
      <c r="I112" s="129">
        <f>SV_SO_1314_1a!I112/SV_SO_1314_1a!$O112*100</f>
        <v>0</v>
      </c>
      <c r="J112" s="147">
        <f>SV_SO_1314_1a!J112/SV_SO_1314_1a!$O112*100</f>
        <v>0</v>
      </c>
      <c r="K112" s="131">
        <f>SV_SO_1314_1a!K112/SV_SO_1314_1a!$O112*100</f>
        <v>27.202072538860104</v>
      </c>
      <c r="L112" s="147">
        <f>SV_SO_1314_1a!L112/SV_SO_1314_1a!$O112*100</f>
        <v>33.67875647668394</v>
      </c>
      <c r="M112" s="147">
        <f>SV_SO_1314_1a!M112/SV_SO_1314_1a!$O112*100</f>
        <v>24.61139896373057</v>
      </c>
      <c r="N112" s="147">
        <f>SV_SO_1314_1a!N112/SV_SO_1314_1a!$O112*100</f>
        <v>14.507772020725387</v>
      </c>
      <c r="O112" s="129">
        <f>SV_SO_1314_1a!O112/SV_SO_1314_1a!$O112*100</f>
        <v>100</v>
      </c>
      <c r="P112" s="129">
        <f>SV_SO_1314_1a!P112/SV_SO_1314_1a!$V112*100</f>
        <v>0</v>
      </c>
      <c r="Q112" s="130">
        <f>SV_SO_1314_1a!Q112/SV_SO_1314_1a!$V112*100</f>
        <v>0.11890606420927466</v>
      </c>
      <c r="R112" s="129">
        <f>SV_SO_1314_1a!R112/SV_SO_1314_1a!$V112*100</f>
        <v>26.634958382877528</v>
      </c>
      <c r="S112" s="129">
        <f>SV_SO_1314_1a!S112/SV_SO_1314_1a!$V112*100</f>
        <v>34.00713436385256</v>
      </c>
      <c r="T112" s="130">
        <f>SV_SO_1314_1a!T112/SV_SO_1314_1a!$V112*100</f>
        <v>26.516052318668255</v>
      </c>
      <c r="U112" s="132">
        <f>SV_SO_1314_1a!U112/SV_SO_1314_1a!$V112*100</f>
        <v>12.72294887039239</v>
      </c>
      <c r="V112" s="129">
        <f>SV_SO_1314_1a!V112/SV_SO_1314_1a!$V112*100</f>
        <v>100</v>
      </c>
    </row>
    <row r="113" spans="1:22" ht="12.75">
      <c r="A113" s="74" t="s">
        <v>50</v>
      </c>
      <c r="B113" s="129">
        <f>SV_SO_1314_1a!B113/SV_SO_1314_1a!$H113*100</f>
        <v>0</v>
      </c>
      <c r="C113" s="147">
        <f>SV_SO_1314_1a!C113/SV_SO_1314_1a!$H113*100</f>
        <v>0</v>
      </c>
      <c r="D113" s="131">
        <f>SV_SO_1314_1a!D113/SV_SO_1314_1a!$H113*100</f>
        <v>26.666666666666668</v>
      </c>
      <c r="E113" s="147">
        <f>SV_SO_1314_1a!E113/SV_SO_1314_1a!$H113*100</f>
        <v>20</v>
      </c>
      <c r="F113" s="147">
        <f>SV_SO_1314_1a!F113/SV_SO_1314_1a!$H113*100</f>
        <v>40</v>
      </c>
      <c r="G113" s="147">
        <f>SV_SO_1314_1a!G113/SV_SO_1314_1a!$H113*100</f>
        <v>13.333333333333334</v>
      </c>
      <c r="H113" s="129">
        <f>SV_SO_1314_1a!H113/SV_SO_1314_1a!$H113*100</f>
        <v>100</v>
      </c>
      <c r="I113" s="129">
        <f>SV_SO_1314_1a!I113/SV_SO_1314_1a!$O113*100</f>
        <v>0</v>
      </c>
      <c r="J113" s="147">
        <f>SV_SO_1314_1a!J113/SV_SO_1314_1a!$O113*100</f>
        <v>0</v>
      </c>
      <c r="K113" s="131">
        <f>SV_SO_1314_1a!K113/SV_SO_1314_1a!$O113*100</f>
        <v>26.41509433962264</v>
      </c>
      <c r="L113" s="147">
        <f>SV_SO_1314_1a!L113/SV_SO_1314_1a!$O113*100</f>
        <v>37.735849056603776</v>
      </c>
      <c r="M113" s="147">
        <f>SV_SO_1314_1a!M113/SV_SO_1314_1a!$O113*100</f>
        <v>24.528301886792452</v>
      </c>
      <c r="N113" s="147">
        <f>SV_SO_1314_1a!N113/SV_SO_1314_1a!$O113*100</f>
        <v>11.320754716981133</v>
      </c>
      <c r="O113" s="129">
        <f>SV_SO_1314_1a!O113/SV_SO_1314_1a!$O113*100</f>
        <v>100</v>
      </c>
      <c r="P113" s="129">
        <f>SV_SO_1314_1a!P113/SV_SO_1314_1a!$V113*100</f>
        <v>0</v>
      </c>
      <c r="Q113" s="130">
        <f>SV_SO_1314_1a!Q113/SV_SO_1314_1a!$V113*100</f>
        <v>0</v>
      </c>
      <c r="R113" s="129">
        <f>SV_SO_1314_1a!R113/SV_SO_1314_1a!$V113*100</f>
        <v>26.47058823529412</v>
      </c>
      <c r="S113" s="129">
        <f>SV_SO_1314_1a!S113/SV_SO_1314_1a!$V113*100</f>
        <v>33.82352941176471</v>
      </c>
      <c r="T113" s="130">
        <f>SV_SO_1314_1a!T113/SV_SO_1314_1a!$V113*100</f>
        <v>27.941176470588236</v>
      </c>
      <c r="U113" s="132">
        <f>SV_SO_1314_1a!U113/SV_SO_1314_1a!$V113*100</f>
        <v>11.76470588235294</v>
      </c>
      <c r="V113" s="129">
        <f>SV_SO_1314_1a!V113/SV_SO_1314_1a!$V113*100</f>
        <v>100</v>
      </c>
    </row>
    <row r="114" spans="1:22" ht="12.75">
      <c r="A114" s="74" t="s">
        <v>51</v>
      </c>
      <c r="B114" s="129">
        <f>SV_SO_1314_1a!B114/SV_SO_1314_1a!$H114*100</f>
        <v>0</v>
      </c>
      <c r="C114" s="147">
        <f>SV_SO_1314_1a!C114/SV_SO_1314_1a!$H114*100</f>
        <v>0.13623978201634876</v>
      </c>
      <c r="D114" s="131">
        <f>SV_SO_1314_1a!D114/SV_SO_1314_1a!$H114*100</f>
        <v>17.43869209809264</v>
      </c>
      <c r="E114" s="147">
        <f>SV_SO_1314_1a!E114/SV_SO_1314_1a!$H114*100</f>
        <v>36.78474114441417</v>
      </c>
      <c r="F114" s="147">
        <f>SV_SO_1314_1a!F114/SV_SO_1314_1a!$H114*100</f>
        <v>29.155313351498634</v>
      </c>
      <c r="G114" s="147">
        <f>SV_SO_1314_1a!G114/SV_SO_1314_1a!$H114*100</f>
        <v>16.4850136239782</v>
      </c>
      <c r="H114" s="129">
        <f>SV_SO_1314_1a!H114/SV_SO_1314_1a!$H114*100</f>
        <v>100</v>
      </c>
      <c r="I114" s="129">
        <f>SV_SO_1314_1a!I114/SV_SO_1314_1a!$O114*100</f>
        <v>0</v>
      </c>
      <c r="J114" s="147">
        <f>SV_SO_1314_1a!J114/SV_SO_1314_1a!$O114*100</f>
        <v>0</v>
      </c>
      <c r="K114" s="131">
        <f>SV_SO_1314_1a!K114/SV_SO_1314_1a!$O114*100</f>
        <v>18.271119842829076</v>
      </c>
      <c r="L114" s="147">
        <f>SV_SO_1314_1a!L114/SV_SO_1314_1a!$O114*100</f>
        <v>43.614931237721024</v>
      </c>
      <c r="M114" s="147">
        <f>SV_SO_1314_1a!M114/SV_SO_1314_1a!$O114*100</f>
        <v>25.343811394891947</v>
      </c>
      <c r="N114" s="147">
        <f>SV_SO_1314_1a!N114/SV_SO_1314_1a!$O114*100</f>
        <v>12.770137524557956</v>
      </c>
      <c r="O114" s="129">
        <f>SV_SO_1314_1a!O114/SV_SO_1314_1a!$O114*100</f>
        <v>100</v>
      </c>
      <c r="P114" s="129">
        <f>SV_SO_1314_1a!P114/SV_SO_1314_1a!$V114*100</f>
        <v>0</v>
      </c>
      <c r="Q114" s="130">
        <f>SV_SO_1314_1a!Q114/SV_SO_1314_1a!$V114*100</f>
        <v>0.08045052292839903</v>
      </c>
      <c r="R114" s="129">
        <f>SV_SO_1314_1a!R114/SV_SO_1314_1a!$V114*100</f>
        <v>17.779565567176185</v>
      </c>
      <c r="S114" s="129">
        <f>SV_SO_1314_1a!S114/SV_SO_1314_1a!$V114*100</f>
        <v>39.581657280772326</v>
      </c>
      <c r="T114" s="130">
        <f>SV_SO_1314_1a!T114/SV_SO_1314_1a!$V114*100</f>
        <v>27.594529364440866</v>
      </c>
      <c r="U114" s="132">
        <f>SV_SO_1314_1a!U114/SV_SO_1314_1a!$V114*100</f>
        <v>14.96379726468222</v>
      </c>
      <c r="V114" s="129">
        <f>SV_SO_1314_1a!V114/SV_SO_1314_1a!$V114*100</f>
        <v>100</v>
      </c>
    </row>
    <row r="115" spans="1:22" s="112" customFormat="1" ht="12.75">
      <c r="A115" s="29" t="s">
        <v>1</v>
      </c>
      <c r="B115" s="148">
        <f>SV_SO_1314_1a!B115/SV_SO_1314_1a!$H115*100</f>
        <v>0</v>
      </c>
      <c r="C115" s="149">
        <f>SV_SO_1314_1a!C115/SV_SO_1314_1a!$H115*100</f>
        <v>0.5301524188204109</v>
      </c>
      <c r="D115" s="150">
        <f>SV_SO_1314_1a!D115/SV_SO_1314_1a!$H115*100</f>
        <v>25.97746852220013</v>
      </c>
      <c r="E115" s="149">
        <f>SV_SO_1314_1a!E115/SV_SO_1314_1a!$H115*100</f>
        <v>34.65871438038436</v>
      </c>
      <c r="F115" s="149">
        <f>SV_SO_1314_1a!F115/SV_SO_1314_1a!$H115*100</f>
        <v>25.911199469847578</v>
      </c>
      <c r="G115" s="149">
        <f>SV_SO_1314_1a!G115/SV_SO_1314_1a!$H115*100</f>
        <v>12.922465208747516</v>
      </c>
      <c r="H115" s="148">
        <f>SV_SO_1314_1a!H115/SV_SO_1314_1a!$H115*100</f>
        <v>100</v>
      </c>
      <c r="I115" s="148">
        <f>SV_SO_1314_1a!I115/SV_SO_1314_1a!$O115*100</f>
        <v>0</v>
      </c>
      <c r="J115" s="149">
        <f>SV_SO_1314_1a!J115/SV_SO_1314_1a!$O115*100</f>
        <v>0.7451564828614009</v>
      </c>
      <c r="K115" s="150">
        <f>SV_SO_1314_1a!K115/SV_SO_1314_1a!$O115*100</f>
        <v>30.700447093889714</v>
      </c>
      <c r="L115" s="149">
        <f>SV_SO_1314_1a!L115/SV_SO_1314_1a!$O115*100</f>
        <v>35.91654247391952</v>
      </c>
      <c r="M115" s="149">
        <f>SV_SO_1314_1a!M115/SV_SO_1314_1a!$O115*100</f>
        <v>21.90760059612519</v>
      </c>
      <c r="N115" s="149">
        <f>SV_SO_1314_1a!N115/SV_SO_1314_1a!$O115*100</f>
        <v>10.730253353204173</v>
      </c>
      <c r="O115" s="148">
        <f>SV_SO_1314_1a!O115/SV_SO_1314_1a!$O115*100</f>
        <v>100</v>
      </c>
      <c r="P115" s="148">
        <f>SV_SO_1314_1a!P115/SV_SO_1314_1a!$V115*100</f>
        <v>0</v>
      </c>
      <c r="Q115" s="134">
        <f>SV_SO_1314_1a!Q115/SV_SO_1314_1a!$V115*100</f>
        <v>0.6313574184496668</v>
      </c>
      <c r="R115" s="135">
        <f>SV_SO_1314_1a!R115/SV_SO_1314_1a!$V115*100</f>
        <v>28.200631357418448</v>
      </c>
      <c r="S115" s="134">
        <f>SV_SO_1314_1a!S115/SV_SO_1314_1a!$V115*100</f>
        <v>35.25078919677306</v>
      </c>
      <c r="T115" s="134">
        <f>SV_SO_1314_1a!T115/SV_SO_1314_1a!$V115*100</f>
        <v>24.026657313223428</v>
      </c>
      <c r="U115" s="134">
        <f>SV_SO_1314_1a!U115/SV_SO_1314_1a!$V115*100</f>
        <v>11.89056471413539</v>
      </c>
      <c r="V115" s="133">
        <f>SV_SO_1314_1a!V115/SV_SO_1314_1a!$V115*100</f>
        <v>100</v>
      </c>
    </row>
    <row r="116" spans="1:22" s="158" customFormat="1" ht="12.75">
      <c r="A116" s="142" t="s">
        <v>23</v>
      </c>
      <c r="B116" s="143">
        <f>SV_SO_1314_1a!B116/SV_SO_1314_1a!$H116*100</f>
        <v>0.05871990604815032</v>
      </c>
      <c r="C116" s="144">
        <f>SV_SO_1314_1a!C116/SV_SO_1314_1a!$H116*100</f>
        <v>0.6752789195537288</v>
      </c>
      <c r="D116" s="145">
        <f>SV_SO_1314_1a!D116/SV_SO_1314_1a!$H116*100</f>
        <v>25.631238990017618</v>
      </c>
      <c r="E116" s="144">
        <f>SV_SO_1314_1a!E116/SV_SO_1314_1a!$H116*100</f>
        <v>36.58250146799765</v>
      </c>
      <c r="F116" s="144">
        <f>SV_SO_1314_1a!F116/SV_SO_1314_1a!$H116*100</f>
        <v>24.368761009982386</v>
      </c>
      <c r="G116" s="144">
        <f>SV_SO_1314_1a!G116/SV_SO_1314_1a!$H116*100</f>
        <v>12.68349970640047</v>
      </c>
      <c r="H116" s="143">
        <f>SV_SO_1314_1a!H116/SV_SO_1314_1a!$H116*100</f>
        <v>100</v>
      </c>
      <c r="I116" s="155">
        <f>SV_SO_1314_1a!I116/SV_SO_1314_1a!$O116*100</f>
        <v>0</v>
      </c>
      <c r="J116" s="156">
        <f>SV_SO_1314_1a!J116/SV_SO_1314_1a!$O116*100</f>
        <v>0.4668534080298786</v>
      </c>
      <c r="K116" s="157">
        <f>SV_SO_1314_1a!K116/SV_SO_1314_1a!$O116*100</f>
        <v>30.967942732648613</v>
      </c>
      <c r="L116" s="156">
        <f>SV_SO_1314_1a!L116/SV_SO_1314_1a!$O116*100</f>
        <v>34.951758481170245</v>
      </c>
      <c r="M116" s="156">
        <f>SV_SO_1314_1a!M116/SV_SO_1314_1a!$O116*100</f>
        <v>22.284469343292873</v>
      </c>
      <c r="N116" s="156">
        <f>SV_SO_1314_1a!N116/SV_SO_1314_1a!$O116*100</f>
        <v>11.328976034858387</v>
      </c>
      <c r="O116" s="155">
        <f>SV_SO_1314_1a!O116/SV_SO_1314_1a!$O116*100</f>
        <v>100</v>
      </c>
      <c r="P116" s="143">
        <f>SV_SO_1314_1a!P116/SV_SO_1314_1a!$V116*100</f>
        <v>0.030216044719746184</v>
      </c>
      <c r="Q116" s="144">
        <f>SV_SO_1314_1a!Q116/SV_SO_1314_1a!$V116*100</f>
        <v>0.5741048496751775</v>
      </c>
      <c r="R116" s="143">
        <f>SV_SO_1314_1a!R116/SV_SO_1314_1a!$V116*100</f>
        <v>28.221785768242935</v>
      </c>
      <c r="S116" s="143">
        <f>SV_SO_1314_1a!S116/SV_SO_1314_1a!$V116*100</f>
        <v>35.79090497053936</v>
      </c>
      <c r="T116" s="144">
        <f>SV_SO_1314_1a!T116/SV_SO_1314_1a!$V116*100</f>
        <v>23.357002568363804</v>
      </c>
      <c r="U116" s="146">
        <f>SV_SO_1314_1a!U116/SV_SO_1314_1a!$V116*100</f>
        <v>12.025985798458983</v>
      </c>
      <c r="V116" s="143">
        <f>SV_SO_1314_1a!V116/SV_SO_1314_1a!$V116*100</f>
        <v>100</v>
      </c>
    </row>
    <row r="117" spans="1:22" s="112" customFormat="1" ht="15" customHeight="1">
      <c r="A117" s="159" t="s">
        <v>24</v>
      </c>
      <c r="B117" s="160">
        <f>SV_SO_1314_1a!B117/SV_SO_1314_1a!$H117*100</f>
        <v>0.022634676324128564</v>
      </c>
      <c r="C117" s="161">
        <f>SV_SO_1314_1a!C117/SV_SO_1314_1a!$H117*100</f>
        <v>0.5432322317790856</v>
      </c>
      <c r="D117" s="162">
        <f>SV_SO_1314_1a!D117/SV_SO_1314_1a!$H117*100</f>
        <v>32.85046023841859</v>
      </c>
      <c r="E117" s="161">
        <f>SV_SO_1314_1a!E117/SV_SO_1314_1a!$H117*100</f>
        <v>40.72732759921533</v>
      </c>
      <c r="F117" s="161">
        <f>SV_SO_1314_1a!F117/SV_SO_1314_1a!$H117*100</f>
        <v>18.57552437000151</v>
      </c>
      <c r="G117" s="161">
        <f>SV_SO_1314_1a!G117/SV_SO_1314_1a!$H117*100</f>
        <v>7.280820884261355</v>
      </c>
      <c r="H117" s="160">
        <f>SV_SO_1314_1a!H117/SV_SO_1314_1a!$H117*100</f>
        <v>100</v>
      </c>
      <c r="I117" s="166">
        <f>SV_SO_1314_1a!I117/SV_SO_1314_1a!$O117*100</f>
        <v>0.016641704110500914</v>
      </c>
      <c r="J117" s="167">
        <f>SV_SO_1314_1a!J117/SV_SO_1314_1a!$O117*100</f>
        <v>0.6407056082542852</v>
      </c>
      <c r="K117" s="168">
        <f>SV_SO_1314_1a!K117/SV_SO_1314_1a!$O117*100</f>
        <v>37.93476451988684</v>
      </c>
      <c r="L117" s="167">
        <f>SV_SO_1314_1a!L117/SV_SO_1314_1a!$O117*100</f>
        <v>37.99301048427359</v>
      </c>
      <c r="M117" s="167">
        <f>SV_SO_1314_1a!M117/SV_SO_1314_1a!$O117*100</f>
        <v>17.324013979031452</v>
      </c>
      <c r="N117" s="167">
        <f>SV_SO_1314_1a!N117/SV_SO_1314_1a!$O117*100</f>
        <v>6.0908637044433345</v>
      </c>
      <c r="O117" s="166">
        <f>SV_SO_1314_1a!O117/SV_SO_1314_1a!$O117*100</f>
        <v>100</v>
      </c>
      <c r="P117" s="160">
        <f>SV_SO_1314_1a!P117/SV_SO_1314_1a!$V117*100</f>
        <v>0.01978474200696423</v>
      </c>
      <c r="Q117" s="161">
        <f>SV_SO_1314_1a!Q117/SV_SO_1314_1a!$V117*100</f>
        <v>0.589585311807534</v>
      </c>
      <c r="R117" s="160">
        <f>SV_SO_1314_1a!R117/SV_SO_1314_1a!$V117*100</f>
        <v>35.268281101614434</v>
      </c>
      <c r="S117" s="160">
        <f>SV_SO_1314_1a!S117/SV_SO_1314_1a!$V117*100</f>
        <v>39.427033871478315</v>
      </c>
      <c r="T117" s="161">
        <f>SV_SO_1314_1a!T117/SV_SO_1314_1a!$V117*100</f>
        <v>17.980373535929093</v>
      </c>
      <c r="U117" s="163">
        <f>SV_SO_1314_1a!U117/SV_SO_1314_1a!$V117*100</f>
        <v>6.714941437163659</v>
      </c>
      <c r="V117" s="160">
        <f>SV_SO_1314_1a!V117/SV_SO_1314_1a!$V117*100</f>
        <v>100</v>
      </c>
    </row>
    <row r="118" spans="1:22" s="112" customFormat="1" ht="15" customHeight="1">
      <c r="A118" s="29"/>
      <c r="B118" s="164"/>
      <c r="C118" s="164"/>
      <c r="D118" s="164"/>
      <c r="E118" s="164"/>
      <c r="F118" s="164"/>
      <c r="G118" s="164"/>
      <c r="H118" s="164"/>
      <c r="I118" s="164"/>
      <c r="J118" s="164"/>
      <c r="K118" s="164"/>
      <c r="L118" s="164"/>
      <c r="M118" s="164"/>
      <c r="N118" s="164"/>
      <c r="O118" s="164"/>
      <c r="P118" s="164"/>
      <c r="Q118" s="164"/>
      <c r="R118" s="164"/>
      <c r="S118" s="164"/>
      <c r="T118" s="164"/>
      <c r="U118" s="164"/>
      <c r="V118" s="164"/>
    </row>
    <row r="119" spans="1:22" s="112" customFormat="1" ht="15" customHeight="1">
      <c r="A119" s="29"/>
      <c r="B119" s="164"/>
      <c r="C119" s="164"/>
      <c r="D119" s="164"/>
      <c r="E119" s="164"/>
      <c r="F119" s="164"/>
      <c r="G119" s="164"/>
      <c r="H119" s="164"/>
      <c r="I119" s="164"/>
      <c r="J119" s="164"/>
      <c r="K119" s="164"/>
      <c r="L119" s="164"/>
      <c r="M119" s="164"/>
      <c r="N119" s="164"/>
      <c r="O119" s="164"/>
      <c r="P119" s="164"/>
      <c r="Q119" s="164"/>
      <c r="R119" s="164"/>
      <c r="S119" s="164"/>
      <c r="T119" s="164"/>
      <c r="U119" s="164"/>
      <c r="V119" s="164"/>
    </row>
    <row r="120" spans="1:22" s="112" customFormat="1" ht="15" customHeight="1">
      <c r="A120" s="29"/>
      <c r="B120" s="164"/>
      <c r="C120" s="164"/>
      <c r="D120" s="164"/>
      <c r="E120" s="164"/>
      <c r="F120" s="164"/>
      <c r="G120" s="164"/>
      <c r="H120" s="164"/>
      <c r="I120" s="164"/>
      <c r="J120" s="164"/>
      <c r="K120" s="164"/>
      <c r="L120" s="164"/>
      <c r="M120" s="164"/>
      <c r="N120" s="164"/>
      <c r="O120" s="164"/>
      <c r="P120" s="164"/>
      <c r="Q120" s="164"/>
      <c r="R120" s="164"/>
      <c r="S120" s="164"/>
      <c r="T120" s="164"/>
      <c r="U120" s="164"/>
      <c r="V120" s="164"/>
    </row>
    <row r="121" spans="1:22" s="112" customFormat="1" ht="15" customHeight="1">
      <c r="A121" s="29"/>
      <c r="B121" s="164"/>
      <c r="C121" s="164"/>
      <c r="D121" s="164"/>
      <c r="E121" s="164"/>
      <c r="F121" s="164"/>
      <c r="G121" s="164"/>
      <c r="H121" s="164"/>
      <c r="I121" s="164"/>
      <c r="J121" s="164"/>
      <c r="K121" s="164"/>
      <c r="L121" s="164"/>
      <c r="M121" s="164"/>
      <c r="N121" s="164"/>
      <c r="O121" s="164"/>
      <c r="P121" s="164"/>
      <c r="Q121" s="164"/>
      <c r="R121" s="164"/>
      <c r="S121" s="164"/>
      <c r="T121" s="164"/>
      <c r="U121" s="164"/>
      <c r="V121" s="164"/>
    </row>
    <row r="122" spans="1:22" s="112" customFormat="1" ht="15" customHeight="1">
      <c r="A122" s="29"/>
      <c r="B122" s="164"/>
      <c r="C122" s="164"/>
      <c r="D122" s="164"/>
      <c r="E122" s="164"/>
      <c r="F122" s="164"/>
      <c r="G122" s="164"/>
      <c r="H122" s="164"/>
      <c r="I122" s="164"/>
      <c r="J122" s="164"/>
      <c r="K122" s="164"/>
      <c r="L122" s="164"/>
      <c r="M122" s="164"/>
      <c r="N122" s="164"/>
      <c r="O122" s="164"/>
      <c r="P122" s="164"/>
      <c r="Q122" s="164"/>
      <c r="R122" s="164"/>
      <c r="S122" s="164"/>
      <c r="T122" s="164"/>
      <c r="U122" s="164"/>
      <c r="V122" s="164"/>
    </row>
    <row r="123" spans="1:22" s="112" customFormat="1" ht="15" customHeight="1">
      <c r="A123" s="29"/>
      <c r="B123" s="164"/>
      <c r="C123" s="164"/>
      <c r="D123" s="164"/>
      <c r="E123" s="164"/>
      <c r="F123" s="164"/>
      <c r="G123" s="164"/>
      <c r="H123" s="164"/>
      <c r="I123" s="164"/>
      <c r="J123" s="164"/>
      <c r="K123" s="164"/>
      <c r="L123" s="164"/>
      <c r="M123" s="164"/>
      <c r="N123" s="164"/>
      <c r="O123" s="164"/>
      <c r="P123" s="164"/>
      <c r="Q123" s="164"/>
      <c r="R123" s="164"/>
      <c r="S123" s="164"/>
      <c r="T123" s="164"/>
      <c r="U123" s="164"/>
      <c r="V123" s="164"/>
    </row>
    <row r="124" spans="1:22" s="112" customFormat="1" ht="15" customHeight="1">
      <c r="A124" s="29"/>
      <c r="B124" s="164"/>
      <c r="C124" s="164"/>
      <c r="D124" s="164"/>
      <c r="E124" s="164"/>
      <c r="F124" s="164"/>
      <c r="G124" s="164"/>
      <c r="H124" s="164"/>
      <c r="I124" s="164"/>
      <c r="J124" s="164"/>
      <c r="K124" s="164"/>
      <c r="L124" s="164"/>
      <c r="M124" s="164"/>
      <c r="N124" s="164"/>
      <c r="O124" s="164"/>
      <c r="P124" s="164"/>
      <c r="Q124" s="164"/>
      <c r="R124" s="164"/>
      <c r="S124" s="164"/>
      <c r="T124" s="164"/>
      <c r="U124" s="164"/>
      <c r="V124" s="164"/>
    </row>
    <row r="125" spans="1:22" s="112" customFormat="1" ht="12.75">
      <c r="A125" s="29"/>
      <c r="B125" s="164"/>
      <c r="C125" s="164"/>
      <c r="D125" s="164"/>
      <c r="E125" s="164"/>
      <c r="F125" s="164"/>
      <c r="G125" s="164"/>
      <c r="H125" s="164"/>
      <c r="I125" s="164"/>
      <c r="J125" s="164"/>
      <c r="K125" s="164"/>
      <c r="L125" s="164"/>
      <c r="M125" s="164"/>
      <c r="N125" s="164"/>
      <c r="O125" s="164"/>
      <c r="P125" s="164"/>
      <c r="Q125" s="164"/>
      <c r="R125" s="164"/>
      <c r="S125" s="164"/>
      <c r="T125" s="164"/>
      <c r="U125" s="164"/>
      <c r="V125" s="164"/>
    </row>
    <row r="126" spans="1:22" s="112" customFormat="1" ht="12.75">
      <c r="A126" s="29"/>
      <c r="B126" s="164"/>
      <c r="C126" s="164"/>
      <c r="D126" s="164"/>
      <c r="E126" s="164"/>
      <c r="F126" s="164"/>
      <c r="G126" s="164"/>
      <c r="H126" s="164"/>
      <c r="I126" s="164"/>
      <c r="J126" s="164"/>
      <c r="K126" s="164"/>
      <c r="L126" s="164"/>
      <c r="M126" s="164"/>
      <c r="N126" s="164"/>
      <c r="O126" s="164"/>
      <c r="P126" s="164"/>
      <c r="Q126" s="164"/>
      <c r="R126" s="164"/>
      <c r="S126" s="164"/>
      <c r="T126" s="164"/>
      <c r="U126" s="164"/>
      <c r="V126" s="164"/>
    </row>
    <row r="127" spans="1:22" s="112" customFormat="1" ht="12.75">
      <c r="A127" s="29"/>
      <c r="B127" s="164"/>
      <c r="C127" s="164"/>
      <c r="D127" s="164"/>
      <c r="E127" s="164"/>
      <c r="F127" s="164"/>
      <c r="G127" s="164"/>
      <c r="H127" s="164"/>
      <c r="I127" s="164"/>
      <c r="J127" s="164"/>
      <c r="K127" s="164"/>
      <c r="L127" s="164"/>
      <c r="M127" s="164"/>
      <c r="N127" s="164"/>
      <c r="O127" s="164"/>
      <c r="P127" s="164"/>
      <c r="Q127" s="164"/>
      <c r="R127" s="164"/>
      <c r="S127" s="164"/>
      <c r="T127" s="164"/>
      <c r="U127" s="164"/>
      <c r="V127" s="164"/>
    </row>
    <row r="128" spans="1:22" s="112" customFormat="1" ht="12.75">
      <c r="A128" s="29"/>
      <c r="B128" s="164"/>
      <c r="C128" s="164"/>
      <c r="D128" s="164"/>
      <c r="E128" s="164"/>
      <c r="F128" s="164"/>
      <c r="G128" s="164"/>
      <c r="H128" s="164"/>
      <c r="I128" s="164"/>
      <c r="J128" s="164"/>
      <c r="K128" s="164"/>
      <c r="L128" s="164"/>
      <c r="M128" s="164"/>
      <c r="N128" s="164"/>
      <c r="O128" s="164"/>
      <c r="P128" s="164"/>
      <c r="Q128" s="164"/>
      <c r="R128" s="164"/>
      <c r="S128" s="164"/>
      <c r="T128" s="164"/>
      <c r="U128" s="164"/>
      <c r="V128" s="164"/>
    </row>
    <row r="129" spans="1:22" s="112" customFormat="1" ht="12.75">
      <c r="A129" s="29"/>
      <c r="B129" s="164"/>
      <c r="C129" s="164"/>
      <c r="D129" s="164"/>
      <c r="E129" s="164"/>
      <c r="F129" s="164"/>
      <c r="G129" s="164"/>
      <c r="H129" s="164"/>
      <c r="I129" s="164"/>
      <c r="J129" s="164"/>
      <c r="K129" s="164"/>
      <c r="L129" s="164"/>
      <c r="M129" s="164"/>
      <c r="N129" s="164"/>
      <c r="O129" s="164"/>
      <c r="P129" s="164"/>
      <c r="Q129" s="164"/>
      <c r="R129" s="164"/>
      <c r="S129" s="164"/>
      <c r="T129" s="164"/>
      <c r="U129" s="164"/>
      <c r="V129" s="164"/>
    </row>
    <row r="130" spans="1:22" s="112" customFormat="1" ht="12.75">
      <c r="A130" s="29"/>
      <c r="B130" s="164"/>
      <c r="C130" s="164"/>
      <c r="D130" s="164"/>
      <c r="E130" s="164"/>
      <c r="F130" s="164"/>
      <c r="G130" s="164"/>
      <c r="H130" s="164"/>
      <c r="I130" s="164"/>
      <c r="J130" s="164"/>
      <c r="K130" s="164"/>
      <c r="L130" s="164"/>
      <c r="M130" s="164"/>
      <c r="N130" s="164"/>
      <c r="O130" s="164"/>
      <c r="P130" s="164"/>
      <c r="Q130" s="164"/>
      <c r="R130" s="164"/>
      <c r="S130" s="164"/>
      <c r="T130" s="164"/>
      <c r="U130" s="164"/>
      <c r="V130" s="164"/>
    </row>
    <row r="131" spans="1:22" s="112" customFormat="1" ht="14.25" customHeight="1">
      <c r="A131" s="29"/>
      <c r="B131" s="164"/>
      <c r="C131" s="164"/>
      <c r="D131" s="164"/>
      <c r="E131" s="164"/>
      <c r="F131" s="164"/>
      <c r="G131" s="164"/>
      <c r="H131" s="164"/>
      <c r="I131" s="164"/>
      <c r="J131" s="164"/>
      <c r="K131" s="164"/>
      <c r="L131" s="164"/>
      <c r="M131" s="164"/>
      <c r="N131" s="164"/>
      <c r="O131" s="164"/>
      <c r="P131" s="164"/>
      <c r="Q131" s="164"/>
      <c r="R131" s="164"/>
      <c r="S131" s="164"/>
      <c r="T131" s="164"/>
      <c r="U131" s="164"/>
      <c r="V131" s="164"/>
    </row>
    <row r="132" spans="1:3" ht="12.75">
      <c r="A132" s="30" t="s">
        <v>72</v>
      </c>
      <c r="C132"/>
    </row>
    <row r="133" spans="1:22" ht="12.75">
      <c r="A133" s="227" t="s">
        <v>9</v>
      </c>
      <c r="B133" s="227"/>
      <c r="C133" s="227"/>
      <c r="D133" s="227"/>
      <c r="E133" s="227"/>
      <c r="F133" s="227"/>
      <c r="G133" s="227"/>
      <c r="H133" s="227"/>
      <c r="I133" s="227"/>
      <c r="J133" s="227"/>
      <c r="K133" s="227"/>
      <c r="L133" s="227"/>
      <c r="M133" s="227"/>
      <c r="N133" s="227"/>
      <c r="O133" s="227"/>
      <c r="P133" s="227"/>
      <c r="Q133" s="227"/>
      <c r="R133" s="227"/>
      <c r="S133" s="227"/>
      <c r="T133" s="227"/>
      <c r="U133" s="227"/>
      <c r="V133" s="227"/>
    </row>
    <row r="134" spans="1:22" ht="12.75">
      <c r="A134" s="227" t="s">
        <v>53</v>
      </c>
      <c r="B134" s="227"/>
      <c r="C134" s="227"/>
      <c r="D134" s="227"/>
      <c r="E134" s="227"/>
      <c r="F134" s="227"/>
      <c r="G134" s="227"/>
      <c r="H134" s="227"/>
      <c r="I134" s="227"/>
      <c r="J134" s="227"/>
      <c r="K134" s="227"/>
      <c r="L134" s="227"/>
      <c r="M134" s="227"/>
      <c r="N134" s="227"/>
      <c r="O134" s="227"/>
      <c r="P134" s="227"/>
      <c r="Q134" s="227"/>
      <c r="R134" s="227"/>
      <c r="S134" s="227"/>
      <c r="T134" s="227"/>
      <c r="U134" s="227"/>
      <c r="V134" s="227"/>
    </row>
    <row r="135" spans="1:22" s="115" customFormat="1" ht="12.75">
      <c r="A135" s="228" t="s">
        <v>31</v>
      </c>
      <c r="B135" s="228"/>
      <c r="C135" s="228"/>
      <c r="D135" s="228"/>
      <c r="E135" s="228"/>
      <c r="F135" s="228"/>
      <c r="G135" s="228"/>
      <c r="H135" s="228"/>
      <c r="I135" s="228"/>
      <c r="J135" s="228"/>
      <c r="K135" s="228"/>
      <c r="L135" s="228"/>
      <c r="M135" s="228"/>
      <c r="N135" s="228"/>
      <c r="O135" s="228"/>
      <c r="P135" s="228"/>
      <c r="Q135" s="228"/>
      <c r="R135" s="228"/>
      <c r="S135" s="228"/>
      <c r="T135" s="228"/>
      <c r="U135" s="228"/>
      <c r="V135" s="228"/>
    </row>
    <row r="136" spans="1:22" s="115" customFormat="1" ht="12.75">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row>
    <row r="137" spans="1:22" ht="12.75">
      <c r="A137" s="227" t="s">
        <v>24</v>
      </c>
      <c r="B137" s="227"/>
      <c r="C137" s="227"/>
      <c r="D137" s="227"/>
      <c r="E137" s="227"/>
      <c r="F137" s="227"/>
      <c r="G137" s="227"/>
      <c r="H137" s="227"/>
      <c r="I137" s="227"/>
      <c r="J137" s="227"/>
      <c r="K137" s="227"/>
      <c r="L137" s="227"/>
      <c r="M137" s="227"/>
      <c r="N137" s="227"/>
      <c r="O137" s="227"/>
      <c r="P137" s="227"/>
      <c r="Q137" s="227"/>
      <c r="R137" s="227"/>
      <c r="S137" s="227"/>
      <c r="T137" s="227"/>
      <c r="U137" s="227"/>
      <c r="V137" s="227"/>
    </row>
    <row r="138" ht="7.5" customHeight="1" thickBot="1"/>
    <row r="139" spans="1:22" ht="12.75">
      <c r="A139" s="116"/>
      <c r="B139" s="221" t="s">
        <v>34</v>
      </c>
      <c r="C139" s="222"/>
      <c r="D139" s="222"/>
      <c r="E139" s="222"/>
      <c r="F139" s="222"/>
      <c r="G139" s="222"/>
      <c r="H139" s="223"/>
      <c r="I139" s="221" t="s">
        <v>35</v>
      </c>
      <c r="J139" s="222"/>
      <c r="K139" s="222"/>
      <c r="L139" s="222"/>
      <c r="M139" s="222"/>
      <c r="N139" s="222"/>
      <c r="O139" s="223"/>
      <c r="P139" s="221" t="s">
        <v>1</v>
      </c>
      <c r="Q139" s="222"/>
      <c r="R139" s="222"/>
      <c r="S139" s="222"/>
      <c r="T139" s="222"/>
      <c r="U139" s="222"/>
      <c r="V139" s="222"/>
    </row>
    <row r="140" spans="2:22" ht="12.75">
      <c r="B140" s="224" t="s">
        <v>36</v>
      </c>
      <c r="C140" s="225"/>
      <c r="D140" s="117" t="s">
        <v>37</v>
      </c>
      <c r="E140" s="225" t="s">
        <v>38</v>
      </c>
      <c r="F140" s="225"/>
      <c r="G140" s="225"/>
      <c r="H140" s="118" t="s">
        <v>1</v>
      </c>
      <c r="I140" s="224" t="s">
        <v>36</v>
      </c>
      <c r="J140" s="226"/>
      <c r="K140" s="113" t="s">
        <v>37</v>
      </c>
      <c r="L140" s="224" t="s">
        <v>38</v>
      </c>
      <c r="M140" s="225"/>
      <c r="N140" s="225"/>
      <c r="O140" s="118" t="s">
        <v>1</v>
      </c>
      <c r="P140" s="224" t="s">
        <v>36</v>
      </c>
      <c r="Q140" s="226"/>
      <c r="R140" s="113" t="s">
        <v>37</v>
      </c>
      <c r="S140" s="224" t="s">
        <v>38</v>
      </c>
      <c r="T140" s="225"/>
      <c r="U140" s="225"/>
      <c r="V140" s="118" t="s">
        <v>1</v>
      </c>
    </row>
    <row r="141" spans="1:22" ht="12.75">
      <c r="A141" s="119" t="s">
        <v>39</v>
      </c>
      <c r="B141" s="120" t="s">
        <v>40</v>
      </c>
      <c r="C141" s="119">
        <v>1</v>
      </c>
      <c r="D141" s="121" t="s">
        <v>41</v>
      </c>
      <c r="E141" s="119" t="s">
        <v>42</v>
      </c>
      <c r="F141" s="119" t="s">
        <v>43</v>
      </c>
      <c r="G141" s="119" t="s">
        <v>44</v>
      </c>
      <c r="H141" s="122"/>
      <c r="I141" s="120" t="s">
        <v>40</v>
      </c>
      <c r="J141" s="119">
        <v>1</v>
      </c>
      <c r="K141" s="121" t="s">
        <v>41</v>
      </c>
      <c r="L141" s="119" t="s">
        <v>42</v>
      </c>
      <c r="M141" s="119" t="s">
        <v>43</v>
      </c>
      <c r="N141" s="119" t="s">
        <v>44</v>
      </c>
      <c r="O141" s="122"/>
      <c r="P141" s="120" t="s">
        <v>40</v>
      </c>
      <c r="Q141" s="119">
        <v>1</v>
      </c>
      <c r="R141" s="121" t="s">
        <v>41</v>
      </c>
      <c r="S141" s="119" t="s">
        <v>42</v>
      </c>
      <c r="T141" s="119" t="s">
        <v>43</v>
      </c>
      <c r="U141" s="119" t="s">
        <v>44</v>
      </c>
      <c r="V141" s="122"/>
    </row>
    <row r="142" spans="1:22" ht="12.75">
      <c r="A142" s="123" t="s">
        <v>14</v>
      </c>
      <c r="B142" s="120"/>
      <c r="C142" s="119"/>
      <c r="D142" s="121"/>
      <c r="E142" s="119"/>
      <c r="F142" s="119"/>
      <c r="G142" s="119"/>
      <c r="H142" s="120"/>
      <c r="I142" s="120"/>
      <c r="J142" s="119"/>
      <c r="K142" s="121"/>
      <c r="L142" s="119"/>
      <c r="M142" s="119"/>
      <c r="N142" s="119"/>
      <c r="O142" s="120"/>
      <c r="P142" s="120"/>
      <c r="Q142" s="119"/>
      <c r="R142" s="121"/>
      <c r="S142" s="119"/>
      <c r="T142" s="119"/>
      <c r="U142" s="124"/>
      <c r="V142" s="120"/>
    </row>
    <row r="143" spans="1:22" ht="12.75">
      <c r="A143" s="112" t="s">
        <v>17</v>
      </c>
      <c r="B143" s="118"/>
      <c r="C143" s="125"/>
      <c r="D143" s="126"/>
      <c r="E143" s="125"/>
      <c r="F143" s="125"/>
      <c r="G143" s="125"/>
      <c r="H143" s="118"/>
      <c r="I143" s="118"/>
      <c r="J143" s="125"/>
      <c r="K143" s="126"/>
      <c r="L143" s="125"/>
      <c r="M143" s="125"/>
      <c r="N143" s="125"/>
      <c r="O143" s="118"/>
      <c r="P143" s="118"/>
      <c r="Q143" s="125"/>
      <c r="R143" s="118"/>
      <c r="S143" s="127"/>
      <c r="T143" s="125"/>
      <c r="U143" s="128"/>
      <c r="V143" s="118"/>
    </row>
    <row r="144" spans="1:22" ht="12.75">
      <c r="A144" s="113" t="s">
        <v>45</v>
      </c>
      <c r="B144" s="129">
        <f>SV_SO_1314_1a!B143/SV_SO_1314_1a!$H143*100</f>
        <v>0.031831364504491755</v>
      </c>
      <c r="C144" s="130">
        <f>SV_SO_1314_1a!C143/SV_SO_1314_1a!$H143*100</f>
        <v>1.7082832284077243</v>
      </c>
      <c r="D144" s="131">
        <f>SV_SO_1314_1a!D143/SV_SO_1314_1a!$H143*100</f>
        <v>80.59701492537313</v>
      </c>
      <c r="E144" s="130">
        <f>SV_SO_1314_1a!E143/SV_SO_1314_1a!$H143*100</f>
        <v>15.431138148121951</v>
      </c>
      <c r="F144" s="130">
        <f>SV_SO_1314_1a!F143/SV_SO_1314_1a!$H143*100</f>
        <v>2.0973332390181794</v>
      </c>
      <c r="G144" s="130">
        <f>SV_SO_1314_1a!G143/SV_SO_1314_1a!$H143*100</f>
        <v>0.13439909457452076</v>
      </c>
      <c r="H144" s="129">
        <f>SV_SO_1314_1a!H143/SV_SO_1314_1a!$H143*100</f>
        <v>100</v>
      </c>
      <c r="I144" s="129">
        <f>SV_SO_1314_1a!I143/SV_SO_1314_1a!$O143*100</f>
        <v>0.017587055926837847</v>
      </c>
      <c r="J144" s="130">
        <f>SV_SO_1314_1a!J143/SV_SO_1314_1a!$O143*100</f>
        <v>1.6144917340837144</v>
      </c>
      <c r="K144" s="131">
        <f>SV_SO_1314_1a!K143/SV_SO_1314_1a!$O143*100</f>
        <v>82.97572986282097</v>
      </c>
      <c r="L144" s="130">
        <f>SV_SO_1314_1a!L143/SV_SO_1314_1a!$O143*100</f>
        <v>13.580724586704186</v>
      </c>
      <c r="M144" s="130">
        <f>SV_SO_1314_1a!M143/SV_SO_1314_1a!$O143*100</f>
        <v>1.7516707703130499</v>
      </c>
      <c r="N144" s="130">
        <f>SV_SO_1314_1a!N143/SV_SO_1314_1a!$O143*100</f>
        <v>0.05979599015124869</v>
      </c>
      <c r="O144" s="129">
        <f>SV_SO_1314_1a!O143/SV_SO_1314_1a!$O143*100</f>
        <v>100</v>
      </c>
      <c r="P144" s="129">
        <f>SV_SO_1314_1a!P143/SV_SO_1314_1a!$V143*100</f>
        <v>0.02468961625282167</v>
      </c>
      <c r="Q144" s="130">
        <f>SV_SO_1314_1a!Q143/SV_SO_1314_1a!$V143*100</f>
        <v>1.6612584650112865</v>
      </c>
      <c r="R144" s="129">
        <f>SV_SO_1314_1a!R143/SV_SO_1314_1a!$V143*100</f>
        <v>81.78964446952595</v>
      </c>
      <c r="S144" s="129">
        <f>SV_SO_1314_1a!S143/SV_SO_1314_1a!$V143*100</f>
        <v>14.503386004514674</v>
      </c>
      <c r="T144" s="130">
        <f>SV_SO_1314_1a!T143/SV_SO_1314_1a!$V143*100</f>
        <v>1.9240265237020315</v>
      </c>
      <c r="U144" s="132">
        <f>SV_SO_1314_1a!U143/SV_SO_1314_1a!$V143*100</f>
        <v>0.09699492099322798</v>
      </c>
      <c r="V144" s="129">
        <f>SV_SO_1314_1a!V143/SV_SO_1314_1a!$V143*100</f>
        <v>100</v>
      </c>
    </row>
    <row r="145" spans="1:22" ht="12.75">
      <c r="A145" s="113" t="s">
        <v>46</v>
      </c>
      <c r="B145" s="129">
        <f>SV_SO_1314_1a!B144/SV_SO_1314_1a!$H144*100</f>
        <v>0</v>
      </c>
      <c r="C145" s="130">
        <f>SV_SO_1314_1a!C144/SV_SO_1314_1a!$H144*100</f>
        <v>0</v>
      </c>
      <c r="D145" s="131">
        <f>SV_SO_1314_1a!D144/SV_SO_1314_1a!$H144*100</f>
        <v>49.129746835443036</v>
      </c>
      <c r="E145" s="130">
        <f>SV_SO_1314_1a!E144/SV_SO_1314_1a!$H144*100</f>
        <v>47.62658227848101</v>
      </c>
      <c r="F145" s="130">
        <f>SV_SO_1314_1a!F144/SV_SO_1314_1a!$H144*100</f>
        <v>3.1052215189873418</v>
      </c>
      <c r="G145" s="130">
        <f>SV_SO_1314_1a!G144/SV_SO_1314_1a!$H144*100</f>
        <v>0.13844936708860758</v>
      </c>
      <c r="H145" s="129">
        <f>SV_SO_1314_1a!H144/SV_SO_1314_1a!$H144*100</f>
        <v>100</v>
      </c>
      <c r="I145" s="129">
        <f>SV_SO_1314_1a!I144/SV_SO_1314_1a!$O144*100</f>
        <v>0</v>
      </c>
      <c r="J145" s="130">
        <f>SV_SO_1314_1a!J144/SV_SO_1314_1a!$O144*100</f>
        <v>0</v>
      </c>
      <c r="K145" s="131">
        <f>SV_SO_1314_1a!K144/SV_SO_1314_1a!$O144*100</f>
        <v>49.62140333165068</v>
      </c>
      <c r="L145" s="130">
        <f>SV_SO_1314_1a!L144/SV_SO_1314_1a!$O144*100</f>
        <v>46.9459868753155</v>
      </c>
      <c r="M145" s="130">
        <f>SV_SO_1314_1a!M144/SV_SO_1314_1a!$O144*100</f>
        <v>3.3064109035840485</v>
      </c>
      <c r="N145" s="130">
        <f>SV_SO_1314_1a!N144/SV_SO_1314_1a!$O144*100</f>
        <v>0.12619888944977284</v>
      </c>
      <c r="O145" s="129">
        <f>SV_SO_1314_1a!O144/SV_SO_1314_1a!$O144*100</f>
        <v>100</v>
      </c>
      <c r="P145" s="129">
        <f>SV_SO_1314_1a!P144/SV_SO_1314_1a!$V144*100</f>
        <v>0</v>
      </c>
      <c r="Q145" s="130">
        <f>SV_SO_1314_1a!Q144/SV_SO_1314_1a!$V144*100</f>
        <v>0</v>
      </c>
      <c r="R145" s="129">
        <f>SV_SO_1314_1a!R144/SV_SO_1314_1a!$V144*100</f>
        <v>49.34575293856731</v>
      </c>
      <c r="S145" s="129">
        <f>SV_SO_1314_1a!S144/SV_SO_1314_1a!$V144*100</f>
        <v>47.32756708804613</v>
      </c>
      <c r="T145" s="130">
        <f>SV_SO_1314_1a!T144/SV_SO_1314_1a!$V144*100</f>
        <v>3.1936127744510974</v>
      </c>
      <c r="U145" s="132">
        <f>SV_SO_1314_1a!U144/SV_SO_1314_1a!$V144*100</f>
        <v>0.1330671989354624</v>
      </c>
      <c r="V145" s="129">
        <f>SV_SO_1314_1a!V144/SV_SO_1314_1a!$V144*100</f>
        <v>100</v>
      </c>
    </row>
    <row r="146" spans="1:22" ht="12.75">
      <c r="A146" s="29" t="s">
        <v>27</v>
      </c>
      <c r="B146" s="133">
        <f>SV_SO_1314_1a!B145/SV_SO_1314_1a!$H145*100</f>
        <v>0.027002700270027002</v>
      </c>
      <c r="C146" s="134">
        <f>SV_SO_1314_1a!C145/SV_SO_1314_1a!$H145*100</f>
        <v>1.4491449144914492</v>
      </c>
      <c r="D146" s="135">
        <f>SV_SO_1314_1a!D145/SV_SO_1314_1a!$H145*100</f>
        <v>75.82358235823583</v>
      </c>
      <c r="E146" s="134">
        <f>SV_SO_1314_1a!E145/SV_SO_1314_1a!$H145*100</f>
        <v>20.315031503150315</v>
      </c>
      <c r="F146" s="134">
        <f>SV_SO_1314_1a!F145/SV_SO_1314_1a!$H145*100</f>
        <v>2.25022502250225</v>
      </c>
      <c r="G146" s="134">
        <f>SV_SO_1314_1a!G145/SV_SO_1314_1a!$H145*100</f>
        <v>0.135013501350135</v>
      </c>
      <c r="H146" s="133">
        <f>SV_SO_1314_1a!H145/SV_SO_1314_1a!$H145*100</f>
        <v>100</v>
      </c>
      <c r="I146" s="133">
        <f>SV_SO_1314_1a!I145/SV_SO_1314_1a!$O145*100</f>
        <v>0.01543591010125957</v>
      </c>
      <c r="J146" s="134">
        <f>SV_SO_1314_1a!J145/SV_SO_1314_1a!$O145*100</f>
        <v>1.4170165472956286</v>
      </c>
      <c r="K146" s="135">
        <f>SV_SO_1314_1a!K145/SV_SO_1314_1a!$O145*100</f>
        <v>78.89602370955792</v>
      </c>
      <c r="L146" s="134">
        <f>SV_SO_1314_1a!L145/SV_SO_1314_1a!$O145*100</f>
        <v>17.6617683378612</v>
      </c>
      <c r="M146" s="134">
        <f>SV_SO_1314_1a!M145/SV_SO_1314_1a!$O145*100</f>
        <v>1.9418374907384537</v>
      </c>
      <c r="N146" s="134">
        <f>SV_SO_1314_1a!N145/SV_SO_1314_1a!$O145*100</f>
        <v>0.06791800444554211</v>
      </c>
      <c r="O146" s="133">
        <f>SV_SO_1314_1a!O145/SV_SO_1314_1a!$O145*100</f>
        <v>100</v>
      </c>
      <c r="P146" s="133">
        <f>SV_SO_1314_1a!P145/SV_SO_1314_1a!$V145*100</f>
        <v>0.021301847174462128</v>
      </c>
      <c r="Q146" s="134">
        <f>SV_SO_1314_1a!Q145/SV_SO_1314_1a!$V145*100</f>
        <v>1.433310002738809</v>
      </c>
      <c r="R146" s="133">
        <f>SV_SO_1314_1a!R145/SV_SO_1314_1a!$V145*100</f>
        <v>77.33787772739721</v>
      </c>
      <c r="S146" s="133">
        <f>SV_SO_1314_1a!S145/SV_SO_1314_1a!$V145*100</f>
        <v>19.007333921670064</v>
      </c>
      <c r="T146" s="134">
        <f>SV_SO_1314_1a!T145/SV_SO_1314_1a!$V145*100</f>
        <v>2.09823194668452</v>
      </c>
      <c r="U146" s="136">
        <f>SV_SO_1314_1a!U145/SV_SO_1314_1a!$V145*100</f>
        <v>0.1019445543349259</v>
      </c>
      <c r="V146" s="133">
        <f>SV_SO_1314_1a!V145/SV_SO_1314_1a!$V145*100</f>
        <v>100</v>
      </c>
    </row>
    <row r="147" spans="1:22" ht="12.75">
      <c r="A147" s="30" t="s">
        <v>18</v>
      </c>
      <c r="B147" s="138"/>
      <c r="C147" s="139"/>
      <c r="D147" s="140"/>
      <c r="E147" s="139"/>
      <c r="F147" s="139"/>
      <c r="G147" s="139"/>
      <c r="H147" s="138"/>
      <c r="I147" s="138"/>
      <c r="J147" s="139"/>
      <c r="K147" s="140"/>
      <c r="L147" s="139"/>
      <c r="M147" s="139"/>
      <c r="N147" s="139"/>
      <c r="O147" s="138"/>
      <c r="P147" s="138"/>
      <c r="Q147" s="139"/>
      <c r="R147" s="138"/>
      <c r="S147" s="138"/>
      <c r="T147" s="139"/>
      <c r="U147" s="141"/>
      <c r="V147" s="138"/>
    </row>
    <row r="148" spans="1:22" ht="12.75">
      <c r="A148" s="113" t="s">
        <v>56</v>
      </c>
      <c r="B148" s="129">
        <f>SV_SO_1314_1a!B147/SV_SO_1314_1a!$H147*100</f>
        <v>0.022070183182520416</v>
      </c>
      <c r="C148" s="130">
        <f>SV_SO_1314_1a!C147/SV_SO_1314_1a!$H147*100</f>
        <v>1.820790112557934</v>
      </c>
      <c r="D148" s="131">
        <f>SV_SO_1314_1a!D147/SV_SO_1314_1a!$H147*100</f>
        <v>80.2104024130067</v>
      </c>
      <c r="E148" s="130">
        <f>SV_SO_1314_1a!E147/SV_SO_1314_1a!$H147*100</f>
        <v>15.390274405944234</v>
      </c>
      <c r="F148" s="130">
        <f>SV_SO_1314_1a!F147/SV_SO_1314_1a!$H147*100</f>
        <v>2.346796145074671</v>
      </c>
      <c r="G148" s="130">
        <f>SV_SO_1314_1a!G147/SV_SO_1314_1a!$H147*100</f>
        <v>0.20966674023394394</v>
      </c>
      <c r="H148" s="129">
        <f>SV_SO_1314_1a!H147/SV_SO_1314_1a!$H147*100</f>
        <v>100</v>
      </c>
      <c r="I148" s="129">
        <f>SV_SO_1314_1a!I147/SV_SO_1314_1a!$O147*100</f>
        <v>0.010815877708476043</v>
      </c>
      <c r="J148" s="130">
        <f>SV_SO_1314_1a!J147/SV_SO_1314_1a!$O147*100</f>
        <v>1.4565381980747738</v>
      </c>
      <c r="K148" s="131">
        <f>SV_SO_1314_1a!K147/SV_SO_1314_1a!$O147*100</f>
        <v>83.35075891408587</v>
      </c>
      <c r="L148" s="130">
        <f>SV_SO_1314_1a!L147/SV_SO_1314_1a!$O147*100</f>
        <v>13.235029022605186</v>
      </c>
      <c r="M148" s="130">
        <f>SV_SO_1314_1a!M147/SV_SO_1314_1a!$O147*100</f>
        <v>1.8026462847460072</v>
      </c>
      <c r="N148" s="130">
        <f>SV_SO_1314_1a!N147/SV_SO_1314_1a!$O147*100</f>
        <v>0.14421170277968057</v>
      </c>
      <c r="O148" s="129">
        <f>SV_SO_1314_1a!O147/SV_SO_1314_1a!$O147*100</f>
        <v>100</v>
      </c>
      <c r="P148" s="129">
        <f>SV_SO_1314_1a!P147/SV_SO_1314_1a!$V147*100</f>
        <v>0.016386577572237496</v>
      </c>
      <c r="Q148" s="130">
        <f>SV_SO_1314_1a!Q147/SV_SO_1314_1a!$V147*100</f>
        <v>1.63683702638239</v>
      </c>
      <c r="R148" s="129">
        <f>SV_SO_1314_1a!R147/SV_SO_1314_1a!$V147*100</f>
        <v>81.7963330480855</v>
      </c>
      <c r="S148" s="129">
        <f>SV_SO_1314_1a!S147/SV_SO_1314_1a!$V147*100</f>
        <v>14.301840758880616</v>
      </c>
      <c r="T148" s="130">
        <f>SV_SO_1314_1a!T147/SV_SO_1314_1a!$V147*100</f>
        <v>2.0719916974673636</v>
      </c>
      <c r="U148" s="132">
        <f>SV_SO_1314_1a!U147/SV_SO_1314_1a!$V147*100</f>
        <v>0.17661089161189303</v>
      </c>
      <c r="V148" s="129">
        <f>SV_SO_1314_1a!V147/SV_SO_1314_1a!$V147*100</f>
        <v>100</v>
      </c>
    </row>
    <row r="149" spans="1:22" ht="12.75">
      <c r="A149" s="113" t="s">
        <v>47</v>
      </c>
      <c r="B149" s="129">
        <f>SV_SO_1314_1a!B148/SV_SO_1314_1a!$H148*100</f>
        <v>0</v>
      </c>
      <c r="C149" s="130">
        <f>SV_SO_1314_1a!C148/SV_SO_1314_1a!$H148*100</f>
        <v>0.015216068167985392</v>
      </c>
      <c r="D149" s="131">
        <f>SV_SO_1314_1a!D148/SV_SO_1314_1a!$H148*100</f>
        <v>46.50030432136336</v>
      </c>
      <c r="E149" s="130">
        <f>SV_SO_1314_1a!E148/SV_SO_1314_1a!$H148*100</f>
        <v>48.463177115033474</v>
      </c>
      <c r="F149" s="130">
        <f>SV_SO_1314_1a!F148/SV_SO_1314_1a!$H148*100</f>
        <v>4.732197200243457</v>
      </c>
      <c r="G149" s="130">
        <f>SV_SO_1314_1a!G148/SV_SO_1314_1a!$H148*100</f>
        <v>0.28910529519172246</v>
      </c>
      <c r="H149" s="129">
        <f>SV_SO_1314_1a!H148/SV_SO_1314_1a!$H148*100</f>
        <v>100</v>
      </c>
      <c r="I149" s="129">
        <f>SV_SO_1314_1a!I148/SV_SO_1314_1a!$O148*100</f>
        <v>0</v>
      </c>
      <c r="J149" s="130">
        <f>SV_SO_1314_1a!J148/SV_SO_1314_1a!$O148*100</f>
        <v>0.03912363067292645</v>
      </c>
      <c r="K149" s="131">
        <f>SV_SO_1314_1a!K148/SV_SO_1314_1a!$O148*100</f>
        <v>46.26369327073552</v>
      </c>
      <c r="L149" s="130">
        <f>SV_SO_1314_1a!L148/SV_SO_1314_1a!$O148*100</f>
        <v>48.767605633802816</v>
      </c>
      <c r="M149" s="130">
        <f>SV_SO_1314_1a!M148/SV_SO_1314_1a!$O148*100</f>
        <v>4.636150234741784</v>
      </c>
      <c r="N149" s="130">
        <f>SV_SO_1314_1a!N148/SV_SO_1314_1a!$O148*100</f>
        <v>0.2934272300469483</v>
      </c>
      <c r="O149" s="129">
        <f>SV_SO_1314_1a!O148/SV_SO_1314_1a!$O148*100</f>
        <v>100</v>
      </c>
      <c r="P149" s="129">
        <f>SV_SO_1314_1a!P148/SV_SO_1314_1a!$V148*100</f>
        <v>0</v>
      </c>
      <c r="Q149" s="130">
        <f>SV_SO_1314_1a!Q148/SV_SO_1314_1a!$V148*100</f>
        <v>0.02567613830879836</v>
      </c>
      <c r="R149" s="129">
        <f>SV_SO_1314_1a!R148/SV_SO_1314_1a!$V148*100</f>
        <v>46.39678192399863</v>
      </c>
      <c r="S149" s="129">
        <f>SV_SO_1314_1a!S148/SV_SO_1314_1a!$V148*100</f>
        <v>48.59637110578569</v>
      </c>
      <c r="T149" s="130">
        <f>SV_SO_1314_1a!T148/SV_SO_1314_1a!$V148*100</f>
        <v>4.6901745977405</v>
      </c>
      <c r="U149" s="132">
        <f>SV_SO_1314_1a!U148/SV_SO_1314_1a!$V148*100</f>
        <v>0.2909962341663814</v>
      </c>
      <c r="V149" s="129">
        <f>SV_SO_1314_1a!V148/SV_SO_1314_1a!$V148*100</f>
        <v>100</v>
      </c>
    </row>
    <row r="150" spans="1:22" ht="12.75">
      <c r="A150" s="29" t="s">
        <v>28</v>
      </c>
      <c r="B150" s="133">
        <f>SV_SO_1314_1a!B149/SV_SO_1314_1a!$H149*100</f>
        <v>0.01777356478464364</v>
      </c>
      <c r="C150" s="134">
        <f>SV_SO_1314_1a!C149/SV_SO_1314_1a!$H149*100</f>
        <v>1.4692813555305408</v>
      </c>
      <c r="D150" s="135">
        <f>SV_SO_1314_1a!D149/SV_SO_1314_1a!$H149*100</f>
        <v>73.64772794596837</v>
      </c>
      <c r="E150" s="134">
        <f>SV_SO_1314_1a!E149/SV_SO_1314_1a!$H149*100</f>
        <v>21.82889981633983</v>
      </c>
      <c r="F150" s="134">
        <f>SV_SO_1314_1a!F149/SV_SO_1314_1a!$H149*100</f>
        <v>2.811185496771136</v>
      </c>
      <c r="G150" s="134">
        <f>SV_SO_1314_1a!G149/SV_SO_1314_1a!$H149*100</f>
        <v>0.22513182060548612</v>
      </c>
      <c r="H150" s="133">
        <f>SV_SO_1314_1a!H149/SV_SO_1314_1a!$H149*100</f>
        <v>100</v>
      </c>
      <c r="I150" s="133">
        <f>SV_SO_1314_1a!I149/SV_SO_1314_1a!$O149*100</f>
        <v>0.009132698103443027</v>
      </c>
      <c r="J150" s="134">
        <f>SV_SO_1314_1a!J149/SV_SO_1314_1a!$O149*100</f>
        <v>1.2359584766659564</v>
      </c>
      <c r="K150" s="135">
        <f>SV_SO_1314_1a!K149/SV_SO_1314_1a!$O149*100</f>
        <v>77.57922615604737</v>
      </c>
      <c r="L150" s="134">
        <f>SV_SO_1314_1a!L149/SV_SO_1314_1a!$O149*100</f>
        <v>18.76465036987427</v>
      </c>
      <c r="M150" s="134">
        <f>SV_SO_1314_1a!M149/SV_SO_1314_1a!$O149*100</f>
        <v>2.243599500745837</v>
      </c>
      <c r="N150" s="134">
        <f>SV_SO_1314_1a!N149/SV_SO_1314_1a!$O149*100</f>
        <v>0.16743279856312215</v>
      </c>
      <c r="O150" s="133">
        <f>SV_SO_1314_1a!O149/SV_SO_1314_1a!$O149*100</f>
        <v>100</v>
      </c>
      <c r="P150" s="133">
        <f>SV_SO_1314_1a!P149/SV_SO_1314_1a!$V149*100</f>
        <v>0.013512093323524554</v>
      </c>
      <c r="Q150" s="134">
        <f>SV_SO_1314_1a!Q149/SV_SO_1314_1a!$V149*100</f>
        <v>1.354212019757683</v>
      </c>
      <c r="R150" s="133">
        <f>SV_SO_1314_1a!R149/SV_SO_1314_1a!$V149*100</f>
        <v>75.58665005179635</v>
      </c>
      <c r="S150" s="133">
        <f>SV_SO_1314_1a!S149/SV_SO_1314_1a!$V149*100</f>
        <v>20.31768432747309</v>
      </c>
      <c r="T150" s="134">
        <f>SV_SO_1314_1a!T149/SV_SO_1314_1a!$V149*100</f>
        <v>2.531265482606933</v>
      </c>
      <c r="U150" s="136">
        <f>SV_SO_1314_1a!U149/SV_SO_1314_1a!$V149*100</f>
        <v>0.19667602504241294</v>
      </c>
      <c r="V150" s="133">
        <f>SV_SO_1314_1a!V149/SV_SO_1314_1a!$V149*100</f>
        <v>100</v>
      </c>
    </row>
    <row r="151" spans="1:22" ht="12.75">
      <c r="A151" s="142" t="s">
        <v>19</v>
      </c>
      <c r="B151" s="133">
        <f>SV_SO_1314_1a!B150/SV_SO_1314_1a!$H150*100</f>
        <v>0.022358693059861674</v>
      </c>
      <c r="C151" s="144">
        <f>SV_SO_1314_1a!C150/SV_SO_1314_1a!$H150*100</f>
        <v>1.4592773670403052</v>
      </c>
      <c r="D151" s="145">
        <f>SV_SO_1314_1a!D150/SV_SO_1314_1a!$H150*100</f>
        <v>74.728714524207</v>
      </c>
      <c r="E151" s="144">
        <f>SV_SO_1314_1a!E150/SV_SO_1314_1a!$H150*100</f>
        <v>21.07679465776294</v>
      </c>
      <c r="F151" s="144">
        <f>SV_SO_1314_1a!F150/SV_SO_1314_1a!$H150*100</f>
        <v>2.532494633913666</v>
      </c>
      <c r="G151" s="144">
        <f>SV_SO_1314_1a!G150/SV_SO_1314_1a!$H150*100</f>
        <v>0.1803601240162175</v>
      </c>
      <c r="H151" s="143">
        <f>SV_SO_1314_1a!H150/SV_SO_1314_1a!$H150*100</f>
        <v>100</v>
      </c>
      <c r="I151" s="133">
        <f>SV_SO_1314_1a!I150/SV_SO_1314_1a!$O150*100</f>
        <v>0.012262227740224705</v>
      </c>
      <c r="J151" s="144">
        <f>SV_SO_1314_1a!J150/SV_SO_1314_1a!$O150*100</f>
        <v>1.3258533744117962</v>
      </c>
      <c r="K151" s="145">
        <f>SV_SO_1314_1a!K150/SV_SO_1314_1a!$O150*100</f>
        <v>78.23301298263362</v>
      </c>
      <c r="L151" s="144">
        <f>SV_SO_1314_1a!L150/SV_SO_1314_1a!$O150*100</f>
        <v>18.217072086571328</v>
      </c>
      <c r="M151" s="144">
        <f>SV_SO_1314_1a!M150/SV_SO_1314_1a!$O150*100</f>
        <v>2.0937753866433684</v>
      </c>
      <c r="N151" s="144">
        <f>SV_SO_1314_1a!N150/SV_SO_1314_1a!$O150*100</f>
        <v>0.11802394199966278</v>
      </c>
      <c r="O151" s="143">
        <f>SV_SO_1314_1a!O150/SV_SO_1314_1a!$O150*100</f>
        <v>100</v>
      </c>
      <c r="P151" s="143">
        <f>SV_SO_1314_1a!P150/SV_SO_1314_1a!$V150*100</f>
        <v>0.017380921793408853</v>
      </c>
      <c r="Q151" s="144">
        <f>SV_SO_1314_1a!Q150/SV_SO_1314_1a!$V150*100</f>
        <v>1.3934965124802574</v>
      </c>
      <c r="R151" s="143">
        <f>SV_SO_1314_1a!R150/SV_SO_1314_1a!$V150*100</f>
        <v>76.45640789244987</v>
      </c>
      <c r="S151" s="143">
        <f>SV_SO_1314_1a!S150/SV_SO_1314_1a!$V150*100</f>
        <v>19.66689085536806</v>
      </c>
      <c r="T151" s="144">
        <f>SV_SO_1314_1a!T150/SV_SO_1314_1a!$V150*100</f>
        <v>2.3161967520347013</v>
      </c>
      <c r="U151" s="146">
        <f>SV_SO_1314_1a!U150/SV_SO_1314_1a!$V150*100</f>
        <v>0.1496270658736936</v>
      </c>
      <c r="V151" s="143">
        <f>SV_SO_1314_1a!V150/SV_SO_1314_1a!$V150*100</f>
        <v>100</v>
      </c>
    </row>
    <row r="152" spans="2:22" ht="12.75">
      <c r="B152" s="138"/>
      <c r="C152" s="139"/>
      <c r="D152" s="140"/>
      <c r="E152" s="139"/>
      <c r="F152" s="139"/>
      <c r="G152" s="139"/>
      <c r="H152" s="138"/>
      <c r="I152" s="138"/>
      <c r="J152" s="139"/>
      <c r="K152" s="140"/>
      <c r="L152" s="139"/>
      <c r="M152" s="139"/>
      <c r="N152" s="139"/>
      <c r="O152" s="138"/>
      <c r="P152" s="138"/>
      <c r="Q152" s="139"/>
      <c r="R152" s="138"/>
      <c r="S152" s="138"/>
      <c r="T152" s="139"/>
      <c r="U152" s="141"/>
      <c r="V152" s="138"/>
    </row>
    <row r="153" spans="1:22" ht="12.75">
      <c r="A153" s="112" t="s">
        <v>20</v>
      </c>
      <c r="B153" s="138"/>
      <c r="C153" s="139"/>
      <c r="D153" s="140"/>
      <c r="E153" s="139"/>
      <c r="F153" s="139"/>
      <c r="G153" s="139"/>
      <c r="H153" s="138"/>
      <c r="I153" s="138"/>
      <c r="J153" s="139"/>
      <c r="K153" s="140"/>
      <c r="L153" s="139"/>
      <c r="M153" s="139"/>
      <c r="N153" s="139"/>
      <c r="O153" s="138"/>
      <c r="P153" s="138"/>
      <c r="Q153" s="139"/>
      <c r="R153" s="138"/>
      <c r="S153" s="138"/>
      <c r="T153" s="139"/>
      <c r="U153" s="141"/>
      <c r="V153" s="138"/>
    </row>
    <row r="154" spans="1:22" ht="12.75">
      <c r="A154" s="102" t="s">
        <v>17</v>
      </c>
      <c r="B154" s="138"/>
      <c r="C154" s="139"/>
      <c r="D154" s="140"/>
      <c r="E154" s="139"/>
      <c r="F154" s="139"/>
      <c r="G154" s="139"/>
      <c r="H154" s="138"/>
      <c r="I154" s="138"/>
      <c r="J154" s="139"/>
      <c r="K154" s="140"/>
      <c r="L154" s="139"/>
      <c r="M154" s="139"/>
      <c r="N154" s="139"/>
      <c r="O154" s="138"/>
      <c r="P154" s="138"/>
      <c r="Q154" s="139"/>
      <c r="R154" s="138"/>
      <c r="S154" s="138"/>
      <c r="T154" s="139"/>
      <c r="U154" s="141"/>
      <c r="V154" s="138"/>
    </row>
    <row r="155" spans="1:22" ht="12.75">
      <c r="A155" s="74" t="s">
        <v>48</v>
      </c>
      <c r="B155" s="129">
        <f>SV_SO_1314_1a!B154/SV_SO_1314_1a!$H154*100</f>
        <v>0.0875302989496364</v>
      </c>
      <c r="C155" s="130">
        <f>SV_SO_1314_1a!C154/SV_SO_1314_1a!$H154*100</f>
        <v>2.8077026663075677</v>
      </c>
      <c r="D155" s="131">
        <f>SV_SO_1314_1a!D154/SV_SO_1314_1a!$H154*100</f>
        <v>84.82359278211689</v>
      </c>
      <c r="E155" s="130">
        <f>SV_SO_1314_1a!E154/SV_SO_1314_1a!$H154*100</f>
        <v>10.463237274441154</v>
      </c>
      <c r="F155" s="130">
        <f>SV_SO_1314_1a!F154/SV_SO_1314_1a!$H154*100</f>
        <v>1.663075680043092</v>
      </c>
      <c r="G155" s="130">
        <f>SV_SO_1314_1a!G154/SV_SO_1314_1a!$H154*100</f>
        <v>0.1548612981416644</v>
      </c>
      <c r="H155" s="129">
        <f>SV_SO_1314_1a!H154/SV_SO_1314_1a!$H154*100</f>
        <v>100</v>
      </c>
      <c r="I155" s="129">
        <f>SV_SO_1314_1a!I154/SV_SO_1314_1a!$O154*100</f>
        <v>0.028096201393571593</v>
      </c>
      <c r="J155" s="130">
        <f>SV_SO_1314_1a!J154/SV_SO_1314_1a!$O154*100</f>
        <v>2.506181164306586</v>
      </c>
      <c r="K155" s="131">
        <f>SV_SO_1314_1a!K154/SV_SO_1314_1a!$O154*100</f>
        <v>87.4016632951225</v>
      </c>
      <c r="L155" s="130">
        <f>SV_SO_1314_1a!L154/SV_SO_1314_1a!$O154*100</f>
        <v>8.569341425039333</v>
      </c>
      <c r="M155" s="130">
        <f>SV_SO_1314_1a!M154/SV_SO_1314_1a!$O154*100</f>
        <v>1.3092829849404362</v>
      </c>
      <c r="N155" s="130">
        <f>SV_SO_1314_1a!N154/SV_SO_1314_1a!$O154*100</f>
        <v>0.18543492919757248</v>
      </c>
      <c r="O155" s="129">
        <f>SV_SO_1314_1a!O154/SV_SO_1314_1a!$O154*100</f>
        <v>100</v>
      </c>
      <c r="P155" s="129">
        <f>SV_SO_1314_1a!P154/SV_SO_1314_1a!$V154*100</f>
        <v>0.05513354569958343</v>
      </c>
      <c r="Q155" s="130">
        <f>SV_SO_1314_1a!Q154/SV_SO_1314_1a!$V154*100</f>
        <v>2.6433472188189167</v>
      </c>
      <c r="R155" s="129">
        <f>SV_SO_1314_1a!R154/SV_SO_1314_1a!$V154*100</f>
        <v>86.22886547414849</v>
      </c>
      <c r="S155" s="129">
        <f>SV_SO_1314_1a!S154/SV_SO_1314_1a!$V154*100</f>
        <v>9.430899289389856</v>
      </c>
      <c r="T155" s="130">
        <f>SV_SO_1314_1a!T154/SV_SO_1314_1a!$V154*100</f>
        <v>1.4702278853222248</v>
      </c>
      <c r="U155" s="132">
        <f>SV_SO_1314_1a!U154/SV_SO_1314_1a!$V154*100</f>
        <v>0.17152658662092624</v>
      </c>
      <c r="V155" s="129">
        <f>SV_SO_1314_1a!V154/SV_SO_1314_1a!$V154*100</f>
        <v>100</v>
      </c>
    </row>
    <row r="156" spans="1:22" ht="12.75">
      <c r="A156" s="74" t="s">
        <v>49</v>
      </c>
      <c r="B156" s="129">
        <f>SV_SO_1314_1a!B155/SV_SO_1314_1a!$H155*100</f>
        <v>0</v>
      </c>
      <c r="C156" s="147">
        <f>SV_SO_1314_1a!C155/SV_SO_1314_1a!$H155*100</f>
        <v>0.3420265070542967</v>
      </c>
      <c r="D156" s="131">
        <f>SV_SO_1314_1a!D155/SV_SO_1314_1a!$H155*100</f>
        <v>64.63445917058573</v>
      </c>
      <c r="E156" s="147">
        <f>SV_SO_1314_1a!E155/SV_SO_1314_1a!$H155*100</f>
        <v>27.17400598546387</v>
      </c>
      <c r="F156" s="147">
        <f>SV_SO_1314_1a!F155/SV_SO_1314_1a!$H155*100</f>
        <v>6.737922188969645</v>
      </c>
      <c r="G156" s="147">
        <f>SV_SO_1314_1a!G155/SV_SO_1314_1a!$H155*100</f>
        <v>1.1115861479264644</v>
      </c>
      <c r="H156" s="129">
        <f>SV_SO_1314_1a!H155/SV_SO_1314_1a!$H155*100</f>
        <v>100</v>
      </c>
      <c r="I156" s="129">
        <f>SV_SO_1314_1a!I155/SV_SO_1314_1a!$O155*100</f>
        <v>0</v>
      </c>
      <c r="J156" s="147">
        <f>SV_SO_1314_1a!J155/SV_SO_1314_1a!$O155*100</f>
        <v>0.23253110103476338</v>
      </c>
      <c r="K156" s="131">
        <f>SV_SO_1314_1a!K155/SV_SO_1314_1a!$O155*100</f>
        <v>67.96884083246134</v>
      </c>
      <c r="L156" s="147">
        <f>SV_SO_1314_1a!L155/SV_SO_1314_1a!$O155*100</f>
        <v>25.27613068247878</v>
      </c>
      <c r="M156" s="147">
        <f>SV_SO_1314_1a!M155/SV_SO_1314_1a!$O155*100</f>
        <v>5.534240204627369</v>
      </c>
      <c r="N156" s="147">
        <f>SV_SO_1314_1a!N155/SV_SO_1314_1a!$O155*100</f>
        <v>0.9882571793977444</v>
      </c>
      <c r="O156" s="129">
        <f>SV_SO_1314_1a!O155/SV_SO_1314_1a!$O155*100</f>
        <v>100</v>
      </c>
      <c r="P156" s="129">
        <f>SV_SO_1314_1a!P155/SV_SO_1314_1a!$V155*100</f>
        <v>0</v>
      </c>
      <c r="Q156" s="130">
        <f>SV_SO_1314_1a!Q155/SV_SO_1314_1a!$V155*100</f>
        <v>0.29562475364603863</v>
      </c>
      <c r="R156" s="129">
        <f>SV_SO_1314_1a!R155/SV_SO_1314_1a!$V155*100</f>
        <v>66.04749704375247</v>
      </c>
      <c r="S156" s="129">
        <f>SV_SO_1314_1a!S155/SV_SO_1314_1a!$V155*100</f>
        <v>26.369728025226646</v>
      </c>
      <c r="T156" s="130">
        <f>SV_SO_1314_1a!T155/SV_SO_1314_1a!$V155*100</f>
        <v>6.227828143476547</v>
      </c>
      <c r="U156" s="132">
        <f>SV_SO_1314_1a!U155/SV_SO_1314_1a!$V155*100</f>
        <v>1.059322033898305</v>
      </c>
      <c r="V156" s="129">
        <f>SV_SO_1314_1a!V155/SV_SO_1314_1a!$V155*100</f>
        <v>100</v>
      </c>
    </row>
    <row r="157" spans="1:22" ht="12.75">
      <c r="A157" s="74" t="s">
        <v>50</v>
      </c>
      <c r="B157" s="129">
        <f>SV_SO_1314_1a!B156/SV_SO_1314_1a!$H156*100</f>
        <v>0</v>
      </c>
      <c r="C157" s="147">
        <f>SV_SO_1314_1a!C156/SV_SO_1314_1a!$H156*100</f>
        <v>0.5847953216374269</v>
      </c>
      <c r="D157" s="131">
        <f>SV_SO_1314_1a!D156/SV_SO_1314_1a!$H156*100</f>
        <v>53.021442495126706</v>
      </c>
      <c r="E157" s="147">
        <f>SV_SO_1314_1a!E156/SV_SO_1314_1a!$H156*100</f>
        <v>34.30799220272904</v>
      </c>
      <c r="F157" s="147">
        <f>SV_SO_1314_1a!F156/SV_SO_1314_1a!$H156*100</f>
        <v>10.33138401559454</v>
      </c>
      <c r="G157" s="147">
        <f>SV_SO_1314_1a!G156/SV_SO_1314_1a!$H156*100</f>
        <v>1.7543859649122806</v>
      </c>
      <c r="H157" s="129">
        <f>SV_SO_1314_1a!H156/SV_SO_1314_1a!$H156*100</f>
        <v>100</v>
      </c>
      <c r="I157" s="129">
        <f>SV_SO_1314_1a!I156/SV_SO_1314_1a!$O156*100</f>
        <v>0</v>
      </c>
      <c r="J157" s="147">
        <f>SV_SO_1314_1a!J156/SV_SO_1314_1a!$O156*100</f>
        <v>1.0428736964078795</v>
      </c>
      <c r="K157" s="131">
        <f>SV_SO_1314_1a!K156/SV_SO_1314_1a!$O156*100</f>
        <v>65.00579374275782</v>
      </c>
      <c r="L157" s="147">
        <f>SV_SO_1314_1a!L156/SV_SO_1314_1a!$O156*100</f>
        <v>25.955967555040555</v>
      </c>
      <c r="M157" s="147">
        <f>SV_SO_1314_1a!M156/SV_SO_1314_1a!$O156*100</f>
        <v>6.952491309385864</v>
      </c>
      <c r="N157" s="147">
        <f>SV_SO_1314_1a!N156/SV_SO_1314_1a!$O156*100</f>
        <v>1.0428736964078795</v>
      </c>
      <c r="O157" s="129">
        <f>SV_SO_1314_1a!O156/SV_SO_1314_1a!$O156*100</f>
        <v>100</v>
      </c>
      <c r="P157" s="129">
        <f>SV_SO_1314_1a!P156/SV_SO_1314_1a!$V156*100</f>
        <v>0</v>
      </c>
      <c r="Q157" s="130">
        <f>SV_SO_1314_1a!Q156/SV_SO_1314_1a!$V156*100</f>
        <v>0.872093023255814</v>
      </c>
      <c r="R157" s="129">
        <f>SV_SO_1314_1a!R156/SV_SO_1314_1a!$V156*100</f>
        <v>60.537790697674424</v>
      </c>
      <c r="S157" s="129">
        <f>SV_SO_1314_1a!S156/SV_SO_1314_1a!$V156*100</f>
        <v>29.069767441860467</v>
      </c>
      <c r="T157" s="130">
        <f>SV_SO_1314_1a!T156/SV_SO_1314_1a!$V156*100</f>
        <v>8.212209302325581</v>
      </c>
      <c r="U157" s="132">
        <f>SV_SO_1314_1a!U156/SV_SO_1314_1a!$V156*100</f>
        <v>1.308139534883721</v>
      </c>
      <c r="V157" s="129">
        <f>SV_SO_1314_1a!V156/SV_SO_1314_1a!$V156*100</f>
        <v>100</v>
      </c>
    </row>
    <row r="158" spans="1:22" ht="12.75">
      <c r="A158" s="74" t="s">
        <v>51</v>
      </c>
      <c r="B158" s="129">
        <f>SV_SO_1314_1a!B157/SV_SO_1314_1a!$H157*100</f>
        <v>0</v>
      </c>
      <c r="C158" s="147">
        <f>SV_SO_1314_1a!C157/SV_SO_1314_1a!$H157*100</f>
        <v>0.012238404112103782</v>
      </c>
      <c r="D158" s="131">
        <f>SV_SO_1314_1a!D157/SV_SO_1314_1a!$H157*100</f>
        <v>38.00024476808224</v>
      </c>
      <c r="E158" s="147">
        <f>SV_SO_1314_1a!E157/SV_SO_1314_1a!$H157*100</f>
        <v>47.2280014686085</v>
      </c>
      <c r="F158" s="147">
        <f>SV_SO_1314_1a!F157/SV_SO_1314_1a!$H157*100</f>
        <v>11.39395422836862</v>
      </c>
      <c r="G158" s="147">
        <f>SV_SO_1314_1a!G157/SV_SO_1314_1a!$H157*100</f>
        <v>3.36556113082854</v>
      </c>
      <c r="H158" s="129">
        <f>SV_SO_1314_1a!H157/SV_SO_1314_1a!$H157*100</f>
        <v>100</v>
      </c>
      <c r="I158" s="129">
        <f>SV_SO_1314_1a!I157/SV_SO_1314_1a!$O157*100</f>
        <v>0</v>
      </c>
      <c r="J158" s="147">
        <f>SV_SO_1314_1a!J157/SV_SO_1314_1a!$O157*100</f>
        <v>0.015415446277169726</v>
      </c>
      <c r="K158" s="131">
        <f>SV_SO_1314_1a!K157/SV_SO_1314_1a!$O157*100</f>
        <v>41.8529366425158</v>
      </c>
      <c r="L158" s="147">
        <f>SV_SO_1314_1a!L157/SV_SO_1314_1a!$O157*100</f>
        <v>46.27716972406351</v>
      </c>
      <c r="M158" s="147">
        <f>SV_SO_1314_1a!M157/SV_SO_1314_1a!$O157*100</f>
        <v>9.341760443964853</v>
      </c>
      <c r="N158" s="147">
        <f>SV_SO_1314_1a!N157/SV_SO_1314_1a!$O157*100</f>
        <v>2.5127177431786647</v>
      </c>
      <c r="O158" s="129">
        <f>SV_SO_1314_1a!O157/SV_SO_1314_1a!$O157*100</f>
        <v>100</v>
      </c>
      <c r="P158" s="129">
        <f>SV_SO_1314_1a!P157/SV_SO_1314_1a!$V157*100</f>
        <v>0</v>
      </c>
      <c r="Q158" s="130">
        <f>SV_SO_1314_1a!Q157/SV_SO_1314_1a!$V157*100</f>
        <v>0.01364442625187611</v>
      </c>
      <c r="R158" s="129">
        <f>SV_SO_1314_1a!R157/SV_SO_1314_1a!$V157*100</f>
        <v>39.70528039295947</v>
      </c>
      <c r="S158" s="129">
        <f>SV_SO_1314_1a!S157/SV_SO_1314_1a!$V157*100</f>
        <v>46.80720425706099</v>
      </c>
      <c r="T158" s="130">
        <f>SV_SO_1314_1a!T157/SV_SO_1314_1a!$V157*100</f>
        <v>10.48574157456679</v>
      </c>
      <c r="U158" s="132">
        <f>SV_SO_1314_1a!U157/SV_SO_1314_1a!$V157*100</f>
        <v>2.9881293491608676</v>
      </c>
      <c r="V158" s="129">
        <f>SV_SO_1314_1a!V157/SV_SO_1314_1a!$V157*100</f>
        <v>100</v>
      </c>
    </row>
    <row r="159" spans="1:22" ht="12.75">
      <c r="A159" s="29" t="s">
        <v>1</v>
      </c>
      <c r="B159" s="148">
        <f>SV_SO_1314_1a!B158/SV_SO_1314_1a!$H158*100</f>
        <v>0.03689932162016406</v>
      </c>
      <c r="C159" s="149">
        <f>SV_SO_1314_1a!C158/SV_SO_1314_1a!$H158*100</f>
        <v>1.3085067128381256</v>
      </c>
      <c r="D159" s="150">
        <f>SV_SO_1314_1a!D158/SV_SO_1314_1a!$H158*100</f>
        <v>66.79912576991853</v>
      </c>
      <c r="E159" s="149">
        <f>SV_SO_1314_1a!E158/SV_SO_1314_1a!$H158*100</f>
        <v>24.884334818767563</v>
      </c>
      <c r="F159" s="149">
        <f>SV_SO_1314_1a!F158/SV_SO_1314_1a!$H158*100</f>
        <v>5.730748488547018</v>
      </c>
      <c r="G159" s="149">
        <f>SV_SO_1314_1a!G158/SV_SO_1314_1a!$H158*100</f>
        <v>1.240384888308592</v>
      </c>
      <c r="H159" s="148">
        <f>SV_SO_1314_1a!H158/SV_SO_1314_1a!$H158*100</f>
        <v>100</v>
      </c>
      <c r="I159" s="148">
        <f>SV_SO_1314_1a!I158/SV_SO_1314_1a!$O158*100</f>
        <v>0.014816131804308531</v>
      </c>
      <c r="J159" s="149">
        <f>SV_SO_1314_1a!J158/SV_SO_1314_1a!$O158*100</f>
        <v>1.410495747770172</v>
      </c>
      <c r="K159" s="150">
        <f>SV_SO_1314_1a!K158/SV_SO_1314_1a!$O158*100</f>
        <v>73.12057368062345</v>
      </c>
      <c r="L159" s="149">
        <f>SV_SO_1314_1a!L158/SV_SO_1314_1a!$O158*100</f>
        <v>20.520342548967317</v>
      </c>
      <c r="M159" s="149">
        <f>SV_SO_1314_1a!M158/SV_SO_1314_1a!$O158*100</f>
        <v>4.074436246184846</v>
      </c>
      <c r="N159" s="149">
        <f>SV_SO_1314_1a!N158/SV_SO_1314_1a!$O158*100</f>
        <v>0.8593356446498949</v>
      </c>
      <c r="O159" s="148">
        <f>SV_SO_1314_1a!O158/SV_SO_1314_1a!$O158*100</f>
        <v>100</v>
      </c>
      <c r="P159" s="148">
        <f>SV_SO_1314_1a!P158/SV_SO_1314_1a!$V158*100</f>
        <v>0.026095276754907363</v>
      </c>
      <c r="Q159" s="134">
        <f>SV_SO_1314_1a!Q158/SV_SO_1314_1a!$V158*100</f>
        <v>1.3584041288526776</v>
      </c>
      <c r="R159" s="135">
        <f>SV_SO_1314_1a!R158/SV_SO_1314_1a!$V158*100</f>
        <v>69.89184957522689</v>
      </c>
      <c r="S159" s="134">
        <f>SV_SO_1314_1a!S158/SV_SO_1314_1a!$V158*100</f>
        <v>22.74928237988924</v>
      </c>
      <c r="T159" s="134">
        <f>SV_SO_1314_1a!T158/SV_SO_1314_1a!$V158*100</f>
        <v>4.920409405897533</v>
      </c>
      <c r="U159" s="134">
        <f>SV_SO_1314_1a!U158/SV_SO_1314_1a!$V158*100</f>
        <v>1.0539592333787584</v>
      </c>
      <c r="V159" s="133">
        <f>SV_SO_1314_1a!V158/SV_SO_1314_1a!$V158*100</f>
        <v>100</v>
      </c>
    </row>
    <row r="160" spans="1:22" ht="12.75">
      <c r="A160" s="30" t="s">
        <v>18</v>
      </c>
      <c r="B160" s="138"/>
      <c r="C160" s="139"/>
      <c r="D160" s="140"/>
      <c r="E160" s="139"/>
      <c r="F160" s="139"/>
      <c r="G160" s="139"/>
      <c r="H160" s="138"/>
      <c r="I160" s="138"/>
      <c r="J160" s="139"/>
      <c r="K160" s="140"/>
      <c r="L160" s="139"/>
      <c r="M160" s="139"/>
      <c r="N160" s="139"/>
      <c r="O160" s="138"/>
      <c r="P160" s="138"/>
      <c r="Q160" s="139"/>
      <c r="R160" s="138"/>
      <c r="S160" s="138"/>
      <c r="T160" s="139"/>
      <c r="U160" s="141"/>
      <c r="V160" s="138"/>
    </row>
    <row r="161" spans="1:22" ht="12.75">
      <c r="A161" s="74" t="s">
        <v>48</v>
      </c>
      <c r="B161" s="129">
        <f>SV_SO_1314_1a!B160/SV_SO_1314_1a!$H160*100</f>
        <v>0.05254071905726939</v>
      </c>
      <c r="C161" s="130">
        <f>SV_SO_1314_1a!C160/SV_SO_1314_1a!$H160*100</f>
        <v>2.559483599789837</v>
      </c>
      <c r="D161" s="131">
        <f>SV_SO_1314_1a!D160/SV_SO_1314_1a!$H160*100</f>
        <v>84.26780755085191</v>
      </c>
      <c r="E161" s="130">
        <f>SV_SO_1314_1a!E160/SV_SO_1314_1a!$H160*100</f>
        <v>11.483900022517451</v>
      </c>
      <c r="F161" s="130">
        <f>SV_SO_1314_1a!F160/SV_SO_1314_1a!$H160*100</f>
        <v>1.4035877805299108</v>
      </c>
      <c r="G161" s="130">
        <f>SV_SO_1314_1a!G160/SV_SO_1314_1a!$H160*100</f>
        <v>0.23268032725362156</v>
      </c>
      <c r="H161" s="129">
        <f>SV_SO_1314_1a!H160/SV_SO_1314_1a!$H160*100</f>
        <v>100</v>
      </c>
      <c r="I161" s="129">
        <f>SV_SO_1314_1a!I160/SV_SO_1314_1a!$O160*100</f>
        <v>0.031096461222712854</v>
      </c>
      <c r="J161" s="130">
        <f>SV_SO_1314_1a!J160/SV_SO_1314_1a!$O160*100</f>
        <v>2.158094408856272</v>
      </c>
      <c r="K161" s="131">
        <f>SV_SO_1314_1a!K160/SV_SO_1314_1a!$O160*100</f>
        <v>87.59873126438211</v>
      </c>
      <c r="L161" s="130">
        <f>SV_SO_1314_1a!L160/SV_SO_1314_1a!$O160*100</f>
        <v>8.775421357049568</v>
      </c>
      <c r="M161" s="130">
        <f>SV_SO_1314_1a!M160/SV_SO_1314_1a!$O160*100</f>
        <v>1.2998320791093974</v>
      </c>
      <c r="N161" s="130">
        <f>SV_SO_1314_1a!N160/SV_SO_1314_1a!$O160*100</f>
        <v>0.13682442937993658</v>
      </c>
      <c r="O161" s="129">
        <f>SV_SO_1314_1a!O160/SV_SO_1314_1a!$O160*100</f>
        <v>100</v>
      </c>
      <c r="P161" s="129">
        <f>SV_SO_1314_1a!P160/SV_SO_1314_1a!$V160*100</f>
        <v>0.040813550098632745</v>
      </c>
      <c r="Q161" s="130">
        <f>SV_SO_1314_1a!Q160/SV_SO_1314_1a!$V160*100</f>
        <v>2.3399768723216106</v>
      </c>
      <c r="R161" s="129">
        <f>SV_SO_1314_1a!R160/SV_SO_1314_1a!$V160*100</f>
        <v>86.08938167471601</v>
      </c>
      <c r="S161" s="129">
        <f>SV_SO_1314_1a!S160/SV_SO_1314_1a!$V160*100</f>
        <v>10.00272090333991</v>
      </c>
      <c r="T161" s="130">
        <f>SV_SO_1314_1a!T160/SV_SO_1314_1a!$V160*100</f>
        <v>1.3468471532548807</v>
      </c>
      <c r="U161" s="132">
        <f>SV_SO_1314_1a!U160/SV_SO_1314_1a!$V160*100</f>
        <v>0.1802598462689613</v>
      </c>
      <c r="V161" s="129">
        <f>SV_SO_1314_1a!V160/SV_SO_1314_1a!$V160*100</f>
        <v>100</v>
      </c>
    </row>
    <row r="162" spans="1:22" ht="12.75">
      <c r="A162" s="74" t="s">
        <v>49</v>
      </c>
      <c r="B162" s="129">
        <f>SV_SO_1314_1a!B161/SV_SO_1314_1a!$H161*100</f>
        <v>0</v>
      </c>
      <c r="C162" s="147">
        <f>SV_SO_1314_1a!C161/SV_SO_1314_1a!$H161*100</f>
        <v>0.1972710833470327</v>
      </c>
      <c r="D162" s="131">
        <f>SV_SO_1314_1a!D161/SV_SO_1314_1a!$H161*100</f>
        <v>61.359526549399966</v>
      </c>
      <c r="E162" s="147">
        <f>SV_SO_1314_1a!E161/SV_SO_1314_1a!$H161*100</f>
        <v>29.25365773467039</v>
      </c>
      <c r="F162" s="147">
        <f>SV_SO_1314_1a!F161/SV_SO_1314_1a!$H161*100</f>
        <v>7.726450764425448</v>
      </c>
      <c r="G162" s="147">
        <f>SV_SO_1314_1a!G161/SV_SO_1314_1a!$H161*100</f>
        <v>1.4630938681571592</v>
      </c>
      <c r="H162" s="129">
        <f>SV_SO_1314_1a!H161/SV_SO_1314_1a!$H161*100</f>
        <v>100</v>
      </c>
      <c r="I162" s="129">
        <f>SV_SO_1314_1a!I161/SV_SO_1314_1a!$O161*100</f>
        <v>0</v>
      </c>
      <c r="J162" s="147">
        <f>SV_SO_1314_1a!J161/SV_SO_1314_1a!$O161*100</f>
        <v>0.36101083032490977</v>
      </c>
      <c r="K162" s="131">
        <f>SV_SO_1314_1a!K161/SV_SO_1314_1a!$O161*100</f>
        <v>66.3712941691281</v>
      </c>
      <c r="L162" s="147">
        <f>SV_SO_1314_1a!L161/SV_SO_1314_1a!$O161*100</f>
        <v>25.533311453889073</v>
      </c>
      <c r="M162" s="147">
        <f>SV_SO_1314_1a!M161/SV_SO_1314_1a!$O161*100</f>
        <v>6.531014112241549</v>
      </c>
      <c r="N162" s="147">
        <f>SV_SO_1314_1a!N161/SV_SO_1314_1a!$O161*100</f>
        <v>1.203369434416366</v>
      </c>
      <c r="O162" s="129">
        <f>SV_SO_1314_1a!O161/SV_SO_1314_1a!$O161*100</f>
        <v>100</v>
      </c>
      <c r="P162" s="129">
        <f>SV_SO_1314_1a!P161/SV_SO_1314_1a!$V161*100</f>
        <v>0</v>
      </c>
      <c r="Q162" s="130">
        <f>SV_SO_1314_1a!Q161/SV_SO_1314_1a!$V161*100</f>
        <v>0.26751771718214673</v>
      </c>
      <c r="R162" s="129">
        <f>SV_SO_1314_1a!R161/SV_SO_1314_1a!$V161*100</f>
        <v>63.50964471769841</v>
      </c>
      <c r="S162" s="129">
        <f>SV_SO_1314_1a!S161/SV_SO_1314_1a!$V161*100</f>
        <v>27.657577322006855</v>
      </c>
      <c r="T162" s="130">
        <f>SV_SO_1314_1a!T161/SV_SO_1314_1a!$V161*100</f>
        <v>7.213591777350166</v>
      </c>
      <c r="U162" s="132">
        <f>SV_SO_1314_1a!U161/SV_SO_1314_1a!$V161*100</f>
        <v>1.3516684657624254</v>
      </c>
      <c r="V162" s="129">
        <f>SV_SO_1314_1a!V161/SV_SO_1314_1a!$V161*100</f>
        <v>100</v>
      </c>
    </row>
    <row r="163" spans="1:22" ht="12.75">
      <c r="A163" s="74" t="s">
        <v>50</v>
      </c>
      <c r="B163" s="129">
        <f>SV_SO_1314_1a!B162/SV_SO_1314_1a!$H162*100</f>
        <v>0</v>
      </c>
      <c r="C163" s="147">
        <f>SV_SO_1314_1a!C162/SV_SO_1314_1a!$H162*100</f>
        <v>1.0040160642570282</v>
      </c>
      <c r="D163" s="131">
        <f>SV_SO_1314_1a!D162/SV_SO_1314_1a!$H162*100</f>
        <v>45.98393574297189</v>
      </c>
      <c r="E163" s="147">
        <f>SV_SO_1314_1a!E162/SV_SO_1314_1a!$H162*100</f>
        <v>38.152610441767074</v>
      </c>
      <c r="F163" s="147">
        <f>SV_SO_1314_1a!F162/SV_SO_1314_1a!$H162*100</f>
        <v>12.248995983935743</v>
      </c>
      <c r="G163" s="147">
        <f>SV_SO_1314_1a!G162/SV_SO_1314_1a!$H162*100</f>
        <v>2.610441767068273</v>
      </c>
      <c r="H163" s="129">
        <f>SV_SO_1314_1a!H162/SV_SO_1314_1a!$H162*100</f>
        <v>100</v>
      </c>
      <c r="I163" s="129">
        <f>SV_SO_1314_1a!I162/SV_SO_1314_1a!$O162*100</f>
        <v>0</v>
      </c>
      <c r="J163" s="147">
        <f>SV_SO_1314_1a!J162/SV_SO_1314_1a!$O162*100</f>
        <v>0.4032258064516129</v>
      </c>
      <c r="K163" s="131">
        <f>SV_SO_1314_1a!K162/SV_SO_1314_1a!$O162*100</f>
        <v>61.99596774193549</v>
      </c>
      <c r="L163" s="147">
        <f>SV_SO_1314_1a!L162/SV_SO_1314_1a!$O162*100</f>
        <v>27.318548387096776</v>
      </c>
      <c r="M163" s="147">
        <f>SV_SO_1314_1a!M162/SV_SO_1314_1a!$O162*100</f>
        <v>8.46774193548387</v>
      </c>
      <c r="N163" s="147">
        <f>SV_SO_1314_1a!N162/SV_SO_1314_1a!$O162*100</f>
        <v>1.8145161290322582</v>
      </c>
      <c r="O163" s="129">
        <f>SV_SO_1314_1a!O162/SV_SO_1314_1a!$O162*100</f>
        <v>100</v>
      </c>
      <c r="P163" s="129">
        <f>SV_SO_1314_1a!P162/SV_SO_1314_1a!$V162*100</f>
        <v>0</v>
      </c>
      <c r="Q163" s="130">
        <f>SV_SO_1314_1a!Q162/SV_SO_1314_1a!$V162*100</f>
        <v>0.6040268456375839</v>
      </c>
      <c r="R163" s="129">
        <f>SV_SO_1314_1a!R162/SV_SO_1314_1a!$V162*100</f>
        <v>56.644295302013425</v>
      </c>
      <c r="S163" s="129">
        <f>SV_SO_1314_1a!S162/SV_SO_1314_1a!$V162*100</f>
        <v>30.93959731543624</v>
      </c>
      <c r="T163" s="130">
        <f>SV_SO_1314_1a!T162/SV_SO_1314_1a!$V162*100</f>
        <v>9.731543624161073</v>
      </c>
      <c r="U163" s="132">
        <f>SV_SO_1314_1a!U162/SV_SO_1314_1a!$V162*100</f>
        <v>2.0805369127516777</v>
      </c>
      <c r="V163" s="129">
        <f>SV_SO_1314_1a!V162/SV_SO_1314_1a!$V162*100</f>
        <v>100</v>
      </c>
    </row>
    <row r="164" spans="1:22" ht="12.75">
      <c r="A164" s="74" t="s">
        <v>51</v>
      </c>
      <c r="B164" s="129">
        <f>SV_SO_1314_1a!B163/SV_SO_1314_1a!$H163*100</f>
        <v>0</v>
      </c>
      <c r="C164" s="147">
        <f>SV_SO_1314_1a!C163/SV_SO_1314_1a!$H163*100</f>
        <v>0.011896264572924102</v>
      </c>
      <c r="D164" s="131">
        <f>SV_SO_1314_1a!D163/SV_SO_1314_1a!$H163*100</f>
        <v>36.0813704496788</v>
      </c>
      <c r="E164" s="147">
        <f>SV_SO_1314_1a!E163/SV_SO_1314_1a!$H163*100</f>
        <v>45.7054484891744</v>
      </c>
      <c r="F164" s="147">
        <f>SV_SO_1314_1a!F163/SV_SO_1314_1a!$H163*100</f>
        <v>14.09707351891506</v>
      </c>
      <c r="G164" s="147">
        <f>SV_SO_1314_1a!G163/SV_SO_1314_1a!$H163*100</f>
        <v>4.104211277658815</v>
      </c>
      <c r="H164" s="129">
        <f>SV_SO_1314_1a!H163/SV_SO_1314_1a!$H163*100</f>
        <v>100</v>
      </c>
      <c r="I164" s="129">
        <f>SV_SO_1314_1a!I163/SV_SO_1314_1a!$O163*100</f>
        <v>0</v>
      </c>
      <c r="J164" s="147">
        <f>SV_SO_1314_1a!J163/SV_SO_1314_1a!$O163*100</f>
        <v>0.028653295128939826</v>
      </c>
      <c r="K164" s="131">
        <f>SV_SO_1314_1a!K163/SV_SO_1314_1a!$O163*100</f>
        <v>41.117478510028654</v>
      </c>
      <c r="L164" s="147">
        <f>SV_SO_1314_1a!L163/SV_SO_1314_1a!$O163*100</f>
        <v>44.55587392550143</v>
      </c>
      <c r="M164" s="147">
        <f>SV_SO_1314_1a!M163/SV_SO_1314_1a!$O163*100</f>
        <v>11.461318051575931</v>
      </c>
      <c r="N164" s="147">
        <f>SV_SO_1314_1a!N163/SV_SO_1314_1a!$O163*100</f>
        <v>2.836676217765043</v>
      </c>
      <c r="O164" s="129">
        <f>SV_SO_1314_1a!O163/SV_SO_1314_1a!$O163*100</f>
        <v>100</v>
      </c>
      <c r="P164" s="129">
        <f>SV_SO_1314_1a!P163/SV_SO_1314_1a!$V163*100</f>
        <v>0</v>
      </c>
      <c r="Q164" s="130">
        <f>SV_SO_1314_1a!Q163/SV_SO_1314_1a!$V163*100</f>
        <v>0.019498245157935783</v>
      </c>
      <c r="R164" s="129">
        <f>SV_SO_1314_1a!R163/SV_SO_1314_1a!$V163*100</f>
        <v>38.36604705576498</v>
      </c>
      <c r="S164" s="129">
        <f>SV_SO_1314_1a!S163/SV_SO_1314_1a!$V163*100</f>
        <v>45.18393344598986</v>
      </c>
      <c r="T164" s="130">
        <f>SV_SO_1314_1a!T163/SV_SO_1314_1a!$V163*100</f>
        <v>12.901338879500845</v>
      </c>
      <c r="U164" s="132">
        <f>SV_SO_1314_1a!U163/SV_SO_1314_1a!$V163*100</f>
        <v>3.5291823735863774</v>
      </c>
      <c r="V164" s="129">
        <f>SV_SO_1314_1a!V163/SV_SO_1314_1a!$V163*100</f>
        <v>100</v>
      </c>
    </row>
    <row r="165" spans="1:22" ht="12.75">
      <c r="A165" s="29" t="s">
        <v>1</v>
      </c>
      <c r="B165" s="148">
        <f>SV_SO_1314_1a!B164/SV_SO_1314_1a!$H164*100</f>
        <v>0.02035297880382636</v>
      </c>
      <c r="C165" s="149">
        <f>SV_SO_1314_1a!C164/SV_SO_1314_1a!$H164*100</f>
        <v>1.078707876602797</v>
      </c>
      <c r="D165" s="150">
        <f>SV_SO_1314_1a!D164/SV_SO_1314_1a!$H164*100</f>
        <v>63.832756665600556</v>
      </c>
      <c r="E165" s="149">
        <f>SV_SO_1314_1a!E164/SV_SO_1314_1a!$H164*100</f>
        <v>26.519931381385746</v>
      </c>
      <c r="F165" s="149">
        <f>SV_SO_1314_1a!F164/SV_SO_1314_1a!$H164*100</f>
        <v>6.899659814497136</v>
      </c>
      <c r="G165" s="149">
        <f>SV_SO_1314_1a!G164/SV_SO_1314_1a!$H164*100</f>
        <v>1.6485912831099352</v>
      </c>
      <c r="H165" s="148">
        <f>SV_SO_1314_1a!H164/SV_SO_1314_1a!$H164*100</f>
        <v>100</v>
      </c>
      <c r="I165" s="148">
        <f>SV_SO_1314_1a!I164/SV_SO_1314_1a!$O164*100</f>
        <v>0.015063870812243913</v>
      </c>
      <c r="J165" s="149">
        <f>SV_SO_1314_1a!J164/SV_SO_1314_1a!$O164*100</f>
        <v>1.1629308267052303</v>
      </c>
      <c r="K165" s="150">
        <f>SV_SO_1314_1a!K164/SV_SO_1314_1a!$O164*100</f>
        <v>71.21294287780188</v>
      </c>
      <c r="L165" s="149">
        <f>SV_SO_1314_1a!L164/SV_SO_1314_1a!$O164*100</f>
        <v>21.469028681610027</v>
      </c>
      <c r="M165" s="149">
        <f>SV_SO_1314_1a!M164/SV_SO_1314_1a!$O164*100</f>
        <v>5.091588334538443</v>
      </c>
      <c r="N165" s="149">
        <f>SV_SO_1314_1a!N164/SV_SO_1314_1a!$O164*100</f>
        <v>1.0484454085321764</v>
      </c>
      <c r="O165" s="148">
        <f>SV_SO_1314_1a!O164/SV_SO_1314_1a!$O164*100</f>
        <v>100</v>
      </c>
      <c r="P165" s="148">
        <f>SV_SO_1314_1a!P164/SV_SO_1314_1a!$V164*100</f>
        <v>0.017755419101871717</v>
      </c>
      <c r="Q165" s="134">
        <f>SV_SO_1314_1a!Q164/SV_SO_1314_1a!$V164*100</f>
        <v>1.1200710216764074</v>
      </c>
      <c r="R165" s="135">
        <f>SV_SO_1314_1a!R164/SV_SO_1314_1a!$V164*100</f>
        <v>67.45727602278612</v>
      </c>
      <c r="S165" s="134">
        <f>SV_SO_1314_1a!S164/SV_SO_1314_1a!$V164*100</f>
        <v>24.039357845675816</v>
      </c>
      <c r="T165" s="134">
        <f>SV_SO_1314_1a!T164/SV_SO_1314_1a!$V164*100</f>
        <v>6.011688984242065</v>
      </c>
      <c r="U165" s="134">
        <f>SV_SO_1314_1a!U164/SV_SO_1314_1a!$V164*100</f>
        <v>1.3538507065177185</v>
      </c>
      <c r="V165" s="133">
        <f>SV_SO_1314_1a!V164/SV_SO_1314_1a!$V164*100</f>
        <v>100</v>
      </c>
    </row>
    <row r="166" spans="1:22" ht="12.75">
      <c r="A166" s="142" t="s">
        <v>21</v>
      </c>
      <c r="B166" s="143">
        <f>SV_SO_1314_1a!B165/SV_SO_1314_1a!$H165*100</f>
        <v>0.02872572676088705</v>
      </c>
      <c r="C166" s="144">
        <f>SV_SO_1314_1a!C165/SV_SO_1314_1a!$H165*100</f>
        <v>1.1949902332529012</v>
      </c>
      <c r="D166" s="145">
        <f>SV_SO_1314_1a!D165/SV_SO_1314_1a!$H165*100</f>
        <v>65.33379294496152</v>
      </c>
      <c r="E166" s="144">
        <f>SV_SO_1314_1a!E165/SV_SO_1314_1a!$H165*100</f>
        <v>25.69229001493738</v>
      </c>
      <c r="F166" s="144">
        <f>SV_SO_1314_1a!F165/SV_SO_1314_1a!$H165*100</f>
        <v>6.308169596690797</v>
      </c>
      <c r="G166" s="144">
        <f>SV_SO_1314_1a!G165/SV_SO_1314_1a!$H165*100</f>
        <v>1.44203148339653</v>
      </c>
      <c r="H166" s="143">
        <f>SV_SO_1314_1a!H165/SV_SO_1314_1a!$H165*100</f>
        <v>100</v>
      </c>
      <c r="I166" s="143">
        <f>SV_SO_1314_1a!I165/SV_SO_1314_1a!$O165*100</f>
        <v>0.014938974290025248</v>
      </c>
      <c r="J166" s="144">
        <f>SV_SO_1314_1a!J165/SV_SO_1314_1a!$O165*100</f>
        <v>1.2877395838001764</v>
      </c>
      <c r="K166" s="145">
        <f>SV_SO_1314_1a!K165/SV_SO_1314_1a!$O165*100</f>
        <v>72.17466648739898</v>
      </c>
      <c r="L166" s="144">
        <f>SV_SO_1314_1a!L165/SV_SO_1314_1a!$O165*100</f>
        <v>20.990752774914476</v>
      </c>
      <c r="M166" s="144">
        <f>SV_SO_1314_1a!M165/SV_SO_1314_1a!$O165*100</f>
        <v>4.5787956198927375</v>
      </c>
      <c r="N166" s="144">
        <f>SV_SO_1314_1a!N165/SV_SO_1314_1a!$O165*100</f>
        <v>0.9531065597036108</v>
      </c>
      <c r="O166" s="143">
        <f>SV_SO_1314_1a!O165/SV_SO_1314_1a!$O165*100</f>
        <v>100</v>
      </c>
      <c r="P166" s="143">
        <f>SV_SO_1314_1a!P165/SV_SO_1314_1a!$V165*100</f>
        <v>0.021967882955119616</v>
      </c>
      <c r="Q166" s="144">
        <f>SV_SO_1314_1a!Q165/SV_SO_1314_1a!$V165*100</f>
        <v>1.2404531241990875</v>
      </c>
      <c r="R166" s="143">
        <f>SV_SO_1314_1a!R165/SV_SO_1314_1a!$V165*100</f>
        <v>68.6869796357725</v>
      </c>
      <c r="S166" s="143">
        <f>SV_SO_1314_1a!S165/SV_SO_1314_1a!$V165*100</f>
        <v>23.387740456785515</v>
      </c>
      <c r="T166" s="144">
        <f>SV_SO_1314_1a!T165/SV_SO_1314_1a!$V165*100</f>
        <v>5.4604834398775655</v>
      </c>
      <c r="U166" s="146">
        <f>SV_SO_1314_1a!U165/SV_SO_1314_1a!$V165*100</f>
        <v>1.2023754604102135</v>
      </c>
      <c r="V166" s="143">
        <f>SV_SO_1314_1a!V165/SV_SO_1314_1a!$V165*100</f>
        <v>100</v>
      </c>
    </row>
    <row r="167" spans="2:22" ht="12.75">
      <c r="B167" s="138"/>
      <c r="C167" s="139"/>
      <c r="D167" s="140"/>
      <c r="E167" s="139"/>
      <c r="F167" s="139"/>
      <c r="G167" s="139"/>
      <c r="H167" s="138"/>
      <c r="I167" s="138"/>
      <c r="J167" s="139"/>
      <c r="K167" s="140"/>
      <c r="L167" s="139"/>
      <c r="M167" s="139"/>
      <c r="N167" s="139"/>
      <c r="O167" s="138"/>
      <c r="P167" s="138"/>
      <c r="Q167" s="139"/>
      <c r="R167" s="138"/>
      <c r="S167" s="138"/>
      <c r="T167" s="139"/>
      <c r="U167" s="141"/>
      <c r="V167" s="138"/>
    </row>
    <row r="168" spans="1:22" ht="12.75">
      <c r="A168" s="112" t="s">
        <v>22</v>
      </c>
      <c r="B168" s="138"/>
      <c r="C168" s="139"/>
      <c r="D168" s="140"/>
      <c r="E168" s="139"/>
      <c r="F168" s="139"/>
      <c r="G168" s="139"/>
      <c r="H168" s="138"/>
      <c r="I168" s="138"/>
      <c r="J168" s="139"/>
      <c r="K168" s="140"/>
      <c r="L168" s="139"/>
      <c r="M168" s="139"/>
      <c r="N168" s="139"/>
      <c r="O168" s="138"/>
      <c r="P168" s="138"/>
      <c r="Q168" s="139"/>
      <c r="R168" s="138"/>
      <c r="S168" s="138"/>
      <c r="T168" s="139"/>
      <c r="U168" s="141"/>
      <c r="V168" s="138"/>
    </row>
    <row r="169" spans="1:22" ht="12.75">
      <c r="A169" s="102" t="s">
        <v>17</v>
      </c>
      <c r="B169" s="138"/>
      <c r="C169" s="139"/>
      <c r="D169" s="140"/>
      <c r="E169" s="139"/>
      <c r="F169" s="139"/>
      <c r="G169" s="139"/>
      <c r="H169" s="138"/>
      <c r="I169" s="138"/>
      <c r="J169" s="139"/>
      <c r="K169" s="140"/>
      <c r="L169" s="139"/>
      <c r="M169" s="139"/>
      <c r="N169" s="139"/>
      <c r="O169" s="138"/>
      <c r="P169" s="138"/>
      <c r="Q169" s="139"/>
      <c r="R169" s="138"/>
      <c r="S169" s="138"/>
      <c r="T169" s="139"/>
      <c r="U169" s="141"/>
      <c r="V169" s="138"/>
    </row>
    <row r="170" spans="1:22" ht="12.75">
      <c r="A170" s="74" t="s">
        <v>48</v>
      </c>
      <c r="B170" s="129">
        <f>SV_SO_1314_1a!B169/SV_SO_1314_1a!$H169*100</f>
        <v>0.06781385097906248</v>
      </c>
      <c r="C170" s="130">
        <f>SV_SO_1314_1a!C169/SV_SO_1314_1a!$H169*100</f>
        <v>2.5345426803424598</v>
      </c>
      <c r="D170" s="131">
        <f>SV_SO_1314_1a!D169/SV_SO_1314_1a!$H169*100</f>
        <v>81.22404001017209</v>
      </c>
      <c r="E170" s="130">
        <f>SV_SO_1314_1a!E169/SV_SO_1314_1a!$H169*100</f>
        <v>13.935746376197338</v>
      </c>
      <c r="F170" s="130">
        <f>SV_SO_1314_1a!F169/SV_SO_1314_1a!$H169*100</f>
        <v>1.915741290158515</v>
      </c>
      <c r="G170" s="130">
        <f>SV_SO_1314_1a!G169/SV_SO_1314_1a!$H169*100</f>
        <v>0.32211579215054675</v>
      </c>
      <c r="H170" s="129">
        <f>SV_SO_1314_1a!H169/SV_SO_1314_1a!$H169*100</f>
        <v>100</v>
      </c>
      <c r="I170" s="129">
        <f>SV_SO_1314_1a!I169/SV_SO_1314_1a!$O169*100</f>
        <v>0.047383740607865696</v>
      </c>
      <c r="J170" s="130">
        <f>SV_SO_1314_1a!J169/SV_SO_1314_1a!$O169*100</f>
        <v>1.9495024707236175</v>
      </c>
      <c r="K170" s="131">
        <f>SV_SO_1314_1a!K169/SV_SO_1314_1a!$O169*100</f>
        <v>86.63778514858187</v>
      </c>
      <c r="L170" s="130">
        <f>SV_SO_1314_1a!L169/SV_SO_1314_1a!$O169*100</f>
        <v>9.429364380965275</v>
      </c>
      <c r="M170" s="130">
        <f>SV_SO_1314_1a!M169/SV_SO_1314_1a!$O169*100</f>
        <v>1.6381236038719285</v>
      </c>
      <c r="N170" s="130">
        <f>SV_SO_1314_1a!N169/SV_SO_1314_1a!$O169*100</f>
        <v>0.29784065524944153</v>
      </c>
      <c r="O170" s="129">
        <f>SV_SO_1314_1a!O169/SV_SO_1314_1a!$O169*100</f>
        <v>100</v>
      </c>
      <c r="P170" s="129">
        <f>SV_SO_1314_1a!P169/SV_SO_1314_1a!$V169*100</f>
        <v>0.05645464809936018</v>
      </c>
      <c r="Q170" s="130">
        <f>SV_SO_1314_1a!Q169/SV_SO_1314_1a!$V169*100</f>
        <v>2.209258562288295</v>
      </c>
      <c r="R170" s="129">
        <f>SV_SO_1314_1a!R169/SV_SO_1314_1a!$V169*100</f>
        <v>84.23409860745201</v>
      </c>
      <c r="S170" s="129">
        <f>SV_SO_1314_1a!S169/SV_SO_1314_1a!$V169*100</f>
        <v>11.430184418517124</v>
      </c>
      <c r="T170" s="130">
        <f>SV_SO_1314_1a!T169/SV_SO_1314_1a!$V169*100</f>
        <v>1.7613850207000374</v>
      </c>
      <c r="U170" s="132">
        <f>SV_SO_1314_1a!U169/SV_SO_1314_1a!$V169*100</f>
        <v>0.308618742943169</v>
      </c>
      <c r="V170" s="129">
        <f>SV_SO_1314_1a!V169/SV_SO_1314_1a!$V169*100</f>
        <v>100</v>
      </c>
    </row>
    <row r="171" spans="1:22" ht="12.75">
      <c r="A171" s="74" t="s">
        <v>49</v>
      </c>
      <c r="B171" s="129">
        <f>SV_SO_1314_1a!B170/SV_SO_1314_1a!$H170*100</f>
        <v>0</v>
      </c>
      <c r="C171" s="147">
        <f>SV_SO_1314_1a!C170/SV_SO_1314_1a!$H170*100</f>
        <v>0.3380662609871535</v>
      </c>
      <c r="D171" s="131">
        <f>SV_SO_1314_1a!D170/SV_SO_1314_1a!$H170*100</f>
        <v>56.62985500713695</v>
      </c>
      <c r="E171" s="147">
        <f>SV_SO_1314_1a!E170/SV_SO_1314_1a!$H170*100</f>
        <v>31.237322515212984</v>
      </c>
      <c r="F171" s="147">
        <f>SV_SO_1314_1a!F170/SV_SO_1314_1a!$H170*100</f>
        <v>9.24799038389302</v>
      </c>
      <c r="G171" s="147">
        <f>SV_SO_1314_1a!G170/SV_SO_1314_1a!$H170*100</f>
        <v>2.5467658327698897</v>
      </c>
      <c r="H171" s="129">
        <f>SV_SO_1314_1a!H170/SV_SO_1314_1a!$H170*100</f>
        <v>100</v>
      </c>
      <c r="I171" s="129">
        <f>SV_SO_1314_1a!I170/SV_SO_1314_1a!$O170*100</f>
        <v>0</v>
      </c>
      <c r="J171" s="147">
        <f>SV_SO_1314_1a!J170/SV_SO_1314_1a!$O170*100</f>
        <v>0.28623222974906976</v>
      </c>
      <c r="K171" s="131">
        <f>SV_SO_1314_1a!K170/SV_SO_1314_1a!$O170*100</f>
        <v>63.858410457017456</v>
      </c>
      <c r="L171" s="147">
        <f>SV_SO_1314_1a!L170/SV_SO_1314_1a!$O170*100</f>
        <v>26.762713481538018</v>
      </c>
      <c r="M171" s="147">
        <f>SV_SO_1314_1a!M170/SV_SO_1314_1a!$O170*100</f>
        <v>6.993607480202272</v>
      </c>
      <c r="N171" s="147">
        <f>SV_SO_1314_1a!N170/SV_SO_1314_1a!$O170*100</f>
        <v>2.0990363514931785</v>
      </c>
      <c r="O171" s="129">
        <f>SV_SO_1314_1a!O170/SV_SO_1314_1a!$O170*100</f>
        <v>100</v>
      </c>
      <c r="P171" s="129">
        <f>SV_SO_1314_1a!P170/SV_SO_1314_1a!$V170*100</f>
        <v>0</v>
      </c>
      <c r="Q171" s="130">
        <f>SV_SO_1314_1a!Q170/SV_SO_1314_1a!$V170*100</f>
        <v>0.3152320107599193</v>
      </c>
      <c r="R171" s="129">
        <f>SV_SO_1314_1a!R170/SV_SO_1314_1a!$V170*100</f>
        <v>59.814223268325485</v>
      </c>
      <c r="S171" s="129">
        <f>SV_SO_1314_1a!S170/SV_SO_1314_1a!$V170*100</f>
        <v>29.26613987895091</v>
      </c>
      <c r="T171" s="130">
        <f>SV_SO_1314_1a!T170/SV_SO_1314_1a!$V170*100</f>
        <v>8.254875588433087</v>
      </c>
      <c r="U171" s="132">
        <f>SV_SO_1314_1a!U170/SV_SO_1314_1a!$V170*100</f>
        <v>2.3495292535305983</v>
      </c>
      <c r="V171" s="129">
        <f>SV_SO_1314_1a!V170/SV_SO_1314_1a!$V170*100</f>
        <v>100</v>
      </c>
    </row>
    <row r="172" spans="1:22" ht="12.75">
      <c r="A172" s="74" t="s">
        <v>50</v>
      </c>
      <c r="B172" s="129">
        <f>SV_SO_1314_1a!B171/SV_SO_1314_1a!$H171*100</f>
        <v>0</v>
      </c>
      <c r="C172" s="147">
        <f>SV_SO_1314_1a!C171/SV_SO_1314_1a!$H171*100</f>
        <v>1.4446227929373996</v>
      </c>
      <c r="D172" s="131">
        <f>SV_SO_1314_1a!D171/SV_SO_1314_1a!$H171*100</f>
        <v>46.22792937399679</v>
      </c>
      <c r="E172" s="147">
        <f>SV_SO_1314_1a!E171/SV_SO_1314_1a!$H171*100</f>
        <v>31.942215088282506</v>
      </c>
      <c r="F172" s="147">
        <f>SV_SO_1314_1a!F171/SV_SO_1314_1a!$H171*100</f>
        <v>14.606741573033707</v>
      </c>
      <c r="G172" s="147">
        <f>SV_SO_1314_1a!G171/SV_SO_1314_1a!$H171*100</f>
        <v>5.778491171749598</v>
      </c>
      <c r="H172" s="129">
        <f>SV_SO_1314_1a!H171/SV_SO_1314_1a!$H171*100</f>
        <v>100</v>
      </c>
      <c r="I172" s="129">
        <f>SV_SO_1314_1a!I171/SV_SO_1314_1a!$O171*100</f>
        <v>0</v>
      </c>
      <c r="J172" s="147">
        <f>SV_SO_1314_1a!J171/SV_SO_1314_1a!$O171*100</f>
        <v>0.354924578527063</v>
      </c>
      <c r="K172" s="131">
        <f>SV_SO_1314_1a!K171/SV_SO_1314_1a!$O171*100</f>
        <v>59.27240461401952</v>
      </c>
      <c r="L172" s="147">
        <f>SV_SO_1314_1a!L171/SV_SO_1314_1a!$O171*100</f>
        <v>30.612244897959183</v>
      </c>
      <c r="M172" s="147">
        <f>SV_SO_1314_1a!M171/SV_SO_1314_1a!$O171*100</f>
        <v>8.074534161490684</v>
      </c>
      <c r="N172" s="147">
        <f>SV_SO_1314_1a!N171/SV_SO_1314_1a!$O171*100</f>
        <v>1.6858917480035491</v>
      </c>
      <c r="O172" s="129">
        <f>SV_SO_1314_1a!O171/SV_SO_1314_1a!$O171*100</f>
        <v>100</v>
      </c>
      <c r="P172" s="129">
        <f>SV_SO_1314_1a!P171/SV_SO_1314_1a!$V171*100</f>
        <v>0</v>
      </c>
      <c r="Q172" s="130">
        <f>SV_SO_1314_1a!Q171/SV_SO_1314_1a!$V171*100</f>
        <v>0.7428571428571429</v>
      </c>
      <c r="R172" s="129">
        <f>SV_SO_1314_1a!R171/SV_SO_1314_1a!$V171*100</f>
        <v>54.628571428571426</v>
      </c>
      <c r="S172" s="129">
        <f>SV_SO_1314_1a!S171/SV_SO_1314_1a!$V171*100</f>
        <v>31.085714285714282</v>
      </c>
      <c r="T172" s="130">
        <f>SV_SO_1314_1a!T171/SV_SO_1314_1a!$V171*100</f>
        <v>10.4</v>
      </c>
      <c r="U172" s="132">
        <f>SV_SO_1314_1a!U171/SV_SO_1314_1a!$V171*100</f>
        <v>3.1428571428571432</v>
      </c>
      <c r="V172" s="129">
        <f>SV_SO_1314_1a!V171/SV_SO_1314_1a!$V171*100</f>
        <v>100</v>
      </c>
    </row>
    <row r="173" spans="1:22" ht="12.75">
      <c r="A173" s="74" t="s">
        <v>51</v>
      </c>
      <c r="B173" s="129">
        <f>SV_SO_1314_1a!B172/SV_SO_1314_1a!$H172*100</f>
        <v>0</v>
      </c>
      <c r="C173" s="147">
        <f>SV_SO_1314_1a!C172/SV_SO_1314_1a!$H172*100</f>
        <v>0.05857544517338331</v>
      </c>
      <c r="D173" s="131">
        <f>SV_SO_1314_1a!D172/SV_SO_1314_1a!$H172*100</f>
        <v>35.75445173383318</v>
      </c>
      <c r="E173" s="147">
        <f>SV_SO_1314_1a!E172/SV_SO_1314_1a!$H172*100</f>
        <v>43.84957825679475</v>
      </c>
      <c r="F173" s="147">
        <f>SV_SO_1314_1a!F172/SV_SO_1314_1a!$H172*100</f>
        <v>15.253045923149017</v>
      </c>
      <c r="G173" s="147">
        <f>SV_SO_1314_1a!G172/SV_SO_1314_1a!$H172*100</f>
        <v>5.084348641049672</v>
      </c>
      <c r="H173" s="129">
        <f>SV_SO_1314_1a!H172/SV_SO_1314_1a!$H172*100</f>
        <v>100</v>
      </c>
      <c r="I173" s="129">
        <f>SV_SO_1314_1a!I172/SV_SO_1314_1a!$O172*100</f>
        <v>0</v>
      </c>
      <c r="J173" s="147">
        <f>SV_SO_1314_1a!J172/SV_SO_1314_1a!$O172*100</f>
        <v>0.03926701570680628</v>
      </c>
      <c r="K173" s="131">
        <f>SV_SO_1314_1a!K172/SV_SO_1314_1a!$O172*100</f>
        <v>40.79842931937173</v>
      </c>
      <c r="L173" s="147">
        <f>SV_SO_1314_1a!L172/SV_SO_1314_1a!$O172*100</f>
        <v>42.32984293193717</v>
      </c>
      <c r="M173" s="147">
        <f>SV_SO_1314_1a!M172/SV_SO_1314_1a!$O172*100</f>
        <v>12.486910994764399</v>
      </c>
      <c r="N173" s="147">
        <f>SV_SO_1314_1a!N172/SV_SO_1314_1a!$O172*100</f>
        <v>4.345549738219896</v>
      </c>
      <c r="O173" s="129">
        <f>SV_SO_1314_1a!O172/SV_SO_1314_1a!$O172*100</f>
        <v>100</v>
      </c>
      <c r="P173" s="129">
        <f>SV_SO_1314_1a!P172/SV_SO_1314_1a!$V172*100</f>
        <v>0</v>
      </c>
      <c r="Q173" s="130">
        <f>SV_SO_1314_1a!Q172/SV_SO_1314_1a!$V172*100</f>
        <v>0.04945598417408506</v>
      </c>
      <c r="R173" s="129">
        <f>SV_SO_1314_1a!R172/SV_SO_1314_1a!$V172*100</f>
        <v>38.13674579624134</v>
      </c>
      <c r="S173" s="129">
        <f>SV_SO_1314_1a!S172/SV_SO_1314_1a!$V172*100</f>
        <v>43.131800197823935</v>
      </c>
      <c r="T173" s="130">
        <f>SV_SO_1314_1a!T172/SV_SO_1314_1a!$V172*100</f>
        <v>13.94658753709199</v>
      </c>
      <c r="U173" s="132">
        <f>SV_SO_1314_1a!U172/SV_SO_1314_1a!$V172*100</f>
        <v>4.735410484668645</v>
      </c>
      <c r="V173" s="129">
        <f>SV_SO_1314_1a!V172/SV_SO_1314_1a!$V172*100</f>
        <v>100</v>
      </c>
    </row>
    <row r="174" spans="1:22" ht="12.75">
      <c r="A174" s="29" t="s">
        <v>1</v>
      </c>
      <c r="B174" s="148">
        <f>SV_SO_1314_1a!B173/SV_SO_1314_1a!$H173*100</f>
        <v>0.02334607640003502</v>
      </c>
      <c r="C174" s="149">
        <f>SV_SO_1314_1a!C173/SV_SO_1314_1a!$H173*100</f>
        <v>1.0447369189015672</v>
      </c>
      <c r="D174" s="150">
        <f>SV_SO_1314_1a!D173/SV_SO_1314_1a!$H173*100</f>
        <v>59.70759039308956</v>
      </c>
      <c r="E174" s="149">
        <f>SV_SO_1314_1a!E173/SV_SO_1314_1a!$H173*100</f>
        <v>28.435521055242653</v>
      </c>
      <c r="F174" s="149">
        <f>SV_SO_1314_1a!F173/SV_SO_1314_1a!$H173*100</f>
        <v>8.317039717512476</v>
      </c>
      <c r="G174" s="149">
        <f>SV_SO_1314_1a!G173/SV_SO_1314_1a!$H173*100</f>
        <v>2.471765838853708</v>
      </c>
      <c r="H174" s="148">
        <f>SV_SO_1314_1a!H173/SV_SO_1314_1a!$H173*100</f>
        <v>100</v>
      </c>
      <c r="I174" s="148">
        <f>SV_SO_1314_1a!I173/SV_SO_1314_1a!$O173*100</f>
        <v>0.02057552688045619</v>
      </c>
      <c r="J174" s="149">
        <f>SV_SO_1314_1a!J173/SV_SO_1314_1a!$O173*100</f>
        <v>0.9552923194497517</v>
      </c>
      <c r="K174" s="150">
        <f>SV_SO_1314_1a!K173/SV_SO_1314_1a!$O173*100</f>
        <v>68.41950559948268</v>
      </c>
      <c r="L174" s="149">
        <f>SV_SO_1314_1a!L173/SV_SO_1314_1a!$O173*100</f>
        <v>22.859410364186825</v>
      </c>
      <c r="M174" s="149">
        <f>SV_SO_1314_1a!M173/SV_SO_1314_1a!$O173*100</f>
        <v>5.937509185503072</v>
      </c>
      <c r="N174" s="149">
        <f>SV_SO_1314_1a!N173/SV_SO_1314_1a!$O173*100</f>
        <v>1.8077070044972225</v>
      </c>
      <c r="O174" s="148">
        <f>SV_SO_1314_1a!O173/SV_SO_1314_1a!$O173*100</f>
        <v>100</v>
      </c>
      <c r="P174" s="148">
        <f>SV_SO_1314_1a!P173/SV_SO_1314_1a!$V173*100</f>
        <v>0.021965791940018745</v>
      </c>
      <c r="Q174" s="134">
        <f>SV_SO_1314_1a!Q173/SV_SO_1314_1a!$V173*100</f>
        <v>1.0001757263355202</v>
      </c>
      <c r="R174" s="135">
        <f>SV_SO_1314_1a!R173/SV_SO_1314_1a!$V173*100</f>
        <v>64.04785613870665</v>
      </c>
      <c r="S174" s="134">
        <f>SV_SO_1314_1a!S173/SV_SO_1314_1a!$V173*100</f>
        <v>25.65750937207123</v>
      </c>
      <c r="T174" s="134">
        <f>SV_SO_1314_1a!T173/SV_SO_1314_1a!$V173*100</f>
        <v>7.1315604498594185</v>
      </c>
      <c r="U174" s="134">
        <f>SV_SO_1314_1a!U173/SV_SO_1314_1a!$V173*100</f>
        <v>2.14093252108716</v>
      </c>
      <c r="V174" s="133">
        <f>SV_SO_1314_1a!V173/SV_SO_1314_1a!$V173*100</f>
        <v>100</v>
      </c>
    </row>
    <row r="175" spans="1:22" ht="12.75">
      <c r="A175" s="30" t="s">
        <v>18</v>
      </c>
      <c r="B175" s="138"/>
      <c r="C175" s="139"/>
      <c r="D175" s="140"/>
      <c r="E175" s="139"/>
      <c r="F175" s="139"/>
      <c r="G175" s="139"/>
      <c r="H175" s="138"/>
      <c r="I175" s="138"/>
      <c r="J175" s="139"/>
      <c r="K175" s="140"/>
      <c r="L175" s="139"/>
      <c r="M175" s="139"/>
      <c r="N175" s="139"/>
      <c r="O175" s="138"/>
      <c r="P175" s="138"/>
      <c r="Q175" s="139"/>
      <c r="R175" s="138"/>
      <c r="S175" s="138"/>
      <c r="T175" s="139"/>
      <c r="U175" s="141"/>
      <c r="V175" s="138"/>
    </row>
    <row r="176" spans="1:22" ht="12.75">
      <c r="A176" s="74" t="s">
        <v>48</v>
      </c>
      <c r="B176" s="129">
        <f>SV_SO_1314_1a!B175/SV_SO_1314_1a!$H175*100</f>
        <v>0.07262164124909223</v>
      </c>
      <c r="C176" s="130">
        <f>SV_SO_1314_1a!C175/SV_SO_1314_1a!$H175*100</f>
        <v>2.8957879448075525</v>
      </c>
      <c r="D176" s="131">
        <f>SV_SO_1314_1a!D175/SV_SO_1314_1a!$H175*100</f>
        <v>79.95642701525054</v>
      </c>
      <c r="E176" s="130">
        <f>SV_SO_1314_1a!E175/SV_SO_1314_1a!$H175*100</f>
        <v>14.133986928104575</v>
      </c>
      <c r="F176" s="130">
        <f>SV_SO_1314_1a!F175/SV_SO_1314_1a!$H175*100</f>
        <v>2.4328249818445897</v>
      </c>
      <c r="G176" s="130">
        <f>SV_SO_1314_1a!G175/SV_SO_1314_1a!$H175*100</f>
        <v>0.5083514887436456</v>
      </c>
      <c r="H176" s="129">
        <f>SV_SO_1314_1a!H175/SV_SO_1314_1a!$H175*100</f>
        <v>100</v>
      </c>
      <c r="I176" s="129">
        <f>SV_SO_1314_1a!I175/SV_SO_1314_1a!$O175*100</f>
        <v>0.021159542953872196</v>
      </c>
      <c r="J176" s="130">
        <f>SV_SO_1314_1a!J175/SV_SO_1314_1a!$O175*100</f>
        <v>2.2005924672027084</v>
      </c>
      <c r="K176" s="131">
        <f>SV_SO_1314_1a!K175/SV_SO_1314_1a!$O175*100</f>
        <v>86.43673296656792</v>
      </c>
      <c r="L176" s="130">
        <f>SV_SO_1314_1a!L175/SV_SO_1314_1a!$O175*100</f>
        <v>9.599379320073353</v>
      </c>
      <c r="M176" s="130">
        <f>SV_SO_1314_1a!M175/SV_SO_1314_1a!$O175*100</f>
        <v>1.4247425588940612</v>
      </c>
      <c r="N176" s="130">
        <f>SV_SO_1314_1a!N175/SV_SO_1314_1a!$O175*100</f>
        <v>0.31739314430808296</v>
      </c>
      <c r="O176" s="129">
        <f>SV_SO_1314_1a!O175/SV_SO_1314_1a!$O175*100</f>
        <v>100</v>
      </c>
      <c r="P176" s="129">
        <f>SV_SO_1314_1a!P175/SV_SO_1314_1a!$V175*100</f>
        <v>0.043661189172025085</v>
      </c>
      <c r="Q176" s="130">
        <f>SV_SO_1314_1a!Q175/SV_SO_1314_1a!$V175*100</f>
        <v>2.5045645788679844</v>
      </c>
      <c r="R176" s="129">
        <f>SV_SO_1314_1a!R175/SV_SO_1314_1a!$V175*100</f>
        <v>83.60323886639675</v>
      </c>
      <c r="S176" s="129">
        <f>SV_SO_1314_1a!S175/SV_SO_1314_1a!$V175*100</f>
        <v>11.582122727633564</v>
      </c>
      <c r="T176" s="130">
        <f>SV_SO_1314_1a!T175/SV_SO_1314_1a!$V175*100</f>
        <v>1.8655235373501629</v>
      </c>
      <c r="U176" s="132">
        <f>SV_SO_1314_1a!U175/SV_SO_1314_1a!$V175*100</f>
        <v>0.40088910057950305</v>
      </c>
      <c r="V176" s="129">
        <f>SV_SO_1314_1a!V175/SV_SO_1314_1a!$V175*100</f>
        <v>100</v>
      </c>
    </row>
    <row r="177" spans="1:22" ht="12.75">
      <c r="A177" s="74" t="s">
        <v>49</v>
      </c>
      <c r="B177" s="129">
        <f>SV_SO_1314_1a!B176/SV_SO_1314_1a!$H176*100</f>
        <v>0.008772699359592948</v>
      </c>
      <c r="C177" s="147">
        <f>SV_SO_1314_1a!C176/SV_SO_1314_1a!$H176*100</f>
        <v>0.23686288270900954</v>
      </c>
      <c r="D177" s="131">
        <f>SV_SO_1314_1a!D176/SV_SO_1314_1a!$H176*100</f>
        <v>55.75050443021318</v>
      </c>
      <c r="E177" s="147">
        <f>SV_SO_1314_1a!E176/SV_SO_1314_1a!$H176*100</f>
        <v>30.090358803403806</v>
      </c>
      <c r="F177" s="147">
        <f>SV_SO_1314_1a!F176/SV_SO_1314_1a!$H176*100</f>
        <v>10.904465303974034</v>
      </c>
      <c r="G177" s="147">
        <f>SV_SO_1314_1a!G176/SV_SO_1314_1a!$H176*100</f>
        <v>3.0090358803403805</v>
      </c>
      <c r="H177" s="129">
        <f>SV_SO_1314_1a!H176/SV_SO_1314_1a!$H176*100</f>
        <v>100</v>
      </c>
      <c r="I177" s="129">
        <f>SV_SO_1314_1a!I176/SV_SO_1314_1a!$O176*100</f>
        <v>0</v>
      </c>
      <c r="J177" s="147">
        <f>SV_SO_1314_1a!J176/SV_SO_1314_1a!$O176*100</f>
        <v>0.32485110990795885</v>
      </c>
      <c r="K177" s="131">
        <f>SV_SO_1314_1a!K176/SV_SO_1314_1a!$O176*100</f>
        <v>64.00649702219816</v>
      </c>
      <c r="L177" s="147">
        <f>SV_SO_1314_1a!L176/SV_SO_1314_1a!$O176*100</f>
        <v>26.07471575527883</v>
      </c>
      <c r="M177" s="147">
        <f>SV_SO_1314_1a!M176/SV_SO_1314_1a!$O176*100</f>
        <v>7.406605305901462</v>
      </c>
      <c r="N177" s="147">
        <f>SV_SO_1314_1a!N176/SV_SO_1314_1a!$O176*100</f>
        <v>2.1873308067135895</v>
      </c>
      <c r="O177" s="129">
        <f>SV_SO_1314_1a!O176/SV_SO_1314_1a!$O176*100</f>
        <v>100</v>
      </c>
      <c r="P177" s="129">
        <f>SV_SO_1314_1a!P176/SV_SO_1314_1a!$V176*100</f>
        <v>0.004846370068818455</v>
      </c>
      <c r="Q177" s="130">
        <f>SV_SO_1314_1a!Q176/SV_SO_1314_1a!$V176*100</f>
        <v>0.2762430939226519</v>
      </c>
      <c r="R177" s="129">
        <f>SV_SO_1314_1a!R176/SV_SO_1314_1a!$V176*100</f>
        <v>59.44557526412717</v>
      </c>
      <c r="S177" s="129">
        <f>SV_SO_1314_1a!S176/SV_SO_1314_1a!$V176*100</f>
        <v>28.293108461762138</v>
      </c>
      <c r="T177" s="130">
        <f>SV_SO_1314_1a!T176/SV_SO_1314_1a!$V176*100</f>
        <v>9.338955122613163</v>
      </c>
      <c r="U177" s="132">
        <f>SV_SO_1314_1a!U176/SV_SO_1314_1a!$V176*100</f>
        <v>2.641271687506058</v>
      </c>
      <c r="V177" s="129">
        <f>SV_SO_1314_1a!V176/SV_SO_1314_1a!$V176*100</f>
        <v>100</v>
      </c>
    </row>
    <row r="178" spans="1:22" ht="12.75">
      <c r="A178" s="74" t="s">
        <v>50</v>
      </c>
      <c r="B178" s="129">
        <f>SV_SO_1314_1a!B177/SV_SO_1314_1a!$H177*100</f>
        <v>0</v>
      </c>
      <c r="C178" s="147">
        <f>SV_SO_1314_1a!C177/SV_SO_1314_1a!$H177*100</f>
        <v>0.8048289738430584</v>
      </c>
      <c r="D178" s="131">
        <f>SV_SO_1314_1a!D177/SV_SO_1314_1a!$H177*100</f>
        <v>42.45472837022133</v>
      </c>
      <c r="E178" s="147">
        <f>SV_SO_1314_1a!E177/SV_SO_1314_1a!$H177*100</f>
        <v>37.02213279678068</v>
      </c>
      <c r="F178" s="147">
        <f>SV_SO_1314_1a!F177/SV_SO_1314_1a!$H177*100</f>
        <v>15.090543259557343</v>
      </c>
      <c r="G178" s="147">
        <f>SV_SO_1314_1a!G177/SV_SO_1314_1a!$H177*100</f>
        <v>4.627766599597585</v>
      </c>
      <c r="H178" s="129">
        <f>SV_SO_1314_1a!H177/SV_SO_1314_1a!$H177*100</f>
        <v>100</v>
      </c>
      <c r="I178" s="129">
        <f>SV_SO_1314_1a!I177/SV_SO_1314_1a!$O177*100</f>
        <v>0</v>
      </c>
      <c r="J178" s="147">
        <f>SV_SO_1314_1a!J177/SV_SO_1314_1a!$O177*100</f>
        <v>0.41928721174004197</v>
      </c>
      <c r="K178" s="131">
        <f>SV_SO_1314_1a!K177/SV_SO_1314_1a!$O177*100</f>
        <v>56.18448637316562</v>
      </c>
      <c r="L178" s="147">
        <f>SV_SO_1314_1a!L177/SV_SO_1314_1a!$O177*100</f>
        <v>30.92243186582809</v>
      </c>
      <c r="M178" s="147">
        <f>SV_SO_1314_1a!M177/SV_SO_1314_1a!$O177*100</f>
        <v>9.433962264150944</v>
      </c>
      <c r="N178" s="147">
        <f>SV_SO_1314_1a!N177/SV_SO_1314_1a!$O177*100</f>
        <v>3.039832285115304</v>
      </c>
      <c r="O178" s="129">
        <f>SV_SO_1314_1a!O177/SV_SO_1314_1a!$O177*100</f>
        <v>100</v>
      </c>
      <c r="P178" s="129">
        <f>SV_SO_1314_1a!P177/SV_SO_1314_1a!$V177*100</f>
        <v>0</v>
      </c>
      <c r="Q178" s="130">
        <f>SV_SO_1314_1a!Q177/SV_SO_1314_1a!$V177*100</f>
        <v>0.5513439007580978</v>
      </c>
      <c r="R178" s="129">
        <f>SV_SO_1314_1a!R177/SV_SO_1314_1a!$V177*100</f>
        <v>51.481736733287384</v>
      </c>
      <c r="S178" s="129">
        <f>SV_SO_1314_1a!S177/SV_SO_1314_1a!$V177*100</f>
        <v>33.011716057891114</v>
      </c>
      <c r="T178" s="130">
        <f>SV_SO_1314_1a!T177/SV_SO_1314_1a!$V177*100</f>
        <v>11.371467953135769</v>
      </c>
      <c r="U178" s="132">
        <f>SV_SO_1314_1a!U177/SV_SO_1314_1a!$V177*100</f>
        <v>3.5837353549276365</v>
      </c>
      <c r="V178" s="129">
        <f>SV_SO_1314_1a!V177/SV_SO_1314_1a!$V177*100</f>
        <v>100</v>
      </c>
    </row>
    <row r="179" spans="1:22" ht="12.75">
      <c r="A179" s="74" t="s">
        <v>51</v>
      </c>
      <c r="B179" s="129">
        <f>SV_SO_1314_1a!B178/SV_SO_1314_1a!$H178*100</f>
        <v>0</v>
      </c>
      <c r="C179" s="147">
        <f>SV_SO_1314_1a!C178/SV_SO_1314_1a!$H178*100</f>
        <v>0.0387947756368809</v>
      </c>
      <c r="D179" s="131">
        <f>SV_SO_1314_1a!D178/SV_SO_1314_1a!$H178*100</f>
        <v>36.71278934436829</v>
      </c>
      <c r="E179" s="147">
        <f>SV_SO_1314_1a!E178/SV_SO_1314_1a!$H178*100</f>
        <v>41.93715246346825</v>
      </c>
      <c r="F179" s="147">
        <f>SV_SO_1314_1a!F178/SV_SO_1314_1a!$H178*100</f>
        <v>15.466183887236518</v>
      </c>
      <c r="G179" s="147">
        <f>SV_SO_1314_1a!G178/SV_SO_1314_1a!$H178*100</f>
        <v>5.8450795292900555</v>
      </c>
      <c r="H179" s="129">
        <f>SV_SO_1314_1a!H178/SV_SO_1314_1a!$H178*100</f>
        <v>100</v>
      </c>
      <c r="I179" s="129">
        <f>SV_SO_1314_1a!I178/SV_SO_1314_1a!$O178*100</f>
        <v>0</v>
      </c>
      <c r="J179" s="147">
        <f>SV_SO_1314_1a!J178/SV_SO_1314_1a!$O178*100</f>
        <v>0.04594884362076888</v>
      </c>
      <c r="K179" s="131">
        <f>SV_SO_1314_1a!K178/SV_SO_1314_1a!$O178*100</f>
        <v>42.671159442487365</v>
      </c>
      <c r="L179" s="147">
        <f>SV_SO_1314_1a!L178/SV_SO_1314_1a!$O178*100</f>
        <v>40.8944708224843</v>
      </c>
      <c r="M179" s="147">
        <f>SV_SO_1314_1a!M178/SV_SO_1314_1a!$O178*100</f>
        <v>12.222392403124521</v>
      </c>
      <c r="N179" s="147">
        <f>SV_SO_1314_1a!N178/SV_SO_1314_1a!$O178*100</f>
        <v>4.166028488283045</v>
      </c>
      <c r="O179" s="129">
        <f>SV_SO_1314_1a!O178/SV_SO_1314_1a!$O178*100</f>
        <v>100</v>
      </c>
      <c r="P179" s="129">
        <f>SV_SO_1314_1a!P178/SV_SO_1314_1a!$V178*100</f>
        <v>0</v>
      </c>
      <c r="Q179" s="130">
        <f>SV_SO_1314_1a!Q178/SV_SO_1314_1a!$V178*100</f>
        <v>0.04206983592763988</v>
      </c>
      <c r="R179" s="129">
        <f>SV_SO_1314_1a!R178/SV_SO_1314_1a!$V178*100</f>
        <v>39.44047118216239</v>
      </c>
      <c r="S179" s="129">
        <f>SV_SO_1314_1a!S178/SV_SO_1314_1a!$V178*100</f>
        <v>41.4598233066891</v>
      </c>
      <c r="T179" s="130">
        <f>SV_SO_1314_1a!T178/SV_SO_1314_1a!$V178*100</f>
        <v>13.981208806618989</v>
      </c>
      <c r="U179" s="132">
        <f>SV_SO_1314_1a!U178/SV_SO_1314_1a!$V178*100</f>
        <v>5.076426868601879</v>
      </c>
      <c r="V179" s="129">
        <f>SV_SO_1314_1a!V178/SV_SO_1314_1a!$V178*100</f>
        <v>100</v>
      </c>
    </row>
    <row r="180" spans="1:22" ht="12.75">
      <c r="A180" s="29" t="s">
        <v>1</v>
      </c>
      <c r="B180" s="148">
        <f>SV_SO_1314_1a!B179/SV_SO_1314_1a!$H179*100</f>
        <v>0.02936857562408223</v>
      </c>
      <c r="C180" s="149">
        <f>SV_SO_1314_1a!C179/SV_SO_1314_1a!$H179*100</f>
        <v>1.151900799477892</v>
      </c>
      <c r="D180" s="150">
        <f>SV_SO_1314_1a!D179/SV_SO_1314_1a!$H179*100</f>
        <v>59.43220753793441</v>
      </c>
      <c r="E180" s="149">
        <f>SV_SO_1314_1a!E179/SV_SO_1314_1a!$H179*100</f>
        <v>27.456355033447544</v>
      </c>
      <c r="F180" s="149">
        <f>SV_SO_1314_1a!F179/SV_SO_1314_1a!$H179*100</f>
        <v>9.078153042910753</v>
      </c>
      <c r="G180" s="149">
        <f>SV_SO_1314_1a!G179/SV_SO_1314_1a!$H179*100</f>
        <v>2.852015010605319</v>
      </c>
      <c r="H180" s="148">
        <f>SV_SO_1314_1a!H179/SV_SO_1314_1a!$H179*100</f>
        <v>100</v>
      </c>
      <c r="I180" s="148">
        <f>SV_SO_1314_1a!I179/SV_SO_1314_1a!$O179*100</f>
        <v>0.009709994821336096</v>
      </c>
      <c r="J180" s="149">
        <f>SV_SO_1314_1a!J179/SV_SO_1314_1a!$O179*100</f>
        <v>1.1295960642154323</v>
      </c>
      <c r="K180" s="150">
        <f>SV_SO_1314_1a!K179/SV_SO_1314_1a!$O179*100</f>
        <v>69.54945624029001</v>
      </c>
      <c r="L180" s="149">
        <f>SV_SO_1314_1a!L179/SV_SO_1314_1a!$O179*100</f>
        <v>21.79570170895909</v>
      </c>
      <c r="M180" s="149">
        <f>SV_SO_1314_1a!M179/SV_SO_1314_1a!$O179*100</f>
        <v>5.741843604350078</v>
      </c>
      <c r="N180" s="149">
        <f>SV_SO_1314_1a!N179/SV_SO_1314_1a!$O179*100</f>
        <v>1.77369238736406</v>
      </c>
      <c r="O180" s="148">
        <f>SV_SO_1314_1a!O179/SV_SO_1314_1a!$O179*100</f>
        <v>100</v>
      </c>
      <c r="P180" s="148">
        <f>SV_SO_1314_1a!P179/SV_SO_1314_1a!$V179*100</f>
        <v>0.019499195658179102</v>
      </c>
      <c r="Q180" s="134">
        <f>SV_SO_1314_1a!Q179/SV_SO_1314_1a!$V179*100</f>
        <v>1.1407029460034774</v>
      </c>
      <c r="R180" s="135">
        <f>SV_SO_1314_1a!R179/SV_SO_1314_1a!$V179*100</f>
        <v>64.51146390211404</v>
      </c>
      <c r="S180" s="134">
        <f>SV_SO_1314_1a!S179/SV_SO_1314_1a!$V179*100</f>
        <v>24.614484652508082</v>
      </c>
      <c r="T180" s="134">
        <f>SV_SO_1314_1a!T179/SV_SO_1314_1a!$V179*100</f>
        <v>7.403194618221999</v>
      </c>
      <c r="U180" s="134">
        <f>SV_SO_1314_1a!U179/SV_SO_1314_1a!$V179*100</f>
        <v>2.3106546854942236</v>
      </c>
      <c r="V180" s="133">
        <f>SV_SO_1314_1a!V179/SV_SO_1314_1a!$V179*100</f>
        <v>100</v>
      </c>
    </row>
    <row r="181" spans="1:22" ht="12.75">
      <c r="A181" s="142" t="s">
        <v>23</v>
      </c>
      <c r="B181" s="143">
        <f>SV_SO_1314_1a!B180/SV_SO_1314_1a!$H180*100</f>
        <v>0.026189302440226766</v>
      </c>
      <c r="C181" s="144">
        <f>SV_SO_1314_1a!C180/SV_SO_1314_1a!$H180*100</f>
        <v>1.0953290608824253</v>
      </c>
      <c r="D181" s="145">
        <f>SV_SO_1314_1a!D180/SV_SO_1314_1a!$H180*100</f>
        <v>59.57758195711117</v>
      </c>
      <c r="E181" s="144">
        <f>SV_SO_1314_1a!E180/SV_SO_1314_1a!$H180*100</f>
        <v>27.973256100566925</v>
      </c>
      <c r="F181" s="144">
        <f>SV_SO_1314_1a!F180/SV_SO_1314_1a!$H180*100</f>
        <v>8.676361843726891</v>
      </c>
      <c r="G181" s="144">
        <f>SV_SO_1314_1a!G180/SV_SO_1314_1a!$H180*100</f>
        <v>2.6512817352723688</v>
      </c>
      <c r="H181" s="143">
        <f>SV_SO_1314_1a!H180/SV_SO_1314_1a!$H180*100</f>
        <v>100</v>
      </c>
      <c r="I181" s="143">
        <f>SV_SO_1314_1a!I180/SV_SO_1314_1a!$O180*100</f>
        <v>0.015404285472218372</v>
      </c>
      <c r="J181" s="144">
        <f>SV_SO_1314_1a!J180/SV_SO_1314_1a!$O180*100</f>
        <v>1.0382488408275181</v>
      </c>
      <c r="K181" s="145">
        <f>SV_SO_1314_1a!K180/SV_SO_1314_1a!$O180*100</f>
        <v>68.95728391638553</v>
      </c>
      <c r="L181" s="144">
        <f>SV_SO_1314_1a!L180/SV_SO_1314_1a!$O180*100</f>
        <v>22.35315864873608</v>
      </c>
      <c r="M181" s="144">
        <f>SV_SO_1314_1a!M180/SV_SO_1314_1a!$O180*100</f>
        <v>5.8443859081596505</v>
      </c>
      <c r="N181" s="144">
        <f>SV_SO_1314_1a!N180/SV_SO_1314_1a!$O180*100</f>
        <v>1.7915184004189966</v>
      </c>
      <c r="O181" s="143">
        <f>SV_SO_1314_1a!O180/SV_SO_1314_1a!$O180*100</f>
        <v>100</v>
      </c>
      <c r="P181" s="143">
        <f>SV_SO_1314_1a!P180/SV_SO_1314_1a!$V180*100</f>
        <v>0.02079658627887452</v>
      </c>
      <c r="Q181" s="144">
        <f>SV_SO_1314_1a!Q180/SV_SO_1314_1a!$V180*100</f>
        <v>1.0667878517126372</v>
      </c>
      <c r="R181" s="143">
        <f>SV_SO_1314_1a!R180/SV_SO_1314_1a!$V180*100</f>
        <v>64.2676135532123</v>
      </c>
      <c r="S181" s="143">
        <f>SV_SO_1314_1a!S180/SV_SO_1314_1a!$V180*100</f>
        <v>25.163099153501918</v>
      </c>
      <c r="T181" s="144">
        <f>SV_SO_1314_1a!T180/SV_SO_1314_1a!$V180*100</f>
        <v>7.260319343135971</v>
      </c>
      <c r="U181" s="146">
        <f>SV_SO_1314_1a!U180/SV_SO_1314_1a!$V180*100</f>
        <v>2.2213835121583005</v>
      </c>
      <c r="V181" s="143">
        <f>SV_SO_1314_1a!V180/SV_SO_1314_1a!$V180*100</f>
        <v>100</v>
      </c>
    </row>
    <row r="182" spans="1:22" ht="12.75">
      <c r="A182" s="159" t="s">
        <v>24</v>
      </c>
      <c r="B182" s="160">
        <f>SV_SO_1314_1a!B181/SV_SO_1314_1a!$H181*100</f>
        <v>0.025790580486450027</v>
      </c>
      <c r="C182" s="161">
        <f>SV_SO_1314_1a!C181/SV_SO_1314_1a!$H181*100</f>
        <v>1.2508431535928262</v>
      </c>
      <c r="D182" s="162">
        <f>SV_SO_1314_1a!D181/SV_SO_1314_1a!$H181*100</f>
        <v>66.6066539697655</v>
      </c>
      <c r="E182" s="161">
        <f>SV_SO_1314_1a!E181/SV_SO_1314_1a!$H181*100</f>
        <v>24.89088600563425</v>
      </c>
      <c r="F182" s="161">
        <f>SV_SO_1314_1a!F181/SV_SO_1314_1a!$H181*100</f>
        <v>5.8142879815894934</v>
      </c>
      <c r="G182" s="161">
        <f>SV_SO_1314_1a!G181/SV_SO_1314_1a!$H181*100</f>
        <v>1.4115383089314764</v>
      </c>
      <c r="H182" s="160">
        <f>SV_SO_1314_1a!H181/SV_SO_1314_1a!$H181*100</f>
        <v>100</v>
      </c>
      <c r="I182" s="160">
        <f>SV_SO_1314_1a!I181/SV_SO_1314_1a!$O181*100</f>
        <v>0.014206203037083264</v>
      </c>
      <c r="J182" s="161">
        <f>SV_SO_1314_1a!J181/SV_SO_1314_1a!$O181*100</f>
        <v>1.2181819104298899</v>
      </c>
      <c r="K182" s="162">
        <f>SV_SO_1314_1a!K181/SV_SO_1314_1a!$O181*100</f>
        <v>73.12034176065592</v>
      </c>
      <c r="L182" s="161">
        <f>SV_SO_1314_1a!L181/SV_SO_1314_1a!$O181*100</f>
        <v>20.521367651460956</v>
      </c>
      <c r="M182" s="161">
        <f>SV_SO_1314_1a!M181/SV_SO_1314_1a!$O181*100</f>
        <v>4.173072142143209</v>
      </c>
      <c r="N182" s="161">
        <f>SV_SO_1314_1a!N181/SV_SO_1314_1a!$O181*100</f>
        <v>0.9528303322729418</v>
      </c>
      <c r="O182" s="160">
        <f>SV_SO_1314_1a!O181/SV_SO_1314_1a!$O181*100</f>
        <v>100</v>
      </c>
      <c r="P182" s="160">
        <f>SV_SO_1314_1a!P181/SV_SO_1314_1a!$V181*100</f>
        <v>0.02006415513604751</v>
      </c>
      <c r="Q182" s="161">
        <f>SV_SO_1314_1a!Q181/SV_SO_1314_1a!$V181*100</f>
        <v>1.2346979466845238</v>
      </c>
      <c r="R182" s="160">
        <f>SV_SO_1314_1a!R181/SV_SO_1314_1a!$V181*100</f>
        <v>69.82652029865494</v>
      </c>
      <c r="S182" s="160">
        <f>SV_SO_1314_1a!S181/SV_SO_1314_1a!$V181*100</f>
        <v>22.730932155567427</v>
      </c>
      <c r="T182" s="161">
        <f>SV_SO_1314_1a!T181/SV_SO_1314_1a!$V181*100</f>
        <v>5.002997083173447</v>
      </c>
      <c r="U182" s="163">
        <f>SV_SO_1314_1a!U181/SV_SO_1314_1a!$V181*100</f>
        <v>1.1847883607836056</v>
      </c>
      <c r="V182" s="160">
        <f>SV_SO_1314_1a!V181/SV_SO_1314_1a!$V181*100</f>
        <v>100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75:N75"/>
    <mergeCell ref="P75:Q75"/>
    <mergeCell ref="S75:U75"/>
    <mergeCell ref="A68:V68"/>
    <mergeCell ref="A69:V69"/>
    <mergeCell ref="A70:V70"/>
    <mergeCell ref="A72:V72"/>
    <mergeCell ref="A133:V133"/>
    <mergeCell ref="A134:V134"/>
    <mergeCell ref="A135:V135"/>
    <mergeCell ref="A137:V137"/>
    <mergeCell ref="B74:H74"/>
    <mergeCell ref="I74:O74"/>
    <mergeCell ref="P74:V74"/>
    <mergeCell ref="B75:C75"/>
    <mergeCell ref="E75:G75"/>
    <mergeCell ref="I75:J75"/>
    <mergeCell ref="B139:H139"/>
    <mergeCell ref="I139:O139"/>
    <mergeCell ref="P139:V139"/>
    <mergeCell ref="B140:C140"/>
    <mergeCell ref="E140:G140"/>
    <mergeCell ref="I140:J140"/>
    <mergeCell ref="L140:N140"/>
    <mergeCell ref="P140:Q140"/>
    <mergeCell ref="S140:U140"/>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1" max="255" man="1"/>
    <brk id="182" max="255" man="1"/>
  </rowBreaks>
  <drawing r:id="rId1"/>
</worksheet>
</file>

<file path=xl/worksheets/sheet4.xml><?xml version="1.0" encoding="utf-8"?>
<worksheet xmlns="http://schemas.openxmlformats.org/spreadsheetml/2006/main" xmlns:r="http://schemas.openxmlformats.org/officeDocument/2006/relationships">
  <dimension ref="A1:V111"/>
  <sheetViews>
    <sheetView zoomScalePageLayoutView="0" workbookViewId="0" topLeftCell="A1">
      <selection activeCell="D20" sqref="D20"/>
    </sheetView>
  </sheetViews>
  <sheetFormatPr defaultColWidth="22.7109375" defaultRowHeight="12.75"/>
  <cols>
    <col min="1" max="1" width="17.00390625" style="74" customWidth="1"/>
    <col min="2" max="2" width="6.421875" style="74" customWidth="1"/>
    <col min="3" max="3" width="7.28125" style="74" customWidth="1"/>
    <col min="4" max="4" width="8.57421875" style="75" customWidth="1"/>
    <col min="5" max="8" width="7.28125" style="75" customWidth="1"/>
    <col min="9" max="9" width="6.421875" style="75" customWidth="1"/>
    <col min="10" max="10" width="7.28125" style="75" customWidth="1"/>
    <col min="11" max="11" width="8.7109375" style="75" customWidth="1"/>
    <col min="12" max="15" width="7.28125" style="75" customWidth="1"/>
    <col min="16" max="16" width="6.7109375" style="75" customWidth="1"/>
    <col min="17" max="17" width="7.28125" style="74" customWidth="1"/>
    <col min="18" max="18" width="8.421875" style="75" customWidth="1"/>
    <col min="19" max="19" width="7.28125" style="74" customWidth="1"/>
    <col min="20" max="21" width="7.28125" style="75" customWidth="1"/>
    <col min="22" max="22" width="8.140625" style="74" customWidth="1"/>
    <col min="23" max="16384" width="22.7109375" style="75" customWidth="1"/>
  </cols>
  <sheetData>
    <row r="1" spans="1:3" ht="12.75">
      <c r="A1" s="30" t="s">
        <v>72</v>
      </c>
      <c r="C1" s="75"/>
    </row>
    <row r="2" spans="1:22" ht="12.75">
      <c r="A2" s="219" t="s">
        <v>9</v>
      </c>
      <c r="B2" s="219"/>
      <c r="C2" s="219"/>
      <c r="D2" s="219"/>
      <c r="E2" s="219"/>
      <c r="F2" s="219"/>
      <c r="G2" s="219"/>
      <c r="H2" s="219"/>
      <c r="I2" s="219"/>
      <c r="J2" s="219"/>
      <c r="K2" s="219"/>
      <c r="L2" s="219"/>
      <c r="M2" s="219"/>
      <c r="N2" s="219"/>
      <c r="O2" s="219"/>
      <c r="P2" s="219"/>
      <c r="Q2" s="219"/>
      <c r="R2" s="219"/>
      <c r="S2" s="219"/>
      <c r="T2" s="219"/>
      <c r="U2" s="219"/>
      <c r="V2" s="219"/>
    </row>
    <row r="3" spans="1:22" ht="12.75">
      <c r="A3" s="219" t="s">
        <v>54</v>
      </c>
      <c r="B3" s="219"/>
      <c r="C3" s="219"/>
      <c r="D3" s="219"/>
      <c r="E3" s="219"/>
      <c r="F3" s="219"/>
      <c r="G3" s="219"/>
      <c r="H3" s="219"/>
      <c r="I3" s="219"/>
      <c r="J3" s="219"/>
      <c r="K3" s="219"/>
      <c r="L3" s="219"/>
      <c r="M3" s="219"/>
      <c r="N3" s="219"/>
      <c r="O3" s="219"/>
      <c r="P3" s="219"/>
      <c r="Q3" s="219"/>
      <c r="R3" s="219"/>
      <c r="S3" s="219"/>
      <c r="T3" s="219"/>
      <c r="U3" s="219"/>
      <c r="V3" s="219"/>
    </row>
    <row r="4" spans="1:22" s="2" customFormat="1" ht="12.75">
      <c r="A4" s="220" t="s">
        <v>30</v>
      </c>
      <c r="B4" s="220"/>
      <c r="C4" s="220"/>
      <c r="D4" s="220"/>
      <c r="E4" s="220"/>
      <c r="F4" s="220"/>
      <c r="G4" s="220"/>
      <c r="H4" s="220"/>
      <c r="I4" s="220"/>
      <c r="J4" s="220"/>
      <c r="K4" s="220"/>
      <c r="L4" s="220"/>
      <c r="M4" s="220"/>
      <c r="N4" s="220"/>
      <c r="O4" s="220"/>
      <c r="P4" s="220"/>
      <c r="Q4" s="220"/>
      <c r="R4" s="220"/>
      <c r="S4" s="220"/>
      <c r="T4" s="220"/>
      <c r="U4" s="220"/>
      <c r="V4" s="220"/>
    </row>
    <row r="5" spans="1:22" s="2" customFormat="1" ht="8.25" customHeight="1">
      <c r="A5" s="73"/>
      <c r="B5" s="73"/>
      <c r="C5" s="73"/>
      <c r="D5" s="73"/>
      <c r="E5" s="73"/>
      <c r="F5" s="73"/>
      <c r="G5" s="73"/>
      <c r="H5" s="73"/>
      <c r="I5" s="73"/>
      <c r="J5" s="73"/>
      <c r="K5" s="73"/>
      <c r="L5" s="73"/>
      <c r="M5" s="73"/>
      <c r="N5" s="73"/>
      <c r="O5" s="73"/>
      <c r="P5" s="73"/>
      <c r="Q5" s="73"/>
      <c r="R5" s="73"/>
      <c r="S5" s="73"/>
      <c r="T5" s="73"/>
      <c r="U5" s="73"/>
      <c r="V5" s="73"/>
    </row>
    <row r="6" spans="1:22" ht="12.75">
      <c r="A6" s="219" t="s">
        <v>10</v>
      </c>
      <c r="B6" s="219"/>
      <c r="C6" s="219"/>
      <c r="D6" s="219"/>
      <c r="E6" s="219"/>
      <c r="F6" s="219"/>
      <c r="G6" s="219"/>
      <c r="H6" s="219"/>
      <c r="I6" s="219"/>
      <c r="J6" s="219"/>
      <c r="K6" s="219"/>
      <c r="L6" s="219"/>
      <c r="M6" s="219"/>
      <c r="N6" s="219"/>
      <c r="O6" s="219"/>
      <c r="P6" s="219"/>
      <c r="Q6" s="219"/>
      <c r="R6" s="219"/>
      <c r="S6" s="219"/>
      <c r="T6" s="219"/>
      <c r="U6" s="219"/>
      <c r="V6" s="219"/>
    </row>
    <row r="7" ht="5.25" customHeight="1" thickBot="1">
      <c r="C7" s="75"/>
    </row>
    <row r="8" spans="1:22" ht="12.75">
      <c r="A8" s="76"/>
      <c r="B8" s="213" t="s">
        <v>34</v>
      </c>
      <c r="C8" s="214"/>
      <c r="D8" s="214"/>
      <c r="E8" s="214"/>
      <c r="F8" s="214"/>
      <c r="G8" s="214"/>
      <c r="H8" s="215"/>
      <c r="I8" s="213" t="s">
        <v>35</v>
      </c>
      <c r="J8" s="214"/>
      <c r="K8" s="214"/>
      <c r="L8" s="214"/>
      <c r="M8" s="214"/>
      <c r="N8" s="214"/>
      <c r="O8" s="215"/>
      <c r="P8" s="213" t="s">
        <v>1</v>
      </c>
      <c r="Q8" s="214"/>
      <c r="R8" s="214"/>
      <c r="S8" s="214"/>
      <c r="T8" s="214"/>
      <c r="U8" s="214"/>
      <c r="V8" s="214"/>
    </row>
    <row r="9" spans="2:22" ht="12.75">
      <c r="B9" s="229" t="s">
        <v>36</v>
      </c>
      <c r="C9" s="230"/>
      <c r="D9" s="77" t="s">
        <v>37</v>
      </c>
      <c r="E9" s="230" t="s">
        <v>38</v>
      </c>
      <c r="F9" s="230"/>
      <c r="G9" s="230"/>
      <c r="H9" s="78" t="s">
        <v>1</v>
      </c>
      <c r="I9" s="229" t="s">
        <v>36</v>
      </c>
      <c r="J9" s="231"/>
      <c r="K9" s="74" t="s">
        <v>37</v>
      </c>
      <c r="L9" s="229" t="s">
        <v>38</v>
      </c>
      <c r="M9" s="230"/>
      <c r="N9" s="230"/>
      <c r="O9" s="78" t="s">
        <v>1</v>
      </c>
      <c r="P9" s="229" t="s">
        <v>36</v>
      </c>
      <c r="Q9" s="231"/>
      <c r="R9" s="74" t="s">
        <v>37</v>
      </c>
      <c r="S9" s="229" t="s">
        <v>38</v>
      </c>
      <c r="T9" s="230"/>
      <c r="U9" s="230"/>
      <c r="V9" s="78" t="s">
        <v>1</v>
      </c>
    </row>
    <row r="10" spans="1:22" ht="12.75">
      <c r="A10" s="169" t="s">
        <v>39</v>
      </c>
      <c r="B10" s="170" t="s">
        <v>40</v>
      </c>
      <c r="C10" s="169">
        <v>1</v>
      </c>
      <c r="D10" s="171" t="s">
        <v>41</v>
      </c>
      <c r="E10" s="169" t="s">
        <v>42</v>
      </c>
      <c r="F10" s="169" t="s">
        <v>43</v>
      </c>
      <c r="G10" s="169" t="s">
        <v>44</v>
      </c>
      <c r="H10" s="172"/>
      <c r="I10" s="170" t="s">
        <v>40</v>
      </c>
      <c r="J10" s="169">
        <v>1</v>
      </c>
      <c r="K10" s="171" t="s">
        <v>41</v>
      </c>
      <c r="L10" s="169" t="s">
        <v>42</v>
      </c>
      <c r="M10" s="169" t="s">
        <v>43</v>
      </c>
      <c r="N10" s="169" t="s">
        <v>44</v>
      </c>
      <c r="O10" s="172"/>
      <c r="P10" s="170" t="s">
        <v>40</v>
      </c>
      <c r="Q10" s="169">
        <v>1</v>
      </c>
      <c r="R10" s="171" t="s">
        <v>41</v>
      </c>
      <c r="S10" s="169" t="s">
        <v>42</v>
      </c>
      <c r="T10" s="169" t="s">
        <v>43</v>
      </c>
      <c r="U10" s="169" t="s">
        <v>44</v>
      </c>
      <c r="V10" s="172"/>
    </row>
    <row r="11" spans="1:22" s="74" customFormat="1" ht="12.75">
      <c r="A11" s="30" t="s">
        <v>20</v>
      </c>
      <c r="B11" s="89"/>
      <c r="C11" s="90"/>
      <c r="D11" s="91"/>
      <c r="E11" s="90"/>
      <c r="F11" s="90"/>
      <c r="G11" s="90"/>
      <c r="H11" s="89"/>
      <c r="I11" s="89"/>
      <c r="J11" s="90"/>
      <c r="K11" s="91"/>
      <c r="L11" s="90"/>
      <c r="M11" s="90"/>
      <c r="N11" s="90"/>
      <c r="O11" s="89"/>
      <c r="P11" s="89"/>
      <c r="Q11" s="90"/>
      <c r="R11" s="89"/>
      <c r="S11" s="89"/>
      <c r="T11" s="90"/>
      <c r="U11" s="92"/>
      <c r="V11" s="89"/>
    </row>
    <row r="12" spans="1:22" ht="12.75">
      <c r="A12" s="74" t="s">
        <v>48</v>
      </c>
      <c r="B12" s="89">
        <v>20</v>
      </c>
      <c r="C12" s="90">
        <v>740</v>
      </c>
      <c r="D12" s="91">
        <v>23265</v>
      </c>
      <c r="E12" s="90">
        <v>2681</v>
      </c>
      <c r="F12" s="90">
        <v>300</v>
      </c>
      <c r="G12" s="90">
        <v>17</v>
      </c>
      <c r="H12" s="89">
        <v>27023</v>
      </c>
      <c r="I12" s="89">
        <v>10</v>
      </c>
      <c r="J12" s="90">
        <v>768</v>
      </c>
      <c r="K12" s="91">
        <v>28871</v>
      </c>
      <c r="L12" s="90">
        <v>2475</v>
      </c>
      <c r="M12" s="90">
        <v>267</v>
      </c>
      <c r="N12" s="90">
        <v>25</v>
      </c>
      <c r="O12" s="89">
        <v>32416</v>
      </c>
      <c r="P12" s="89">
        <f>SUM(I12,B12)</f>
        <v>30</v>
      </c>
      <c r="Q12" s="90">
        <f aca="true" t="shared" si="0" ref="Q12:U16">SUM(J12,C12)</f>
        <v>1508</v>
      </c>
      <c r="R12" s="89">
        <f t="shared" si="0"/>
        <v>52136</v>
      </c>
      <c r="S12" s="89">
        <f t="shared" si="0"/>
        <v>5156</v>
      </c>
      <c r="T12" s="90">
        <f t="shared" si="0"/>
        <v>567</v>
      </c>
      <c r="U12" s="92">
        <f t="shared" si="0"/>
        <v>42</v>
      </c>
      <c r="V12" s="89">
        <f>SUM(O12,H12)</f>
        <v>59439</v>
      </c>
    </row>
    <row r="13" spans="1:22" ht="12.75">
      <c r="A13" s="74" t="s">
        <v>49</v>
      </c>
      <c r="B13" s="89">
        <v>0</v>
      </c>
      <c r="C13" s="103">
        <v>59</v>
      </c>
      <c r="D13" s="91">
        <v>14671</v>
      </c>
      <c r="E13" s="103">
        <v>6244</v>
      </c>
      <c r="F13" s="103">
        <v>1403</v>
      </c>
      <c r="G13" s="103">
        <v>174</v>
      </c>
      <c r="H13" s="89">
        <v>22551</v>
      </c>
      <c r="I13" s="89">
        <v>0</v>
      </c>
      <c r="J13" s="103">
        <v>49</v>
      </c>
      <c r="K13" s="91">
        <v>11627</v>
      </c>
      <c r="L13" s="103">
        <v>4162</v>
      </c>
      <c r="M13" s="103">
        <v>837</v>
      </c>
      <c r="N13" s="103">
        <v>107</v>
      </c>
      <c r="O13" s="89">
        <v>16782</v>
      </c>
      <c r="P13" s="89">
        <f>SUM(I13,B13)</f>
        <v>0</v>
      </c>
      <c r="Q13" s="90">
        <f t="shared" si="0"/>
        <v>108</v>
      </c>
      <c r="R13" s="89">
        <f t="shared" si="0"/>
        <v>26298</v>
      </c>
      <c r="S13" s="89">
        <f t="shared" si="0"/>
        <v>10406</v>
      </c>
      <c r="T13" s="90">
        <f t="shared" si="0"/>
        <v>2240</v>
      </c>
      <c r="U13" s="92">
        <f t="shared" si="0"/>
        <v>281</v>
      </c>
      <c r="V13" s="89">
        <f>SUM(O13,H13)</f>
        <v>39333</v>
      </c>
    </row>
    <row r="14" spans="1:22" ht="12.75">
      <c r="A14" s="74" t="s">
        <v>50</v>
      </c>
      <c r="B14" s="89">
        <v>0</v>
      </c>
      <c r="C14" s="103">
        <v>8</v>
      </c>
      <c r="D14" s="91">
        <v>489</v>
      </c>
      <c r="E14" s="103">
        <v>335</v>
      </c>
      <c r="F14" s="103">
        <v>97</v>
      </c>
      <c r="G14" s="103">
        <v>18</v>
      </c>
      <c r="H14" s="89">
        <v>947</v>
      </c>
      <c r="I14" s="89">
        <v>0</v>
      </c>
      <c r="J14" s="103">
        <v>13</v>
      </c>
      <c r="K14" s="91">
        <v>1125</v>
      </c>
      <c r="L14" s="103">
        <v>440</v>
      </c>
      <c r="M14" s="103">
        <v>111</v>
      </c>
      <c r="N14" s="103">
        <v>23</v>
      </c>
      <c r="O14" s="89">
        <v>1712</v>
      </c>
      <c r="P14" s="89">
        <f>SUM(I14,B14)</f>
        <v>0</v>
      </c>
      <c r="Q14" s="90">
        <f t="shared" si="0"/>
        <v>21</v>
      </c>
      <c r="R14" s="89">
        <f t="shared" si="0"/>
        <v>1614</v>
      </c>
      <c r="S14" s="89">
        <f t="shared" si="0"/>
        <v>775</v>
      </c>
      <c r="T14" s="90">
        <f t="shared" si="0"/>
        <v>208</v>
      </c>
      <c r="U14" s="92">
        <f t="shared" si="0"/>
        <v>41</v>
      </c>
      <c r="V14" s="89">
        <f>SUM(O14,H14)</f>
        <v>2659</v>
      </c>
    </row>
    <row r="15" spans="1:22" ht="12.75">
      <c r="A15" s="74" t="s">
        <v>51</v>
      </c>
      <c r="B15" s="89">
        <v>0</v>
      </c>
      <c r="C15" s="103">
        <v>2</v>
      </c>
      <c r="D15" s="91">
        <v>5738</v>
      </c>
      <c r="E15" s="103">
        <v>6638</v>
      </c>
      <c r="F15" s="103">
        <v>1584</v>
      </c>
      <c r="G15" s="103">
        <v>329</v>
      </c>
      <c r="H15" s="89">
        <v>14291</v>
      </c>
      <c r="I15" s="89">
        <v>0</v>
      </c>
      <c r="J15" s="103">
        <v>2</v>
      </c>
      <c r="K15" s="91">
        <v>5235</v>
      </c>
      <c r="L15" s="103">
        <v>5327</v>
      </c>
      <c r="M15" s="103">
        <v>994</v>
      </c>
      <c r="N15" s="103">
        <v>162</v>
      </c>
      <c r="O15" s="89">
        <v>11720</v>
      </c>
      <c r="P15" s="89">
        <f>SUM(I15,B15)</f>
        <v>0</v>
      </c>
      <c r="Q15" s="90">
        <f t="shared" si="0"/>
        <v>4</v>
      </c>
      <c r="R15" s="89">
        <f t="shared" si="0"/>
        <v>10973</v>
      </c>
      <c r="S15" s="89">
        <f t="shared" si="0"/>
        <v>11965</v>
      </c>
      <c r="T15" s="90">
        <f t="shared" si="0"/>
        <v>2578</v>
      </c>
      <c r="U15" s="92">
        <f t="shared" si="0"/>
        <v>491</v>
      </c>
      <c r="V15" s="89">
        <f>SUM(O15,H15)</f>
        <v>26011</v>
      </c>
    </row>
    <row r="16" spans="1:22" s="60" customFormat="1" ht="12.75">
      <c r="A16" s="29" t="s">
        <v>1</v>
      </c>
      <c r="B16" s="93">
        <f>SUM(B12:B15)</f>
        <v>20</v>
      </c>
      <c r="C16" s="94">
        <f aca="true" t="shared" si="1" ref="C16:O16">SUM(C12:C15)</f>
        <v>809</v>
      </c>
      <c r="D16" s="95">
        <f t="shared" si="1"/>
        <v>44163</v>
      </c>
      <c r="E16" s="94">
        <f t="shared" si="1"/>
        <v>15898</v>
      </c>
      <c r="F16" s="94">
        <f t="shared" si="1"/>
        <v>3384</v>
      </c>
      <c r="G16" s="94">
        <f t="shared" si="1"/>
        <v>538</v>
      </c>
      <c r="H16" s="93">
        <f t="shared" si="1"/>
        <v>64812</v>
      </c>
      <c r="I16" s="93">
        <f t="shared" si="1"/>
        <v>10</v>
      </c>
      <c r="J16" s="94">
        <f t="shared" si="1"/>
        <v>832</v>
      </c>
      <c r="K16" s="95">
        <f t="shared" si="1"/>
        <v>46858</v>
      </c>
      <c r="L16" s="94">
        <f t="shared" si="1"/>
        <v>12404</v>
      </c>
      <c r="M16" s="94">
        <f t="shared" si="1"/>
        <v>2209</v>
      </c>
      <c r="N16" s="94">
        <f t="shared" si="1"/>
        <v>317</v>
      </c>
      <c r="O16" s="93">
        <f t="shared" si="1"/>
        <v>62630</v>
      </c>
      <c r="P16" s="93">
        <f>SUM(I16,B16)</f>
        <v>30</v>
      </c>
      <c r="Q16" s="94">
        <f t="shared" si="0"/>
        <v>1641</v>
      </c>
      <c r="R16" s="93">
        <f t="shared" si="0"/>
        <v>91021</v>
      </c>
      <c r="S16" s="93">
        <f t="shared" si="0"/>
        <v>28302</v>
      </c>
      <c r="T16" s="94">
        <f t="shared" si="0"/>
        <v>5593</v>
      </c>
      <c r="U16" s="96">
        <f t="shared" si="0"/>
        <v>855</v>
      </c>
      <c r="V16" s="93">
        <f>SUM(O16,H16)</f>
        <v>127442</v>
      </c>
    </row>
    <row r="17" spans="2:22" s="74" customFormat="1" ht="9" customHeight="1">
      <c r="B17" s="89"/>
      <c r="C17" s="90"/>
      <c r="D17" s="91"/>
      <c r="E17" s="90"/>
      <c r="F17" s="90"/>
      <c r="G17" s="90"/>
      <c r="H17" s="89"/>
      <c r="I17" s="89"/>
      <c r="J17" s="90"/>
      <c r="K17" s="91"/>
      <c r="L17" s="90"/>
      <c r="M17" s="90"/>
      <c r="N17" s="90"/>
      <c r="O17" s="89"/>
      <c r="P17" s="89"/>
      <c r="Q17" s="90"/>
      <c r="R17" s="89"/>
      <c r="S17" s="89"/>
      <c r="T17" s="90"/>
      <c r="U17" s="92"/>
      <c r="V17" s="89"/>
    </row>
    <row r="18" spans="1:22" ht="12.75">
      <c r="A18" s="30" t="s">
        <v>22</v>
      </c>
      <c r="B18" s="89"/>
      <c r="C18" s="90"/>
      <c r="D18" s="91"/>
      <c r="E18" s="90"/>
      <c r="F18" s="90"/>
      <c r="G18" s="90"/>
      <c r="H18" s="89"/>
      <c r="I18" s="89"/>
      <c r="J18" s="90"/>
      <c r="K18" s="91"/>
      <c r="L18" s="90"/>
      <c r="M18" s="90"/>
      <c r="N18" s="90"/>
      <c r="O18" s="89"/>
      <c r="P18" s="89"/>
      <c r="Q18" s="90"/>
      <c r="R18" s="89"/>
      <c r="S18" s="89"/>
      <c r="T18" s="90"/>
      <c r="U18" s="92"/>
      <c r="V18" s="89"/>
    </row>
    <row r="19" spans="1:22" s="74" customFormat="1" ht="12.75">
      <c r="A19" s="74" t="s">
        <v>48</v>
      </c>
      <c r="B19" s="89">
        <v>14</v>
      </c>
      <c r="C19" s="90">
        <v>602</v>
      </c>
      <c r="D19" s="91">
        <v>18077</v>
      </c>
      <c r="E19" s="90">
        <v>2996</v>
      </c>
      <c r="F19" s="90">
        <v>399</v>
      </c>
      <c r="G19" s="90">
        <v>57</v>
      </c>
      <c r="H19" s="89">
        <v>22145</v>
      </c>
      <c r="I19" s="89">
        <v>10</v>
      </c>
      <c r="J19" s="90">
        <v>585</v>
      </c>
      <c r="K19" s="91">
        <v>24566</v>
      </c>
      <c r="L19" s="90">
        <v>2479</v>
      </c>
      <c r="M19" s="90">
        <v>317</v>
      </c>
      <c r="N19" s="90">
        <v>53</v>
      </c>
      <c r="O19" s="89">
        <v>28010</v>
      </c>
      <c r="P19" s="89">
        <f>SUM(I19,B19)</f>
        <v>24</v>
      </c>
      <c r="Q19" s="90">
        <f aca="true" t="shared" si="2" ref="Q19:U23">SUM(J19,C19)</f>
        <v>1187</v>
      </c>
      <c r="R19" s="89">
        <f t="shared" si="2"/>
        <v>42643</v>
      </c>
      <c r="S19" s="89">
        <f t="shared" si="2"/>
        <v>5475</v>
      </c>
      <c r="T19" s="90">
        <f t="shared" si="2"/>
        <v>716</v>
      </c>
      <c r="U19" s="92">
        <f t="shared" si="2"/>
        <v>110</v>
      </c>
      <c r="V19" s="89">
        <f>SUM(O19,H19)</f>
        <v>50155</v>
      </c>
    </row>
    <row r="20" spans="1:22" ht="12.75">
      <c r="A20" s="74" t="s">
        <v>49</v>
      </c>
      <c r="B20" s="89">
        <v>1</v>
      </c>
      <c r="C20" s="103">
        <v>69</v>
      </c>
      <c r="D20" s="91">
        <v>13609</v>
      </c>
      <c r="E20" s="103">
        <v>7202</v>
      </c>
      <c r="F20" s="103">
        <v>2209</v>
      </c>
      <c r="G20" s="103">
        <v>555</v>
      </c>
      <c r="H20" s="89">
        <v>23645</v>
      </c>
      <c r="I20" s="89">
        <v>0</v>
      </c>
      <c r="J20" s="103">
        <v>60</v>
      </c>
      <c r="K20" s="91">
        <v>12351</v>
      </c>
      <c r="L20" s="103">
        <v>4915</v>
      </c>
      <c r="M20" s="103">
        <v>1191</v>
      </c>
      <c r="N20" s="103">
        <v>289</v>
      </c>
      <c r="O20" s="89">
        <v>18806</v>
      </c>
      <c r="P20" s="89">
        <f>SUM(I20,B20)</f>
        <v>1</v>
      </c>
      <c r="Q20" s="90">
        <f t="shared" si="2"/>
        <v>129</v>
      </c>
      <c r="R20" s="89">
        <f t="shared" si="2"/>
        <v>25960</v>
      </c>
      <c r="S20" s="89">
        <f t="shared" si="2"/>
        <v>12117</v>
      </c>
      <c r="T20" s="90">
        <f t="shared" si="2"/>
        <v>3400</v>
      </c>
      <c r="U20" s="92">
        <f t="shared" si="2"/>
        <v>844</v>
      </c>
      <c r="V20" s="89">
        <f>SUM(O20,H20)</f>
        <v>42451</v>
      </c>
    </row>
    <row r="21" spans="1:22" ht="12.75">
      <c r="A21" s="74" t="s">
        <v>50</v>
      </c>
      <c r="B21" s="89">
        <v>0</v>
      </c>
      <c r="C21" s="103">
        <v>12</v>
      </c>
      <c r="D21" s="91">
        <v>489</v>
      </c>
      <c r="E21" s="103">
        <v>370</v>
      </c>
      <c r="F21" s="103">
        <v>152</v>
      </c>
      <c r="G21" s="103">
        <v>52</v>
      </c>
      <c r="H21" s="89">
        <v>1075</v>
      </c>
      <c r="I21" s="89">
        <v>0</v>
      </c>
      <c r="J21" s="103">
        <v>8</v>
      </c>
      <c r="K21" s="91">
        <v>1156</v>
      </c>
      <c r="L21" s="103">
        <v>590</v>
      </c>
      <c r="M21" s="103">
        <v>145</v>
      </c>
      <c r="N21" s="103">
        <v>35</v>
      </c>
      <c r="O21" s="89">
        <v>1934</v>
      </c>
      <c r="P21" s="89">
        <f>SUM(I21,B21)</f>
        <v>0</v>
      </c>
      <c r="Q21" s="90">
        <f t="shared" si="2"/>
        <v>20</v>
      </c>
      <c r="R21" s="89">
        <f t="shared" si="2"/>
        <v>1645</v>
      </c>
      <c r="S21" s="89">
        <f t="shared" si="2"/>
        <v>960</v>
      </c>
      <c r="T21" s="90">
        <f t="shared" si="2"/>
        <v>297</v>
      </c>
      <c r="U21" s="92">
        <f t="shared" si="2"/>
        <v>87</v>
      </c>
      <c r="V21" s="89">
        <f>SUM(O21,H21)</f>
        <v>3009</v>
      </c>
    </row>
    <row r="22" spans="1:22" ht="12.75">
      <c r="A22" s="74" t="s">
        <v>51</v>
      </c>
      <c r="B22" s="89">
        <v>0</v>
      </c>
      <c r="C22" s="103">
        <v>5</v>
      </c>
      <c r="D22" s="91">
        <v>5625</v>
      </c>
      <c r="E22" s="103">
        <v>6344</v>
      </c>
      <c r="F22" s="103">
        <v>2042</v>
      </c>
      <c r="G22" s="103">
        <v>625</v>
      </c>
      <c r="H22" s="89">
        <v>14641</v>
      </c>
      <c r="I22" s="89">
        <v>0</v>
      </c>
      <c r="J22" s="103">
        <v>6</v>
      </c>
      <c r="K22" s="91">
        <v>5697</v>
      </c>
      <c r="L22" s="103">
        <v>5404</v>
      </c>
      <c r="M22" s="103">
        <v>1425</v>
      </c>
      <c r="N22" s="103">
        <v>422</v>
      </c>
      <c r="O22" s="89">
        <v>12954</v>
      </c>
      <c r="P22" s="89">
        <f>SUM(I22,B22)</f>
        <v>0</v>
      </c>
      <c r="Q22" s="90">
        <f t="shared" si="2"/>
        <v>11</v>
      </c>
      <c r="R22" s="89">
        <f t="shared" si="2"/>
        <v>11322</v>
      </c>
      <c r="S22" s="89">
        <f t="shared" si="2"/>
        <v>11748</v>
      </c>
      <c r="T22" s="90">
        <f t="shared" si="2"/>
        <v>3467</v>
      </c>
      <c r="U22" s="92">
        <f t="shared" si="2"/>
        <v>1047</v>
      </c>
      <c r="V22" s="89">
        <f>SUM(O22,H22)</f>
        <v>27595</v>
      </c>
    </row>
    <row r="23" spans="1:22" s="30" customFormat="1" ht="12.75">
      <c r="A23" s="29" t="s">
        <v>1</v>
      </c>
      <c r="B23" s="98">
        <f aca="true" t="shared" si="3" ref="B23:O23">SUM(B19:B22)</f>
        <v>15</v>
      </c>
      <c r="C23" s="99">
        <f t="shared" si="3"/>
        <v>688</v>
      </c>
      <c r="D23" s="100">
        <f t="shared" si="3"/>
        <v>37800</v>
      </c>
      <c r="E23" s="99">
        <f t="shared" si="3"/>
        <v>16912</v>
      </c>
      <c r="F23" s="99">
        <f t="shared" si="3"/>
        <v>4802</v>
      </c>
      <c r="G23" s="99">
        <f t="shared" si="3"/>
        <v>1289</v>
      </c>
      <c r="H23" s="98">
        <f t="shared" si="3"/>
        <v>61506</v>
      </c>
      <c r="I23" s="98">
        <f t="shared" si="3"/>
        <v>10</v>
      </c>
      <c r="J23" s="99">
        <f t="shared" si="3"/>
        <v>659</v>
      </c>
      <c r="K23" s="100">
        <f t="shared" si="3"/>
        <v>43770</v>
      </c>
      <c r="L23" s="99">
        <f t="shared" si="3"/>
        <v>13388</v>
      </c>
      <c r="M23" s="99">
        <f t="shared" si="3"/>
        <v>3078</v>
      </c>
      <c r="N23" s="99">
        <f t="shared" si="3"/>
        <v>799</v>
      </c>
      <c r="O23" s="98">
        <f t="shared" si="3"/>
        <v>61704</v>
      </c>
      <c r="P23" s="98">
        <f>SUM(I23,B23)</f>
        <v>25</v>
      </c>
      <c r="Q23" s="99">
        <f t="shared" si="2"/>
        <v>1347</v>
      </c>
      <c r="R23" s="98">
        <f t="shared" si="2"/>
        <v>81570</v>
      </c>
      <c r="S23" s="98">
        <f t="shared" si="2"/>
        <v>30300</v>
      </c>
      <c r="T23" s="99">
        <f t="shared" si="2"/>
        <v>7880</v>
      </c>
      <c r="U23" s="101">
        <f t="shared" si="2"/>
        <v>2088</v>
      </c>
      <c r="V23" s="98">
        <f>SUM(O23,H23)</f>
        <v>123210</v>
      </c>
    </row>
    <row r="24" spans="1:22" s="1" customFormat="1" ht="12.75">
      <c r="A24" s="173" t="s">
        <v>33</v>
      </c>
      <c r="B24" s="98"/>
      <c r="C24" s="99"/>
      <c r="D24" s="100"/>
      <c r="E24" s="99"/>
      <c r="F24" s="99"/>
      <c r="G24" s="99"/>
      <c r="H24" s="98"/>
      <c r="I24" s="98"/>
      <c r="J24" s="99"/>
      <c r="K24" s="100"/>
      <c r="L24" s="99"/>
      <c r="M24" s="99"/>
      <c r="N24" s="99"/>
      <c r="O24" s="98"/>
      <c r="P24" s="98"/>
      <c r="Q24" s="99"/>
      <c r="R24" s="98"/>
      <c r="S24" s="98"/>
      <c r="T24" s="99"/>
      <c r="U24" s="101"/>
      <c r="V24" s="98"/>
    </row>
    <row r="25" spans="1:22" s="1" customFormat="1" ht="12.75">
      <c r="A25" s="74" t="s">
        <v>48</v>
      </c>
      <c r="B25" s="174">
        <f>SUM(B19,B12)</f>
        <v>34</v>
      </c>
      <c r="C25" s="175">
        <f aca="true" t="shared" si="4" ref="C25:V25">SUM(C19,C12)</f>
        <v>1342</v>
      </c>
      <c r="D25" s="176">
        <f t="shared" si="4"/>
        <v>41342</v>
      </c>
      <c r="E25" s="175">
        <f t="shared" si="4"/>
        <v>5677</v>
      </c>
      <c r="F25" s="175">
        <f t="shared" si="4"/>
        <v>699</v>
      </c>
      <c r="G25" s="175">
        <f t="shared" si="4"/>
        <v>74</v>
      </c>
      <c r="H25" s="174">
        <f t="shared" si="4"/>
        <v>49168</v>
      </c>
      <c r="I25" s="174">
        <f t="shared" si="4"/>
        <v>20</v>
      </c>
      <c r="J25" s="175">
        <f t="shared" si="4"/>
        <v>1353</v>
      </c>
      <c r="K25" s="176">
        <f t="shared" si="4"/>
        <v>53437</v>
      </c>
      <c r="L25" s="175">
        <f t="shared" si="4"/>
        <v>4954</v>
      </c>
      <c r="M25" s="175">
        <f t="shared" si="4"/>
        <v>584</v>
      </c>
      <c r="N25" s="175">
        <f t="shared" si="4"/>
        <v>78</v>
      </c>
      <c r="O25" s="174">
        <f t="shared" si="4"/>
        <v>60426</v>
      </c>
      <c r="P25" s="174">
        <f t="shared" si="4"/>
        <v>54</v>
      </c>
      <c r="Q25" s="175">
        <f t="shared" si="4"/>
        <v>2695</v>
      </c>
      <c r="R25" s="174">
        <f t="shared" si="4"/>
        <v>94779</v>
      </c>
      <c r="S25" s="174">
        <f t="shared" si="4"/>
        <v>10631</v>
      </c>
      <c r="T25" s="175">
        <f t="shared" si="4"/>
        <v>1283</v>
      </c>
      <c r="U25" s="177">
        <f t="shared" si="4"/>
        <v>152</v>
      </c>
      <c r="V25" s="174">
        <f t="shared" si="4"/>
        <v>109594</v>
      </c>
    </row>
    <row r="26" spans="1:22" s="1" customFormat="1" ht="12.75">
      <c r="A26" s="74" t="s">
        <v>49</v>
      </c>
      <c r="B26" s="174">
        <f aca="true" t="shared" si="5" ref="B26:Q29">SUM(B20,B13)</f>
        <v>1</v>
      </c>
      <c r="C26" s="175">
        <f t="shared" si="5"/>
        <v>128</v>
      </c>
      <c r="D26" s="176">
        <f t="shared" si="5"/>
        <v>28280</v>
      </c>
      <c r="E26" s="175">
        <f t="shared" si="5"/>
        <v>13446</v>
      </c>
      <c r="F26" s="175">
        <f t="shared" si="5"/>
        <v>3612</v>
      </c>
      <c r="G26" s="175">
        <f t="shared" si="5"/>
        <v>729</v>
      </c>
      <c r="H26" s="174">
        <f t="shared" si="5"/>
        <v>46196</v>
      </c>
      <c r="I26" s="174">
        <f t="shared" si="5"/>
        <v>0</v>
      </c>
      <c r="J26" s="175">
        <f t="shared" si="5"/>
        <v>109</v>
      </c>
      <c r="K26" s="176">
        <f t="shared" si="5"/>
        <v>23978</v>
      </c>
      <c r="L26" s="175">
        <f t="shared" si="5"/>
        <v>9077</v>
      </c>
      <c r="M26" s="175">
        <f t="shared" si="5"/>
        <v>2028</v>
      </c>
      <c r="N26" s="175">
        <f t="shared" si="5"/>
        <v>396</v>
      </c>
      <c r="O26" s="174">
        <f t="shared" si="5"/>
        <v>35588</v>
      </c>
      <c r="P26" s="174">
        <f t="shared" si="5"/>
        <v>1</v>
      </c>
      <c r="Q26" s="175">
        <f t="shared" si="5"/>
        <v>237</v>
      </c>
      <c r="R26" s="174">
        <f aca="true" t="shared" si="6" ref="R26:V27">SUM(R20,R13)</f>
        <v>52258</v>
      </c>
      <c r="S26" s="174">
        <f t="shared" si="6"/>
        <v>22523</v>
      </c>
      <c r="T26" s="175">
        <f t="shared" si="6"/>
        <v>5640</v>
      </c>
      <c r="U26" s="177">
        <f t="shared" si="6"/>
        <v>1125</v>
      </c>
      <c r="V26" s="174">
        <f t="shared" si="6"/>
        <v>81784</v>
      </c>
    </row>
    <row r="27" spans="1:22" s="1" customFormat="1" ht="12.75">
      <c r="A27" s="74" t="s">
        <v>50</v>
      </c>
      <c r="B27" s="174">
        <f t="shared" si="5"/>
        <v>0</v>
      </c>
      <c r="C27" s="175">
        <f t="shared" si="5"/>
        <v>20</v>
      </c>
      <c r="D27" s="176">
        <f t="shared" si="5"/>
        <v>978</v>
      </c>
      <c r="E27" s="175">
        <f t="shared" si="5"/>
        <v>705</v>
      </c>
      <c r="F27" s="175">
        <f t="shared" si="5"/>
        <v>249</v>
      </c>
      <c r="G27" s="175">
        <f t="shared" si="5"/>
        <v>70</v>
      </c>
      <c r="H27" s="174">
        <f t="shared" si="5"/>
        <v>2022</v>
      </c>
      <c r="I27" s="174">
        <f t="shared" si="5"/>
        <v>0</v>
      </c>
      <c r="J27" s="175">
        <f t="shared" si="5"/>
        <v>21</v>
      </c>
      <c r="K27" s="176">
        <f t="shared" si="5"/>
        <v>2281</v>
      </c>
      <c r="L27" s="175">
        <f t="shared" si="5"/>
        <v>1030</v>
      </c>
      <c r="M27" s="175">
        <f t="shared" si="5"/>
        <v>256</v>
      </c>
      <c r="N27" s="175">
        <f t="shared" si="5"/>
        <v>58</v>
      </c>
      <c r="O27" s="174">
        <f t="shared" si="5"/>
        <v>3646</v>
      </c>
      <c r="P27" s="174">
        <f t="shared" si="5"/>
        <v>0</v>
      </c>
      <c r="Q27" s="175">
        <f t="shared" si="5"/>
        <v>41</v>
      </c>
      <c r="R27" s="174">
        <f t="shared" si="6"/>
        <v>3259</v>
      </c>
      <c r="S27" s="174">
        <f t="shared" si="6"/>
        <v>1735</v>
      </c>
      <c r="T27" s="175">
        <f t="shared" si="6"/>
        <v>505</v>
      </c>
      <c r="U27" s="177">
        <f t="shared" si="6"/>
        <v>128</v>
      </c>
      <c r="V27" s="174">
        <f t="shared" si="6"/>
        <v>5668</v>
      </c>
    </row>
    <row r="28" spans="1:22" s="1" customFormat="1" ht="12.75">
      <c r="A28" s="74" t="s">
        <v>51</v>
      </c>
      <c r="B28" s="174">
        <f t="shared" si="5"/>
        <v>0</v>
      </c>
      <c r="C28" s="175">
        <f t="shared" si="5"/>
        <v>7</v>
      </c>
      <c r="D28" s="176">
        <f t="shared" si="5"/>
        <v>11363</v>
      </c>
      <c r="E28" s="175">
        <f t="shared" si="5"/>
        <v>12982</v>
      </c>
      <c r="F28" s="175">
        <f t="shared" si="5"/>
        <v>3626</v>
      </c>
      <c r="G28" s="175">
        <f t="shared" si="5"/>
        <v>954</v>
      </c>
      <c r="H28" s="174">
        <f t="shared" si="5"/>
        <v>28932</v>
      </c>
      <c r="I28" s="174">
        <f t="shared" si="5"/>
        <v>0</v>
      </c>
      <c r="J28" s="175">
        <f t="shared" si="5"/>
        <v>8</v>
      </c>
      <c r="K28" s="176">
        <f t="shared" si="5"/>
        <v>10932</v>
      </c>
      <c r="L28" s="175">
        <f t="shared" si="5"/>
        <v>10731</v>
      </c>
      <c r="M28" s="175">
        <f t="shared" si="5"/>
        <v>2419</v>
      </c>
      <c r="N28" s="175">
        <f t="shared" si="5"/>
        <v>584</v>
      </c>
      <c r="O28" s="174">
        <f t="shared" si="5"/>
        <v>24674</v>
      </c>
      <c r="P28" s="174">
        <f t="shared" si="5"/>
        <v>0</v>
      </c>
      <c r="Q28" s="175">
        <f t="shared" si="5"/>
        <v>15</v>
      </c>
      <c r="R28" s="174">
        <f aca="true" t="shared" si="7" ref="R28:V29">SUM(R22,R15)</f>
        <v>22295</v>
      </c>
      <c r="S28" s="174">
        <f t="shared" si="7"/>
        <v>23713</v>
      </c>
      <c r="T28" s="175">
        <f t="shared" si="7"/>
        <v>6045</v>
      </c>
      <c r="U28" s="177">
        <f t="shared" si="7"/>
        <v>1538</v>
      </c>
      <c r="V28" s="174">
        <f t="shared" si="7"/>
        <v>53606</v>
      </c>
    </row>
    <row r="29" spans="1:22" s="30" customFormat="1" ht="12.75">
      <c r="A29" s="29" t="s">
        <v>1</v>
      </c>
      <c r="B29" s="98">
        <f t="shared" si="5"/>
        <v>35</v>
      </c>
      <c r="C29" s="99">
        <f t="shared" si="5"/>
        <v>1497</v>
      </c>
      <c r="D29" s="100">
        <f t="shared" si="5"/>
        <v>81963</v>
      </c>
      <c r="E29" s="99">
        <f t="shared" si="5"/>
        <v>32810</v>
      </c>
      <c r="F29" s="99">
        <f t="shared" si="5"/>
        <v>8186</v>
      </c>
      <c r="G29" s="99">
        <f t="shared" si="5"/>
        <v>1827</v>
      </c>
      <c r="H29" s="98">
        <f t="shared" si="5"/>
        <v>126318</v>
      </c>
      <c r="I29" s="98">
        <f t="shared" si="5"/>
        <v>20</v>
      </c>
      <c r="J29" s="99">
        <f t="shared" si="5"/>
        <v>1491</v>
      </c>
      <c r="K29" s="100">
        <f t="shared" si="5"/>
        <v>90628</v>
      </c>
      <c r="L29" s="99">
        <f t="shared" si="5"/>
        <v>25792</v>
      </c>
      <c r="M29" s="99">
        <f t="shared" si="5"/>
        <v>5287</v>
      </c>
      <c r="N29" s="99">
        <f t="shared" si="5"/>
        <v>1116</v>
      </c>
      <c r="O29" s="98">
        <f t="shared" si="5"/>
        <v>124334</v>
      </c>
      <c r="P29" s="98">
        <f t="shared" si="5"/>
        <v>55</v>
      </c>
      <c r="Q29" s="99">
        <f t="shared" si="5"/>
        <v>2988</v>
      </c>
      <c r="R29" s="98">
        <f t="shared" si="7"/>
        <v>172591</v>
      </c>
      <c r="S29" s="98">
        <f t="shared" si="7"/>
        <v>58602</v>
      </c>
      <c r="T29" s="99">
        <f t="shared" si="7"/>
        <v>13473</v>
      </c>
      <c r="U29" s="101">
        <f t="shared" si="7"/>
        <v>2943</v>
      </c>
      <c r="V29" s="98">
        <f t="shared" si="7"/>
        <v>250652</v>
      </c>
    </row>
    <row r="30" spans="2:22" s="74" customFormat="1" ht="12.75">
      <c r="B30" s="90"/>
      <c r="C30" s="90"/>
      <c r="D30" s="90"/>
      <c r="E30" s="90"/>
      <c r="F30" s="90"/>
      <c r="G30" s="90"/>
      <c r="H30" s="90"/>
      <c r="I30" s="90"/>
      <c r="J30" s="90"/>
      <c r="K30" s="90"/>
      <c r="L30" s="90"/>
      <c r="M30" s="90"/>
      <c r="N30" s="90"/>
      <c r="O30" s="90"/>
      <c r="P30" s="90"/>
      <c r="Q30" s="90"/>
      <c r="R30" s="90"/>
      <c r="S30" s="90"/>
      <c r="T30" s="90"/>
      <c r="U30" s="90"/>
      <c r="V30" s="90"/>
    </row>
    <row r="31" spans="2:22" s="74" customFormat="1" ht="12.75">
      <c r="B31" s="90"/>
      <c r="C31" s="90"/>
      <c r="D31" s="90"/>
      <c r="E31" s="90"/>
      <c r="F31" s="90"/>
      <c r="G31" s="90"/>
      <c r="H31" s="90"/>
      <c r="I31" s="90"/>
      <c r="J31" s="90"/>
      <c r="K31" s="90"/>
      <c r="L31" s="90"/>
      <c r="M31" s="90"/>
      <c r="N31" s="90"/>
      <c r="O31" s="90"/>
      <c r="P31" s="90"/>
      <c r="Q31" s="90"/>
      <c r="R31" s="90"/>
      <c r="S31" s="90"/>
      <c r="T31" s="90"/>
      <c r="U31" s="90"/>
      <c r="V31" s="90"/>
    </row>
    <row r="32" spans="2:22" s="74" customFormat="1" ht="12.75">
      <c r="B32" s="90"/>
      <c r="C32" s="90"/>
      <c r="D32" s="90"/>
      <c r="E32" s="90"/>
      <c r="F32" s="90"/>
      <c r="G32" s="90"/>
      <c r="H32" s="90"/>
      <c r="I32" s="90"/>
      <c r="J32" s="90"/>
      <c r="K32" s="90"/>
      <c r="L32" s="90"/>
      <c r="M32" s="90"/>
      <c r="N32" s="90"/>
      <c r="O32" s="90"/>
      <c r="P32" s="90"/>
      <c r="Q32" s="90"/>
      <c r="R32" s="90"/>
      <c r="S32" s="90"/>
      <c r="T32" s="90"/>
      <c r="U32" s="90"/>
      <c r="V32" s="90"/>
    </row>
    <row r="33" spans="2:22" s="74" customFormat="1" ht="12.75">
      <c r="B33" s="90"/>
      <c r="C33" s="90"/>
      <c r="D33" s="90"/>
      <c r="E33" s="90"/>
      <c r="F33" s="90"/>
      <c r="G33" s="90"/>
      <c r="H33" s="90"/>
      <c r="I33" s="90"/>
      <c r="J33" s="90"/>
      <c r="K33" s="90"/>
      <c r="L33" s="90"/>
      <c r="M33" s="90"/>
      <c r="N33" s="90"/>
      <c r="O33" s="90"/>
      <c r="P33" s="90"/>
      <c r="Q33" s="90"/>
      <c r="R33" s="90"/>
      <c r="S33" s="90"/>
      <c r="T33" s="90"/>
      <c r="U33" s="90"/>
      <c r="V33" s="90"/>
    </row>
    <row r="34" spans="2:22" s="74" customFormat="1" ht="12.75">
      <c r="B34" s="90"/>
      <c r="C34" s="90"/>
      <c r="D34" s="90"/>
      <c r="E34" s="90"/>
      <c r="F34" s="90"/>
      <c r="G34" s="90"/>
      <c r="H34" s="90"/>
      <c r="I34" s="90"/>
      <c r="J34" s="90"/>
      <c r="K34" s="90"/>
      <c r="L34" s="90"/>
      <c r="M34" s="90"/>
      <c r="N34" s="90"/>
      <c r="O34" s="90"/>
      <c r="P34" s="90"/>
      <c r="Q34" s="90"/>
      <c r="R34" s="90"/>
      <c r="S34" s="90"/>
      <c r="T34" s="90"/>
      <c r="U34" s="90"/>
      <c r="V34" s="90"/>
    </row>
    <row r="35" spans="2:22" s="74" customFormat="1" ht="12.75">
      <c r="B35" s="90"/>
      <c r="C35" s="90"/>
      <c r="D35" s="90"/>
      <c r="E35" s="90"/>
      <c r="F35" s="90"/>
      <c r="G35" s="90"/>
      <c r="H35" s="90"/>
      <c r="I35" s="90"/>
      <c r="J35" s="90"/>
      <c r="K35" s="90"/>
      <c r="L35" s="90"/>
      <c r="M35" s="90"/>
      <c r="N35" s="90"/>
      <c r="O35" s="90"/>
      <c r="P35" s="90"/>
      <c r="Q35" s="90"/>
      <c r="R35" s="90"/>
      <c r="S35" s="90"/>
      <c r="T35" s="90"/>
      <c r="U35" s="90"/>
      <c r="V35" s="90"/>
    </row>
    <row r="36" spans="2:22" s="74" customFormat="1" ht="12.75">
      <c r="B36" s="90"/>
      <c r="C36" s="90"/>
      <c r="D36" s="90"/>
      <c r="E36" s="90"/>
      <c r="F36" s="90"/>
      <c r="G36" s="90"/>
      <c r="H36" s="90"/>
      <c r="I36" s="90"/>
      <c r="J36" s="90"/>
      <c r="K36" s="90"/>
      <c r="L36" s="90"/>
      <c r="M36" s="90"/>
      <c r="N36" s="90"/>
      <c r="O36" s="90"/>
      <c r="P36" s="90"/>
      <c r="Q36" s="90"/>
      <c r="R36" s="90"/>
      <c r="S36" s="90"/>
      <c r="T36" s="90"/>
      <c r="U36" s="90"/>
      <c r="V36" s="90"/>
    </row>
    <row r="37" spans="2:22" s="74" customFormat="1" ht="12.75">
      <c r="B37" s="90"/>
      <c r="C37" s="90"/>
      <c r="D37" s="90"/>
      <c r="E37" s="90"/>
      <c r="F37" s="90"/>
      <c r="G37" s="90"/>
      <c r="H37" s="90"/>
      <c r="I37" s="90"/>
      <c r="J37" s="90"/>
      <c r="K37" s="90"/>
      <c r="L37" s="90"/>
      <c r="M37" s="90"/>
      <c r="N37" s="90"/>
      <c r="O37" s="90"/>
      <c r="P37" s="90"/>
      <c r="Q37" s="90"/>
      <c r="R37" s="90"/>
      <c r="S37" s="90"/>
      <c r="T37" s="90"/>
      <c r="U37" s="90"/>
      <c r="V37" s="90"/>
    </row>
    <row r="38" spans="2:22" s="74" customFormat="1" ht="12.75">
      <c r="B38" s="90"/>
      <c r="C38" s="90"/>
      <c r="D38" s="90"/>
      <c r="E38" s="90"/>
      <c r="F38" s="90"/>
      <c r="G38" s="90"/>
      <c r="H38" s="90"/>
      <c r="I38" s="90"/>
      <c r="J38" s="90"/>
      <c r="K38" s="90"/>
      <c r="L38" s="90"/>
      <c r="M38" s="90"/>
      <c r="N38" s="90"/>
      <c r="O38" s="90"/>
      <c r="P38" s="90"/>
      <c r="Q38" s="90"/>
      <c r="R38" s="90"/>
      <c r="S38" s="90"/>
      <c r="T38" s="90"/>
      <c r="U38" s="90"/>
      <c r="V38" s="90"/>
    </row>
    <row r="39" spans="2:22" s="74" customFormat="1" ht="12.75">
      <c r="B39" s="90"/>
      <c r="C39" s="90"/>
      <c r="D39" s="90"/>
      <c r="E39" s="90"/>
      <c r="F39" s="90"/>
      <c r="G39" s="90"/>
      <c r="H39" s="90"/>
      <c r="I39" s="90"/>
      <c r="J39" s="90"/>
      <c r="K39" s="90"/>
      <c r="L39" s="90"/>
      <c r="M39" s="90"/>
      <c r="N39" s="90"/>
      <c r="O39" s="90"/>
      <c r="P39" s="90"/>
      <c r="Q39" s="90"/>
      <c r="R39" s="90"/>
      <c r="S39" s="90"/>
      <c r="T39" s="90"/>
      <c r="U39" s="90"/>
      <c r="V39" s="90"/>
    </row>
    <row r="40" spans="2:22" s="74" customFormat="1" ht="12.75">
      <c r="B40" s="90"/>
      <c r="C40" s="90"/>
      <c r="D40" s="90"/>
      <c r="E40" s="90"/>
      <c r="F40" s="90"/>
      <c r="G40" s="90"/>
      <c r="H40" s="90"/>
      <c r="I40" s="90"/>
      <c r="J40" s="90"/>
      <c r="K40" s="90"/>
      <c r="L40" s="90"/>
      <c r="M40" s="90"/>
      <c r="N40" s="90"/>
      <c r="O40" s="90"/>
      <c r="P40" s="90"/>
      <c r="Q40" s="90"/>
      <c r="R40" s="90"/>
      <c r="S40" s="90"/>
      <c r="T40" s="90"/>
      <c r="U40" s="90"/>
      <c r="V40" s="90"/>
    </row>
    <row r="41" spans="2:22" s="74" customFormat="1" ht="12.75">
      <c r="B41" s="90"/>
      <c r="C41" s="90"/>
      <c r="D41" s="90"/>
      <c r="E41" s="90"/>
      <c r="F41" s="90"/>
      <c r="G41" s="90"/>
      <c r="H41" s="90"/>
      <c r="I41" s="90"/>
      <c r="J41" s="90"/>
      <c r="K41" s="90"/>
      <c r="L41" s="90"/>
      <c r="M41" s="90"/>
      <c r="N41" s="90"/>
      <c r="O41" s="90"/>
      <c r="P41" s="90"/>
      <c r="Q41" s="90"/>
      <c r="R41" s="90"/>
      <c r="S41" s="90"/>
      <c r="T41" s="90"/>
      <c r="U41" s="90"/>
      <c r="V41" s="90"/>
    </row>
    <row r="42" spans="2:22" s="74" customFormat="1" ht="12.75">
      <c r="B42" s="90"/>
      <c r="C42" s="90"/>
      <c r="D42" s="90"/>
      <c r="E42" s="90"/>
      <c r="F42" s="90"/>
      <c r="G42" s="90"/>
      <c r="H42" s="90"/>
      <c r="I42" s="90"/>
      <c r="J42" s="90"/>
      <c r="K42" s="90"/>
      <c r="L42" s="90"/>
      <c r="M42" s="90"/>
      <c r="N42" s="90"/>
      <c r="O42" s="90"/>
      <c r="P42" s="90"/>
      <c r="Q42" s="90"/>
      <c r="R42" s="90"/>
      <c r="S42" s="90"/>
      <c r="T42" s="90"/>
      <c r="U42" s="90"/>
      <c r="V42" s="90"/>
    </row>
    <row r="43" spans="1:22" ht="12.75">
      <c r="A43" s="30" t="s">
        <v>72</v>
      </c>
      <c r="C43" s="75"/>
      <c r="V43" s="90"/>
    </row>
    <row r="44" spans="1:22" ht="12.75">
      <c r="A44" s="219" t="s">
        <v>9</v>
      </c>
      <c r="B44" s="219"/>
      <c r="C44" s="219"/>
      <c r="D44" s="219"/>
      <c r="E44" s="219"/>
      <c r="F44" s="219"/>
      <c r="G44" s="219"/>
      <c r="H44" s="219"/>
      <c r="I44" s="219"/>
      <c r="J44" s="219"/>
      <c r="K44" s="219"/>
      <c r="L44" s="219"/>
      <c r="M44" s="219"/>
      <c r="N44" s="219"/>
      <c r="O44" s="219"/>
      <c r="P44" s="219"/>
      <c r="Q44" s="219"/>
      <c r="R44" s="219"/>
      <c r="S44" s="219"/>
      <c r="T44" s="219"/>
      <c r="U44" s="219"/>
      <c r="V44" s="219"/>
    </row>
    <row r="45" spans="1:22" ht="12.75">
      <c r="A45" s="219" t="s">
        <v>54</v>
      </c>
      <c r="B45" s="219"/>
      <c r="C45" s="219"/>
      <c r="D45" s="219"/>
      <c r="E45" s="219"/>
      <c r="F45" s="219"/>
      <c r="G45" s="219"/>
      <c r="H45" s="219"/>
      <c r="I45" s="219"/>
      <c r="J45" s="219"/>
      <c r="K45" s="219"/>
      <c r="L45" s="219"/>
      <c r="M45" s="219"/>
      <c r="N45" s="219"/>
      <c r="O45" s="219"/>
      <c r="P45" s="219"/>
      <c r="Q45" s="219"/>
      <c r="R45" s="219"/>
      <c r="S45" s="219"/>
      <c r="T45" s="219"/>
      <c r="U45" s="219"/>
      <c r="V45" s="219"/>
    </row>
    <row r="46" spans="1:22" s="2" customFormat="1" ht="12.75">
      <c r="A46" s="220" t="s">
        <v>30</v>
      </c>
      <c r="B46" s="220"/>
      <c r="C46" s="220"/>
      <c r="D46" s="220"/>
      <c r="E46" s="220"/>
      <c r="F46" s="220"/>
      <c r="G46" s="220"/>
      <c r="H46" s="220"/>
      <c r="I46" s="220"/>
      <c r="J46" s="220"/>
      <c r="K46" s="220"/>
      <c r="L46" s="220"/>
      <c r="M46" s="220"/>
      <c r="N46" s="220"/>
      <c r="O46" s="220"/>
      <c r="P46" s="220"/>
      <c r="Q46" s="220"/>
      <c r="R46" s="220"/>
      <c r="S46" s="220"/>
      <c r="T46" s="220"/>
      <c r="U46" s="220"/>
      <c r="V46" s="220"/>
    </row>
    <row r="47" spans="1:22" s="2" customFormat="1" ht="12.75">
      <c r="A47" s="73"/>
      <c r="B47" s="73"/>
      <c r="C47" s="73"/>
      <c r="D47" s="73"/>
      <c r="E47" s="73"/>
      <c r="F47" s="73"/>
      <c r="G47" s="73"/>
      <c r="H47" s="73"/>
      <c r="I47" s="73"/>
      <c r="J47" s="73"/>
      <c r="K47" s="73"/>
      <c r="L47" s="73"/>
      <c r="M47" s="73"/>
      <c r="N47" s="73"/>
      <c r="O47" s="73"/>
      <c r="P47" s="73"/>
      <c r="Q47" s="73"/>
      <c r="R47" s="73"/>
      <c r="S47" s="73"/>
      <c r="T47" s="73"/>
      <c r="U47" s="73"/>
      <c r="V47" s="73"/>
    </row>
    <row r="48" spans="1:22" ht="12.75">
      <c r="A48" s="219" t="s">
        <v>25</v>
      </c>
      <c r="B48" s="219"/>
      <c r="C48" s="219"/>
      <c r="D48" s="219"/>
      <c r="E48" s="219"/>
      <c r="F48" s="219"/>
      <c r="G48" s="219"/>
      <c r="H48" s="219"/>
      <c r="I48" s="219"/>
      <c r="J48" s="219"/>
      <c r="K48" s="219"/>
      <c r="L48" s="219"/>
      <c r="M48" s="219"/>
      <c r="N48" s="219"/>
      <c r="O48" s="219"/>
      <c r="P48" s="219"/>
      <c r="Q48" s="219"/>
      <c r="R48" s="219"/>
      <c r="S48" s="219"/>
      <c r="T48" s="219"/>
      <c r="U48" s="219"/>
      <c r="V48" s="219"/>
    </row>
    <row r="49" spans="1:22" ht="7.5" customHeight="1" thickBot="1">
      <c r="A49" s="50"/>
      <c r="B49" s="50"/>
      <c r="C49" s="50"/>
      <c r="D49" s="50"/>
      <c r="E49" s="50"/>
      <c r="F49" s="50"/>
      <c r="G49" s="50"/>
      <c r="H49" s="50"/>
      <c r="I49" s="50"/>
      <c r="J49" s="50"/>
      <c r="K49" s="50"/>
      <c r="L49" s="50"/>
      <c r="M49" s="50"/>
      <c r="N49" s="50"/>
      <c r="O49" s="50"/>
      <c r="P49" s="50"/>
      <c r="Q49" s="50"/>
      <c r="R49" s="50"/>
      <c r="S49" s="50"/>
      <c r="T49" s="50"/>
      <c r="U49" s="50"/>
      <c r="V49" s="50"/>
    </row>
    <row r="50" spans="1:22" ht="12.75">
      <c r="A50" s="76"/>
      <c r="B50" s="213" t="s">
        <v>34</v>
      </c>
      <c r="C50" s="214"/>
      <c r="D50" s="214"/>
      <c r="E50" s="214"/>
      <c r="F50" s="214"/>
      <c r="G50" s="214"/>
      <c r="H50" s="215"/>
      <c r="I50" s="213" t="s">
        <v>35</v>
      </c>
      <c r="J50" s="214"/>
      <c r="K50" s="214"/>
      <c r="L50" s="214"/>
      <c r="M50" s="214"/>
      <c r="N50" s="214"/>
      <c r="O50" s="215"/>
      <c r="P50" s="213" t="s">
        <v>1</v>
      </c>
      <c r="Q50" s="214"/>
      <c r="R50" s="214"/>
      <c r="S50" s="214"/>
      <c r="T50" s="214"/>
      <c r="U50" s="214"/>
      <c r="V50" s="214"/>
    </row>
    <row r="51" spans="2:22" ht="12.75">
      <c r="B51" s="229" t="s">
        <v>36</v>
      </c>
      <c r="C51" s="230"/>
      <c r="D51" s="77" t="s">
        <v>37</v>
      </c>
      <c r="E51" s="230" t="s">
        <v>38</v>
      </c>
      <c r="F51" s="230"/>
      <c r="G51" s="230"/>
      <c r="H51" s="78" t="s">
        <v>1</v>
      </c>
      <c r="I51" s="229" t="s">
        <v>36</v>
      </c>
      <c r="J51" s="231"/>
      <c r="K51" s="74" t="s">
        <v>37</v>
      </c>
      <c r="L51" s="229" t="s">
        <v>38</v>
      </c>
      <c r="M51" s="230"/>
      <c r="N51" s="230"/>
      <c r="O51" s="78" t="s">
        <v>1</v>
      </c>
      <c r="P51" s="229" t="s">
        <v>36</v>
      </c>
      <c r="Q51" s="231"/>
      <c r="R51" s="74" t="s">
        <v>37</v>
      </c>
      <c r="S51" s="229" t="s">
        <v>38</v>
      </c>
      <c r="T51" s="230"/>
      <c r="U51" s="230"/>
      <c r="V51" s="78" t="s">
        <v>1</v>
      </c>
    </row>
    <row r="52" spans="1:22" ht="12.75">
      <c r="A52" s="169" t="s">
        <v>39</v>
      </c>
      <c r="B52" s="170" t="s">
        <v>40</v>
      </c>
      <c r="C52" s="169">
        <v>1</v>
      </c>
      <c r="D52" s="171" t="s">
        <v>41</v>
      </c>
      <c r="E52" s="169" t="s">
        <v>42</v>
      </c>
      <c r="F52" s="169" t="s">
        <v>43</v>
      </c>
      <c r="G52" s="169" t="s">
        <v>44</v>
      </c>
      <c r="H52" s="172"/>
      <c r="I52" s="170" t="s">
        <v>40</v>
      </c>
      <c r="J52" s="169">
        <v>1</v>
      </c>
      <c r="K52" s="171" t="s">
        <v>41</v>
      </c>
      <c r="L52" s="169" t="s">
        <v>42</v>
      </c>
      <c r="M52" s="169" t="s">
        <v>43</v>
      </c>
      <c r="N52" s="169" t="s">
        <v>44</v>
      </c>
      <c r="O52" s="172"/>
      <c r="P52" s="170" t="s">
        <v>40</v>
      </c>
      <c r="Q52" s="169">
        <v>1</v>
      </c>
      <c r="R52" s="171" t="s">
        <v>41</v>
      </c>
      <c r="S52" s="169" t="s">
        <v>42</v>
      </c>
      <c r="T52" s="169" t="s">
        <v>43</v>
      </c>
      <c r="U52" s="169" t="s">
        <v>44</v>
      </c>
      <c r="V52" s="172"/>
    </row>
    <row r="53" spans="1:22" s="74" customFormat="1" ht="12.75">
      <c r="A53" s="30" t="s">
        <v>20</v>
      </c>
      <c r="B53" s="89"/>
      <c r="C53" s="90"/>
      <c r="D53" s="91"/>
      <c r="E53" s="90"/>
      <c r="F53" s="90"/>
      <c r="G53" s="90"/>
      <c r="H53" s="89"/>
      <c r="I53" s="89"/>
      <c r="J53" s="90"/>
      <c r="K53" s="91"/>
      <c r="L53" s="90"/>
      <c r="M53" s="90"/>
      <c r="N53" s="90"/>
      <c r="O53" s="89"/>
      <c r="P53" s="89"/>
      <c r="Q53" s="90"/>
      <c r="R53" s="89"/>
      <c r="S53" s="89"/>
      <c r="T53" s="90"/>
      <c r="U53" s="90"/>
      <c r="V53" s="89"/>
    </row>
    <row r="54" spans="1:22" s="74" customFormat="1" ht="12.75">
      <c r="A54" s="74" t="s">
        <v>48</v>
      </c>
      <c r="B54" s="89">
        <v>0</v>
      </c>
      <c r="C54" s="90">
        <v>18</v>
      </c>
      <c r="D54" s="91">
        <v>560</v>
      </c>
      <c r="E54" s="90">
        <v>403</v>
      </c>
      <c r="F54" s="90">
        <v>134</v>
      </c>
      <c r="G54" s="90">
        <v>37</v>
      </c>
      <c r="H54" s="89">
        <v>1152</v>
      </c>
      <c r="I54" s="89">
        <v>0</v>
      </c>
      <c r="J54" s="90">
        <v>25</v>
      </c>
      <c r="K54" s="91">
        <v>768</v>
      </c>
      <c r="L54" s="90">
        <v>461</v>
      </c>
      <c r="M54" s="90">
        <v>175</v>
      </c>
      <c r="N54" s="90">
        <v>30</v>
      </c>
      <c r="O54" s="89">
        <v>1459</v>
      </c>
      <c r="P54" s="89">
        <f>SUM(I54,B54)</f>
        <v>0</v>
      </c>
      <c r="Q54" s="90">
        <f aca="true" t="shared" si="8" ref="Q54:U58">SUM(J54,C54)</f>
        <v>43</v>
      </c>
      <c r="R54" s="89">
        <f t="shared" si="8"/>
        <v>1328</v>
      </c>
      <c r="S54" s="89">
        <f t="shared" si="8"/>
        <v>864</v>
      </c>
      <c r="T54" s="90">
        <f t="shared" si="8"/>
        <v>309</v>
      </c>
      <c r="U54" s="90">
        <f t="shared" si="8"/>
        <v>67</v>
      </c>
      <c r="V54" s="89">
        <f>SUM(O54,H54)</f>
        <v>2611</v>
      </c>
    </row>
    <row r="55" spans="1:22" ht="12.75">
      <c r="A55" s="74" t="s">
        <v>49</v>
      </c>
      <c r="B55" s="89">
        <v>0</v>
      </c>
      <c r="C55" s="103">
        <v>5</v>
      </c>
      <c r="D55" s="91">
        <v>353</v>
      </c>
      <c r="E55" s="103">
        <v>493</v>
      </c>
      <c r="F55" s="103">
        <v>325</v>
      </c>
      <c r="G55" s="103">
        <v>134</v>
      </c>
      <c r="H55" s="89">
        <v>1310</v>
      </c>
      <c r="I55" s="89">
        <v>0</v>
      </c>
      <c r="J55" s="103">
        <v>4</v>
      </c>
      <c r="K55" s="91">
        <v>286</v>
      </c>
      <c r="L55" s="103">
        <v>346</v>
      </c>
      <c r="M55" s="103">
        <v>236</v>
      </c>
      <c r="N55" s="103">
        <v>88</v>
      </c>
      <c r="O55" s="89">
        <v>960</v>
      </c>
      <c r="P55" s="89">
        <f>SUM(I55,B55)</f>
        <v>0</v>
      </c>
      <c r="Q55" s="90">
        <f t="shared" si="8"/>
        <v>9</v>
      </c>
      <c r="R55" s="89">
        <f t="shared" si="8"/>
        <v>639</v>
      </c>
      <c r="S55" s="89">
        <f t="shared" si="8"/>
        <v>839</v>
      </c>
      <c r="T55" s="90">
        <f t="shared" si="8"/>
        <v>561</v>
      </c>
      <c r="U55" s="90">
        <f t="shared" si="8"/>
        <v>222</v>
      </c>
      <c r="V55" s="89">
        <f>SUM(O55,H55)</f>
        <v>2270</v>
      </c>
    </row>
    <row r="56" spans="1:22" ht="12.75">
      <c r="A56" s="74" t="s">
        <v>50</v>
      </c>
      <c r="B56" s="89">
        <v>0</v>
      </c>
      <c r="C56" s="103">
        <v>0</v>
      </c>
      <c r="D56" s="91">
        <v>12</v>
      </c>
      <c r="E56" s="103">
        <v>31</v>
      </c>
      <c r="F56" s="103">
        <v>17</v>
      </c>
      <c r="G56" s="103">
        <v>4</v>
      </c>
      <c r="H56" s="89">
        <v>64</v>
      </c>
      <c r="I56" s="89">
        <v>0</v>
      </c>
      <c r="J56" s="103">
        <v>0</v>
      </c>
      <c r="K56" s="91">
        <v>51</v>
      </c>
      <c r="L56" s="103">
        <v>55</v>
      </c>
      <c r="M56" s="103">
        <v>33</v>
      </c>
      <c r="N56" s="103">
        <v>4</v>
      </c>
      <c r="O56" s="89">
        <v>143</v>
      </c>
      <c r="P56" s="89">
        <f>SUM(I56,B56)</f>
        <v>0</v>
      </c>
      <c r="Q56" s="90">
        <f t="shared" si="8"/>
        <v>0</v>
      </c>
      <c r="R56" s="89">
        <f t="shared" si="8"/>
        <v>63</v>
      </c>
      <c r="S56" s="89">
        <f t="shared" si="8"/>
        <v>86</v>
      </c>
      <c r="T56" s="90">
        <f t="shared" si="8"/>
        <v>50</v>
      </c>
      <c r="U56" s="90">
        <f t="shared" si="8"/>
        <v>8</v>
      </c>
      <c r="V56" s="89">
        <f>SUM(O56,H56)</f>
        <v>207</v>
      </c>
    </row>
    <row r="57" spans="1:22" ht="12.75">
      <c r="A57" s="74" t="s">
        <v>51</v>
      </c>
      <c r="B57" s="89">
        <v>0</v>
      </c>
      <c r="C57" s="103">
        <v>0</v>
      </c>
      <c r="D57" s="91">
        <v>400</v>
      </c>
      <c r="E57" s="103">
        <v>1063</v>
      </c>
      <c r="F57" s="103">
        <v>532</v>
      </c>
      <c r="G57" s="103">
        <v>291</v>
      </c>
      <c r="H57" s="89">
        <v>2286</v>
      </c>
      <c r="I57" s="89">
        <v>0</v>
      </c>
      <c r="J57" s="103">
        <v>1</v>
      </c>
      <c r="K57" s="91">
        <v>350</v>
      </c>
      <c r="L57" s="103">
        <v>785</v>
      </c>
      <c r="M57" s="103">
        <v>412</v>
      </c>
      <c r="N57" s="103">
        <v>199</v>
      </c>
      <c r="O57" s="89">
        <v>1747</v>
      </c>
      <c r="P57" s="89">
        <f>SUM(I57,B57)</f>
        <v>0</v>
      </c>
      <c r="Q57" s="90">
        <f t="shared" si="8"/>
        <v>1</v>
      </c>
      <c r="R57" s="89">
        <f t="shared" si="8"/>
        <v>750</v>
      </c>
      <c r="S57" s="89">
        <f t="shared" si="8"/>
        <v>1848</v>
      </c>
      <c r="T57" s="90">
        <f t="shared" si="8"/>
        <v>944</v>
      </c>
      <c r="U57" s="90">
        <f t="shared" si="8"/>
        <v>490</v>
      </c>
      <c r="V57" s="89">
        <f>SUM(O57,H57)</f>
        <v>4033</v>
      </c>
    </row>
    <row r="58" spans="1:22" s="29" customFormat="1" ht="12.75">
      <c r="A58" s="29" t="s">
        <v>1</v>
      </c>
      <c r="B58" s="93">
        <f aca="true" t="shared" si="9" ref="B58:O58">SUM(B54:B57)</f>
        <v>0</v>
      </c>
      <c r="C58" s="94">
        <f t="shared" si="9"/>
        <v>23</v>
      </c>
      <c r="D58" s="95">
        <f t="shared" si="9"/>
        <v>1325</v>
      </c>
      <c r="E58" s="94">
        <f t="shared" si="9"/>
        <v>1990</v>
      </c>
      <c r="F58" s="94">
        <f t="shared" si="9"/>
        <v>1008</v>
      </c>
      <c r="G58" s="94">
        <f t="shared" si="9"/>
        <v>466</v>
      </c>
      <c r="H58" s="93">
        <f t="shared" si="9"/>
        <v>4812</v>
      </c>
      <c r="I58" s="93">
        <f t="shared" si="9"/>
        <v>0</v>
      </c>
      <c r="J58" s="94">
        <f t="shared" si="9"/>
        <v>30</v>
      </c>
      <c r="K58" s="95">
        <f t="shared" si="9"/>
        <v>1455</v>
      </c>
      <c r="L58" s="94">
        <f t="shared" si="9"/>
        <v>1647</v>
      </c>
      <c r="M58" s="94">
        <f t="shared" si="9"/>
        <v>856</v>
      </c>
      <c r="N58" s="94">
        <f t="shared" si="9"/>
        <v>321</v>
      </c>
      <c r="O58" s="93">
        <f t="shared" si="9"/>
        <v>4309</v>
      </c>
      <c r="P58" s="93">
        <f>SUM(I58,B58)</f>
        <v>0</v>
      </c>
      <c r="Q58" s="94">
        <f t="shared" si="8"/>
        <v>53</v>
      </c>
      <c r="R58" s="93">
        <f t="shared" si="8"/>
        <v>2780</v>
      </c>
      <c r="S58" s="93">
        <f t="shared" si="8"/>
        <v>3637</v>
      </c>
      <c r="T58" s="94">
        <f t="shared" si="8"/>
        <v>1864</v>
      </c>
      <c r="U58" s="94">
        <f t="shared" si="8"/>
        <v>787</v>
      </c>
      <c r="V58" s="93">
        <f>SUM(O58,H58)</f>
        <v>9121</v>
      </c>
    </row>
    <row r="59" spans="1:22" s="30" customFormat="1" ht="9.75" customHeight="1">
      <c r="A59" s="74"/>
      <c r="B59" s="104"/>
      <c r="C59" s="105"/>
      <c r="D59" s="106"/>
      <c r="E59" s="105"/>
      <c r="F59" s="105"/>
      <c r="G59" s="105"/>
      <c r="H59" s="104"/>
      <c r="I59" s="104"/>
      <c r="J59" s="105"/>
      <c r="K59" s="106"/>
      <c r="L59" s="105"/>
      <c r="M59" s="105"/>
      <c r="N59" s="105"/>
      <c r="O59" s="104"/>
      <c r="P59" s="104"/>
      <c r="Q59" s="105"/>
      <c r="R59" s="104"/>
      <c r="S59" s="104"/>
      <c r="T59" s="105"/>
      <c r="U59" s="105"/>
      <c r="V59" s="104"/>
    </row>
    <row r="60" spans="1:22" s="30" customFormat="1" ht="12.75">
      <c r="A60" s="30" t="s">
        <v>22</v>
      </c>
      <c r="B60" s="104"/>
      <c r="C60" s="105"/>
      <c r="D60" s="106"/>
      <c r="E60" s="105"/>
      <c r="F60" s="105"/>
      <c r="G60" s="105"/>
      <c r="H60" s="104"/>
      <c r="I60" s="104"/>
      <c r="J60" s="105"/>
      <c r="K60" s="106"/>
      <c r="L60" s="105"/>
      <c r="M60" s="105"/>
      <c r="N60" s="105"/>
      <c r="O60" s="104"/>
      <c r="P60" s="104"/>
      <c r="Q60" s="105"/>
      <c r="R60" s="104"/>
      <c r="S60" s="104"/>
      <c r="T60" s="105"/>
      <c r="U60" s="105"/>
      <c r="V60" s="104"/>
    </row>
    <row r="61" spans="1:22" ht="12.75">
      <c r="A61" s="74" t="s">
        <v>48</v>
      </c>
      <c r="B61" s="89">
        <v>2</v>
      </c>
      <c r="C61" s="90">
        <v>16</v>
      </c>
      <c r="D61" s="91">
        <v>313</v>
      </c>
      <c r="E61" s="90">
        <v>205</v>
      </c>
      <c r="F61" s="90">
        <v>95</v>
      </c>
      <c r="G61" s="90">
        <v>37</v>
      </c>
      <c r="H61" s="89">
        <v>668</v>
      </c>
      <c r="I61" s="89">
        <v>0</v>
      </c>
      <c r="J61" s="90">
        <v>15</v>
      </c>
      <c r="K61" s="91">
        <v>488</v>
      </c>
      <c r="L61" s="90">
        <v>275</v>
      </c>
      <c r="M61" s="90">
        <v>127</v>
      </c>
      <c r="N61" s="90">
        <v>36</v>
      </c>
      <c r="O61" s="89">
        <v>941</v>
      </c>
      <c r="P61" s="89">
        <f>SUM(I61,B61)</f>
        <v>2</v>
      </c>
      <c r="Q61" s="90">
        <f aca="true" t="shared" si="10" ref="Q61:U65">SUM(J61,C61)</f>
        <v>31</v>
      </c>
      <c r="R61" s="89">
        <f t="shared" si="10"/>
        <v>801</v>
      </c>
      <c r="S61" s="89">
        <f t="shared" si="10"/>
        <v>480</v>
      </c>
      <c r="T61" s="90">
        <f t="shared" si="10"/>
        <v>222</v>
      </c>
      <c r="U61" s="90">
        <f t="shared" si="10"/>
        <v>73</v>
      </c>
      <c r="V61" s="89">
        <f>SUM(O61,H61)</f>
        <v>1609</v>
      </c>
    </row>
    <row r="62" spans="1:22" ht="12.75">
      <c r="A62" s="74" t="s">
        <v>49</v>
      </c>
      <c r="B62" s="89">
        <v>0</v>
      </c>
      <c r="C62" s="103">
        <v>3</v>
      </c>
      <c r="D62" s="91">
        <v>284</v>
      </c>
      <c r="E62" s="103">
        <v>386</v>
      </c>
      <c r="F62" s="103">
        <v>265</v>
      </c>
      <c r="G62" s="103">
        <v>127</v>
      </c>
      <c r="H62" s="89">
        <v>1065</v>
      </c>
      <c r="I62" s="89">
        <v>0</v>
      </c>
      <c r="J62" s="103">
        <v>0</v>
      </c>
      <c r="K62" s="91">
        <v>253</v>
      </c>
      <c r="L62" s="103">
        <v>298</v>
      </c>
      <c r="M62" s="103">
        <v>226</v>
      </c>
      <c r="N62" s="103">
        <v>133</v>
      </c>
      <c r="O62" s="89">
        <v>910</v>
      </c>
      <c r="P62" s="89">
        <f>SUM(I62,B62)</f>
        <v>0</v>
      </c>
      <c r="Q62" s="90">
        <f t="shared" si="10"/>
        <v>3</v>
      </c>
      <c r="R62" s="89">
        <f t="shared" si="10"/>
        <v>537</v>
      </c>
      <c r="S62" s="89">
        <f t="shared" si="10"/>
        <v>684</v>
      </c>
      <c r="T62" s="90">
        <f t="shared" si="10"/>
        <v>491</v>
      </c>
      <c r="U62" s="90">
        <f t="shared" si="10"/>
        <v>260</v>
      </c>
      <c r="V62" s="89">
        <f>SUM(O62,H62)</f>
        <v>1975</v>
      </c>
    </row>
    <row r="63" spans="1:22" ht="12.75">
      <c r="A63" s="74" t="s">
        <v>50</v>
      </c>
      <c r="B63" s="89">
        <v>0</v>
      </c>
      <c r="C63" s="103">
        <v>1</v>
      </c>
      <c r="D63" s="91">
        <v>10</v>
      </c>
      <c r="E63" s="103">
        <v>13</v>
      </c>
      <c r="F63" s="103">
        <v>14</v>
      </c>
      <c r="G63" s="103">
        <v>7</v>
      </c>
      <c r="H63" s="89">
        <v>45</v>
      </c>
      <c r="I63" s="89">
        <v>0</v>
      </c>
      <c r="J63" s="103">
        <v>0</v>
      </c>
      <c r="K63" s="91">
        <v>48</v>
      </c>
      <c r="L63" s="103">
        <v>50</v>
      </c>
      <c r="M63" s="103">
        <v>36</v>
      </c>
      <c r="N63" s="103">
        <v>13</v>
      </c>
      <c r="O63" s="89">
        <v>147</v>
      </c>
      <c r="P63" s="89">
        <f>SUM(I63,B63)</f>
        <v>0</v>
      </c>
      <c r="Q63" s="90">
        <f t="shared" si="10"/>
        <v>1</v>
      </c>
      <c r="R63" s="89">
        <f t="shared" si="10"/>
        <v>58</v>
      </c>
      <c r="S63" s="89">
        <f t="shared" si="10"/>
        <v>63</v>
      </c>
      <c r="T63" s="90">
        <f t="shared" si="10"/>
        <v>50</v>
      </c>
      <c r="U63" s="90">
        <f t="shared" si="10"/>
        <v>20</v>
      </c>
      <c r="V63" s="89">
        <f>SUM(O63,H63)</f>
        <v>192</v>
      </c>
    </row>
    <row r="64" spans="1:22" ht="12.75">
      <c r="A64" s="74" t="s">
        <v>51</v>
      </c>
      <c r="B64" s="89">
        <v>0</v>
      </c>
      <c r="C64" s="103">
        <v>3</v>
      </c>
      <c r="D64" s="91">
        <v>266</v>
      </c>
      <c r="E64" s="103">
        <v>642</v>
      </c>
      <c r="F64" s="103">
        <v>456</v>
      </c>
      <c r="G64" s="103">
        <v>261</v>
      </c>
      <c r="H64" s="89">
        <v>1628</v>
      </c>
      <c r="I64" s="89">
        <v>0</v>
      </c>
      <c r="J64" s="103">
        <v>0</v>
      </c>
      <c r="K64" s="91">
        <v>206</v>
      </c>
      <c r="L64" s="103">
        <v>500</v>
      </c>
      <c r="M64" s="103">
        <v>327</v>
      </c>
      <c r="N64" s="103">
        <v>182</v>
      </c>
      <c r="O64" s="89">
        <v>1215</v>
      </c>
      <c r="P64" s="89">
        <f>SUM(I64,B64)</f>
        <v>0</v>
      </c>
      <c r="Q64" s="90">
        <f t="shared" si="10"/>
        <v>3</v>
      </c>
      <c r="R64" s="89">
        <f t="shared" si="10"/>
        <v>472</v>
      </c>
      <c r="S64" s="89">
        <f t="shared" si="10"/>
        <v>1142</v>
      </c>
      <c r="T64" s="90">
        <f t="shared" si="10"/>
        <v>783</v>
      </c>
      <c r="U64" s="90">
        <f t="shared" si="10"/>
        <v>443</v>
      </c>
      <c r="V64" s="89">
        <f>SUM(O64,H64)</f>
        <v>2843</v>
      </c>
    </row>
    <row r="65" spans="1:22" s="111" customFormat="1" ht="12.75">
      <c r="A65" s="29" t="s">
        <v>1</v>
      </c>
      <c r="B65" s="93">
        <f aca="true" t="shared" si="11" ref="B65:O65">SUM(B61:B64)</f>
        <v>2</v>
      </c>
      <c r="C65" s="94">
        <f t="shared" si="11"/>
        <v>23</v>
      </c>
      <c r="D65" s="95">
        <f t="shared" si="11"/>
        <v>873</v>
      </c>
      <c r="E65" s="94">
        <f t="shared" si="11"/>
        <v>1246</v>
      </c>
      <c r="F65" s="94">
        <f t="shared" si="11"/>
        <v>830</v>
      </c>
      <c r="G65" s="94">
        <f t="shared" si="11"/>
        <v>432</v>
      </c>
      <c r="H65" s="93">
        <f t="shared" si="11"/>
        <v>3406</v>
      </c>
      <c r="I65" s="93">
        <f t="shared" si="11"/>
        <v>0</v>
      </c>
      <c r="J65" s="94">
        <f t="shared" si="11"/>
        <v>15</v>
      </c>
      <c r="K65" s="95">
        <f t="shared" si="11"/>
        <v>995</v>
      </c>
      <c r="L65" s="94">
        <f t="shared" si="11"/>
        <v>1123</v>
      </c>
      <c r="M65" s="94">
        <f t="shared" si="11"/>
        <v>716</v>
      </c>
      <c r="N65" s="94">
        <f t="shared" si="11"/>
        <v>364</v>
      </c>
      <c r="O65" s="93">
        <f t="shared" si="11"/>
        <v>3213</v>
      </c>
      <c r="P65" s="93">
        <f>SUM(I65,B65)</f>
        <v>2</v>
      </c>
      <c r="Q65" s="94">
        <f t="shared" si="10"/>
        <v>38</v>
      </c>
      <c r="R65" s="93">
        <f t="shared" si="10"/>
        <v>1868</v>
      </c>
      <c r="S65" s="93">
        <f t="shared" si="10"/>
        <v>2369</v>
      </c>
      <c r="T65" s="94">
        <f t="shared" si="10"/>
        <v>1546</v>
      </c>
      <c r="U65" s="94">
        <f t="shared" si="10"/>
        <v>796</v>
      </c>
      <c r="V65" s="93">
        <f>SUM(O65,H65)</f>
        <v>6619</v>
      </c>
    </row>
    <row r="66" spans="1:22" ht="12.75">
      <c r="A66" s="178" t="s">
        <v>33</v>
      </c>
      <c r="B66" s="179"/>
      <c r="C66" s="180"/>
      <c r="D66" s="181"/>
      <c r="E66" s="180"/>
      <c r="F66" s="180"/>
      <c r="G66" s="180"/>
      <c r="H66" s="179"/>
      <c r="I66" s="179"/>
      <c r="J66" s="180"/>
      <c r="K66" s="181"/>
      <c r="L66" s="180"/>
      <c r="M66" s="180"/>
      <c r="N66" s="180"/>
      <c r="O66" s="179"/>
      <c r="P66" s="179"/>
      <c r="Q66" s="180"/>
      <c r="R66" s="179"/>
      <c r="S66" s="179"/>
      <c r="T66" s="180"/>
      <c r="U66" s="180"/>
      <c r="V66" s="179"/>
    </row>
    <row r="67" spans="1:22" s="74" customFormat="1" ht="12.75">
      <c r="A67" s="74" t="s">
        <v>48</v>
      </c>
      <c r="B67" s="89">
        <f>SUM(B61,B54)</f>
        <v>2</v>
      </c>
      <c r="C67" s="90">
        <f aca="true" t="shared" si="12" ref="C67:V67">SUM(C61,C54)</f>
        <v>34</v>
      </c>
      <c r="D67" s="91">
        <f t="shared" si="12"/>
        <v>873</v>
      </c>
      <c r="E67" s="90">
        <f t="shared" si="12"/>
        <v>608</v>
      </c>
      <c r="F67" s="90">
        <f t="shared" si="12"/>
        <v>229</v>
      </c>
      <c r="G67" s="90">
        <f t="shared" si="12"/>
        <v>74</v>
      </c>
      <c r="H67" s="89">
        <f t="shared" si="12"/>
        <v>1820</v>
      </c>
      <c r="I67" s="89">
        <f t="shared" si="12"/>
        <v>0</v>
      </c>
      <c r="J67" s="90">
        <f t="shared" si="12"/>
        <v>40</v>
      </c>
      <c r="K67" s="91">
        <f t="shared" si="12"/>
        <v>1256</v>
      </c>
      <c r="L67" s="90">
        <f t="shared" si="12"/>
        <v>736</v>
      </c>
      <c r="M67" s="90">
        <f t="shared" si="12"/>
        <v>302</v>
      </c>
      <c r="N67" s="90">
        <f t="shared" si="12"/>
        <v>66</v>
      </c>
      <c r="O67" s="89">
        <f t="shared" si="12"/>
        <v>2400</v>
      </c>
      <c r="P67" s="89">
        <f t="shared" si="12"/>
        <v>2</v>
      </c>
      <c r="Q67" s="90">
        <f t="shared" si="12"/>
        <v>74</v>
      </c>
      <c r="R67" s="89">
        <f t="shared" si="12"/>
        <v>2129</v>
      </c>
      <c r="S67" s="89">
        <f t="shared" si="12"/>
        <v>1344</v>
      </c>
      <c r="T67" s="90">
        <f t="shared" si="12"/>
        <v>531</v>
      </c>
      <c r="U67" s="90">
        <f t="shared" si="12"/>
        <v>140</v>
      </c>
      <c r="V67" s="89">
        <f t="shared" si="12"/>
        <v>4220</v>
      </c>
    </row>
    <row r="68" spans="1:22" ht="12.75">
      <c r="A68" s="74" t="s">
        <v>49</v>
      </c>
      <c r="B68" s="89">
        <f aca="true" t="shared" si="13" ref="B68:Q71">SUM(B62,B55)</f>
        <v>0</v>
      </c>
      <c r="C68" s="103">
        <f t="shared" si="13"/>
        <v>8</v>
      </c>
      <c r="D68" s="91">
        <f t="shared" si="13"/>
        <v>637</v>
      </c>
      <c r="E68" s="103">
        <f t="shared" si="13"/>
        <v>879</v>
      </c>
      <c r="F68" s="103">
        <f t="shared" si="13"/>
        <v>590</v>
      </c>
      <c r="G68" s="103">
        <f t="shared" si="13"/>
        <v>261</v>
      </c>
      <c r="H68" s="89">
        <f t="shared" si="13"/>
        <v>2375</v>
      </c>
      <c r="I68" s="89">
        <f t="shared" si="13"/>
        <v>0</v>
      </c>
      <c r="J68" s="103">
        <f t="shared" si="13"/>
        <v>4</v>
      </c>
      <c r="K68" s="91">
        <f t="shared" si="13"/>
        <v>539</v>
      </c>
      <c r="L68" s="103">
        <f t="shared" si="13"/>
        <v>644</v>
      </c>
      <c r="M68" s="103">
        <f t="shared" si="13"/>
        <v>462</v>
      </c>
      <c r="N68" s="103">
        <f t="shared" si="13"/>
        <v>221</v>
      </c>
      <c r="O68" s="89">
        <f t="shared" si="13"/>
        <v>1870</v>
      </c>
      <c r="P68" s="89">
        <f t="shared" si="13"/>
        <v>0</v>
      </c>
      <c r="Q68" s="90">
        <f t="shared" si="13"/>
        <v>12</v>
      </c>
      <c r="R68" s="89">
        <f aca="true" t="shared" si="14" ref="R68:V69">SUM(R62,R55)</f>
        <v>1176</v>
      </c>
      <c r="S68" s="89">
        <f t="shared" si="14"/>
        <v>1523</v>
      </c>
      <c r="T68" s="90">
        <f t="shared" si="14"/>
        <v>1052</v>
      </c>
      <c r="U68" s="90">
        <f t="shared" si="14"/>
        <v>482</v>
      </c>
      <c r="V68" s="89">
        <f t="shared" si="14"/>
        <v>4245</v>
      </c>
    </row>
    <row r="69" spans="1:22" ht="12.75">
      <c r="A69" s="74" t="s">
        <v>50</v>
      </c>
      <c r="B69" s="89">
        <f t="shared" si="13"/>
        <v>0</v>
      </c>
      <c r="C69" s="103">
        <f t="shared" si="13"/>
        <v>1</v>
      </c>
      <c r="D69" s="91">
        <f t="shared" si="13"/>
        <v>22</v>
      </c>
      <c r="E69" s="103">
        <f t="shared" si="13"/>
        <v>44</v>
      </c>
      <c r="F69" s="103">
        <f t="shared" si="13"/>
        <v>31</v>
      </c>
      <c r="G69" s="103">
        <f t="shared" si="13"/>
        <v>11</v>
      </c>
      <c r="H69" s="89">
        <f t="shared" si="13"/>
        <v>109</v>
      </c>
      <c r="I69" s="89">
        <f t="shared" si="13"/>
        <v>0</v>
      </c>
      <c r="J69" s="103">
        <f t="shared" si="13"/>
        <v>0</v>
      </c>
      <c r="K69" s="91">
        <f t="shared" si="13"/>
        <v>99</v>
      </c>
      <c r="L69" s="103">
        <f t="shared" si="13"/>
        <v>105</v>
      </c>
      <c r="M69" s="103">
        <f t="shared" si="13"/>
        <v>69</v>
      </c>
      <c r="N69" s="103">
        <f t="shared" si="13"/>
        <v>17</v>
      </c>
      <c r="O69" s="89">
        <f t="shared" si="13"/>
        <v>290</v>
      </c>
      <c r="P69" s="89">
        <f t="shared" si="13"/>
        <v>0</v>
      </c>
      <c r="Q69" s="90">
        <f t="shared" si="13"/>
        <v>1</v>
      </c>
      <c r="R69" s="89">
        <f t="shared" si="14"/>
        <v>121</v>
      </c>
      <c r="S69" s="89">
        <f t="shared" si="14"/>
        <v>149</v>
      </c>
      <c r="T69" s="90">
        <f t="shared" si="14"/>
        <v>100</v>
      </c>
      <c r="U69" s="90">
        <f t="shared" si="14"/>
        <v>28</v>
      </c>
      <c r="V69" s="89">
        <f t="shared" si="14"/>
        <v>399</v>
      </c>
    </row>
    <row r="70" spans="1:22" ht="12.75">
      <c r="A70" s="74" t="s">
        <v>51</v>
      </c>
      <c r="B70" s="89">
        <f t="shared" si="13"/>
        <v>0</v>
      </c>
      <c r="C70" s="103">
        <f t="shared" si="13"/>
        <v>3</v>
      </c>
      <c r="D70" s="91">
        <f t="shared" si="13"/>
        <v>666</v>
      </c>
      <c r="E70" s="103">
        <f t="shared" si="13"/>
        <v>1705</v>
      </c>
      <c r="F70" s="103">
        <f t="shared" si="13"/>
        <v>988</v>
      </c>
      <c r="G70" s="103">
        <f t="shared" si="13"/>
        <v>552</v>
      </c>
      <c r="H70" s="89">
        <f t="shared" si="13"/>
        <v>3914</v>
      </c>
      <c r="I70" s="89">
        <f t="shared" si="13"/>
        <v>0</v>
      </c>
      <c r="J70" s="103">
        <f t="shared" si="13"/>
        <v>1</v>
      </c>
      <c r="K70" s="91">
        <f t="shared" si="13"/>
        <v>556</v>
      </c>
      <c r="L70" s="103">
        <f t="shared" si="13"/>
        <v>1285</v>
      </c>
      <c r="M70" s="103">
        <f t="shared" si="13"/>
        <v>739</v>
      </c>
      <c r="N70" s="103">
        <f t="shared" si="13"/>
        <v>381</v>
      </c>
      <c r="O70" s="89">
        <f t="shared" si="13"/>
        <v>2962</v>
      </c>
      <c r="P70" s="89">
        <f t="shared" si="13"/>
        <v>0</v>
      </c>
      <c r="Q70" s="90">
        <f t="shared" si="13"/>
        <v>4</v>
      </c>
      <c r="R70" s="89">
        <f aca="true" t="shared" si="15" ref="R70:V71">SUM(R64,R57)</f>
        <v>1222</v>
      </c>
      <c r="S70" s="89">
        <f t="shared" si="15"/>
        <v>2990</v>
      </c>
      <c r="T70" s="90">
        <f t="shared" si="15"/>
        <v>1727</v>
      </c>
      <c r="U70" s="90">
        <f t="shared" si="15"/>
        <v>933</v>
      </c>
      <c r="V70" s="89">
        <f t="shared" si="15"/>
        <v>6876</v>
      </c>
    </row>
    <row r="71" spans="1:22" s="60" customFormat="1" ht="12.75">
      <c r="A71" s="29" t="s">
        <v>1</v>
      </c>
      <c r="B71" s="98">
        <f t="shared" si="13"/>
        <v>2</v>
      </c>
      <c r="C71" s="94">
        <f t="shared" si="13"/>
        <v>46</v>
      </c>
      <c r="D71" s="95">
        <f t="shared" si="13"/>
        <v>2198</v>
      </c>
      <c r="E71" s="94">
        <f t="shared" si="13"/>
        <v>3236</v>
      </c>
      <c r="F71" s="94">
        <f t="shared" si="13"/>
        <v>1838</v>
      </c>
      <c r="G71" s="94">
        <f t="shared" si="13"/>
        <v>898</v>
      </c>
      <c r="H71" s="93">
        <f t="shared" si="13"/>
        <v>8218</v>
      </c>
      <c r="I71" s="93">
        <f t="shared" si="13"/>
        <v>0</v>
      </c>
      <c r="J71" s="94">
        <f t="shared" si="13"/>
        <v>45</v>
      </c>
      <c r="K71" s="95">
        <f t="shared" si="13"/>
        <v>2450</v>
      </c>
      <c r="L71" s="94">
        <f t="shared" si="13"/>
        <v>2770</v>
      </c>
      <c r="M71" s="94">
        <f t="shared" si="13"/>
        <v>1572</v>
      </c>
      <c r="N71" s="94">
        <f t="shared" si="13"/>
        <v>685</v>
      </c>
      <c r="O71" s="93">
        <f t="shared" si="13"/>
        <v>7522</v>
      </c>
      <c r="P71" s="93">
        <f t="shared" si="13"/>
        <v>2</v>
      </c>
      <c r="Q71" s="94">
        <f t="shared" si="13"/>
        <v>91</v>
      </c>
      <c r="R71" s="93">
        <f t="shared" si="15"/>
        <v>4648</v>
      </c>
      <c r="S71" s="93">
        <f t="shared" si="15"/>
        <v>6006</v>
      </c>
      <c r="T71" s="94">
        <f t="shared" si="15"/>
        <v>3410</v>
      </c>
      <c r="U71" s="94">
        <f t="shared" si="15"/>
        <v>1583</v>
      </c>
      <c r="V71" s="93">
        <f t="shared" si="15"/>
        <v>15740</v>
      </c>
    </row>
    <row r="72" spans="1:22" s="30" customFormat="1" ht="15" customHeight="1">
      <c r="A72" s="29"/>
      <c r="B72" s="105"/>
      <c r="C72" s="105"/>
      <c r="D72" s="105"/>
      <c r="E72" s="105"/>
      <c r="F72" s="105"/>
      <c r="G72" s="105"/>
      <c r="H72" s="105"/>
      <c r="I72" s="105"/>
      <c r="J72" s="105"/>
      <c r="K72" s="105"/>
      <c r="L72" s="105"/>
      <c r="M72" s="105"/>
      <c r="N72" s="105"/>
      <c r="O72" s="105"/>
      <c r="P72" s="105"/>
      <c r="Q72" s="105"/>
      <c r="R72" s="105"/>
      <c r="S72" s="105"/>
      <c r="T72" s="105"/>
      <c r="U72" s="105"/>
      <c r="V72" s="105"/>
    </row>
    <row r="73" spans="1:22" s="30" customFormat="1" ht="15" customHeight="1">
      <c r="A73" s="29"/>
      <c r="B73" s="105"/>
      <c r="C73" s="105"/>
      <c r="D73" s="105"/>
      <c r="E73" s="105"/>
      <c r="F73" s="105"/>
      <c r="G73" s="105"/>
      <c r="H73" s="105"/>
      <c r="I73" s="105"/>
      <c r="J73" s="105"/>
      <c r="K73" s="105"/>
      <c r="L73" s="105"/>
      <c r="M73" s="105"/>
      <c r="N73" s="105"/>
      <c r="O73" s="105"/>
      <c r="P73" s="105"/>
      <c r="Q73" s="105"/>
      <c r="R73" s="105"/>
      <c r="S73" s="105"/>
      <c r="T73" s="105"/>
      <c r="U73" s="105"/>
      <c r="V73" s="105"/>
    </row>
    <row r="74" spans="1:22" s="30" customFormat="1" ht="15" customHeight="1">
      <c r="A74" s="29"/>
      <c r="B74" s="105"/>
      <c r="C74" s="105"/>
      <c r="D74" s="105"/>
      <c r="E74" s="105"/>
      <c r="F74" s="105"/>
      <c r="G74" s="105"/>
      <c r="H74" s="105"/>
      <c r="I74" s="105"/>
      <c r="J74" s="105"/>
      <c r="K74" s="105"/>
      <c r="L74" s="105"/>
      <c r="M74" s="105"/>
      <c r="N74" s="105"/>
      <c r="O74" s="105"/>
      <c r="P74" s="105"/>
      <c r="Q74" s="105"/>
      <c r="R74" s="105"/>
      <c r="S74" s="105"/>
      <c r="T74" s="105"/>
      <c r="U74" s="105"/>
      <c r="V74" s="105"/>
    </row>
    <row r="75" spans="1:22" s="30" customFormat="1" ht="15" customHeight="1">
      <c r="A75" s="29"/>
      <c r="B75" s="105"/>
      <c r="C75" s="105"/>
      <c r="D75" s="105"/>
      <c r="E75" s="105"/>
      <c r="F75" s="105"/>
      <c r="G75" s="105"/>
      <c r="H75" s="105"/>
      <c r="I75" s="105"/>
      <c r="J75" s="105"/>
      <c r="K75" s="105"/>
      <c r="L75" s="105"/>
      <c r="M75" s="105"/>
      <c r="N75" s="105"/>
      <c r="O75" s="105"/>
      <c r="P75" s="105"/>
      <c r="Q75" s="105"/>
      <c r="R75" s="105"/>
      <c r="S75" s="105"/>
      <c r="T75" s="105"/>
      <c r="U75" s="105"/>
      <c r="V75" s="105"/>
    </row>
    <row r="76" spans="1:22" s="30" customFormat="1" ht="15" customHeight="1">
      <c r="A76" s="29"/>
      <c r="B76" s="105"/>
      <c r="C76" s="105"/>
      <c r="D76" s="105"/>
      <c r="E76" s="105"/>
      <c r="F76" s="105"/>
      <c r="G76" s="105"/>
      <c r="H76" s="105"/>
      <c r="I76" s="105"/>
      <c r="J76" s="105"/>
      <c r="K76" s="105"/>
      <c r="L76" s="105"/>
      <c r="M76" s="105"/>
      <c r="N76" s="105"/>
      <c r="O76" s="105"/>
      <c r="P76" s="105"/>
      <c r="Q76" s="105"/>
      <c r="R76" s="105"/>
      <c r="S76" s="105"/>
      <c r="T76" s="105"/>
      <c r="U76" s="105"/>
      <c r="V76" s="105"/>
    </row>
    <row r="77" spans="1:22" s="30" customFormat="1" ht="15" customHeight="1">
      <c r="A77" s="29"/>
      <c r="B77" s="105"/>
      <c r="C77" s="105"/>
      <c r="D77" s="105"/>
      <c r="E77" s="105"/>
      <c r="F77" s="105"/>
      <c r="G77" s="105"/>
      <c r="H77" s="105"/>
      <c r="I77" s="105"/>
      <c r="J77" s="105"/>
      <c r="K77" s="105"/>
      <c r="L77" s="105"/>
      <c r="M77" s="105"/>
      <c r="N77" s="105"/>
      <c r="O77" s="105"/>
      <c r="P77" s="105"/>
      <c r="Q77" s="105"/>
      <c r="R77" s="105"/>
      <c r="S77" s="105"/>
      <c r="T77" s="105"/>
      <c r="U77" s="105"/>
      <c r="V77" s="105"/>
    </row>
    <row r="78" spans="1:22" s="30" customFormat="1" ht="15" customHeight="1">
      <c r="A78" s="29"/>
      <c r="B78" s="105"/>
      <c r="C78" s="105"/>
      <c r="D78" s="105"/>
      <c r="E78" s="105"/>
      <c r="F78" s="105"/>
      <c r="G78" s="105"/>
      <c r="H78" s="105"/>
      <c r="I78" s="105"/>
      <c r="J78" s="105"/>
      <c r="K78" s="105"/>
      <c r="L78" s="105"/>
      <c r="M78" s="105"/>
      <c r="N78" s="105"/>
      <c r="O78" s="105"/>
      <c r="P78" s="105"/>
      <c r="Q78" s="105"/>
      <c r="R78" s="105"/>
      <c r="S78" s="105"/>
      <c r="T78" s="105"/>
      <c r="U78" s="105"/>
      <c r="V78" s="105"/>
    </row>
    <row r="79" spans="1:22" s="30" customFormat="1" ht="15" customHeight="1">
      <c r="A79" s="29"/>
      <c r="B79" s="105"/>
      <c r="C79" s="105"/>
      <c r="D79" s="105"/>
      <c r="E79" s="105"/>
      <c r="F79" s="105"/>
      <c r="G79" s="105"/>
      <c r="H79" s="105"/>
      <c r="I79" s="105"/>
      <c r="J79" s="105"/>
      <c r="K79" s="105"/>
      <c r="L79" s="105"/>
      <c r="M79" s="105"/>
      <c r="N79" s="105"/>
      <c r="O79" s="105"/>
      <c r="P79" s="105"/>
      <c r="Q79" s="105"/>
      <c r="R79" s="105"/>
      <c r="S79" s="105"/>
      <c r="T79" s="105"/>
      <c r="U79" s="105"/>
      <c r="V79" s="105"/>
    </row>
    <row r="80" spans="1:22" s="30" customFormat="1" ht="15" customHeight="1">
      <c r="A80" s="29"/>
      <c r="B80" s="105"/>
      <c r="C80" s="105"/>
      <c r="D80" s="105"/>
      <c r="E80" s="105"/>
      <c r="F80" s="105"/>
      <c r="G80" s="105"/>
      <c r="H80" s="105"/>
      <c r="I80" s="105"/>
      <c r="J80" s="105"/>
      <c r="K80" s="105"/>
      <c r="L80" s="105"/>
      <c r="M80" s="105"/>
      <c r="N80" s="105"/>
      <c r="O80" s="105"/>
      <c r="P80" s="105"/>
      <c r="Q80" s="105"/>
      <c r="R80" s="105"/>
      <c r="S80" s="105"/>
      <c r="T80" s="105"/>
      <c r="U80" s="105"/>
      <c r="V80" s="105"/>
    </row>
    <row r="81" spans="1:22" s="30" customFormat="1" ht="15" customHeight="1">
      <c r="A81" s="29"/>
      <c r="B81" s="105"/>
      <c r="C81" s="105"/>
      <c r="D81" s="105"/>
      <c r="E81" s="105"/>
      <c r="F81" s="105"/>
      <c r="G81" s="105"/>
      <c r="H81" s="105"/>
      <c r="I81" s="105"/>
      <c r="J81" s="105"/>
      <c r="K81" s="105"/>
      <c r="L81" s="105"/>
      <c r="M81" s="105"/>
      <c r="N81" s="105"/>
      <c r="O81" s="105"/>
      <c r="P81" s="105"/>
      <c r="Q81" s="105"/>
      <c r="R81" s="105"/>
      <c r="S81" s="105"/>
      <c r="T81" s="105"/>
      <c r="U81" s="105"/>
      <c r="V81" s="105"/>
    </row>
    <row r="82" spans="1:22" s="30" customFormat="1" ht="15" customHeight="1">
      <c r="A82" s="29"/>
      <c r="B82" s="105"/>
      <c r="C82" s="105"/>
      <c r="D82" s="105"/>
      <c r="E82" s="105"/>
      <c r="F82" s="105"/>
      <c r="G82" s="105"/>
      <c r="H82" s="105"/>
      <c r="I82" s="105"/>
      <c r="J82" s="105"/>
      <c r="K82" s="105"/>
      <c r="L82" s="105"/>
      <c r="M82" s="105"/>
      <c r="N82" s="105"/>
      <c r="O82" s="105"/>
      <c r="P82" s="105"/>
      <c r="Q82" s="105"/>
      <c r="R82" s="105"/>
      <c r="S82" s="105"/>
      <c r="T82" s="105"/>
      <c r="U82" s="105"/>
      <c r="V82" s="105"/>
    </row>
    <row r="83" spans="1:3" ht="12.75">
      <c r="A83" s="30" t="s">
        <v>72</v>
      </c>
      <c r="C83" s="75"/>
    </row>
    <row r="84" spans="1:22" ht="12.75">
      <c r="A84" s="219" t="s">
        <v>9</v>
      </c>
      <c r="B84" s="219"/>
      <c r="C84" s="219"/>
      <c r="D84" s="219"/>
      <c r="E84" s="219"/>
      <c r="F84" s="219"/>
      <c r="G84" s="219"/>
      <c r="H84" s="219"/>
      <c r="I84" s="219"/>
      <c r="J84" s="219"/>
      <c r="K84" s="219"/>
      <c r="L84" s="219"/>
      <c r="M84" s="219"/>
      <c r="N84" s="219"/>
      <c r="O84" s="219"/>
      <c r="P84" s="219"/>
      <c r="Q84" s="219"/>
      <c r="R84" s="219"/>
      <c r="S84" s="219"/>
      <c r="T84" s="219"/>
      <c r="U84" s="219"/>
      <c r="V84" s="219"/>
    </row>
    <row r="85" spans="1:22" ht="12.75">
      <c r="A85" s="219" t="s">
        <v>54</v>
      </c>
      <c r="B85" s="219"/>
      <c r="C85" s="219"/>
      <c r="D85" s="219"/>
      <c r="E85" s="219"/>
      <c r="F85" s="219"/>
      <c r="G85" s="219"/>
      <c r="H85" s="219"/>
      <c r="I85" s="219"/>
      <c r="J85" s="219"/>
      <c r="K85" s="219"/>
      <c r="L85" s="219"/>
      <c r="M85" s="219"/>
      <c r="N85" s="219"/>
      <c r="O85" s="219"/>
      <c r="P85" s="219"/>
      <c r="Q85" s="219"/>
      <c r="R85" s="219"/>
      <c r="S85" s="219"/>
      <c r="T85" s="219"/>
      <c r="U85" s="219"/>
      <c r="V85" s="219"/>
    </row>
    <row r="86" spans="1:22" s="2" customFormat="1" ht="12.75">
      <c r="A86" s="220" t="s">
        <v>30</v>
      </c>
      <c r="B86" s="220"/>
      <c r="C86" s="220"/>
      <c r="D86" s="220"/>
      <c r="E86" s="220"/>
      <c r="F86" s="220"/>
      <c r="G86" s="220"/>
      <c r="H86" s="220"/>
      <c r="I86" s="220"/>
      <c r="J86" s="220"/>
      <c r="K86" s="220"/>
      <c r="L86" s="220"/>
      <c r="M86" s="220"/>
      <c r="N86" s="220"/>
      <c r="O86" s="220"/>
      <c r="P86" s="220"/>
      <c r="Q86" s="220"/>
      <c r="R86" s="220"/>
      <c r="S86" s="220"/>
      <c r="T86" s="220"/>
      <c r="U86" s="220"/>
      <c r="V86" s="220"/>
    </row>
    <row r="87" spans="1:22" s="2" customFormat="1" ht="12.75">
      <c r="A87" s="73"/>
      <c r="B87" s="73"/>
      <c r="C87" s="73"/>
      <c r="D87" s="73"/>
      <c r="E87" s="73"/>
      <c r="F87" s="73"/>
      <c r="G87" s="73"/>
      <c r="H87" s="73"/>
      <c r="I87" s="73"/>
      <c r="J87" s="73"/>
      <c r="K87" s="73"/>
      <c r="L87" s="73"/>
      <c r="M87" s="73"/>
      <c r="N87" s="73"/>
      <c r="O87" s="73"/>
      <c r="P87" s="73"/>
      <c r="Q87" s="73"/>
      <c r="R87" s="73"/>
      <c r="S87" s="73"/>
      <c r="T87" s="73"/>
      <c r="U87" s="73"/>
      <c r="V87" s="73"/>
    </row>
    <row r="88" spans="1:22" ht="12.75">
      <c r="A88" s="219" t="s">
        <v>24</v>
      </c>
      <c r="B88" s="219"/>
      <c r="C88" s="219"/>
      <c r="D88" s="219"/>
      <c r="E88" s="219"/>
      <c r="F88" s="219"/>
      <c r="G88" s="219"/>
      <c r="H88" s="219"/>
      <c r="I88" s="219"/>
      <c r="J88" s="219"/>
      <c r="K88" s="219"/>
      <c r="L88" s="219"/>
      <c r="M88" s="219"/>
      <c r="N88" s="219"/>
      <c r="O88" s="219"/>
      <c r="P88" s="219"/>
      <c r="Q88" s="219"/>
      <c r="R88" s="219"/>
      <c r="S88" s="219"/>
      <c r="T88" s="219"/>
      <c r="U88" s="219"/>
      <c r="V88" s="219"/>
    </row>
    <row r="89" ht="6.75" customHeight="1" thickBot="1"/>
    <row r="90" spans="1:22" ht="12.75">
      <c r="A90" s="76"/>
      <c r="B90" s="213" t="s">
        <v>34</v>
      </c>
      <c r="C90" s="214"/>
      <c r="D90" s="214"/>
      <c r="E90" s="214"/>
      <c r="F90" s="214"/>
      <c r="G90" s="214"/>
      <c r="H90" s="215"/>
      <c r="I90" s="213" t="s">
        <v>35</v>
      </c>
      <c r="J90" s="214"/>
      <c r="K90" s="214"/>
      <c r="L90" s="214"/>
      <c r="M90" s="214"/>
      <c r="N90" s="214"/>
      <c r="O90" s="215"/>
      <c r="P90" s="213" t="s">
        <v>1</v>
      </c>
      <c r="Q90" s="214"/>
      <c r="R90" s="214"/>
      <c r="S90" s="214"/>
      <c r="T90" s="214"/>
      <c r="U90" s="214"/>
      <c r="V90" s="214"/>
    </row>
    <row r="91" spans="2:22" ht="12.75">
      <c r="B91" s="229" t="s">
        <v>36</v>
      </c>
      <c r="C91" s="230"/>
      <c r="D91" s="77" t="s">
        <v>37</v>
      </c>
      <c r="E91" s="230" t="s">
        <v>38</v>
      </c>
      <c r="F91" s="230"/>
      <c r="G91" s="230"/>
      <c r="H91" s="78" t="s">
        <v>1</v>
      </c>
      <c r="I91" s="229" t="s">
        <v>36</v>
      </c>
      <c r="J91" s="231"/>
      <c r="K91" s="74" t="s">
        <v>37</v>
      </c>
      <c r="L91" s="229" t="s">
        <v>38</v>
      </c>
      <c r="M91" s="230"/>
      <c r="N91" s="230"/>
      <c r="O91" s="78" t="s">
        <v>1</v>
      </c>
      <c r="P91" s="229" t="s">
        <v>36</v>
      </c>
      <c r="Q91" s="231"/>
      <c r="R91" s="74" t="s">
        <v>37</v>
      </c>
      <c r="S91" s="229" t="s">
        <v>38</v>
      </c>
      <c r="T91" s="230"/>
      <c r="U91" s="230"/>
      <c r="V91" s="78" t="s">
        <v>1</v>
      </c>
    </row>
    <row r="92" spans="1:22" ht="12.75">
      <c r="A92" s="169" t="s">
        <v>39</v>
      </c>
      <c r="B92" s="170" t="s">
        <v>40</v>
      </c>
      <c r="C92" s="169">
        <v>1</v>
      </c>
      <c r="D92" s="171" t="s">
        <v>41</v>
      </c>
      <c r="E92" s="169" t="s">
        <v>42</v>
      </c>
      <c r="F92" s="169" t="s">
        <v>43</v>
      </c>
      <c r="G92" s="169" t="s">
        <v>44</v>
      </c>
      <c r="H92" s="172"/>
      <c r="I92" s="170" t="s">
        <v>40</v>
      </c>
      <c r="J92" s="169">
        <v>1</v>
      </c>
      <c r="K92" s="171" t="s">
        <v>41</v>
      </c>
      <c r="L92" s="169" t="s">
        <v>42</v>
      </c>
      <c r="M92" s="169" t="s">
        <v>43</v>
      </c>
      <c r="N92" s="169" t="s">
        <v>44</v>
      </c>
      <c r="O92" s="172"/>
      <c r="P92" s="170" t="s">
        <v>40</v>
      </c>
      <c r="Q92" s="169">
        <v>1</v>
      </c>
      <c r="R92" s="171" t="s">
        <v>41</v>
      </c>
      <c r="S92" s="169" t="s">
        <v>42</v>
      </c>
      <c r="T92" s="169" t="s">
        <v>43</v>
      </c>
      <c r="U92" s="169" t="s">
        <v>44</v>
      </c>
      <c r="V92" s="172"/>
    </row>
    <row r="93" spans="1:22" ht="12.75">
      <c r="A93" s="30" t="s">
        <v>20</v>
      </c>
      <c r="B93" s="89"/>
      <c r="C93" s="90"/>
      <c r="D93" s="91"/>
      <c r="E93" s="90"/>
      <c r="F93" s="90"/>
      <c r="G93" s="90"/>
      <c r="H93" s="89"/>
      <c r="I93" s="89"/>
      <c r="J93" s="90"/>
      <c r="K93" s="91"/>
      <c r="L93" s="90"/>
      <c r="M93" s="90"/>
      <c r="N93" s="90"/>
      <c r="O93" s="89"/>
      <c r="P93" s="89"/>
      <c r="Q93" s="90"/>
      <c r="R93" s="89"/>
      <c r="S93" s="89"/>
      <c r="T93" s="90"/>
      <c r="U93" s="92"/>
      <c r="V93" s="89"/>
    </row>
    <row r="94" spans="1:22" ht="12.75">
      <c r="A94" s="74" t="s">
        <v>48</v>
      </c>
      <c r="B94" s="89">
        <f>SUM(B54,B12)</f>
        <v>20</v>
      </c>
      <c r="C94" s="90">
        <f aca="true" t="shared" si="16" ref="C94:V94">SUM(C54,C12)</f>
        <v>758</v>
      </c>
      <c r="D94" s="91">
        <f t="shared" si="16"/>
        <v>23825</v>
      </c>
      <c r="E94" s="90">
        <f t="shared" si="16"/>
        <v>3084</v>
      </c>
      <c r="F94" s="90">
        <f t="shared" si="16"/>
        <v>434</v>
      </c>
      <c r="G94" s="90">
        <f t="shared" si="16"/>
        <v>54</v>
      </c>
      <c r="H94" s="89">
        <f t="shared" si="16"/>
        <v>28175</v>
      </c>
      <c r="I94" s="89">
        <f t="shared" si="16"/>
        <v>10</v>
      </c>
      <c r="J94" s="90">
        <f t="shared" si="16"/>
        <v>793</v>
      </c>
      <c r="K94" s="91">
        <f t="shared" si="16"/>
        <v>29639</v>
      </c>
      <c r="L94" s="90">
        <f t="shared" si="16"/>
        <v>2936</v>
      </c>
      <c r="M94" s="90">
        <f t="shared" si="16"/>
        <v>442</v>
      </c>
      <c r="N94" s="90">
        <f t="shared" si="16"/>
        <v>55</v>
      </c>
      <c r="O94" s="89">
        <f t="shared" si="16"/>
        <v>33875</v>
      </c>
      <c r="P94" s="89">
        <f t="shared" si="16"/>
        <v>30</v>
      </c>
      <c r="Q94" s="90">
        <f t="shared" si="16"/>
        <v>1551</v>
      </c>
      <c r="R94" s="89">
        <f t="shared" si="16"/>
        <v>53464</v>
      </c>
      <c r="S94" s="89">
        <f t="shared" si="16"/>
        <v>6020</v>
      </c>
      <c r="T94" s="90">
        <f t="shared" si="16"/>
        <v>876</v>
      </c>
      <c r="U94" s="92">
        <f t="shared" si="16"/>
        <v>109</v>
      </c>
      <c r="V94" s="89">
        <f t="shared" si="16"/>
        <v>62050</v>
      </c>
    </row>
    <row r="95" spans="1:22" ht="12.75">
      <c r="A95" s="74" t="s">
        <v>49</v>
      </c>
      <c r="B95" s="89">
        <f aca="true" t="shared" si="17" ref="B95:V95">SUM(B55,B13)</f>
        <v>0</v>
      </c>
      <c r="C95" s="103">
        <f t="shared" si="17"/>
        <v>64</v>
      </c>
      <c r="D95" s="91">
        <f t="shared" si="17"/>
        <v>15024</v>
      </c>
      <c r="E95" s="103">
        <f t="shared" si="17"/>
        <v>6737</v>
      </c>
      <c r="F95" s="103">
        <f t="shared" si="17"/>
        <v>1728</v>
      </c>
      <c r="G95" s="103">
        <f t="shared" si="17"/>
        <v>308</v>
      </c>
      <c r="H95" s="89">
        <f t="shared" si="17"/>
        <v>23861</v>
      </c>
      <c r="I95" s="89">
        <f t="shared" si="17"/>
        <v>0</v>
      </c>
      <c r="J95" s="103">
        <f t="shared" si="17"/>
        <v>53</v>
      </c>
      <c r="K95" s="91">
        <f t="shared" si="17"/>
        <v>11913</v>
      </c>
      <c r="L95" s="103">
        <f t="shared" si="17"/>
        <v>4508</v>
      </c>
      <c r="M95" s="103">
        <f t="shared" si="17"/>
        <v>1073</v>
      </c>
      <c r="N95" s="103">
        <f t="shared" si="17"/>
        <v>195</v>
      </c>
      <c r="O95" s="89">
        <f t="shared" si="17"/>
        <v>17742</v>
      </c>
      <c r="P95" s="89">
        <f t="shared" si="17"/>
        <v>0</v>
      </c>
      <c r="Q95" s="90">
        <f t="shared" si="17"/>
        <v>117</v>
      </c>
      <c r="R95" s="89">
        <f t="shared" si="17"/>
        <v>26937</v>
      </c>
      <c r="S95" s="89">
        <f t="shared" si="17"/>
        <v>11245</v>
      </c>
      <c r="T95" s="90">
        <f t="shared" si="17"/>
        <v>2801</v>
      </c>
      <c r="U95" s="92">
        <f t="shared" si="17"/>
        <v>503</v>
      </c>
      <c r="V95" s="89">
        <f t="shared" si="17"/>
        <v>41603</v>
      </c>
    </row>
    <row r="96" spans="1:22" ht="12.75">
      <c r="A96" s="74" t="s">
        <v>50</v>
      </c>
      <c r="B96" s="89">
        <f aca="true" t="shared" si="18" ref="B96:V96">SUM(B56,B14)</f>
        <v>0</v>
      </c>
      <c r="C96" s="103">
        <f t="shared" si="18"/>
        <v>8</v>
      </c>
      <c r="D96" s="91">
        <f t="shared" si="18"/>
        <v>501</v>
      </c>
      <c r="E96" s="103">
        <f t="shared" si="18"/>
        <v>366</v>
      </c>
      <c r="F96" s="103">
        <f t="shared" si="18"/>
        <v>114</v>
      </c>
      <c r="G96" s="103">
        <f t="shared" si="18"/>
        <v>22</v>
      </c>
      <c r="H96" s="89">
        <f t="shared" si="18"/>
        <v>1011</v>
      </c>
      <c r="I96" s="89">
        <f t="shared" si="18"/>
        <v>0</v>
      </c>
      <c r="J96" s="103">
        <f t="shared" si="18"/>
        <v>13</v>
      </c>
      <c r="K96" s="91">
        <f t="shared" si="18"/>
        <v>1176</v>
      </c>
      <c r="L96" s="103">
        <f t="shared" si="18"/>
        <v>495</v>
      </c>
      <c r="M96" s="103">
        <f t="shared" si="18"/>
        <v>144</v>
      </c>
      <c r="N96" s="103">
        <f t="shared" si="18"/>
        <v>27</v>
      </c>
      <c r="O96" s="89">
        <f t="shared" si="18"/>
        <v>1855</v>
      </c>
      <c r="P96" s="89">
        <f t="shared" si="18"/>
        <v>0</v>
      </c>
      <c r="Q96" s="90">
        <f t="shared" si="18"/>
        <v>21</v>
      </c>
      <c r="R96" s="89">
        <f t="shared" si="18"/>
        <v>1677</v>
      </c>
      <c r="S96" s="89">
        <f t="shared" si="18"/>
        <v>861</v>
      </c>
      <c r="T96" s="90">
        <f t="shared" si="18"/>
        <v>258</v>
      </c>
      <c r="U96" s="92">
        <f t="shared" si="18"/>
        <v>49</v>
      </c>
      <c r="V96" s="89">
        <f t="shared" si="18"/>
        <v>2866</v>
      </c>
    </row>
    <row r="97" spans="1:22" ht="12.75">
      <c r="A97" s="74" t="s">
        <v>51</v>
      </c>
      <c r="B97" s="89">
        <f aca="true" t="shared" si="19" ref="B97:V97">SUM(B57,B15)</f>
        <v>0</v>
      </c>
      <c r="C97" s="103">
        <f t="shared" si="19"/>
        <v>2</v>
      </c>
      <c r="D97" s="91">
        <f t="shared" si="19"/>
        <v>6138</v>
      </c>
      <c r="E97" s="103">
        <f t="shared" si="19"/>
        <v>7701</v>
      </c>
      <c r="F97" s="103">
        <f t="shared" si="19"/>
        <v>2116</v>
      </c>
      <c r="G97" s="103">
        <f t="shared" si="19"/>
        <v>620</v>
      </c>
      <c r="H97" s="89">
        <f t="shared" si="19"/>
        <v>16577</v>
      </c>
      <c r="I97" s="89">
        <f t="shared" si="19"/>
        <v>0</v>
      </c>
      <c r="J97" s="103">
        <f t="shared" si="19"/>
        <v>3</v>
      </c>
      <c r="K97" s="91">
        <f t="shared" si="19"/>
        <v>5585</v>
      </c>
      <c r="L97" s="103">
        <f t="shared" si="19"/>
        <v>6112</v>
      </c>
      <c r="M97" s="103">
        <f t="shared" si="19"/>
        <v>1406</v>
      </c>
      <c r="N97" s="103">
        <f t="shared" si="19"/>
        <v>361</v>
      </c>
      <c r="O97" s="89">
        <f t="shared" si="19"/>
        <v>13467</v>
      </c>
      <c r="P97" s="89">
        <f t="shared" si="19"/>
        <v>0</v>
      </c>
      <c r="Q97" s="90">
        <f t="shared" si="19"/>
        <v>5</v>
      </c>
      <c r="R97" s="89">
        <f t="shared" si="19"/>
        <v>11723</v>
      </c>
      <c r="S97" s="89">
        <f t="shared" si="19"/>
        <v>13813</v>
      </c>
      <c r="T97" s="90">
        <f t="shared" si="19"/>
        <v>3522</v>
      </c>
      <c r="U97" s="92">
        <f t="shared" si="19"/>
        <v>981</v>
      </c>
      <c r="V97" s="89">
        <f t="shared" si="19"/>
        <v>30044</v>
      </c>
    </row>
    <row r="98" spans="1:22" s="111" customFormat="1" ht="12.75">
      <c r="A98" s="29" t="s">
        <v>1</v>
      </c>
      <c r="B98" s="93">
        <f aca="true" t="shared" si="20" ref="B98:V98">SUM(B58,B16)</f>
        <v>20</v>
      </c>
      <c r="C98" s="94">
        <f t="shared" si="20"/>
        <v>832</v>
      </c>
      <c r="D98" s="95">
        <f t="shared" si="20"/>
        <v>45488</v>
      </c>
      <c r="E98" s="94">
        <f t="shared" si="20"/>
        <v>17888</v>
      </c>
      <c r="F98" s="94">
        <f t="shared" si="20"/>
        <v>4392</v>
      </c>
      <c r="G98" s="94">
        <f t="shared" si="20"/>
        <v>1004</v>
      </c>
      <c r="H98" s="93">
        <f t="shared" si="20"/>
        <v>69624</v>
      </c>
      <c r="I98" s="93">
        <f t="shared" si="20"/>
        <v>10</v>
      </c>
      <c r="J98" s="94">
        <f t="shared" si="20"/>
        <v>862</v>
      </c>
      <c r="K98" s="95">
        <f t="shared" si="20"/>
        <v>48313</v>
      </c>
      <c r="L98" s="94">
        <f t="shared" si="20"/>
        <v>14051</v>
      </c>
      <c r="M98" s="94">
        <f t="shared" si="20"/>
        <v>3065</v>
      </c>
      <c r="N98" s="94">
        <f t="shared" si="20"/>
        <v>638</v>
      </c>
      <c r="O98" s="93">
        <f t="shared" si="20"/>
        <v>66939</v>
      </c>
      <c r="P98" s="93">
        <f t="shared" si="20"/>
        <v>30</v>
      </c>
      <c r="Q98" s="94">
        <f t="shared" si="20"/>
        <v>1694</v>
      </c>
      <c r="R98" s="93">
        <f t="shared" si="20"/>
        <v>93801</v>
      </c>
      <c r="S98" s="93">
        <f t="shared" si="20"/>
        <v>31939</v>
      </c>
      <c r="T98" s="94">
        <f t="shared" si="20"/>
        <v>7457</v>
      </c>
      <c r="U98" s="96">
        <f t="shared" si="20"/>
        <v>1642</v>
      </c>
      <c r="V98" s="93">
        <f t="shared" si="20"/>
        <v>136563</v>
      </c>
    </row>
    <row r="99" spans="2:22" ht="8.25" customHeight="1">
      <c r="B99" s="89"/>
      <c r="C99" s="90"/>
      <c r="D99" s="91"/>
      <c r="E99" s="90"/>
      <c r="F99" s="90"/>
      <c r="G99" s="90"/>
      <c r="H99" s="89"/>
      <c r="I99" s="89"/>
      <c r="J99" s="90"/>
      <c r="K99" s="91"/>
      <c r="L99" s="90"/>
      <c r="M99" s="90"/>
      <c r="N99" s="90"/>
      <c r="O99" s="89"/>
      <c r="P99" s="89"/>
      <c r="Q99" s="90"/>
      <c r="R99" s="89"/>
      <c r="S99" s="89"/>
      <c r="T99" s="90"/>
      <c r="U99" s="92"/>
      <c r="V99" s="89"/>
    </row>
    <row r="100" spans="1:22" ht="12.75">
      <c r="A100" s="30" t="s">
        <v>22</v>
      </c>
      <c r="B100" s="89"/>
      <c r="C100" s="90"/>
      <c r="D100" s="91"/>
      <c r="E100" s="90"/>
      <c r="F100" s="90"/>
      <c r="G100" s="90"/>
      <c r="H100" s="89"/>
      <c r="I100" s="89"/>
      <c r="J100" s="90"/>
      <c r="K100" s="91"/>
      <c r="L100" s="90"/>
      <c r="M100" s="90"/>
      <c r="N100" s="90"/>
      <c r="O100" s="89"/>
      <c r="P100" s="89"/>
      <c r="Q100" s="90"/>
      <c r="R100" s="89"/>
      <c r="S100" s="89"/>
      <c r="T100" s="90"/>
      <c r="U100" s="92"/>
      <c r="V100" s="89"/>
    </row>
    <row r="101" spans="1:22" ht="12.75">
      <c r="A101" s="74" t="s">
        <v>48</v>
      </c>
      <c r="B101" s="89">
        <f aca="true" t="shared" si="21" ref="B101:V101">SUM(B61,B19)</f>
        <v>16</v>
      </c>
      <c r="C101" s="90">
        <f t="shared" si="21"/>
        <v>618</v>
      </c>
      <c r="D101" s="91">
        <f t="shared" si="21"/>
        <v>18390</v>
      </c>
      <c r="E101" s="90">
        <f t="shared" si="21"/>
        <v>3201</v>
      </c>
      <c r="F101" s="90">
        <f t="shared" si="21"/>
        <v>494</v>
      </c>
      <c r="G101" s="90">
        <f t="shared" si="21"/>
        <v>94</v>
      </c>
      <c r="H101" s="89">
        <f t="shared" si="21"/>
        <v>22813</v>
      </c>
      <c r="I101" s="89">
        <f t="shared" si="21"/>
        <v>10</v>
      </c>
      <c r="J101" s="90">
        <f t="shared" si="21"/>
        <v>600</v>
      </c>
      <c r="K101" s="91">
        <f t="shared" si="21"/>
        <v>25054</v>
      </c>
      <c r="L101" s="90">
        <f t="shared" si="21"/>
        <v>2754</v>
      </c>
      <c r="M101" s="90">
        <f t="shared" si="21"/>
        <v>444</v>
      </c>
      <c r="N101" s="90">
        <f t="shared" si="21"/>
        <v>89</v>
      </c>
      <c r="O101" s="89">
        <f t="shared" si="21"/>
        <v>28951</v>
      </c>
      <c r="P101" s="89">
        <f t="shared" si="21"/>
        <v>26</v>
      </c>
      <c r="Q101" s="90">
        <f t="shared" si="21"/>
        <v>1218</v>
      </c>
      <c r="R101" s="89">
        <f t="shared" si="21"/>
        <v>43444</v>
      </c>
      <c r="S101" s="89">
        <f t="shared" si="21"/>
        <v>5955</v>
      </c>
      <c r="T101" s="90">
        <f t="shared" si="21"/>
        <v>938</v>
      </c>
      <c r="U101" s="92">
        <f t="shared" si="21"/>
        <v>183</v>
      </c>
      <c r="V101" s="89">
        <f t="shared" si="21"/>
        <v>51764</v>
      </c>
    </row>
    <row r="102" spans="1:22" ht="12.75">
      <c r="A102" s="74" t="s">
        <v>49</v>
      </c>
      <c r="B102" s="89">
        <f aca="true" t="shared" si="22" ref="B102:V102">SUM(B62,B20)</f>
        <v>1</v>
      </c>
      <c r="C102" s="103">
        <f t="shared" si="22"/>
        <v>72</v>
      </c>
      <c r="D102" s="91">
        <f t="shared" si="22"/>
        <v>13893</v>
      </c>
      <c r="E102" s="103">
        <f t="shared" si="22"/>
        <v>7588</v>
      </c>
      <c r="F102" s="103">
        <f t="shared" si="22"/>
        <v>2474</v>
      </c>
      <c r="G102" s="103">
        <f t="shared" si="22"/>
        <v>682</v>
      </c>
      <c r="H102" s="89">
        <f t="shared" si="22"/>
        <v>24710</v>
      </c>
      <c r="I102" s="89">
        <f t="shared" si="22"/>
        <v>0</v>
      </c>
      <c r="J102" s="103">
        <f t="shared" si="22"/>
        <v>60</v>
      </c>
      <c r="K102" s="91">
        <f t="shared" si="22"/>
        <v>12604</v>
      </c>
      <c r="L102" s="103">
        <f t="shared" si="22"/>
        <v>5213</v>
      </c>
      <c r="M102" s="103">
        <f t="shared" si="22"/>
        <v>1417</v>
      </c>
      <c r="N102" s="103">
        <f t="shared" si="22"/>
        <v>422</v>
      </c>
      <c r="O102" s="89">
        <f t="shared" si="22"/>
        <v>19716</v>
      </c>
      <c r="P102" s="89">
        <f t="shared" si="22"/>
        <v>1</v>
      </c>
      <c r="Q102" s="90">
        <f t="shared" si="22"/>
        <v>132</v>
      </c>
      <c r="R102" s="89">
        <f t="shared" si="22"/>
        <v>26497</v>
      </c>
      <c r="S102" s="89">
        <f t="shared" si="22"/>
        <v>12801</v>
      </c>
      <c r="T102" s="90">
        <f t="shared" si="22"/>
        <v>3891</v>
      </c>
      <c r="U102" s="92">
        <f t="shared" si="22"/>
        <v>1104</v>
      </c>
      <c r="V102" s="89">
        <f t="shared" si="22"/>
        <v>44426</v>
      </c>
    </row>
    <row r="103" spans="1:22" ht="12.75">
      <c r="A103" s="74" t="s">
        <v>50</v>
      </c>
      <c r="B103" s="89">
        <f aca="true" t="shared" si="23" ref="B103:V103">SUM(B63,B21)</f>
        <v>0</v>
      </c>
      <c r="C103" s="103">
        <f t="shared" si="23"/>
        <v>13</v>
      </c>
      <c r="D103" s="91">
        <f t="shared" si="23"/>
        <v>499</v>
      </c>
      <c r="E103" s="103">
        <f t="shared" si="23"/>
        <v>383</v>
      </c>
      <c r="F103" s="103">
        <f t="shared" si="23"/>
        <v>166</v>
      </c>
      <c r="G103" s="103">
        <f t="shared" si="23"/>
        <v>59</v>
      </c>
      <c r="H103" s="89">
        <f t="shared" si="23"/>
        <v>1120</v>
      </c>
      <c r="I103" s="89">
        <f t="shared" si="23"/>
        <v>0</v>
      </c>
      <c r="J103" s="103">
        <f t="shared" si="23"/>
        <v>8</v>
      </c>
      <c r="K103" s="91">
        <f t="shared" si="23"/>
        <v>1204</v>
      </c>
      <c r="L103" s="103">
        <f t="shared" si="23"/>
        <v>640</v>
      </c>
      <c r="M103" s="103">
        <f t="shared" si="23"/>
        <v>181</v>
      </c>
      <c r="N103" s="103">
        <f t="shared" si="23"/>
        <v>48</v>
      </c>
      <c r="O103" s="89">
        <f t="shared" si="23"/>
        <v>2081</v>
      </c>
      <c r="P103" s="89">
        <f t="shared" si="23"/>
        <v>0</v>
      </c>
      <c r="Q103" s="90">
        <f t="shared" si="23"/>
        <v>21</v>
      </c>
      <c r="R103" s="89">
        <f t="shared" si="23"/>
        <v>1703</v>
      </c>
      <c r="S103" s="89">
        <f t="shared" si="23"/>
        <v>1023</v>
      </c>
      <c r="T103" s="90">
        <f t="shared" si="23"/>
        <v>347</v>
      </c>
      <c r="U103" s="92">
        <f t="shared" si="23"/>
        <v>107</v>
      </c>
      <c r="V103" s="89">
        <f t="shared" si="23"/>
        <v>3201</v>
      </c>
    </row>
    <row r="104" spans="1:22" ht="12.75">
      <c r="A104" s="74" t="s">
        <v>51</v>
      </c>
      <c r="B104" s="89">
        <f aca="true" t="shared" si="24" ref="B104:V104">SUM(B64,B22)</f>
        <v>0</v>
      </c>
      <c r="C104" s="103">
        <f t="shared" si="24"/>
        <v>8</v>
      </c>
      <c r="D104" s="91">
        <f t="shared" si="24"/>
        <v>5891</v>
      </c>
      <c r="E104" s="103">
        <f t="shared" si="24"/>
        <v>6986</v>
      </c>
      <c r="F104" s="103">
        <f t="shared" si="24"/>
        <v>2498</v>
      </c>
      <c r="G104" s="103">
        <f t="shared" si="24"/>
        <v>886</v>
      </c>
      <c r="H104" s="89">
        <f t="shared" si="24"/>
        <v>16269</v>
      </c>
      <c r="I104" s="89">
        <f t="shared" si="24"/>
        <v>0</v>
      </c>
      <c r="J104" s="103">
        <f t="shared" si="24"/>
        <v>6</v>
      </c>
      <c r="K104" s="91">
        <f t="shared" si="24"/>
        <v>5903</v>
      </c>
      <c r="L104" s="103">
        <f t="shared" si="24"/>
        <v>5904</v>
      </c>
      <c r="M104" s="103">
        <f t="shared" si="24"/>
        <v>1752</v>
      </c>
      <c r="N104" s="103">
        <f t="shared" si="24"/>
        <v>604</v>
      </c>
      <c r="O104" s="89">
        <f t="shared" si="24"/>
        <v>14169</v>
      </c>
      <c r="P104" s="89">
        <f t="shared" si="24"/>
        <v>0</v>
      </c>
      <c r="Q104" s="90">
        <f t="shared" si="24"/>
        <v>14</v>
      </c>
      <c r="R104" s="89">
        <f t="shared" si="24"/>
        <v>11794</v>
      </c>
      <c r="S104" s="89">
        <f t="shared" si="24"/>
        <v>12890</v>
      </c>
      <c r="T104" s="90">
        <f t="shared" si="24"/>
        <v>4250</v>
      </c>
      <c r="U104" s="92">
        <f t="shared" si="24"/>
        <v>1490</v>
      </c>
      <c r="V104" s="89">
        <f t="shared" si="24"/>
        <v>30438</v>
      </c>
    </row>
    <row r="105" spans="1:22" ht="12.75">
      <c r="A105" s="29" t="s">
        <v>1</v>
      </c>
      <c r="B105" s="98">
        <f aca="true" t="shared" si="25" ref="B105:V105">SUM(B65,B23)</f>
        <v>17</v>
      </c>
      <c r="C105" s="99">
        <f t="shared" si="25"/>
        <v>711</v>
      </c>
      <c r="D105" s="100">
        <f t="shared" si="25"/>
        <v>38673</v>
      </c>
      <c r="E105" s="99">
        <f t="shared" si="25"/>
        <v>18158</v>
      </c>
      <c r="F105" s="99">
        <f t="shared" si="25"/>
        <v>5632</v>
      </c>
      <c r="G105" s="99">
        <f t="shared" si="25"/>
        <v>1721</v>
      </c>
      <c r="H105" s="98">
        <f t="shared" si="25"/>
        <v>64912</v>
      </c>
      <c r="I105" s="98">
        <f t="shared" si="25"/>
        <v>10</v>
      </c>
      <c r="J105" s="99">
        <f t="shared" si="25"/>
        <v>674</v>
      </c>
      <c r="K105" s="100">
        <f t="shared" si="25"/>
        <v>44765</v>
      </c>
      <c r="L105" s="99">
        <f t="shared" si="25"/>
        <v>14511</v>
      </c>
      <c r="M105" s="99">
        <f t="shared" si="25"/>
        <v>3794</v>
      </c>
      <c r="N105" s="99">
        <f t="shared" si="25"/>
        <v>1163</v>
      </c>
      <c r="O105" s="98">
        <f t="shared" si="25"/>
        <v>64917</v>
      </c>
      <c r="P105" s="98">
        <f t="shared" si="25"/>
        <v>27</v>
      </c>
      <c r="Q105" s="99">
        <f t="shared" si="25"/>
        <v>1385</v>
      </c>
      <c r="R105" s="98">
        <f t="shared" si="25"/>
        <v>83438</v>
      </c>
      <c r="S105" s="98">
        <f t="shared" si="25"/>
        <v>32669</v>
      </c>
      <c r="T105" s="99">
        <f t="shared" si="25"/>
        <v>9426</v>
      </c>
      <c r="U105" s="101">
        <f t="shared" si="25"/>
        <v>2884</v>
      </c>
      <c r="V105" s="98">
        <f t="shared" si="25"/>
        <v>129829</v>
      </c>
    </row>
    <row r="106" spans="1:22" ht="12.75">
      <c r="A106" s="178" t="s">
        <v>33</v>
      </c>
      <c r="B106" s="179"/>
      <c r="C106" s="180"/>
      <c r="D106" s="181"/>
      <c r="E106" s="180"/>
      <c r="F106" s="180"/>
      <c r="G106" s="180"/>
      <c r="H106" s="179"/>
      <c r="I106" s="179"/>
      <c r="J106" s="180"/>
      <c r="K106" s="181"/>
      <c r="L106" s="180"/>
      <c r="M106" s="180"/>
      <c r="N106" s="180"/>
      <c r="O106" s="179"/>
      <c r="P106" s="179"/>
      <c r="Q106" s="180"/>
      <c r="R106" s="179"/>
      <c r="S106" s="179"/>
      <c r="T106" s="180"/>
      <c r="U106" s="182"/>
      <c r="V106" s="179"/>
    </row>
    <row r="107" spans="1:22" ht="12.75">
      <c r="A107" s="74" t="s">
        <v>48</v>
      </c>
      <c r="B107" s="89">
        <f aca="true" t="shared" si="26" ref="B107:V107">SUM(B67,B25)</f>
        <v>36</v>
      </c>
      <c r="C107" s="90">
        <f t="shared" si="26"/>
        <v>1376</v>
      </c>
      <c r="D107" s="91">
        <f t="shared" si="26"/>
        <v>42215</v>
      </c>
      <c r="E107" s="90">
        <f t="shared" si="26"/>
        <v>6285</v>
      </c>
      <c r="F107" s="90">
        <f t="shared" si="26"/>
        <v>928</v>
      </c>
      <c r="G107" s="90">
        <f t="shared" si="26"/>
        <v>148</v>
      </c>
      <c r="H107" s="89">
        <f t="shared" si="26"/>
        <v>50988</v>
      </c>
      <c r="I107" s="89">
        <f t="shared" si="26"/>
        <v>20</v>
      </c>
      <c r="J107" s="90">
        <f t="shared" si="26"/>
        <v>1393</v>
      </c>
      <c r="K107" s="91">
        <f t="shared" si="26"/>
        <v>54693</v>
      </c>
      <c r="L107" s="90">
        <f t="shared" si="26"/>
        <v>5690</v>
      </c>
      <c r="M107" s="90">
        <f t="shared" si="26"/>
        <v>886</v>
      </c>
      <c r="N107" s="90">
        <f t="shared" si="26"/>
        <v>144</v>
      </c>
      <c r="O107" s="89">
        <f t="shared" si="26"/>
        <v>62826</v>
      </c>
      <c r="P107" s="89">
        <f t="shared" si="26"/>
        <v>56</v>
      </c>
      <c r="Q107" s="90">
        <f t="shared" si="26"/>
        <v>2769</v>
      </c>
      <c r="R107" s="89">
        <f t="shared" si="26"/>
        <v>96908</v>
      </c>
      <c r="S107" s="89">
        <f t="shared" si="26"/>
        <v>11975</v>
      </c>
      <c r="T107" s="90">
        <f t="shared" si="26"/>
        <v>1814</v>
      </c>
      <c r="U107" s="92">
        <f t="shared" si="26"/>
        <v>292</v>
      </c>
      <c r="V107" s="89">
        <f t="shared" si="26"/>
        <v>113814</v>
      </c>
    </row>
    <row r="108" spans="1:22" ht="12.75">
      <c r="A108" s="74" t="s">
        <v>49</v>
      </c>
      <c r="B108" s="89">
        <f aca="true" t="shared" si="27" ref="B108:V108">SUM(B68,B26)</f>
        <v>1</v>
      </c>
      <c r="C108" s="103">
        <f t="shared" si="27"/>
        <v>136</v>
      </c>
      <c r="D108" s="91">
        <f t="shared" si="27"/>
        <v>28917</v>
      </c>
      <c r="E108" s="103">
        <f t="shared" si="27"/>
        <v>14325</v>
      </c>
      <c r="F108" s="103">
        <f t="shared" si="27"/>
        <v>4202</v>
      </c>
      <c r="G108" s="103">
        <f t="shared" si="27"/>
        <v>990</v>
      </c>
      <c r="H108" s="89">
        <f t="shared" si="27"/>
        <v>48571</v>
      </c>
      <c r="I108" s="89">
        <f t="shared" si="27"/>
        <v>0</v>
      </c>
      <c r="J108" s="103">
        <f t="shared" si="27"/>
        <v>113</v>
      </c>
      <c r="K108" s="91">
        <f t="shared" si="27"/>
        <v>24517</v>
      </c>
      <c r="L108" s="103">
        <f t="shared" si="27"/>
        <v>9721</v>
      </c>
      <c r="M108" s="103">
        <f t="shared" si="27"/>
        <v>2490</v>
      </c>
      <c r="N108" s="103">
        <f t="shared" si="27"/>
        <v>617</v>
      </c>
      <c r="O108" s="89">
        <f t="shared" si="27"/>
        <v>37458</v>
      </c>
      <c r="P108" s="89">
        <f t="shared" si="27"/>
        <v>1</v>
      </c>
      <c r="Q108" s="90">
        <f t="shared" si="27"/>
        <v>249</v>
      </c>
      <c r="R108" s="89">
        <f t="shared" si="27"/>
        <v>53434</v>
      </c>
      <c r="S108" s="89">
        <f t="shared" si="27"/>
        <v>24046</v>
      </c>
      <c r="T108" s="90">
        <f t="shared" si="27"/>
        <v>6692</v>
      </c>
      <c r="U108" s="92">
        <f t="shared" si="27"/>
        <v>1607</v>
      </c>
      <c r="V108" s="89">
        <f t="shared" si="27"/>
        <v>86029</v>
      </c>
    </row>
    <row r="109" spans="1:22" ht="12.75">
      <c r="A109" s="74" t="s">
        <v>50</v>
      </c>
      <c r="B109" s="89">
        <f aca="true" t="shared" si="28" ref="B109:V109">SUM(B69,B27)</f>
        <v>0</v>
      </c>
      <c r="C109" s="103">
        <f t="shared" si="28"/>
        <v>21</v>
      </c>
      <c r="D109" s="91">
        <f t="shared" si="28"/>
        <v>1000</v>
      </c>
      <c r="E109" s="103">
        <f t="shared" si="28"/>
        <v>749</v>
      </c>
      <c r="F109" s="103">
        <f t="shared" si="28"/>
        <v>280</v>
      </c>
      <c r="G109" s="103">
        <f t="shared" si="28"/>
        <v>81</v>
      </c>
      <c r="H109" s="89">
        <f t="shared" si="28"/>
        <v>2131</v>
      </c>
      <c r="I109" s="89">
        <f t="shared" si="28"/>
        <v>0</v>
      </c>
      <c r="J109" s="103">
        <f t="shared" si="28"/>
        <v>21</v>
      </c>
      <c r="K109" s="91">
        <f t="shared" si="28"/>
        <v>2380</v>
      </c>
      <c r="L109" s="103">
        <f t="shared" si="28"/>
        <v>1135</v>
      </c>
      <c r="M109" s="103">
        <f t="shared" si="28"/>
        <v>325</v>
      </c>
      <c r="N109" s="103">
        <f t="shared" si="28"/>
        <v>75</v>
      </c>
      <c r="O109" s="89">
        <f t="shared" si="28"/>
        <v>3936</v>
      </c>
      <c r="P109" s="89">
        <f t="shared" si="28"/>
        <v>0</v>
      </c>
      <c r="Q109" s="90">
        <f t="shared" si="28"/>
        <v>42</v>
      </c>
      <c r="R109" s="89">
        <f t="shared" si="28"/>
        <v>3380</v>
      </c>
      <c r="S109" s="89">
        <f t="shared" si="28"/>
        <v>1884</v>
      </c>
      <c r="T109" s="90">
        <f t="shared" si="28"/>
        <v>605</v>
      </c>
      <c r="U109" s="92">
        <f t="shared" si="28"/>
        <v>156</v>
      </c>
      <c r="V109" s="89">
        <f t="shared" si="28"/>
        <v>6067</v>
      </c>
    </row>
    <row r="110" spans="1:22" ht="12.75">
      <c r="A110" s="74" t="s">
        <v>51</v>
      </c>
      <c r="B110" s="89">
        <f aca="true" t="shared" si="29" ref="B110:V110">SUM(B70,B28)</f>
        <v>0</v>
      </c>
      <c r="C110" s="103">
        <f t="shared" si="29"/>
        <v>10</v>
      </c>
      <c r="D110" s="91">
        <f t="shared" si="29"/>
        <v>12029</v>
      </c>
      <c r="E110" s="103">
        <f t="shared" si="29"/>
        <v>14687</v>
      </c>
      <c r="F110" s="103">
        <f t="shared" si="29"/>
        <v>4614</v>
      </c>
      <c r="G110" s="103">
        <f t="shared" si="29"/>
        <v>1506</v>
      </c>
      <c r="H110" s="89">
        <f t="shared" si="29"/>
        <v>32846</v>
      </c>
      <c r="I110" s="89">
        <f t="shared" si="29"/>
        <v>0</v>
      </c>
      <c r="J110" s="103">
        <f t="shared" si="29"/>
        <v>9</v>
      </c>
      <c r="K110" s="91">
        <f t="shared" si="29"/>
        <v>11488</v>
      </c>
      <c r="L110" s="103">
        <f t="shared" si="29"/>
        <v>12016</v>
      </c>
      <c r="M110" s="103">
        <f t="shared" si="29"/>
        <v>3158</v>
      </c>
      <c r="N110" s="103">
        <f t="shared" si="29"/>
        <v>965</v>
      </c>
      <c r="O110" s="89">
        <f t="shared" si="29"/>
        <v>27636</v>
      </c>
      <c r="P110" s="89">
        <f t="shared" si="29"/>
        <v>0</v>
      </c>
      <c r="Q110" s="90">
        <f t="shared" si="29"/>
        <v>19</v>
      </c>
      <c r="R110" s="89">
        <f t="shared" si="29"/>
        <v>23517</v>
      </c>
      <c r="S110" s="89">
        <f t="shared" si="29"/>
        <v>26703</v>
      </c>
      <c r="T110" s="90">
        <f t="shared" si="29"/>
        <v>7772</v>
      </c>
      <c r="U110" s="92">
        <f t="shared" si="29"/>
        <v>2471</v>
      </c>
      <c r="V110" s="89">
        <f t="shared" si="29"/>
        <v>60482</v>
      </c>
    </row>
    <row r="111" spans="1:22" ht="12.75">
      <c r="A111" s="29" t="s">
        <v>1</v>
      </c>
      <c r="B111" s="98">
        <f aca="true" t="shared" si="30" ref="B111:V111">SUM(B71,B29)</f>
        <v>37</v>
      </c>
      <c r="C111" s="99">
        <f t="shared" si="30"/>
        <v>1543</v>
      </c>
      <c r="D111" s="100">
        <f t="shared" si="30"/>
        <v>84161</v>
      </c>
      <c r="E111" s="99">
        <f t="shared" si="30"/>
        <v>36046</v>
      </c>
      <c r="F111" s="99">
        <f t="shared" si="30"/>
        <v>10024</v>
      </c>
      <c r="G111" s="99">
        <f t="shared" si="30"/>
        <v>2725</v>
      </c>
      <c r="H111" s="98">
        <f t="shared" si="30"/>
        <v>134536</v>
      </c>
      <c r="I111" s="98">
        <f t="shared" si="30"/>
        <v>20</v>
      </c>
      <c r="J111" s="99">
        <f t="shared" si="30"/>
        <v>1536</v>
      </c>
      <c r="K111" s="100">
        <f t="shared" si="30"/>
        <v>93078</v>
      </c>
      <c r="L111" s="99">
        <f t="shared" si="30"/>
        <v>28562</v>
      </c>
      <c r="M111" s="99">
        <f t="shared" si="30"/>
        <v>6859</v>
      </c>
      <c r="N111" s="99">
        <f t="shared" si="30"/>
        <v>1801</v>
      </c>
      <c r="O111" s="98">
        <f t="shared" si="30"/>
        <v>131856</v>
      </c>
      <c r="P111" s="98">
        <f t="shared" si="30"/>
        <v>57</v>
      </c>
      <c r="Q111" s="99">
        <f t="shared" si="30"/>
        <v>3079</v>
      </c>
      <c r="R111" s="98">
        <f t="shared" si="30"/>
        <v>177239</v>
      </c>
      <c r="S111" s="98">
        <f t="shared" si="30"/>
        <v>64608</v>
      </c>
      <c r="T111" s="99">
        <f t="shared" si="30"/>
        <v>16883</v>
      </c>
      <c r="U111" s="101">
        <f t="shared" si="30"/>
        <v>4526</v>
      </c>
      <c r="V111" s="98">
        <f t="shared" si="30"/>
        <v>266392</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51:N51"/>
    <mergeCell ref="P51:Q51"/>
    <mergeCell ref="S51:U51"/>
    <mergeCell ref="A44:V44"/>
    <mergeCell ref="A45:V45"/>
    <mergeCell ref="A46:V46"/>
    <mergeCell ref="A48:V48"/>
    <mergeCell ref="A84:V84"/>
    <mergeCell ref="A85:V85"/>
    <mergeCell ref="A86:V86"/>
    <mergeCell ref="A88:V88"/>
    <mergeCell ref="B50:H50"/>
    <mergeCell ref="I50:O50"/>
    <mergeCell ref="P50:V50"/>
    <mergeCell ref="B51:C51"/>
    <mergeCell ref="E51:G51"/>
    <mergeCell ref="I51:J51"/>
    <mergeCell ref="B90:H90"/>
    <mergeCell ref="I90:O90"/>
    <mergeCell ref="P90:V90"/>
    <mergeCell ref="B91:C91"/>
    <mergeCell ref="E91:G91"/>
    <mergeCell ref="I91:J91"/>
    <mergeCell ref="L91:N91"/>
    <mergeCell ref="P91:Q91"/>
    <mergeCell ref="S91:U91"/>
  </mergeCells>
  <printOptions horizontalCentered="1"/>
  <pageMargins left="0.1968503937007874" right="0.1968503937007874" top="0.5905511811023623" bottom="0.3937007874015748"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5.xml><?xml version="1.0" encoding="utf-8"?>
<worksheet xmlns="http://schemas.openxmlformats.org/spreadsheetml/2006/main" xmlns:r="http://schemas.openxmlformats.org/officeDocument/2006/relationships">
  <dimension ref="A1:V111"/>
  <sheetViews>
    <sheetView zoomScalePageLayoutView="0" workbookViewId="0" topLeftCell="A1">
      <selection activeCell="Q139" sqref="Q139"/>
    </sheetView>
  </sheetViews>
  <sheetFormatPr defaultColWidth="22.7109375" defaultRowHeight="12.75"/>
  <cols>
    <col min="1" max="1" width="16.57421875" style="113" customWidth="1"/>
    <col min="2" max="2" width="6.421875" style="113" customWidth="1"/>
    <col min="3" max="3" width="7.28125" style="113"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3" customWidth="1"/>
    <col min="18" max="18" width="8.421875" style="0" customWidth="1"/>
    <col min="19" max="19" width="7.28125" style="113" customWidth="1"/>
    <col min="20" max="21" width="7.28125" style="0" customWidth="1"/>
    <col min="22" max="22" width="7.28125" style="113" customWidth="1"/>
  </cols>
  <sheetData>
    <row r="1" spans="1:3" ht="12.75">
      <c r="A1" s="30" t="s">
        <v>72</v>
      </c>
      <c r="C1"/>
    </row>
    <row r="2" spans="1:22" ht="12.75">
      <c r="A2" s="227" t="s">
        <v>9</v>
      </c>
      <c r="B2" s="227"/>
      <c r="C2" s="227"/>
      <c r="D2" s="227"/>
      <c r="E2" s="227"/>
      <c r="F2" s="227"/>
      <c r="G2" s="227"/>
      <c r="H2" s="227"/>
      <c r="I2" s="227"/>
      <c r="J2" s="227"/>
      <c r="K2" s="227"/>
      <c r="L2" s="227"/>
      <c r="M2" s="227"/>
      <c r="N2" s="227"/>
      <c r="O2" s="227"/>
      <c r="P2" s="227"/>
      <c r="Q2" s="227"/>
      <c r="R2" s="227"/>
      <c r="S2" s="227"/>
      <c r="T2" s="227"/>
      <c r="U2" s="227"/>
      <c r="V2" s="227"/>
    </row>
    <row r="3" spans="1:22" ht="12.75">
      <c r="A3" s="219" t="s">
        <v>55</v>
      </c>
      <c r="B3" s="219"/>
      <c r="C3" s="219"/>
      <c r="D3" s="219"/>
      <c r="E3" s="219"/>
      <c r="F3" s="219"/>
      <c r="G3" s="219"/>
      <c r="H3" s="219"/>
      <c r="I3" s="219"/>
      <c r="J3" s="219"/>
      <c r="K3" s="219"/>
      <c r="L3" s="219"/>
      <c r="M3" s="219"/>
      <c r="N3" s="219"/>
      <c r="O3" s="219"/>
      <c r="P3" s="219"/>
      <c r="Q3" s="219"/>
      <c r="R3" s="219"/>
      <c r="S3" s="219"/>
      <c r="T3" s="219"/>
      <c r="U3" s="219"/>
      <c r="V3" s="219"/>
    </row>
    <row r="4" spans="1:22" s="115" customFormat="1" ht="12.75">
      <c r="A4" s="220" t="s">
        <v>30</v>
      </c>
      <c r="B4" s="220"/>
      <c r="C4" s="220"/>
      <c r="D4" s="220"/>
      <c r="E4" s="220"/>
      <c r="F4" s="220"/>
      <c r="G4" s="220"/>
      <c r="H4" s="220"/>
      <c r="I4" s="220"/>
      <c r="J4" s="220"/>
      <c r="K4" s="220"/>
      <c r="L4" s="220"/>
      <c r="M4" s="220"/>
      <c r="N4" s="220"/>
      <c r="O4" s="220"/>
      <c r="P4" s="220"/>
      <c r="Q4" s="220"/>
      <c r="R4" s="220"/>
      <c r="S4" s="220"/>
      <c r="T4" s="220"/>
      <c r="U4" s="220"/>
      <c r="V4" s="220"/>
    </row>
    <row r="5" spans="1:22" s="115" customFormat="1" ht="12.75">
      <c r="A5" s="114"/>
      <c r="B5" s="114"/>
      <c r="C5" s="114"/>
      <c r="D5" s="114"/>
      <c r="E5" s="114"/>
      <c r="F5" s="114"/>
      <c r="G5" s="114"/>
      <c r="H5" s="114"/>
      <c r="I5" s="114"/>
      <c r="J5" s="114"/>
      <c r="K5" s="114"/>
      <c r="L5" s="114"/>
      <c r="M5" s="114"/>
      <c r="N5" s="114"/>
      <c r="O5" s="114"/>
      <c r="P5" s="114"/>
      <c r="Q5" s="114"/>
      <c r="R5" s="114"/>
      <c r="S5" s="114"/>
      <c r="T5" s="114"/>
      <c r="U5" s="114"/>
      <c r="V5" s="114"/>
    </row>
    <row r="6" spans="1:22" ht="12.75">
      <c r="A6" s="227" t="s">
        <v>10</v>
      </c>
      <c r="B6" s="227"/>
      <c r="C6" s="227"/>
      <c r="D6" s="227"/>
      <c r="E6" s="227"/>
      <c r="F6" s="227"/>
      <c r="G6" s="227"/>
      <c r="H6" s="227"/>
      <c r="I6" s="227"/>
      <c r="J6" s="227"/>
      <c r="K6" s="227"/>
      <c r="L6" s="227"/>
      <c r="M6" s="227"/>
      <c r="N6" s="227"/>
      <c r="O6" s="227"/>
      <c r="P6" s="227"/>
      <c r="Q6" s="227"/>
      <c r="R6" s="227"/>
      <c r="S6" s="227"/>
      <c r="T6" s="227"/>
      <c r="U6" s="227"/>
      <c r="V6" s="227"/>
    </row>
    <row r="7" ht="6.75" customHeight="1" thickBot="1">
      <c r="C7"/>
    </row>
    <row r="8" spans="1:22" ht="12.75">
      <c r="A8" s="116"/>
      <c r="B8" s="221" t="s">
        <v>34</v>
      </c>
      <c r="C8" s="222"/>
      <c r="D8" s="222"/>
      <c r="E8" s="222"/>
      <c r="F8" s="222"/>
      <c r="G8" s="222"/>
      <c r="H8" s="223"/>
      <c r="I8" s="221" t="s">
        <v>35</v>
      </c>
      <c r="J8" s="222"/>
      <c r="K8" s="222"/>
      <c r="L8" s="222"/>
      <c r="M8" s="222"/>
      <c r="N8" s="222"/>
      <c r="O8" s="223"/>
      <c r="P8" s="221" t="s">
        <v>1</v>
      </c>
      <c r="Q8" s="222"/>
      <c r="R8" s="222"/>
      <c r="S8" s="222"/>
      <c r="T8" s="222"/>
      <c r="U8" s="222"/>
      <c r="V8" s="222"/>
    </row>
    <row r="9" spans="2:22" ht="12.75">
      <c r="B9" s="232" t="s">
        <v>36</v>
      </c>
      <c r="C9" s="233"/>
      <c r="D9" s="117" t="s">
        <v>37</v>
      </c>
      <c r="E9" s="233" t="s">
        <v>38</v>
      </c>
      <c r="F9" s="233"/>
      <c r="G9" s="233"/>
      <c r="H9" s="118" t="s">
        <v>1</v>
      </c>
      <c r="I9" s="232" t="s">
        <v>36</v>
      </c>
      <c r="J9" s="234"/>
      <c r="K9" s="113" t="s">
        <v>37</v>
      </c>
      <c r="L9" s="232" t="s">
        <v>38</v>
      </c>
      <c r="M9" s="233"/>
      <c r="N9" s="233"/>
      <c r="O9" s="118" t="s">
        <v>1</v>
      </c>
      <c r="P9" s="232" t="s">
        <v>36</v>
      </c>
      <c r="Q9" s="234"/>
      <c r="R9" s="113" t="s">
        <v>37</v>
      </c>
      <c r="S9" s="232" t="s">
        <v>38</v>
      </c>
      <c r="T9" s="233"/>
      <c r="U9" s="233"/>
      <c r="V9" s="118" t="s">
        <v>1</v>
      </c>
    </row>
    <row r="10" spans="1:22" ht="12.75">
      <c r="A10" s="183" t="s">
        <v>39</v>
      </c>
      <c r="B10" s="184" t="s">
        <v>40</v>
      </c>
      <c r="C10" s="183">
        <v>1</v>
      </c>
      <c r="D10" s="185" t="s">
        <v>41</v>
      </c>
      <c r="E10" s="183" t="s">
        <v>42</v>
      </c>
      <c r="F10" s="183" t="s">
        <v>43</v>
      </c>
      <c r="G10" s="183" t="s">
        <v>44</v>
      </c>
      <c r="H10" s="186"/>
      <c r="I10" s="184" t="s">
        <v>40</v>
      </c>
      <c r="J10" s="183">
        <v>1</v>
      </c>
      <c r="K10" s="185" t="s">
        <v>41</v>
      </c>
      <c r="L10" s="183" t="s">
        <v>42</v>
      </c>
      <c r="M10" s="183" t="s">
        <v>43</v>
      </c>
      <c r="N10" s="183" t="s">
        <v>44</v>
      </c>
      <c r="O10" s="186"/>
      <c r="P10" s="184" t="s">
        <v>40</v>
      </c>
      <c r="Q10" s="183">
        <v>1</v>
      </c>
      <c r="R10" s="185" t="s">
        <v>41</v>
      </c>
      <c r="S10" s="183" t="s">
        <v>42</v>
      </c>
      <c r="T10" s="183" t="s">
        <v>43</v>
      </c>
      <c r="U10" s="183" t="s">
        <v>44</v>
      </c>
      <c r="V10" s="186"/>
    </row>
    <row r="11" spans="1:22" s="74" customFormat="1" ht="12.75">
      <c r="A11" s="30" t="s">
        <v>20</v>
      </c>
      <c r="B11" s="89"/>
      <c r="C11" s="90"/>
      <c r="D11" s="91"/>
      <c r="E11" s="90"/>
      <c r="F11" s="90"/>
      <c r="G11" s="90"/>
      <c r="H11" s="89"/>
      <c r="I11" s="89"/>
      <c r="J11" s="90"/>
      <c r="K11" s="91"/>
      <c r="L11" s="90"/>
      <c r="M11" s="90"/>
      <c r="N11" s="90"/>
      <c r="O11" s="89"/>
      <c r="P11" s="89"/>
      <c r="Q11" s="90"/>
      <c r="R11" s="89"/>
      <c r="S11" s="89"/>
      <c r="T11" s="90"/>
      <c r="U11" s="92"/>
      <c r="V11" s="89"/>
    </row>
    <row r="12" spans="1:22" s="75" customFormat="1" ht="12.75">
      <c r="A12" s="74" t="s">
        <v>48</v>
      </c>
      <c r="B12" s="151">
        <f>SV_SO_1314_2a!B12/SV_SO_1314_2a!$H12*100</f>
        <v>0.07401102764311883</v>
      </c>
      <c r="C12" s="152">
        <f>SV_SO_1314_2a!C12/SV_SO_1314_2a!$H12*100</f>
        <v>2.7384080227953964</v>
      </c>
      <c r="D12" s="153">
        <f>SV_SO_1314_2a!D12/SV_SO_1314_2a!$H12*100</f>
        <v>86.09332790585798</v>
      </c>
      <c r="E12" s="152">
        <f>SV_SO_1314_2a!E12/SV_SO_1314_2a!$H12*100</f>
        <v>9.92117825556008</v>
      </c>
      <c r="F12" s="152">
        <f>SV_SO_1314_2a!F12/SV_SO_1314_2a!$H12*100</f>
        <v>1.1101654146467823</v>
      </c>
      <c r="G12" s="152">
        <f>SV_SO_1314_2a!G12/SV_SO_1314_2a!$H12*100</f>
        <v>0.062909373496651</v>
      </c>
      <c r="H12" s="151">
        <f>SV_SO_1314_2a!H12/SV_SO_1314_2a!$H12*100</f>
        <v>100</v>
      </c>
      <c r="I12" s="151">
        <f>SV_SO_1314_2a!I12/SV_SO_1314_2a!$O12*100</f>
        <v>0.030848963474827244</v>
      </c>
      <c r="J12" s="152">
        <f>SV_SO_1314_2a!J12/SV_SO_1314_2a!$O12*100</f>
        <v>2.3692003948667324</v>
      </c>
      <c r="K12" s="153">
        <f>SV_SO_1314_2a!K12/SV_SO_1314_2a!$O12*100</f>
        <v>89.06404244817374</v>
      </c>
      <c r="L12" s="152">
        <f>SV_SO_1314_2a!L12/SV_SO_1314_2a!$O12*100</f>
        <v>7.6351184600197435</v>
      </c>
      <c r="M12" s="152">
        <f>SV_SO_1314_2a!M12/SV_SO_1314_2a!$O12*100</f>
        <v>0.8236673247778875</v>
      </c>
      <c r="N12" s="152">
        <f>SV_SO_1314_2a!N12/SV_SO_1314_2a!$O12*100</f>
        <v>0.07712240868706811</v>
      </c>
      <c r="O12" s="151">
        <f>SV_SO_1314_2a!O12/SV_SO_1314_2a!$O12*100</f>
        <v>100</v>
      </c>
      <c r="P12" s="151">
        <f>SV_SO_1314_2a!P12/SV_SO_1314_2a!$V12*100</f>
        <v>0.050471912380760105</v>
      </c>
      <c r="Q12" s="152">
        <f>SV_SO_1314_2a!Q12/SV_SO_1314_2a!$V12*100</f>
        <v>2.537054795672875</v>
      </c>
      <c r="R12" s="153">
        <f>SV_SO_1314_2a!R12/SV_SO_1314_2a!$V12*100</f>
        <v>87.71345412944363</v>
      </c>
      <c r="S12" s="152">
        <f>SV_SO_1314_2a!S12/SV_SO_1314_2a!$V12*100</f>
        <v>8.674439341173304</v>
      </c>
      <c r="T12" s="152">
        <f>SV_SO_1314_2a!T12/SV_SO_1314_2a!$V12*100</f>
        <v>0.953919143996366</v>
      </c>
      <c r="U12" s="152">
        <f>SV_SO_1314_2a!U12/SV_SO_1314_2a!$V12*100</f>
        <v>0.07066067733306415</v>
      </c>
      <c r="V12" s="151">
        <f>SV_SO_1314_2a!V12/SV_SO_1314_2a!$V12*100</f>
        <v>100</v>
      </c>
    </row>
    <row r="13" spans="1:22" s="75" customFormat="1" ht="12.75">
      <c r="A13" s="74" t="s">
        <v>49</v>
      </c>
      <c r="B13" s="151">
        <f>SV_SO_1314_2a!B13/SV_SO_1314_2a!$H13*100</f>
        <v>0</v>
      </c>
      <c r="C13" s="154">
        <f>SV_SO_1314_2a!C13/SV_SO_1314_2a!$H13*100</f>
        <v>0.26162919604452134</v>
      </c>
      <c r="D13" s="153">
        <f>SV_SO_1314_2a!D13/SV_SO_1314_2a!$H13*100</f>
        <v>65.05698195201987</v>
      </c>
      <c r="E13" s="154">
        <f>SV_SO_1314_2a!E13/SV_SO_1314_2a!$H13*100</f>
        <v>27.68835084918629</v>
      </c>
      <c r="F13" s="154">
        <f>SV_SO_1314_2a!F13/SV_SO_1314_2a!$H13*100</f>
        <v>6.221453594075651</v>
      </c>
      <c r="G13" s="154">
        <f>SV_SO_1314_2a!G13/SV_SO_1314_2a!$H13*100</f>
        <v>0.7715844086736731</v>
      </c>
      <c r="H13" s="151">
        <f>SV_SO_1314_2a!H13/SV_SO_1314_2a!$H13*100</f>
        <v>100</v>
      </c>
      <c r="I13" s="151">
        <f>SV_SO_1314_2a!I13/SV_SO_1314_2a!$O13*100</f>
        <v>0</v>
      </c>
      <c r="J13" s="154">
        <f>SV_SO_1314_2a!J13/SV_SO_1314_2a!$O13*100</f>
        <v>0.29197950184721727</v>
      </c>
      <c r="K13" s="153">
        <f>SV_SO_1314_2a!K13/SV_SO_1314_2a!$O13*100</f>
        <v>69.28256465260398</v>
      </c>
      <c r="L13" s="154">
        <f>SV_SO_1314_2a!L13/SV_SO_1314_2a!$O13*100</f>
        <v>24.800381360982005</v>
      </c>
      <c r="M13" s="154">
        <f>SV_SO_1314_2a!M13/SV_SO_1314_2a!$O13*100</f>
        <v>4.987486592777977</v>
      </c>
      <c r="N13" s="154">
        <f>SV_SO_1314_2a!N13/SV_SO_1314_2a!$O13*100</f>
        <v>0.6375878917888214</v>
      </c>
      <c r="O13" s="151">
        <f>SV_SO_1314_2a!O13/SV_SO_1314_2a!$O13*100</f>
        <v>100</v>
      </c>
      <c r="P13" s="151">
        <f>SV_SO_1314_2a!P13/SV_SO_1314_2a!$V13*100</f>
        <v>0</v>
      </c>
      <c r="Q13" s="152">
        <f>SV_SO_1314_2a!Q13/SV_SO_1314_2a!$V13*100</f>
        <v>0.2745785981237129</v>
      </c>
      <c r="R13" s="151">
        <f>SV_SO_1314_2a!R13/SV_SO_1314_2a!$V13*100</f>
        <v>66.8598886431241</v>
      </c>
      <c r="S13" s="151">
        <f>SV_SO_1314_2a!S13/SV_SO_1314_2a!$V13*100</f>
        <v>26.45615640810515</v>
      </c>
      <c r="T13" s="152">
        <f>SV_SO_1314_2a!T13/SV_SO_1314_2a!$V13*100</f>
        <v>5.694963516639971</v>
      </c>
      <c r="U13" s="187">
        <f>SV_SO_1314_2a!U13/SV_SO_1314_2a!$V13*100</f>
        <v>0.7144128340070679</v>
      </c>
      <c r="V13" s="151">
        <f>SV_SO_1314_2a!V13/SV_SO_1314_2a!$V13*100</f>
        <v>100</v>
      </c>
    </row>
    <row r="14" spans="1:22" s="75" customFormat="1" ht="12.75">
      <c r="A14" s="74" t="s">
        <v>50</v>
      </c>
      <c r="B14" s="151">
        <f>SV_SO_1314_2a!B14/SV_SO_1314_2a!$H14*100</f>
        <v>0</v>
      </c>
      <c r="C14" s="154">
        <f>SV_SO_1314_2a!C14/SV_SO_1314_2a!$H14*100</f>
        <v>0.8447729672650475</v>
      </c>
      <c r="D14" s="153">
        <f>SV_SO_1314_2a!D14/SV_SO_1314_2a!$H14*100</f>
        <v>51.63674762407603</v>
      </c>
      <c r="E14" s="154">
        <f>SV_SO_1314_2a!E14/SV_SO_1314_2a!$H14*100</f>
        <v>35.37486800422386</v>
      </c>
      <c r="F14" s="154">
        <f>SV_SO_1314_2a!F14/SV_SO_1314_2a!$H14*100</f>
        <v>10.2428722280887</v>
      </c>
      <c r="G14" s="154">
        <f>SV_SO_1314_2a!G14/SV_SO_1314_2a!$H14*100</f>
        <v>1.9007391763463568</v>
      </c>
      <c r="H14" s="151">
        <f>SV_SO_1314_2a!H14/SV_SO_1314_2a!$H14*100</f>
        <v>100</v>
      </c>
      <c r="I14" s="151">
        <f>SV_SO_1314_2a!I14/SV_SO_1314_2a!$O14*100</f>
        <v>0</v>
      </c>
      <c r="J14" s="154">
        <f>SV_SO_1314_2a!J14/SV_SO_1314_2a!$O14*100</f>
        <v>0.7593457943925234</v>
      </c>
      <c r="K14" s="153">
        <f>SV_SO_1314_2a!K14/SV_SO_1314_2a!$O14*100</f>
        <v>65.71261682242991</v>
      </c>
      <c r="L14" s="154">
        <f>SV_SO_1314_2a!L14/SV_SO_1314_2a!$O14*100</f>
        <v>25.70093457943925</v>
      </c>
      <c r="M14" s="154">
        <f>SV_SO_1314_2a!M14/SV_SO_1314_2a!$O14*100</f>
        <v>6.483644859813084</v>
      </c>
      <c r="N14" s="154">
        <f>SV_SO_1314_2a!N14/SV_SO_1314_2a!$O14*100</f>
        <v>1.3434579439252337</v>
      </c>
      <c r="O14" s="151">
        <f>SV_SO_1314_2a!O14/SV_SO_1314_2a!$O14*100</f>
        <v>100</v>
      </c>
      <c r="P14" s="151">
        <f>SV_SO_1314_2a!P14/SV_SO_1314_2a!$V14*100</f>
        <v>0</v>
      </c>
      <c r="Q14" s="152">
        <f>SV_SO_1314_2a!Q14/SV_SO_1314_2a!$V14*100</f>
        <v>0.7897705904475367</v>
      </c>
      <c r="R14" s="151">
        <f>SV_SO_1314_2a!R14/SV_SO_1314_2a!$V14*100</f>
        <v>60.699511094396385</v>
      </c>
      <c r="S14" s="151">
        <f>SV_SO_1314_2a!S14/SV_SO_1314_2a!$V14*100</f>
        <v>29.14629559984957</v>
      </c>
      <c r="T14" s="152">
        <f>SV_SO_1314_2a!T14/SV_SO_1314_2a!$V14*100</f>
        <v>7.822489657766077</v>
      </c>
      <c r="U14" s="187">
        <f>SV_SO_1314_2a!U14/SV_SO_1314_2a!$V14*100</f>
        <v>1.5419330575404286</v>
      </c>
      <c r="V14" s="151">
        <f>SV_SO_1314_2a!V14/SV_SO_1314_2a!$V14*100</f>
        <v>100</v>
      </c>
    </row>
    <row r="15" spans="1:22" s="75" customFormat="1" ht="12.75">
      <c r="A15" s="74" t="s">
        <v>51</v>
      </c>
      <c r="B15" s="151">
        <f>SV_SO_1314_2a!B15/SV_SO_1314_2a!$H15*100</f>
        <v>0</v>
      </c>
      <c r="C15" s="154">
        <f>SV_SO_1314_2a!C15/SV_SO_1314_2a!$H15*100</f>
        <v>0.013994821915891121</v>
      </c>
      <c r="D15" s="153">
        <f>SV_SO_1314_2a!D15/SV_SO_1314_2a!$H15*100</f>
        <v>40.15114407669162</v>
      </c>
      <c r="E15" s="154">
        <f>SV_SO_1314_2a!E15/SV_SO_1314_2a!$H15*100</f>
        <v>46.448813938842626</v>
      </c>
      <c r="F15" s="154">
        <f>SV_SO_1314_2a!F15/SV_SO_1314_2a!$H15*100</f>
        <v>11.083898957385767</v>
      </c>
      <c r="G15" s="154">
        <f>SV_SO_1314_2a!G15/SV_SO_1314_2a!$H15*100</f>
        <v>2.302148205164089</v>
      </c>
      <c r="H15" s="151">
        <f>SV_SO_1314_2a!H15/SV_SO_1314_2a!$H15*100</f>
        <v>100</v>
      </c>
      <c r="I15" s="151">
        <f>SV_SO_1314_2a!I15/SV_SO_1314_2a!$O15*100</f>
        <v>0</v>
      </c>
      <c r="J15" s="154">
        <f>SV_SO_1314_2a!J15/SV_SO_1314_2a!$O15*100</f>
        <v>0.017064846416382253</v>
      </c>
      <c r="K15" s="153">
        <f>SV_SO_1314_2a!K15/SV_SO_1314_2a!$O15*100</f>
        <v>44.66723549488055</v>
      </c>
      <c r="L15" s="154">
        <f>SV_SO_1314_2a!L15/SV_SO_1314_2a!$O15*100</f>
        <v>45.45221843003413</v>
      </c>
      <c r="M15" s="154">
        <f>SV_SO_1314_2a!M15/SV_SO_1314_2a!$O15*100</f>
        <v>8.48122866894198</v>
      </c>
      <c r="N15" s="154">
        <f>SV_SO_1314_2a!N15/SV_SO_1314_2a!$O15*100</f>
        <v>1.3822525597269624</v>
      </c>
      <c r="O15" s="151">
        <f>SV_SO_1314_2a!O15/SV_SO_1314_2a!$O15*100</f>
        <v>100</v>
      </c>
      <c r="P15" s="151">
        <f>SV_SO_1314_2a!P15/SV_SO_1314_2a!$V15*100</f>
        <v>0</v>
      </c>
      <c r="Q15" s="152">
        <f>SV_SO_1314_2a!Q15/SV_SO_1314_2a!$V15*100</f>
        <v>0.015378109261466303</v>
      </c>
      <c r="R15" s="151">
        <f>SV_SO_1314_2a!R15/SV_SO_1314_2a!$V15*100</f>
        <v>42.18599823151744</v>
      </c>
      <c r="S15" s="151">
        <f>SV_SO_1314_2a!S15/SV_SO_1314_2a!$V15*100</f>
        <v>45.999769328361076</v>
      </c>
      <c r="T15" s="152">
        <f>SV_SO_1314_2a!T15/SV_SO_1314_2a!$V15*100</f>
        <v>9.911191419015033</v>
      </c>
      <c r="U15" s="187">
        <f>SV_SO_1314_2a!U15/SV_SO_1314_2a!$V15*100</f>
        <v>1.8876629118449888</v>
      </c>
      <c r="V15" s="151">
        <f>SV_SO_1314_2a!V15/SV_SO_1314_2a!$V15*100</f>
        <v>100</v>
      </c>
    </row>
    <row r="16" spans="1:22" s="60" customFormat="1" ht="12.75">
      <c r="A16" s="29" t="s">
        <v>1</v>
      </c>
      <c r="B16" s="148">
        <f>SV_SO_1314_2a!B16/SV_SO_1314_2a!$H16*100</f>
        <v>0.03085848299697587</v>
      </c>
      <c r="C16" s="149">
        <f>SV_SO_1314_2a!C16/SV_SO_1314_2a!$H16*100</f>
        <v>1.2482256372276739</v>
      </c>
      <c r="D16" s="150">
        <f>SV_SO_1314_2a!D16/SV_SO_1314_2a!$H16*100</f>
        <v>68.14015922977227</v>
      </c>
      <c r="E16" s="149">
        <f>SV_SO_1314_2a!E16/SV_SO_1314_2a!$H16*100</f>
        <v>24.52940813429612</v>
      </c>
      <c r="F16" s="149">
        <f>SV_SO_1314_2a!F16/SV_SO_1314_2a!$H16*100</f>
        <v>5.221255323088317</v>
      </c>
      <c r="G16" s="149">
        <f>SV_SO_1314_2a!G16/SV_SO_1314_2a!$H16*100</f>
        <v>0.8300931926186509</v>
      </c>
      <c r="H16" s="148">
        <f>SV_SO_1314_2a!H16/SV_SO_1314_2a!$H16*100</f>
        <v>100</v>
      </c>
      <c r="I16" s="148">
        <f>SV_SO_1314_2a!I16/SV_SO_1314_2a!$O16*100</f>
        <v>0.01596678907871627</v>
      </c>
      <c r="J16" s="149">
        <f>SV_SO_1314_2a!J16/SV_SO_1314_2a!$O16*100</f>
        <v>1.3284368513491935</v>
      </c>
      <c r="K16" s="150">
        <f>SV_SO_1314_2a!K16/SV_SO_1314_2a!$O16*100</f>
        <v>74.8171802650487</v>
      </c>
      <c r="L16" s="149">
        <f>SV_SO_1314_2a!L16/SV_SO_1314_2a!$O16*100</f>
        <v>19.805205173239663</v>
      </c>
      <c r="M16" s="149">
        <f>SV_SO_1314_2a!M16/SV_SO_1314_2a!$O16*100</f>
        <v>3.527063707488424</v>
      </c>
      <c r="N16" s="149">
        <f>SV_SO_1314_2a!N16/SV_SO_1314_2a!$O16*100</f>
        <v>0.5061472137953058</v>
      </c>
      <c r="O16" s="148">
        <f>SV_SO_1314_2a!O16/SV_SO_1314_2a!$O16*100</f>
        <v>100</v>
      </c>
      <c r="P16" s="148">
        <f>SV_SO_1314_2a!P16/SV_SO_1314_2a!$V16*100</f>
        <v>0.023540120211547215</v>
      </c>
      <c r="Q16" s="149">
        <f>SV_SO_1314_2a!Q16/SV_SO_1314_2a!$V16*100</f>
        <v>1.2876445755716326</v>
      </c>
      <c r="R16" s="148">
        <f>SV_SO_1314_2a!R16/SV_SO_1314_2a!$V16*100</f>
        <v>71.42150939250797</v>
      </c>
      <c r="S16" s="148">
        <f>SV_SO_1314_2a!S16/SV_SO_1314_2a!$V16*100</f>
        <v>22.20774940757364</v>
      </c>
      <c r="T16" s="149">
        <f>SV_SO_1314_2a!T16/SV_SO_1314_2a!$V16*100</f>
        <v>4.388663078106119</v>
      </c>
      <c r="U16" s="188">
        <f>SV_SO_1314_2a!U16/SV_SO_1314_2a!$V16*100</f>
        <v>0.6708934260290956</v>
      </c>
      <c r="V16" s="148">
        <f>SV_SO_1314_2a!V16/SV_SO_1314_2a!$V16*100</f>
        <v>100</v>
      </c>
    </row>
    <row r="17" spans="2:22" s="74" customFormat="1" ht="9" customHeight="1">
      <c r="B17" s="89"/>
      <c r="C17" s="90"/>
      <c r="D17" s="91"/>
      <c r="E17" s="90"/>
      <c r="F17" s="90"/>
      <c r="G17" s="90"/>
      <c r="H17" s="89"/>
      <c r="I17" s="89"/>
      <c r="J17" s="90"/>
      <c r="K17" s="91"/>
      <c r="L17" s="90"/>
      <c r="M17" s="90"/>
      <c r="N17" s="90"/>
      <c r="O17" s="89"/>
      <c r="P17" s="89"/>
      <c r="Q17" s="90"/>
      <c r="R17" s="89"/>
      <c r="S17" s="89"/>
      <c r="T17" s="90"/>
      <c r="U17" s="92"/>
      <c r="V17" s="89"/>
    </row>
    <row r="18" spans="1:22" s="75" customFormat="1" ht="12.75">
      <c r="A18" s="30" t="s">
        <v>22</v>
      </c>
      <c r="B18" s="89"/>
      <c r="C18" s="90"/>
      <c r="D18" s="91"/>
      <c r="E18" s="90"/>
      <c r="F18" s="90"/>
      <c r="G18" s="90"/>
      <c r="H18" s="89"/>
      <c r="I18" s="89"/>
      <c r="J18" s="90"/>
      <c r="K18" s="91"/>
      <c r="L18" s="90"/>
      <c r="M18" s="90"/>
      <c r="N18" s="90"/>
      <c r="O18" s="89"/>
      <c r="P18" s="89"/>
      <c r="Q18" s="90"/>
      <c r="R18" s="89"/>
      <c r="S18" s="89"/>
      <c r="T18" s="90"/>
      <c r="U18" s="92"/>
      <c r="V18" s="89"/>
    </row>
    <row r="19" spans="1:22" s="74" customFormat="1" ht="12.75">
      <c r="A19" s="74" t="s">
        <v>48</v>
      </c>
      <c r="B19" s="151">
        <f>SV_SO_1314_2a!B19/SV_SO_1314_2a!$H19*100</f>
        <v>0.06321968841724994</v>
      </c>
      <c r="C19" s="152">
        <f>SV_SO_1314_2a!C19/SV_SO_1314_2a!$H19*100</f>
        <v>2.7184466019417477</v>
      </c>
      <c r="D19" s="153">
        <f>SV_SO_1314_2a!D19/SV_SO_1314_2a!$H19*100</f>
        <v>81.63016482275908</v>
      </c>
      <c r="E19" s="152">
        <f>SV_SO_1314_2a!E19/SV_SO_1314_2a!$H19*100</f>
        <v>13.529013321291488</v>
      </c>
      <c r="F19" s="152">
        <f>SV_SO_1314_2a!F19/SV_SO_1314_2a!$H19*100</f>
        <v>1.8017611198916232</v>
      </c>
      <c r="G19" s="152">
        <f>SV_SO_1314_2a!G19/SV_SO_1314_2a!$H19*100</f>
        <v>0.2573944456988033</v>
      </c>
      <c r="H19" s="151">
        <f>SV_SO_1314_2a!H19/SV_SO_1314_2a!$H19*100</f>
        <v>100</v>
      </c>
      <c r="I19" s="151">
        <f>SV_SO_1314_2a!I19/SV_SO_1314_2a!$O19*100</f>
        <v>0.03570153516601214</v>
      </c>
      <c r="J19" s="152">
        <f>SV_SO_1314_2a!J19/SV_SO_1314_2a!$O19*100</f>
        <v>2.08853980721171</v>
      </c>
      <c r="K19" s="153">
        <f>SV_SO_1314_2a!K19/SV_SO_1314_2a!$O19*100</f>
        <v>87.70439128882542</v>
      </c>
      <c r="L19" s="152">
        <f>SV_SO_1314_2a!L19/SV_SO_1314_2a!$O19*100</f>
        <v>8.85041056765441</v>
      </c>
      <c r="M19" s="152">
        <f>SV_SO_1314_2a!M19/SV_SO_1314_2a!$O19*100</f>
        <v>1.1317386647625847</v>
      </c>
      <c r="N19" s="152">
        <f>SV_SO_1314_2a!N19/SV_SO_1314_2a!$O19*100</f>
        <v>0.18921813637986432</v>
      </c>
      <c r="O19" s="151">
        <f>SV_SO_1314_2a!O19/SV_SO_1314_2a!$O19*100</f>
        <v>100</v>
      </c>
      <c r="P19" s="151">
        <f>SV_SO_1314_2a!P19/SV_SO_1314_2a!$V19*100</f>
        <v>0.0478516598544512</v>
      </c>
      <c r="Q19" s="152">
        <f>SV_SO_1314_2a!Q19/SV_SO_1314_2a!$V19*100</f>
        <v>2.366663343634732</v>
      </c>
      <c r="R19" s="151">
        <f>SV_SO_1314_2a!R19/SV_SO_1314_2a!$V19*100</f>
        <v>85.02243046555678</v>
      </c>
      <c r="S19" s="151">
        <f>SV_SO_1314_2a!S19/SV_SO_1314_2a!$V19*100</f>
        <v>10.91615990429668</v>
      </c>
      <c r="T19" s="152">
        <f>SV_SO_1314_2a!T19/SV_SO_1314_2a!$V19*100</f>
        <v>1.4275745189911275</v>
      </c>
      <c r="U19" s="187">
        <f>SV_SO_1314_2a!U19/SV_SO_1314_2a!$V19*100</f>
        <v>0.21932010766623466</v>
      </c>
      <c r="V19" s="151">
        <f>SV_SO_1314_2a!V19/SV_SO_1314_2a!$V19*100</f>
        <v>100</v>
      </c>
    </row>
    <row r="20" spans="1:22" s="75" customFormat="1" ht="12.75">
      <c r="A20" s="74" t="s">
        <v>49</v>
      </c>
      <c r="B20" s="151">
        <f>SV_SO_1314_2a!B20/SV_SO_1314_2a!$H20*100</f>
        <v>0.004229223937407486</v>
      </c>
      <c r="C20" s="154">
        <f>SV_SO_1314_2a!C20/SV_SO_1314_2a!$H20*100</f>
        <v>0.29181645168111653</v>
      </c>
      <c r="D20" s="153">
        <f>SV_SO_1314_2a!D20/SV_SO_1314_2a!$H20*100</f>
        <v>57.55550856417847</v>
      </c>
      <c r="E20" s="154">
        <f>SV_SO_1314_2a!E20/SV_SO_1314_2a!$H20*100</f>
        <v>30.458870797208714</v>
      </c>
      <c r="F20" s="154">
        <f>SV_SO_1314_2a!F20/SV_SO_1314_2a!$H20*100</f>
        <v>9.342355677733135</v>
      </c>
      <c r="G20" s="154">
        <f>SV_SO_1314_2a!G20/SV_SO_1314_2a!$H20*100</f>
        <v>2.3472192852611546</v>
      </c>
      <c r="H20" s="151">
        <f>SV_SO_1314_2a!H20/SV_SO_1314_2a!$H20*100</f>
        <v>100</v>
      </c>
      <c r="I20" s="151">
        <f>SV_SO_1314_2a!I20/SV_SO_1314_2a!$O20*100</f>
        <v>0</v>
      </c>
      <c r="J20" s="154">
        <f>SV_SO_1314_2a!J20/SV_SO_1314_2a!$O20*100</f>
        <v>0.3190471126236308</v>
      </c>
      <c r="K20" s="153">
        <f>SV_SO_1314_2a!K20/SV_SO_1314_2a!$O20*100</f>
        <v>65.67584813357439</v>
      </c>
      <c r="L20" s="154">
        <f>SV_SO_1314_2a!L20/SV_SO_1314_2a!$O20*100</f>
        <v>26.13527597575242</v>
      </c>
      <c r="M20" s="154">
        <f>SV_SO_1314_2a!M20/SV_SO_1314_2a!$O20*100</f>
        <v>6.333085185579071</v>
      </c>
      <c r="N20" s="154">
        <f>SV_SO_1314_2a!N20/SV_SO_1314_2a!$O20*100</f>
        <v>1.5367435924704882</v>
      </c>
      <c r="O20" s="151">
        <f>SV_SO_1314_2a!O20/SV_SO_1314_2a!$O20*100</f>
        <v>100</v>
      </c>
      <c r="P20" s="151">
        <f>SV_SO_1314_2a!P20/SV_SO_1314_2a!$V20*100</f>
        <v>0.0023556571105509882</v>
      </c>
      <c r="Q20" s="152">
        <f>SV_SO_1314_2a!Q20/SV_SO_1314_2a!$V20*100</f>
        <v>0.30387976726107746</v>
      </c>
      <c r="R20" s="151">
        <f>SV_SO_1314_2a!R20/SV_SO_1314_2a!$V20*100</f>
        <v>61.15285858990366</v>
      </c>
      <c r="S20" s="151">
        <f>SV_SO_1314_2a!S20/SV_SO_1314_2a!$V20*100</f>
        <v>28.543497208546327</v>
      </c>
      <c r="T20" s="152">
        <f>SV_SO_1314_2a!T20/SV_SO_1314_2a!$V20*100</f>
        <v>8.00923417587336</v>
      </c>
      <c r="U20" s="187">
        <f>SV_SO_1314_2a!U20/SV_SO_1314_2a!$V20*100</f>
        <v>1.988174601305034</v>
      </c>
      <c r="V20" s="151">
        <f>SV_SO_1314_2a!V20/SV_SO_1314_2a!$V20*100</f>
        <v>100</v>
      </c>
    </row>
    <row r="21" spans="1:22" s="75" customFormat="1" ht="12.75">
      <c r="A21" s="74" t="s">
        <v>50</v>
      </c>
      <c r="B21" s="151">
        <f>SV_SO_1314_2a!B21/SV_SO_1314_2a!$H21*100</f>
        <v>0</v>
      </c>
      <c r="C21" s="154">
        <f>SV_SO_1314_2a!C21/SV_SO_1314_2a!$H21*100</f>
        <v>1.1162790697674418</v>
      </c>
      <c r="D21" s="153">
        <f>SV_SO_1314_2a!D21/SV_SO_1314_2a!$H21*100</f>
        <v>45.48837209302326</v>
      </c>
      <c r="E21" s="154">
        <f>SV_SO_1314_2a!E21/SV_SO_1314_2a!$H21*100</f>
        <v>34.418604651162795</v>
      </c>
      <c r="F21" s="154">
        <f>SV_SO_1314_2a!F21/SV_SO_1314_2a!$H21*100</f>
        <v>14.13953488372093</v>
      </c>
      <c r="G21" s="154">
        <f>SV_SO_1314_2a!G21/SV_SO_1314_2a!$H21*100</f>
        <v>4.837209302325581</v>
      </c>
      <c r="H21" s="151">
        <f>SV_SO_1314_2a!H21/SV_SO_1314_2a!$H21*100</f>
        <v>100</v>
      </c>
      <c r="I21" s="151">
        <f>SV_SO_1314_2a!I21/SV_SO_1314_2a!$O21*100</f>
        <v>0</v>
      </c>
      <c r="J21" s="154">
        <f>SV_SO_1314_2a!J21/SV_SO_1314_2a!$O21*100</f>
        <v>0.4136504653567736</v>
      </c>
      <c r="K21" s="153">
        <f>SV_SO_1314_2a!K21/SV_SO_1314_2a!$O21*100</f>
        <v>59.77249224405378</v>
      </c>
      <c r="L21" s="154">
        <f>SV_SO_1314_2a!L21/SV_SO_1314_2a!$O21*100</f>
        <v>30.50672182006205</v>
      </c>
      <c r="M21" s="154">
        <f>SV_SO_1314_2a!M21/SV_SO_1314_2a!$O21*100</f>
        <v>7.49741468459152</v>
      </c>
      <c r="N21" s="154">
        <f>SV_SO_1314_2a!N21/SV_SO_1314_2a!$O21*100</f>
        <v>1.8097207859358841</v>
      </c>
      <c r="O21" s="151">
        <f>SV_SO_1314_2a!O21/SV_SO_1314_2a!$O21*100</f>
        <v>100</v>
      </c>
      <c r="P21" s="151">
        <f>SV_SO_1314_2a!P21/SV_SO_1314_2a!$V21*100</f>
        <v>0</v>
      </c>
      <c r="Q21" s="152">
        <f>SV_SO_1314_2a!Q21/SV_SO_1314_2a!$V21*100</f>
        <v>0.6646726487205051</v>
      </c>
      <c r="R21" s="151">
        <f>SV_SO_1314_2a!R21/SV_SO_1314_2a!$V21*100</f>
        <v>54.66932535726154</v>
      </c>
      <c r="S21" s="151">
        <f>SV_SO_1314_2a!S21/SV_SO_1314_2a!$V21*100</f>
        <v>31.904287138584248</v>
      </c>
      <c r="T21" s="152">
        <f>SV_SO_1314_2a!T21/SV_SO_1314_2a!$V21*100</f>
        <v>9.870388833499502</v>
      </c>
      <c r="U21" s="187">
        <f>SV_SO_1314_2a!U21/SV_SO_1314_2a!$V21*100</f>
        <v>2.8913260219341974</v>
      </c>
      <c r="V21" s="151">
        <f>SV_SO_1314_2a!V21/SV_SO_1314_2a!$V21*100</f>
        <v>100</v>
      </c>
    </row>
    <row r="22" spans="1:22" s="75" customFormat="1" ht="12.75">
      <c r="A22" s="74" t="s">
        <v>51</v>
      </c>
      <c r="B22" s="151">
        <f>SV_SO_1314_2a!B22/SV_SO_1314_2a!$H22*100</f>
        <v>0</v>
      </c>
      <c r="C22" s="154">
        <f>SV_SO_1314_2a!C22/SV_SO_1314_2a!$H22*100</f>
        <v>0.03415067276825354</v>
      </c>
      <c r="D22" s="153">
        <f>SV_SO_1314_2a!D22/SV_SO_1314_2a!$H22*100</f>
        <v>38.419506864285225</v>
      </c>
      <c r="E22" s="154">
        <f>SV_SO_1314_2a!E22/SV_SO_1314_2a!$H22*100</f>
        <v>43.330373608360084</v>
      </c>
      <c r="F22" s="154">
        <f>SV_SO_1314_2a!F22/SV_SO_1314_2a!$H22*100</f>
        <v>13.947134758554744</v>
      </c>
      <c r="G22" s="154">
        <f>SV_SO_1314_2a!G22/SV_SO_1314_2a!$H22*100</f>
        <v>4.268834096031692</v>
      </c>
      <c r="H22" s="151">
        <f>SV_SO_1314_2a!H22/SV_SO_1314_2a!$H22*100</f>
        <v>100</v>
      </c>
      <c r="I22" s="151">
        <f>SV_SO_1314_2a!I22/SV_SO_1314_2a!$O22*100</f>
        <v>0</v>
      </c>
      <c r="J22" s="154">
        <f>SV_SO_1314_2a!J22/SV_SO_1314_2a!$O22*100</f>
        <v>0.04631773969430292</v>
      </c>
      <c r="K22" s="153">
        <f>SV_SO_1314_2a!K22/SV_SO_1314_2a!$O22*100</f>
        <v>43.978693839740615</v>
      </c>
      <c r="L22" s="154">
        <f>SV_SO_1314_2a!L22/SV_SO_1314_2a!$O22*100</f>
        <v>41.716844218002166</v>
      </c>
      <c r="M22" s="154">
        <f>SV_SO_1314_2a!M22/SV_SO_1314_2a!$O22*100</f>
        <v>11.000463177396943</v>
      </c>
      <c r="N22" s="154">
        <f>SV_SO_1314_2a!N22/SV_SO_1314_2a!$O22*100</f>
        <v>3.257681025165972</v>
      </c>
      <c r="O22" s="151">
        <f>SV_SO_1314_2a!O22/SV_SO_1314_2a!$O22*100</f>
        <v>100</v>
      </c>
      <c r="P22" s="151">
        <f>SV_SO_1314_2a!P22/SV_SO_1314_2a!$V22*100</f>
        <v>0</v>
      </c>
      <c r="Q22" s="152">
        <f>SV_SO_1314_2a!Q22/SV_SO_1314_2a!$V22*100</f>
        <v>0.03986229389382134</v>
      </c>
      <c r="R22" s="151">
        <f>SV_SO_1314_2a!R22/SV_SO_1314_2a!$V22*100</f>
        <v>41.02917195144048</v>
      </c>
      <c r="S22" s="151">
        <f>SV_SO_1314_2a!S22/SV_SO_1314_2a!$V22*100</f>
        <v>42.572929878601194</v>
      </c>
      <c r="T22" s="152">
        <f>SV_SO_1314_2a!T22/SV_SO_1314_2a!$V22*100</f>
        <v>12.5638702663526</v>
      </c>
      <c r="U22" s="187">
        <f>SV_SO_1314_2a!U22/SV_SO_1314_2a!$V22*100</f>
        <v>3.7941656097119045</v>
      </c>
      <c r="V22" s="151">
        <f>SV_SO_1314_2a!V22/SV_SO_1314_2a!$V22*100</f>
        <v>100</v>
      </c>
    </row>
    <row r="23" spans="1:22" s="30" customFormat="1" ht="12.75">
      <c r="A23" s="29" t="s">
        <v>1</v>
      </c>
      <c r="B23" s="155">
        <f>SV_SO_1314_2a!B23/SV_SO_1314_2a!$H23*100</f>
        <v>0.024387864598575747</v>
      </c>
      <c r="C23" s="156">
        <f>SV_SO_1314_2a!C23/SV_SO_1314_2a!$H23*100</f>
        <v>1.1185900562546744</v>
      </c>
      <c r="D23" s="157">
        <f>SV_SO_1314_2a!D23/SV_SO_1314_2a!$H23*100</f>
        <v>61.45741878841089</v>
      </c>
      <c r="E23" s="156">
        <f>SV_SO_1314_2a!E23/SV_SO_1314_2a!$H23*100</f>
        <v>27.4965044060742</v>
      </c>
      <c r="F23" s="156">
        <f>SV_SO_1314_2a!F23/SV_SO_1314_2a!$H23*100</f>
        <v>7.8073683868240495</v>
      </c>
      <c r="G23" s="156">
        <f>SV_SO_1314_2a!G23/SV_SO_1314_2a!$H23*100</f>
        <v>2.0957304978376095</v>
      </c>
      <c r="H23" s="155">
        <f>SV_SO_1314_2a!H23/SV_SO_1314_2a!$H23*100</f>
        <v>100</v>
      </c>
      <c r="I23" s="155">
        <f>SV_SO_1314_2a!I23/SV_SO_1314_2a!$O23*100</f>
        <v>0.016206404771165566</v>
      </c>
      <c r="J23" s="156">
        <f>SV_SO_1314_2a!J23/SV_SO_1314_2a!$O23*100</f>
        <v>1.0680020744198109</v>
      </c>
      <c r="K23" s="157">
        <f>SV_SO_1314_2a!K23/SV_SO_1314_2a!$O23*100</f>
        <v>70.93543368339168</v>
      </c>
      <c r="L23" s="156">
        <f>SV_SO_1314_2a!L23/SV_SO_1314_2a!$O23*100</f>
        <v>21.697134707636458</v>
      </c>
      <c r="M23" s="156">
        <f>SV_SO_1314_2a!M23/SV_SO_1314_2a!$O23*100</f>
        <v>4.988331388564761</v>
      </c>
      <c r="N23" s="156">
        <f>SV_SO_1314_2a!N23/SV_SO_1314_2a!$O23*100</f>
        <v>1.2948917412161287</v>
      </c>
      <c r="O23" s="155">
        <f>SV_SO_1314_2a!O23/SV_SO_1314_2a!$O23*100</f>
        <v>100</v>
      </c>
      <c r="P23" s="155">
        <f>SV_SO_1314_2a!P23/SV_SO_1314_2a!$V23*100</f>
        <v>0.020290560831101374</v>
      </c>
      <c r="Q23" s="156">
        <f>SV_SO_1314_2a!Q23/SV_SO_1314_2a!$V23*100</f>
        <v>1.093255417579742</v>
      </c>
      <c r="R23" s="155">
        <f>SV_SO_1314_2a!R23/SV_SO_1314_2a!$V23*100</f>
        <v>66.20404187971755</v>
      </c>
      <c r="S23" s="155">
        <f>SV_SO_1314_2a!S23/SV_SO_1314_2a!$V23*100</f>
        <v>24.592159727294863</v>
      </c>
      <c r="T23" s="156">
        <f>SV_SO_1314_2a!T23/SV_SO_1314_2a!$V23*100</f>
        <v>6.395584773963152</v>
      </c>
      <c r="U23" s="189">
        <f>SV_SO_1314_2a!U23/SV_SO_1314_2a!$V23*100</f>
        <v>1.6946676406135865</v>
      </c>
      <c r="V23" s="155">
        <f>SV_SO_1314_2a!V23/SV_SO_1314_2a!$V23*100</f>
        <v>100</v>
      </c>
    </row>
    <row r="24" spans="1:22" s="1" customFormat="1" ht="12.75">
      <c r="A24" s="173" t="s">
        <v>33</v>
      </c>
      <c r="B24" s="98"/>
      <c r="C24" s="99"/>
      <c r="D24" s="100"/>
      <c r="E24" s="99"/>
      <c r="F24" s="99"/>
      <c r="G24" s="99"/>
      <c r="H24" s="98"/>
      <c r="I24" s="98"/>
      <c r="J24" s="99"/>
      <c r="K24" s="100"/>
      <c r="L24" s="99"/>
      <c r="M24" s="99"/>
      <c r="N24" s="99"/>
      <c r="O24" s="98"/>
      <c r="P24" s="98"/>
      <c r="Q24" s="99"/>
      <c r="R24" s="98"/>
      <c r="S24" s="98"/>
      <c r="T24" s="99"/>
      <c r="U24" s="101"/>
      <c r="V24" s="98"/>
    </row>
    <row r="25" spans="1:22" s="1" customFormat="1" ht="12.75">
      <c r="A25" s="74" t="s">
        <v>48</v>
      </c>
      <c r="B25" s="190">
        <f>SV_SO_1314_2a!B25/SV_SO_1314_2a!$H25*100</f>
        <v>0.0691506671005532</v>
      </c>
      <c r="C25" s="191">
        <f>SV_SO_1314_2a!C25/SV_SO_1314_2a!$H25*100</f>
        <v>2.729417507321835</v>
      </c>
      <c r="D25" s="192">
        <f>SV_SO_1314_2a!D25/SV_SO_1314_2a!$H25*100</f>
        <v>84.08314350797266</v>
      </c>
      <c r="E25" s="191">
        <f>SV_SO_1314_2a!E25/SV_SO_1314_2a!$H25*100</f>
        <v>11.546127562642369</v>
      </c>
      <c r="F25" s="191">
        <f>SV_SO_1314_2a!F25/SV_SO_1314_2a!$H25*100</f>
        <v>1.4216563618613733</v>
      </c>
      <c r="G25" s="191">
        <f>SV_SO_1314_2a!G25/SV_SO_1314_2a!$H25*100</f>
        <v>0.15050439310120403</v>
      </c>
      <c r="H25" s="190">
        <f>SV_SO_1314_2a!H25/SV_SO_1314_2a!$H25*100</f>
        <v>100</v>
      </c>
      <c r="I25" s="190">
        <f>SV_SO_1314_2a!I25/SV_SO_1314_2a!$O25*100</f>
        <v>0.03309833515374177</v>
      </c>
      <c r="J25" s="191">
        <f>SV_SO_1314_2a!J25/SV_SO_1314_2a!$O25*100</f>
        <v>2.2391023731506308</v>
      </c>
      <c r="K25" s="192">
        <f>SV_SO_1314_2a!K25/SV_SO_1314_2a!$O25*100</f>
        <v>88.43378678052494</v>
      </c>
      <c r="L25" s="191">
        <f>SV_SO_1314_2a!L25/SV_SO_1314_2a!$O25*100</f>
        <v>8.198457617581836</v>
      </c>
      <c r="M25" s="191">
        <f>SV_SO_1314_2a!M25/SV_SO_1314_2a!$O25*100</f>
        <v>0.9664713864892596</v>
      </c>
      <c r="N25" s="191">
        <f>SV_SO_1314_2a!N25/SV_SO_1314_2a!$O25*100</f>
        <v>0.1290835070995929</v>
      </c>
      <c r="O25" s="190">
        <f>SV_SO_1314_2a!O25/SV_SO_1314_2a!$O25*100</f>
        <v>100</v>
      </c>
      <c r="P25" s="190">
        <f>SV_SO_1314_2a!P25/SV_SO_1314_2a!$V25*100</f>
        <v>0.04927277040713908</v>
      </c>
      <c r="Q25" s="191">
        <f>SV_SO_1314_2a!Q25/SV_SO_1314_2a!$V25*100</f>
        <v>2.4590762268007373</v>
      </c>
      <c r="R25" s="190">
        <f>SV_SO_1314_2a!R25/SV_SO_1314_2a!$V25*100</f>
        <v>86.48192419293026</v>
      </c>
      <c r="S25" s="190">
        <f>SV_SO_1314_2a!S25/SV_SO_1314_2a!$V25*100</f>
        <v>9.700348559227695</v>
      </c>
      <c r="T25" s="191">
        <f>SV_SO_1314_2a!T25/SV_SO_1314_2a!$V25*100</f>
        <v>1.1706845265251749</v>
      </c>
      <c r="U25" s="193">
        <f>SV_SO_1314_2a!U25/SV_SO_1314_2a!$V25*100</f>
        <v>0.1386937241089841</v>
      </c>
      <c r="V25" s="190">
        <f>SV_SO_1314_2a!V25/SV_SO_1314_2a!$V25*100</f>
        <v>100</v>
      </c>
    </row>
    <row r="26" spans="1:22" s="1" customFormat="1" ht="12.75">
      <c r="A26" s="74" t="s">
        <v>49</v>
      </c>
      <c r="B26" s="190">
        <f>SV_SO_1314_2a!B26/SV_SO_1314_2a!$H26*100</f>
        <v>0.002164689583513724</v>
      </c>
      <c r="C26" s="191">
        <f>SV_SO_1314_2a!C26/SV_SO_1314_2a!$H26*100</f>
        <v>0.27708026668975666</v>
      </c>
      <c r="D26" s="192">
        <f>SV_SO_1314_2a!D26/SV_SO_1314_2a!$H26*100</f>
        <v>61.217421421768115</v>
      </c>
      <c r="E26" s="191">
        <f>SV_SO_1314_2a!E26/SV_SO_1314_2a!$H26*100</f>
        <v>29.106416139925535</v>
      </c>
      <c r="F26" s="191">
        <f>SV_SO_1314_2a!F26/SV_SO_1314_2a!$H26*100</f>
        <v>7.818858775651572</v>
      </c>
      <c r="G26" s="191">
        <f>SV_SO_1314_2a!G26/SV_SO_1314_2a!$H26*100</f>
        <v>1.5780587063815048</v>
      </c>
      <c r="H26" s="190">
        <f>SV_SO_1314_2a!H26/SV_SO_1314_2a!$H26*100</f>
        <v>100</v>
      </c>
      <c r="I26" s="190">
        <f>SV_SO_1314_2a!I26/SV_SO_1314_2a!$O26*100</f>
        <v>0</v>
      </c>
      <c r="J26" s="191">
        <f>SV_SO_1314_2a!J26/SV_SO_1314_2a!$O26*100</f>
        <v>0.3062830167472182</v>
      </c>
      <c r="K26" s="192">
        <f>SV_SO_1314_2a!K26/SV_SO_1314_2a!$O26*100</f>
        <v>67.37664381252108</v>
      </c>
      <c r="L26" s="191">
        <f>SV_SO_1314_2a!L26/SV_SO_1314_2a!$O26*100</f>
        <v>25.505788468022928</v>
      </c>
      <c r="M26" s="191">
        <f>SV_SO_1314_2a!M26/SV_SO_1314_2a!$O26*100</f>
        <v>5.6985500730583345</v>
      </c>
      <c r="N26" s="191">
        <f>SV_SO_1314_2a!N26/SV_SO_1314_2a!$O26*100</f>
        <v>1.1127346296504441</v>
      </c>
      <c r="O26" s="190">
        <f>SV_SO_1314_2a!O26/SV_SO_1314_2a!$O26*100</f>
        <v>100</v>
      </c>
      <c r="P26" s="190">
        <f>SV_SO_1314_2a!P26/SV_SO_1314_2a!$V26*100</f>
        <v>0.0012227330529198865</v>
      </c>
      <c r="Q26" s="191">
        <f>SV_SO_1314_2a!Q26/SV_SO_1314_2a!$V26*100</f>
        <v>0.2897877335420131</v>
      </c>
      <c r="R26" s="190">
        <f>SV_SO_1314_2a!R26/SV_SO_1314_2a!$V26*100</f>
        <v>63.89758387948743</v>
      </c>
      <c r="S26" s="190">
        <f>SV_SO_1314_2a!S26/SV_SO_1314_2a!$V26*100</f>
        <v>27.5396165509146</v>
      </c>
      <c r="T26" s="191">
        <f>SV_SO_1314_2a!T26/SV_SO_1314_2a!$V26*100</f>
        <v>6.89621441846816</v>
      </c>
      <c r="U26" s="193">
        <f>SV_SO_1314_2a!U26/SV_SO_1314_2a!$V26*100</f>
        <v>1.3755746845348724</v>
      </c>
      <c r="V26" s="190">
        <f>SV_SO_1314_2a!V26/SV_SO_1314_2a!$V26*100</f>
        <v>100</v>
      </c>
    </row>
    <row r="27" spans="1:22" s="1" customFormat="1" ht="12.75">
      <c r="A27" s="74" t="s">
        <v>50</v>
      </c>
      <c r="B27" s="190">
        <f>SV_SO_1314_2a!B27/SV_SO_1314_2a!$H27*100</f>
        <v>0</v>
      </c>
      <c r="C27" s="191">
        <f>SV_SO_1314_2a!C27/SV_SO_1314_2a!$H27*100</f>
        <v>0.9891196834817012</v>
      </c>
      <c r="D27" s="192">
        <f>SV_SO_1314_2a!D27/SV_SO_1314_2a!$H27*100</f>
        <v>48.367952522255194</v>
      </c>
      <c r="E27" s="191">
        <f>SV_SO_1314_2a!E27/SV_SO_1314_2a!$H27*100</f>
        <v>34.86646884272997</v>
      </c>
      <c r="F27" s="191">
        <f>SV_SO_1314_2a!F27/SV_SO_1314_2a!$H27*100</f>
        <v>12.314540059347182</v>
      </c>
      <c r="G27" s="191">
        <f>SV_SO_1314_2a!G27/SV_SO_1314_2a!$H27*100</f>
        <v>3.4619188921859543</v>
      </c>
      <c r="H27" s="190">
        <f>SV_SO_1314_2a!H27/SV_SO_1314_2a!$H27*100</f>
        <v>100</v>
      </c>
      <c r="I27" s="190">
        <f>SV_SO_1314_2a!I27/SV_SO_1314_2a!$O27*100</f>
        <v>0</v>
      </c>
      <c r="J27" s="191">
        <f>SV_SO_1314_2a!J27/SV_SO_1314_2a!$O27*100</f>
        <v>0.575973669775096</v>
      </c>
      <c r="K27" s="192">
        <f>SV_SO_1314_2a!K27/SV_SO_1314_2a!$O27*100</f>
        <v>62.56171146461876</v>
      </c>
      <c r="L27" s="191">
        <f>SV_SO_1314_2a!L27/SV_SO_1314_2a!$O27*100</f>
        <v>28.250137136588044</v>
      </c>
      <c r="M27" s="191">
        <f>SV_SO_1314_2a!M27/SV_SO_1314_2a!$O27*100</f>
        <v>7.021393307734504</v>
      </c>
      <c r="N27" s="191">
        <f>SV_SO_1314_2a!N27/SV_SO_1314_2a!$O27*100</f>
        <v>1.5907844212835986</v>
      </c>
      <c r="O27" s="190">
        <f>SV_SO_1314_2a!O27/SV_SO_1314_2a!$O27*100</f>
        <v>100</v>
      </c>
      <c r="P27" s="190">
        <f>SV_SO_1314_2a!P27/SV_SO_1314_2a!$V27*100</f>
        <v>0</v>
      </c>
      <c r="Q27" s="191">
        <f>SV_SO_1314_2a!Q27/SV_SO_1314_2a!$V27*100</f>
        <v>0.7233592095977417</v>
      </c>
      <c r="R27" s="190">
        <f>SV_SO_1314_2a!R27/SV_SO_1314_2a!$V27*100</f>
        <v>57.49823570924488</v>
      </c>
      <c r="S27" s="190">
        <f>SV_SO_1314_2a!S27/SV_SO_1314_2a!$V27*100</f>
        <v>30.610444601270288</v>
      </c>
      <c r="T27" s="191">
        <f>SV_SO_1314_2a!T27/SV_SO_1314_2a!$V27*100</f>
        <v>8.909668313338038</v>
      </c>
      <c r="U27" s="193">
        <f>SV_SO_1314_2a!U27/SV_SO_1314_2a!$V27*100</f>
        <v>2.2582921665490474</v>
      </c>
      <c r="V27" s="190">
        <f>SV_SO_1314_2a!V27/SV_SO_1314_2a!$V27*100</f>
        <v>100</v>
      </c>
    </row>
    <row r="28" spans="1:22" s="1" customFormat="1" ht="12.75">
      <c r="A28" s="74" t="s">
        <v>51</v>
      </c>
      <c r="B28" s="190">
        <f>SV_SO_1314_2a!B28/SV_SO_1314_2a!$H28*100</f>
        <v>0</v>
      </c>
      <c r="C28" s="191">
        <f>SV_SO_1314_2a!C28/SV_SO_1314_2a!$H28*100</f>
        <v>0.024194663348541406</v>
      </c>
      <c r="D28" s="192">
        <f>SV_SO_1314_2a!D28/SV_SO_1314_2a!$H28*100</f>
        <v>39.27485137563943</v>
      </c>
      <c r="E28" s="191">
        <f>SV_SO_1314_2a!E28/SV_SO_1314_2a!$H28*100</f>
        <v>44.870731370109226</v>
      </c>
      <c r="F28" s="191">
        <f>SV_SO_1314_2a!F28/SV_SO_1314_2a!$H28*100</f>
        <v>12.53283561454445</v>
      </c>
      <c r="G28" s="191">
        <f>SV_SO_1314_2a!G28/SV_SO_1314_2a!$H28*100</f>
        <v>3.297386976358357</v>
      </c>
      <c r="H28" s="190">
        <f>SV_SO_1314_2a!H28/SV_SO_1314_2a!$H28*100</f>
        <v>100</v>
      </c>
      <c r="I28" s="190">
        <f>SV_SO_1314_2a!I28/SV_SO_1314_2a!$O28*100</f>
        <v>0</v>
      </c>
      <c r="J28" s="191">
        <f>SV_SO_1314_2a!J28/SV_SO_1314_2a!$O28*100</f>
        <v>0.03242279322363622</v>
      </c>
      <c r="K28" s="192">
        <f>SV_SO_1314_2a!K28/SV_SO_1314_2a!$O28*100</f>
        <v>44.30574694009889</v>
      </c>
      <c r="L28" s="191">
        <f>SV_SO_1314_2a!L28/SV_SO_1314_2a!$O28*100</f>
        <v>43.49112426035503</v>
      </c>
      <c r="M28" s="191">
        <f>SV_SO_1314_2a!M28/SV_SO_1314_2a!$O28*100</f>
        <v>9.803842100997</v>
      </c>
      <c r="N28" s="191">
        <f>SV_SO_1314_2a!N28/SV_SO_1314_2a!$O28*100</f>
        <v>2.366863905325444</v>
      </c>
      <c r="O28" s="190">
        <f>SV_SO_1314_2a!O28/SV_SO_1314_2a!$O28*100</f>
        <v>100</v>
      </c>
      <c r="P28" s="190">
        <f>SV_SO_1314_2a!P28/SV_SO_1314_2a!$V28*100</f>
        <v>0</v>
      </c>
      <c r="Q28" s="191">
        <f>SV_SO_1314_2a!Q28/SV_SO_1314_2a!$V28*100</f>
        <v>0.027981942319889562</v>
      </c>
      <c r="R28" s="190">
        <f>SV_SO_1314_2a!R28/SV_SO_1314_2a!$V28*100</f>
        <v>41.590493601462526</v>
      </c>
      <c r="S28" s="190">
        <f>SV_SO_1314_2a!S28/SV_SO_1314_2a!$V28*100</f>
        <v>44.23571988210275</v>
      </c>
      <c r="T28" s="191">
        <f>SV_SO_1314_2a!T28/SV_SO_1314_2a!$V28*100</f>
        <v>11.276722754915495</v>
      </c>
      <c r="U28" s="193">
        <f>SV_SO_1314_2a!U28/SV_SO_1314_2a!$V28*100</f>
        <v>2.8690818191993435</v>
      </c>
      <c r="V28" s="190">
        <f>SV_SO_1314_2a!V28/SV_SO_1314_2a!$V28*100</f>
        <v>100</v>
      </c>
    </row>
    <row r="29" spans="1:22" s="30" customFormat="1" ht="12.75">
      <c r="A29" s="29" t="s">
        <v>1</v>
      </c>
      <c r="B29" s="155">
        <f>SV_SO_1314_2a!B29/SV_SO_1314_2a!$H29*100</f>
        <v>0.02770784844598553</v>
      </c>
      <c r="C29" s="156">
        <f>SV_SO_1314_2a!C29/SV_SO_1314_2a!$H29*100</f>
        <v>1.1851042606754383</v>
      </c>
      <c r="D29" s="157">
        <f>SV_SO_1314_2a!D29/SV_SO_1314_2a!$H29*100</f>
        <v>64.8862394908089</v>
      </c>
      <c r="E29" s="156">
        <f>SV_SO_1314_2a!E29/SV_SO_1314_2a!$H29*100</f>
        <v>25.974128786079575</v>
      </c>
      <c r="F29" s="156">
        <f>SV_SO_1314_2a!F29/SV_SO_1314_2a!$H29*100</f>
        <v>6.480469925109644</v>
      </c>
      <c r="G29" s="156">
        <f>SV_SO_1314_2a!G29/SV_SO_1314_2a!$H29*100</f>
        <v>1.4463496888804446</v>
      </c>
      <c r="H29" s="155">
        <f>SV_SO_1314_2a!H29/SV_SO_1314_2a!$H29*100</f>
        <v>100</v>
      </c>
      <c r="I29" s="155">
        <f>SV_SO_1314_2a!I29/SV_SO_1314_2a!$O29*100</f>
        <v>0.016085704634291504</v>
      </c>
      <c r="J29" s="156">
        <f>SV_SO_1314_2a!J29/SV_SO_1314_2a!$O29*100</f>
        <v>1.1991892804864317</v>
      </c>
      <c r="K29" s="157">
        <f>SV_SO_1314_2a!K29/SV_SO_1314_2a!$O29*100</f>
        <v>72.89076197982853</v>
      </c>
      <c r="L29" s="156">
        <f>SV_SO_1314_2a!L29/SV_SO_1314_2a!$O29*100</f>
        <v>20.744124696382325</v>
      </c>
      <c r="M29" s="156">
        <f>SV_SO_1314_2a!M29/SV_SO_1314_2a!$O29*100</f>
        <v>4.2522560200749595</v>
      </c>
      <c r="N29" s="156">
        <f>SV_SO_1314_2a!N29/SV_SO_1314_2a!$O29*100</f>
        <v>0.8975823185934659</v>
      </c>
      <c r="O29" s="155">
        <f>SV_SO_1314_2a!O29/SV_SO_1314_2a!$O29*100</f>
        <v>100</v>
      </c>
      <c r="P29" s="155">
        <f>SV_SO_1314_2a!P29/SV_SO_1314_2a!$V29*100</f>
        <v>0.02194277324737086</v>
      </c>
      <c r="Q29" s="156">
        <f>SV_SO_1314_2a!Q29/SV_SO_1314_2a!$V29*100</f>
        <v>1.1920910266026203</v>
      </c>
      <c r="R29" s="155">
        <f>SV_SO_1314_2a!R29/SV_SO_1314_2a!$V29*100</f>
        <v>68.85682140976334</v>
      </c>
      <c r="S29" s="155">
        <f>SV_SO_1314_2a!S29/SV_SO_1314_2a!$V29*100</f>
        <v>23.379825415316855</v>
      </c>
      <c r="T29" s="156">
        <f>SV_SO_1314_2a!T29/SV_SO_1314_2a!$V29*100</f>
        <v>5.375181526578682</v>
      </c>
      <c r="U29" s="189">
        <f>SV_SO_1314_2a!U29/SV_SO_1314_2a!$V29*100</f>
        <v>1.1741378484911351</v>
      </c>
      <c r="V29" s="155">
        <f>SV_SO_1314_2a!V29/SV_SO_1314_2a!$V29*100</f>
        <v>100</v>
      </c>
    </row>
    <row r="30" spans="1:22" s="112" customFormat="1" ht="12.75">
      <c r="A30" s="159"/>
      <c r="B30" s="164"/>
      <c r="C30" s="164"/>
      <c r="D30" s="164"/>
      <c r="E30" s="164"/>
      <c r="F30" s="164"/>
      <c r="G30" s="164"/>
      <c r="H30" s="164"/>
      <c r="I30" s="164"/>
      <c r="J30" s="164"/>
      <c r="K30" s="164"/>
      <c r="L30" s="164"/>
      <c r="M30" s="164"/>
      <c r="N30" s="164"/>
      <c r="O30" s="164"/>
      <c r="P30" s="164"/>
      <c r="Q30" s="164"/>
      <c r="R30" s="164"/>
      <c r="S30" s="164"/>
      <c r="T30" s="164"/>
      <c r="U30" s="164"/>
      <c r="V30" s="164"/>
    </row>
    <row r="31" spans="1:22" s="112" customFormat="1" ht="12.75">
      <c r="A31" s="159"/>
      <c r="B31" s="164"/>
      <c r="C31" s="164"/>
      <c r="D31" s="164"/>
      <c r="E31" s="164"/>
      <c r="F31" s="164"/>
      <c r="G31" s="164"/>
      <c r="H31" s="164"/>
      <c r="I31" s="164"/>
      <c r="J31" s="164"/>
      <c r="K31" s="164"/>
      <c r="L31" s="164"/>
      <c r="M31" s="164"/>
      <c r="N31" s="164"/>
      <c r="O31" s="164"/>
      <c r="P31" s="164"/>
      <c r="Q31" s="164"/>
      <c r="R31" s="164"/>
      <c r="S31" s="164"/>
      <c r="T31" s="164"/>
      <c r="U31" s="164"/>
      <c r="V31" s="164"/>
    </row>
    <row r="32" spans="1:22" s="112" customFormat="1" ht="12.75">
      <c r="A32" s="159"/>
      <c r="B32" s="164"/>
      <c r="C32" s="164"/>
      <c r="D32" s="164"/>
      <c r="E32" s="164"/>
      <c r="F32" s="164"/>
      <c r="G32" s="164"/>
      <c r="H32" s="164"/>
      <c r="I32" s="164"/>
      <c r="J32" s="164"/>
      <c r="K32" s="164"/>
      <c r="L32" s="164"/>
      <c r="M32" s="164"/>
      <c r="N32" s="164"/>
      <c r="O32" s="164"/>
      <c r="P32" s="164"/>
      <c r="Q32" s="164"/>
      <c r="R32" s="164"/>
      <c r="S32" s="164"/>
      <c r="T32" s="164"/>
      <c r="U32" s="164"/>
      <c r="V32" s="164"/>
    </row>
    <row r="33" spans="1:22" s="112" customFormat="1" ht="12.75">
      <c r="A33" s="159"/>
      <c r="B33" s="164"/>
      <c r="C33" s="164"/>
      <c r="D33" s="164"/>
      <c r="E33" s="164"/>
      <c r="F33" s="164"/>
      <c r="G33" s="164"/>
      <c r="H33" s="164"/>
      <c r="I33" s="164"/>
      <c r="J33" s="164"/>
      <c r="K33" s="164"/>
      <c r="L33" s="164"/>
      <c r="M33" s="164"/>
      <c r="N33" s="164"/>
      <c r="O33" s="164"/>
      <c r="P33" s="164"/>
      <c r="Q33" s="164"/>
      <c r="R33" s="164"/>
      <c r="S33" s="164"/>
      <c r="T33" s="164"/>
      <c r="U33" s="164"/>
      <c r="V33" s="164"/>
    </row>
    <row r="34" spans="1:22" s="112" customFormat="1" ht="12.75">
      <c r="A34" s="159"/>
      <c r="B34" s="164"/>
      <c r="C34" s="164"/>
      <c r="D34" s="164"/>
      <c r="E34" s="164"/>
      <c r="F34" s="164"/>
      <c r="G34" s="164"/>
      <c r="H34" s="164"/>
      <c r="I34" s="164"/>
      <c r="J34" s="164"/>
      <c r="K34" s="164"/>
      <c r="L34" s="164"/>
      <c r="M34" s="164"/>
      <c r="N34" s="164"/>
      <c r="O34" s="164"/>
      <c r="P34" s="164"/>
      <c r="Q34" s="164"/>
      <c r="R34" s="164"/>
      <c r="S34" s="164"/>
      <c r="T34" s="164"/>
      <c r="U34" s="164"/>
      <c r="V34" s="164"/>
    </row>
    <row r="35" spans="1:22" s="112" customFormat="1" ht="12.75">
      <c r="A35" s="159"/>
      <c r="B35" s="164"/>
      <c r="C35" s="164"/>
      <c r="D35" s="164"/>
      <c r="E35" s="164"/>
      <c r="F35" s="164"/>
      <c r="G35" s="164"/>
      <c r="H35" s="164"/>
      <c r="I35" s="164"/>
      <c r="J35" s="164"/>
      <c r="K35" s="164"/>
      <c r="L35" s="164"/>
      <c r="M35" s="164"/>
      <c r="N35" s="164"/>
      <c r="O35" s="164"/>
      <c r="P35" s="164"/>
      <c r="Q35" s="164"/>
      <c r="R35" s="164"/>
      <c r="S35" s="164"/>
      <c r="T35" s="164"/>
      <c r="U35" s="164"/>
      <c r="V35" s="164"/>
    </row>
    <row r="36" spans="1:22" s="112" customFormat="1" ht="12.75">
      <c r="A36" s="159"/>
      <c r="B36" s="164"/>
      <c r="C36" s="164"/>
      <c r="D36" s="164"/>
      <c r="E36" s="164"/>
      <c r="F36" s="164"/>
      <c r="G36" s="164"/>
      <c r="H36" s="164"/>
      <c r="I36" s="164"/>
      <c r="J36" s="164"/>
      <c r="K36" s="164"/>
      <c r="L36" s="164"/>
      <c r="M36" s="164"/>
      <c r="N36" s="164"/>
      <c r="O36" s="164"/>
      <c r="P36" s="164"/>
      <c r="Q36" s="164"/>
      <c r="R36" s="164"/>
      <c r="S36" s="164"/>
      <c r="T36" s="164"/>
      <c r="U36" s="164"/>
      <c r="V36" s="164"/>
    </row>
    <row r="37" spans="1:22" s="112" customFormat="1" ht="12.75">
      <c r="A37" s="159"/>
      <c r="B37" s="164"/>
      <c r="C37" s="164"/>
      <c r="D37" s="164"/>
      <c r="E37" s="164"/>
      <c r="F37" s="164"/>
      <c r="G37" s="164"/>
      <c r="H37" s="164"/>
      <c r="I37" s="164"/>
      <c r="J37" s="164"/>
      <c r="K37" s="164"/>
      <c r="L37" s="164"/>
      <c r="M37" s="164"/>
      <c r="N37" s="164"/>
      <c r="O37" s="164"/>
      <c r="P37" s="164"/>
      <c r="Q37" s="164"/>
      <c r="R37" s="164"/>
      <c r="S37" s="164"/>
      <c r="T37" s="164"/>
      <c r="U37" s="164"/>
      <c r="V37" s="164"/>
    </row>
    <row r="38" spans="1:22" s="112" customFormat="1" ht="12.75">
      <c r="A38" s="159"/>
      <c r="B38" s="164"/>
      <c r="C38" s="164"/>
      <c r="D38" s="164"/>
      <c r="E38" s="164"/>
      <c r="F38" s="164"/>
      <c r="G38" s="164"/>
      <c r="H38" s="164"/>
      <c r="I38" s="164"/>
      <c r="J38" s="164"/>
      <c r="K38" s="164"/>
      <c r="L38" s="164"/>
      <c r="M38" s="164"/>
      <c r="N38" s="164"/>
      <c r="O38" s="164"/>
      <c r="P38" s="164"/>
      <c r="Q38" s="164"/>
      <c r="R38" s="164"/>
      <c r="S38" s="164"/>
      <c r="T38" s="164"/>
      <c r="U38" s="164"/>
      <c r="V38" s="164"/>
    </row>
    <row r="39" spans="1:22" s="112" customFormat="1" ht="12.75">
      <c r="A39" s="159"/>
      <c r="B39" s="164"/>
      <c r="C39" s="164"/>
      <c r="D39" s="164"/>
      <c r="E39" s="164"/>
      <c r="F39" s="164"/>
      <c r="G39" s="164"/>
      <c r="H39" s="164"/>
      <c r="I39" s="164"/>
      <c r="J39" s="164"/>
      <c r="K39" s="164"/>
      <c r="L39" s="164"/>
      <c r="M39" s="164"/>
      <c r="N39" s="164"/>
      <c r="O39" s="164"/>
      <c r="P39" s="164"/>
      <c r="Q39" s="164"/>
      <c r="R39" s="164"/>
      <c r="S39" s="164"/>
      <c r="T39" s="164"/>
      <c r="U39" s="164"/>
      <c r="V39" s="164"/>
    </row>
    <row r="40" spans="1:22" s="112" customFormat="1" ht="12.75">
      <c r="A40" s="159"/>
      <c r="B40" s="164"/>
      <c r="C40" s="164"/>
      <c r="D40" s="164"/>
      <c r="E40" s="164"/>
      <c r="F40" s="164"/>
      <c r="G40" s="164"/>
      <c r="H40" s="164"/>
      <c r="I40" s="164"/>
      <c r="J40" s="164"/>
      <c r="K40" s="164"/>
      <c r="L40" s="164"/>
      <c r="M40" s="164"/>
      <c r="N40" s="164"/>
      <c r="O40" s="164"/>
      <c r="P40" s="164"/>
      <c r="Q40" s="164"/>
      <c r="R40" s="164"/>
      <c r="S40" s="164"/>
      <c r="T40" s="164"/>
      <c r="U40" s="164"/>
      <c r="V40" s="164"/>
    </row>
    <row r="41" spans="1:22" s="112" customFormat="1" ht="12.75">
      <c r="A41" s="159"/>
      <c r="B41" s="164"/>
      <c r="C41" s="164"/>
      <c r="D41" s="164"/>
      <c r="E41" s="164"/>
      <c r="F41" s="164"/>
      <c r="G41" s="164"/>
      <c r="H41" s="164"/>
      <c r="I41" s="164"/>
      <c r="J41" s="164"/>
      <c r="K41" s="164"/>
      <c r="L41" s="164"/>
      <c r="M41" s="164"/>
      <c r="N41" s="164"/>
      <c r="O41" s="164"/>
      <c r="P41" s="164"/>
      <c r="Q41" s="164"/>
      <c r="R41" s="164"/>
      <c r="S41" s="164"/>
      <c r="T41" s="164"/>
      <c r="U41" s="164"/>
      <c r="V41" s="164"/>
    </row>
    <row r="42" spans="1:22" s="112" customFormat="1" ht="14.25" customHeight="1">
      <c r="A42" s="159"/>
      <c r="B42" s="164"/>
      <c r="C42" s="164"/>
      <c r="D42" s="164"/>
      <c r="E42" s="164"/>
      <c r="F42" s="164"/>
      <c r="G42" s="164"/>
      <c r="H42" s="164"/>
      <c r="I42" s="164"/>
      <c r="J42" s="164"/>
      <c r="K42" s="164"/>
      <c r="L42" s="164"/>
      <c r="M42" s="164"/>
      <c r="N42" s="164"/>
      <c r="O42" s="164"/>
      <c r="P42" s="164"/>
      <c r="Q42" s="164"/>
      <c r="R42" s="164"/>
      <c r="S42" s="164"/>
      <c r="T42" s="164"/>
      <c r="U42" s="164"/>
      <c r="V42" s="164"/>
    </row>
    <row r="43" spans="1:3" ht="12.75">
      <c r="A43" s="30" t="s">
        <v>72</v>
      </c>
      <c r="C43"/>
    </row>
    <row r="44" spans="1:22" ht="12.75">
      <c r="A44" s="227" t="s">
        <v>9</v>
      </c>
      <c r="B44" s="227"/>
      <c r="C44" s="227"/>
      <c r="D44" s="227"/>
      <c r="E44" s="227"/>
      <c r="F44" s="227"/>
      <c r="G44" s="227"/>
      <c r="H44" s="227"/>
      <c r="I44" s="227"/>
      <c r="J44" s="227"/>
      <c r="K44" s="227"/>
      <c r="L44" s="227"/>
      <c r="M44" s="227"/>
      <c r="N44" s="227"/>
      <c r="O44" s="227"/>
      <c r="P44" s="227"/>
      <c r="Q44" s="227"/>
      <c r="R44" s="227"/>
      <c r="S44" s="227"/>
      <c r="T44" s="227"/>
      <c r="U44" s="227"/>
      <c r="V44" s="227"/>
    </row>
    <row r="45" spans="1:22" ht="12.75">
      <c r="A45" s="219" t="s">
        <v>55</v>
      </c>
      <c r="B45" s="219"/>
      <c r="C45" s="219"/>
      <c r="D45" s="219"/>
      <c r="E45" s="219"/>
      <c r="F45" s="219"/>
      <c r="G45" s="219"/>
      <c r="H45" s="219"/>
      <c r="I45" s="219"/>
      <c r="J45" s="219"/>
      <c r="K45" s="219"/>
      <c r="L45" s="219"/>
      <c r="M45" s="219"/>
      <c r="N45" s="219"/>
      <c r="O45" s="219"/>
      <c r="P45" s="219"/>
      <c r="Q45" s="219"/>
      <c r="R45" s="219"/>
      <c r="S45" s="219"/>
      <c r="T45" s="219"/>
      <c r="U45" s="219"/>
      <c r="V45" s="219"/>
    </row>
    <row r="46" spans="1:22" s="115" customFormat="1" ht="12.75">
      <c r="A46" s="220" t="s">
        <v>30</v>
      </c>
      <c r="B46" s="220"/>
      <c r="C46" s="220"/>
      <c r="D46" s="220"/>
      <c r="E46" s="220"/>
      <c r="F46" s="220"/>
      <c r="G46" s="220"/>
      <c r="H46" s="220"/>
      <c r="I46" s="220"/>
      <c r="J46" s="220"/>
      <c r="K46" s="220"/>
      <c r="L46" s="220"/>
      <c r="M46" s="220"/>
      <c r="N46" s="220"/>
      <c r="O46" s="220"/>
      <c r="P46" s="220"/>
      <c r="Q46" s="220"/>
      <c r="R46" s="220"/>
      <c r="S46" s="220"/>
      <c r="T46" s="220"/>
      <c r="U46" s="220"/>
      <c r="V46" s="220"/>
    </row>
    <row r="47" spans="1:22" s="115" customFormat="1" ht="12.75">
      <c r="A47" s="114"/>
      <c r="B47" s="114"/>
      <c r="C47" s="114"/>
      <c r="D47" s="114"/>
      <c r="E47" s="114"/>
      <c r="F47" s="114"/>
      <c r="G47" s="114"/>
      <c r="H47" s="114"/>
      <c r="I47" s="114"/>
      <c r="J47" s="114"/>
      <c r="K47" s="114"/>
      <c r="L47" s="114"/>
      <c r="M47" s="114"/>
      <c r="N47" s="114"/>
      <c r="O47" s="114"/>
      <c r="P47" s="114"/>
      <c r="Q47" s="114"/>
      <c r="R47" s="114"/>
      <c r="S47" s="114"/>
      <c r="T47" s="114"/>
      <c r="U47" s="114"/>
      <c r="V47" s="114"/>
    </row>
    <row r="48" spans="1:22" ht="12.75">
      <c r="A48" s="227" t="s">
        <v>25</v>
      </c>
      <c r="B48" s="227"/>
      <c r="C48" s="227"/>
      <c r="D48" s="227"/>
      <c r="E48" s="227"/>
      <c r="F48" s="227"/>
      <c r="G48" s="227"/>
      <c r="H48" s="227"/>
      <c r="I48" s="227"/>
      <c r="J48" s="227"/>
      <c r="K48" s="227"/>
      <c r="L48" s="227"/>
      <c r="M48" s="227"/>
      <c r="N48" s="227"/>
      <c r="O48" s="227"/>
      <c r="P48" s="227"/>
      <c r="Q48" s="227"/>
      <c r="R48" s="227"/>
      <c r="S48" s="227"/>
      <c r="T48" s="227"/>
      <c r="U48" s="227"/>
      <c r="V48" s="227"/>
    </row>
    <row r="49" spans="1:22" ht="9" customHeight="1" thickBot="1">
      <c r="A49" s="165"/>
      <c r="B49" s="165"/>
      <c r="C49" s="165"/>
      <c r="D49" s="165"/>
      <c r="E49" s="165"/>
      <c r="F49" s="165"/>
      <c r="G49" s="165"/>
      <c r="H49" s="165"/>
      <c r="I49" s="165"/>
      <c r="J49" s="165"/>
      <c r="K49" s="165"/>
      <c r="L49" s="165"/>
      <c r="M49" s="165"/>
      <c r="N49" s="165"/>
      <c r="O49" s="165"/>
      <c r="P49" s="165"/>
      <c r="Q49" s="165"/>
      <c r="R49" s="165"/>
      <c r="S49" s="165"/>
      <c r="T49" s="165"/>
      <c r="U49" s="165"/>
      <c r="V49" s="165"/>
    </row>
    <row r="50" spans="1:22" ht="12.75">
      <c r="A50" s="116"/>
      <c r="B50" s="221" t="s">
        <v>34</v>
      </c>
      <c r="C50" s="222"/>
      <c r="D50" s="222"/>
      <c r="E50" s="222"/>
      <c r="F50" s="222"/>
      <c r="G50" s="222"/>
      <c r="H50" s="223"/>
      <c r="I50" s="221" t="s">
        <v>35</v>
      </c>
      <c r="J50" s="222"/>
      <c r="K50" s="222"/>
      <c r="L50" s="222"/>
      <c r="M50" s="222"/>
      <c r="N50" s="222"/>
      <c r="O50" s="223"/>
      <c r="P50" s="221" t="s">
        <v>1</v>
      </c>
      <c r="Q50" s="222"/>
      <c r="R50" s="222"/>
      <c r="S50" s="222"/>
      <c r="T50" s="222"/>
      <c r="U50" s="222"/>
      <c r="V50" s="222"/>
    </row>
    <row r="51" spans="2:22" ht="12.75">
      <c r="B51" s="232" t="s">
        <v>36</v>
      </c>
      <c r="C51" s="233"/>
      <c r="D51" s="117" t="s">
        <v>37</v>
      </c>
      <c r="E51" s="233" t="s">
        <v>38</v>
      </c>
      <c r="F51" s="233"/>
      <c r="G51" s="233"/>
      <c r="H51" s="118" t="s">
        <v>1</v>
      </c>
      <c r="I51" s="232" t="s">
        <v>36</v>
      </c>
      <c r="J51" s="234"/>
      <c r="K51" s="113" t="s">
        <v>37</v>
      </c>
      <c r="L51" s="232" t="s">
        <v>38</v>
      </c>
      <c r="M51" s="233"/>
      <c r="N51" s="233"/>
      <c r="O51" s="118" t="s">
        <v>1</v>
      </c>
      <c r="P51" s="232" t="s">
        <v>36</v>
      </c>
      <c r="Q51" s="234"/>
      <c r="R51" s="113" t="s">
        <v>37</v>
      </c>
      <c r="S51" s="232" t="s">
        <v>38</v>
      </c>
      <c r="T51" s="233"/>
      <c r="U51" s="233"/>
      <c r="V51" s="118" t="s">
        <v>1</v>
      </c>
    </row>
    <row r="52" spans="1:22" ht="12.75">
      <c r="A52" s="183" t="s">
        <v>39</v>
      </c>
      <c r="B52" s="184" t="s">
        <v>40</v>
      </c>
      <c r="C52" s="183">
        <v>1</v>
      </c>
      <c r="D52" s="185" t="s">
        <v>41</v>
      </c>
      <c r="E52" s="183" t="s">
        <v>42</v>
      </c>
      <c r="F52" s="183" t="s">
        <v>43</v>
      </c>
      <c r="G52" s="183" t="s">
        <v>44</v>
      </c>
      <c r="H52" s="186"/>
      <c r="I52" s="184" t="s">
        <v>40</v>
      </c>
      <c r="J52" s="183">
        <v>1</v>
      </c>
      <c r="K52" s="185" t="s">
        <v>41</v>
      </c>
      <c r="L52" s="183" t="s">
        <v>42</v>
      </c>
      <c r="M52" s="183" t="s">
        <v>43</v>
      </c>
      <c r="N52" s="183" t="s">
        <v>44</v>
      </c>
      <c r="O52" s="186"/>
      <c r="P52" s="184" t="s">
        <v>40</v>
      </c>
      <c r="Q52" s="183">
        <v>1</v>
      </c>
      <c r="R52" s="185" t="s">
        <v>41</v>
      </c>
      <c r="S52" s="183" t="s">
        <v>42</v>
      </c>
      <c r="T52" s="183" t="s">
        <v>43</v>
      </c>
      <c r="U52" s="183" t="s">
        <v>44</v>
      </c>
      <c r="V52" s="186"/>
    </row>
    <row r="53" spans="1:22" s="74" customFormat="1" ht="12.75">
      <c r="A53" s="30" t="s">
        <v>20</v>
      </c>
      <c r="B53" s="89"/>
      <c r="C53" s="90"/>
      <c r="D53" s="91"/>
      <c r="E53" s="90"/>
      <c r="F53" s="90"/>
      <c r="G53" s="90"/>
      <c r="H53" s="89"/>
      <c r="I53" s="89"/>
      <c r="J53" s="90"/>
      <c r="K53" s="91"/>
      <c r="L53" s="90"/>
      <c r="M53" s="90"/>
      <c r="N53" s="90"/>
      <c r="O53" s="89"/>
      <c r="P53" s="89"/>
      <c r="Q53" s="90"/>
      <c r="R53" s="89"/>
      <c r="S53" s="89"/>
      <c r="T53" s="90"/>
      <c r="U53" s="90"/>
      <c r="V53" s="89"/>
    </row>
    <row r="54" spans="1:22" s="74" customFormat="1" ht="12.75">
      <c r="A54" s="74" t="s">
        <v>48</v>
      </c>
      <c r="B54" s="151">
        <f>SV_SO_1314_2a!B54/SV_SO_1314_2a!$H54*100</f>
        <v>0</v>
      </c>
      <c r="C54" s="152">
        <f>SV_SO_1314_2a!C54/SV_SO_1314_2a!$H54*100</f>
        <v>1.5625</v>
      </c>
      <c r="D54" s="153">
        <f>SV_SO_1314_2a!D54/SV_SO_1314_2a!$H54*100</f>
        <v>48.61111111111111</v>
      </c>
      <c r="E54" s="152">
        <f>SV_SO_1314_2a!E54/SV_SO_1314_2a!$H54*100</f>
        <v>34.98263888888889</v>
      </c>
      <c r="F54" s="152">
        <f>SV_SO_1314_2a!F54/SV_SO_1314_2a!$H54*100</f>
        <v>11.631944444444445</v>
      </c>
      <c r="G54" s="152">
        <f>SV_SO_1314_2a!G54/SV_SO_1314_2a!$H54*100</f>
        <v>3.2118055555555554</v>
      </c>
      <c r="H54" s="151">
        <f>SV_SO_1314_2a!H54/SV_SO_1314_2a!$H54*100</f>
        <v>100</v>
      </c>
      <c r="I54" s="151">
        <f>SV_SO_1314_2a!I54/SV_SO_1314_2a!$O54*100</f>
        <v>0</v>
      </c>
      <c r="J54" s="152">
        <f>SV_SO_1314_2a!J54/SV_SO_1314_2a!$O54*100</f>
        <v>1.7135023989033584</v>
      </c>
      <c r="K54" s="153">
        <f>SV_SO_1314_2a!K54/SV_SO_1314_2a!$O54*100</f>
        <v>52.63879369431117</v>
      </c>
      <c r="L54" s="152">
        <f>SV_SO_1314_2a!L54/SV_SO_1314_2a!$O54*100</f>
        <v>31.59698423577793</v>
      </c>
      <c r="M54" s="152">
        <f>SV_SO_1314_2a!M54/SV_SO_1314_2a!$O54*100</f>
        <v>11.994516792323509</v>
      </c>
      <c r="N54" s="152">
        <f>SV_SO_1314_2a!N54/SV_SO_1314_2a!$O54*100</f>
        <v>2.0562028786840303</v>
      </c>
      <c r="O54" s="151">
        <f>SV_SO_1314_2a!O54/SV_SO_1314_2a!$O54*100</f>
        <v>100</v>
      </c>
      <c r="P54" s="151">
        <f>SV_SO_1314_2a!P54/SV_SO_1314_2a!$V54*100</f>
        <v>0</v>
      </c>
      <c r="Q54" s="152">
        <f>SV_SO_1314_2a!Q54/SV_SO_1314_2a!$V54*100</f>
        <v>1.6468785905783225</v>
      </c>
      <c r="R54" s="153">
        <f>SV_SO_1314_2a!R54/SV_SO_1314_2a!$V54*100</f>
        <v>50.86173879739564</v>
      </c>
      <c r="S54" s="152">
        <f>SV_SO_1314_2a!S54/SV_SO_1314_2a!$V54*100</f>
        <v>33.09076981999234</v>
      </c>
      <c r="T54" s="152">
        <f>SV_SO_1314_2a!T54/SV_SO_1314_2a!$V54*100</f>
        <v>11.834546150900039</v>
      </c>
      <c r="U54" s="152">
        <f>SV_SO_1314_2a!U54/SV_SO_1314_2a!$V54*100</f>
        <v>2.5660666411336654</v>
      </c>
      <c r="V54" s="151">
        <f>SV_SO_1314_2a!V54/SV_SO_1314_2a!$V54*100</f>
        <v>100</v>
      </c>
    </row>
    <row r="55" spans="1:22" s="75" customFormat="1" ht="12.75">
      <c r="A55" s="74" t="s">
        <v>49</v>
      </c>
      <c r="B55" s="151">
        <f>SV_SO_1314_2a!B55/SV_SO_1314_2a!$H55*100</f>
        <v>0</v>
      </c>
      <c r="C55" s="154">
        <f>SV_SO_1314_2a!C55/SV_SO_1314_2a!$H55*100</f>
        <v>0.38167938931297707</v>
      </c>
      <c r="D55" s="153">
        <f>SV_SO_1314_2a!D55/SV_SO_1314_2a!$H55*100</f>
        <v>26.946564885496183</v>
      </c>
      <c r="E55" s="154">
        <f>SV_SO_1314_2a!E55/SV_SO_1314_2a!$H55*100</f>
        <v>37.63358778625954</v>
      </c>
      <c r="F55" s="154">
        <f>SV_SO_1314_2a!F55/SV_SO_1314_2a!$H55*100</f>
        <v>24.80916030534351</v>
      </c>
      <c r="G55" s="154">
        <f>SV_SO_1314_2a!G55/SV_SO_1314_2a!$H55*100</f>
        <v>10.229007633587786</v>
      </c>
      <c r="H55" s="151">
        <f>SV_SO_1314_2a!H55/SV_SO_1314_2a!$H55*100</f>
        <v>100</v>
      </c>
      <c r="I55" s="151">
        <f>SV_SO_1314_2a!I55/SV_SO_1314_2a!$O55*100</f>
        <v>0</v>
      </c>
      <c r="J55" s="154">
        <f>SV_SO_1314_2a!J55/SV_SO_1314_2a!$O55*100</f>
        <v>0.4166666666666667</v>
      </c>
      <c r="K55" s="153">
        <f>SV_SO_1314_2a!K55/SV_SO_1314_2a!$O55*100</f>
        <v>29.791666666666668</v>
      </c>
      <c r="L55" s="154">
        <f>SV_SO_1314_2a!L55/SV_SO_1314_2a!$O55*100</f>
        <v>36.041666666666664</v>
      </c>
      <c r="M55" s="154">
        <f>SV_SO_1314_2a!M55/SV_SO_1314_2a!$O55*100</f>
        <v>24.583333333333332</v>
      </c>
      <c r="N55" s="154">
        <f>SV_SO_1314_2a!N55/SV_SO_1314_2a!$O55*100</f>
        <v>9.166666666666666</v>
      </c>
      <c r="O55" s="151">
        <f>SV_SO_1314_2a!O55/SV_SO_1314_2a!$O55*100</f>
        <v>100</v>
      </c>
      <c r="P55" s="151">
        <f>SV_SO_1314_2a!P55/SV_SO_1314_2a!$V55*100</f>
        <v>0</v>
      </c>
      <c r="Q55" s="152">
        <f>SV_SO_1314_2a!Q55/SV_SO_1314_2a!$V55*100</f>
        <v>0.39647577092511016</v>
      </c>
      <c r="R55" s="151">
        <f>SV_SO_1314_2a!R55/SV_SO_1314_2a!$V55*100</f>
        <v>28.149779735682817</v>
      </c>
      <c r="S55" s="151">
        <f>SV_SO_1314_2a!S55/SV_SO_1314_2a!$V55*100</f>
        <v>36.96035242290749</v>
      </c>
      <c r="T55" s="152">
        <f>SV_SO_1314_2a!T55/SV_SO_1314_2a!$V55*100</f>
        <v>24.713656387665196</v>
      </c>
      <c r="U55" s="187">
        <f>SV_SO_1314_2a!U55/SV_SO_1314_2a!$V55*100</f>
        <v>9.779735682819384</v>
      </c>
      <c r="V55" s="151">
        <f>SV_SO_1314_2a!V55/SV_SO_1314_2a!$V55*100</f>
        <v>100</v>
      </c>
    </row>
    <row r="56" spans="1:22" s="75" customFormat="1" ht="12.75">
      <c r="A56" s="74" t="s">
        <v>50</v>
      </c>
      <c r="B56" s="151">
        <f>SV_SO_1314_2a!B56/SV_SO_1314_2a!$H56*100</f>
        <v>0</v>
      </c>
      <c r="C56" s="154">
        <f>SV_SO_1314_2a!C56/SV_SO_1314_2a!$H56*100</f>
        <v>0</v>
      </c>
      <c r="D56" s="153">
        <f>SV_SO_1314_2a!D56/SV_SO_1314_2a!$H56*100</f>
        <v>18.75</v>
      </c>
      <c r="E56" s="154">
        <f>SV_SO_1314_2a!E56/SV_SO_1314_2a!$H56*100</f>
        <v>48.4375</v>
      </c>
      <c r="F56" s="154">
        <f>SV_SO_1314_2a!F56/SV_SO_1314_2a!$H56*100</f>
        <v>26.5625</v>
      </c>
      <c r="G56" s="154">
        <f>SV_SO_1314_2a!G56/SV_SO_1314_2a!$H56*100</f>
        <v>6.25</v>
      </c>
      <c r="H56" s="151">
        <f>SV_SO_1314_2a!H56/SV_SO_1314_2a!$H56*100</f>
        <v>100</v>
      </c>
      <c r="I56" s="151">
        <f>SV_SO_1314_2a!I56/SV_SO_1314_2a!$O56*100</f>
        <v>0</v>
      </c>
      <c r="J56" s="154">
        <f>SV_SO_1314_2a!J56/SV_SO_1314_2a!$O56*100</f>
        <v>0</v>
      </c>
      <c r="K56" s="153">
        <f>SV_SO_1314_2a!K56/SV_SO_1314_2a!$O56*100</f>
        <v>35.66433566433567</v>
      </c>
      <c r="L56" s="154">
        <f>SV_SO_1314_2a!L56/SV_SO_1314_2a!$O56*100</f>
        <v>38.46153846153847</v>
      </c>
      <c r="M56" s="154">
        <f>SV_SO_1314_2a!M56/SV_SO_1314_2a!$O56*100</f>
        <v>23.076923076923077</v>
      </c>
      <c r="N56" s="154">
        <f>SV_SO_1314_2a!N56/SV_SO_1314_2a!$O56*100</f>
        <v>2.797202797202797</v>
      </c>
      <c r="O56" s="151">
        <f>SV_SO_1314_2a!O56/SV_SO_1314_2a!$O56*100</f>
        <v>100</v>
      </c>
      <c r="P56" s="151">
        <f>SV_SO_1314_2a!P56/SV_SO_1314_2a!$V56*100</f>
        <v>0</v>
      </c>
      <c r="Q56" s="152">
        <f>SV_SO_1314_2a!Q56/SV_SO_1314_2a!$V56*100</f>
        <v>0</v>
      </c>
      <c r="R56" s="151">
        <f>SV_SO_1314_2a!R56/SV_SO_1314_2a!$V56*100</f>
        <v>30.434782608695656</v>
      </c>
      <c r="S56" s="151">
        <f>SV_SO_1314_2a!S56/SV_SO_1314_2a!$V56*100</f>
        <v>41.54589371980676</v>
      </c>
      <c r="T56" s="152">
        <f>SV_SO_1314_2a!T56/SV_SO_1314_2a!$V56*100</f>
        <v>24.154589371980677</v>
      </c>
      <c r="U56" s="187">
        <f>SV_SO_1314_2a!U56/SV_SO_1314_2a!$V56*100</f>
        <v>3.864734299516908</v>
      </c>
      <c r="V56" s="151">
        <f>SV_SO_1314_2a!V56/SV_SO_1314_2a!$V56*100</f>
        <v>100</v>
      </c>
    </row>
    <row r="57" spans="1:22" s="75" customFormat="1" ht="12.75">
      <c r="A57" s="74" t="s">
        <v>51</v>
      </c>
      <c r="B57" s="151">
        <f>SV_SO_1314_2a!B57/SV_SO_1314_2a!$H57*100</f>
        <v>0</v>
      </c>
      <c r="C57" s="154">
        <f>SV_SO_1314_2a!C57/SV_SO_1314_2a!$H57*100</f>
        <v>0</v>
      </c>
      <c r="D57" s="153">
        <f>SV_SO_1314_2a!D57/SV_SO_1314_2a!$H57*100</f>
        <v>17.497812773403325</v>
      </c>
      <c r="E57" s="154">
        <f>SV_SO_1314_2a!E57/SV_SO_1314_2a!$H57*100</f>
        <v>46.500437445319335</v>
      </c>
      <c r="F57" s="154">
        <f>SV_SO_1314_2a!F57/SV_SO_1314_2a!$H57*100</f>
        <v>23.27209098862642</v>
      </c>
      <c r="G57" s="154">
        <f>SV_SO_1314_2a!G57/SV_SO_1314_2a!$H57*100</f>
        <v>12.72965879265092</v>
      </c>
      <c r="H57" s="151">
        <f>SV_SO_1314_2a!H57/SV_SO_1314_2a!$H57*100</f>
        <v>100</v>
      </c>
      <c r="I57" s="151">
        <f>SV_SO_1314_2a!I57/SV_SO_1314_2a!$O57*100</f>
        <v>0</v>
      </c>
      <c r="J57" s="154">
        <f>SV_SO_1314_2a!J57/SV_SO_1314_2a!$O57*100</f>
        <v>0.05724098454493417</v>
      </c>
      <c r="K57" s="153">
        <f>SV_SO_1314_2a!K57/SV_SO_1314_2a!$O57*100</f>
        <v>20.03434459072696</v>
      </c>
      <c r="L57" s="154">
        <f>SV_SO_1314_2a!L57/SV_SO_1314_2a!$O57*100</f>
        <v>44.93417286777333</v>
      </c>
      <c r="M57" s="154">
        <f>SV_SO_1314_2a!M57/SV_SO_1314_2a!$O57*100</f>
        <v>23.58328563251288</v>
      </c>
      <c r="N57" s="154">
        <f>SV_SO_1314_2a!N57/SV_SO_1314_2a!$O57*100</f>
        <v>11.3909559244419</v>
      </c>
      <c r="O57" s="151">
        <f>SV_SO_1314_2a!O57/SV_SO_1314_2a!$O57*100</f>
        <v>100</v>
      </c>
      <c r="P57" s="151">
        <f>SV_SO_1314_2a!P57/SV_SO_1314_2a!$V57*100</f>
        <v>0</v>
      </c>
      <c r="Q57" s="152">
        <f>SV_SO_1314_2a!Q57/SV_SO_1314_2a!$V57*100</f>
        <v>0.024795437639474338</v>
      </c>
      <c r="R57" s="151">
        <f>SV_SO_1314_2a!R57/SV_SO_1314_2a!$V57*100</f>
        <v>18.596578229605754</v>
      </c>
      <c r="S57" s="151">
        <f>SV_SO_1314_2a!S57/SV_SO_1314_2a!$V57*100</f>
        <v>45.82196875774858</v>
      </c>
      <c r="T57" s="152">
        <f>SV_SO_1314_2a!T57/SV_SO_1314_2a!$V57*100</f>
        <v>23.406893131663775</v>
      </c>
      <c r="U57" s="187">
        <f>SV_SO_1314_2a!U57/SV_SO_1314_2a!$V57*100</f>
        <v>12.149764443342425</v>
      </c>
      <c r="V57" s="151">
        <f>SV_SO_1314_2a!V57/SV_SO_1314_2a!$V57*100</f>
        <v>100</v>
      </c>
    </row>
    <row r="58" spans="1:22" s="29" customFormat="1" ht="12.75">
      <c r="A58" s="29" t="s">
        <v>1</v>
      </c>
      <c r="B58" s="148">
        <f>SV_SO_1314_2a!B58/SV_SO_1314_2a!$H58*100</f>
        <v>0</v>
      </c>
      <c r="C58" s="149">
        <f>SV_SO_1314_2a!C58/SV_SO_1314_2a!$H58*100</f>
        <v>0.4779717373233583</v>
      </c>
      <c r="D58" s="150">
        <f>SV_SO_1314_2a!D58/SV_SO_1314_2a!$H58*100</f>
        <v>27.535328345802164</v>
      </c>
      <c r="E58" s="149">
        <f>SV_SO_1314_2a!E58/SV_SO_1314_2a!$H58*100</f>
        <v>41.3549459684123</v>
      </c>
      <c r="F58" s="149">
        <f>SV_SO_1314_2a!F58/SV_SO_1314_2a!$H58*100</f>
        <v>20.947630922693268</v>
      </c>
      <c r="G58" s="149">
        <f>SV_SO_1314_2a!G58/SV_SO_1314_2a!$H58*100</f>
        <v>9.68412302576891</v>
      </c>
      <c r="H58" s="148">
        <f>SV_SO_1314_2a!H58/SV_SO_1314_2a!$H58*100</f>
        <v>100</v>
      </c>
      <c r="I58" s="148">
        <f>SV_SO_1314_2a!I58/SV_SO_1314_2a!$O58*100</f>
        <v>0</v>
      </c>
      <c r="J58" s="149">
        <f>SV_SO_1314_2a!J58/SV_SO_1314_2a!$O58*100</f>
        <v>0.6962172197725691</v>
      </c>
      <c r="K58" s="150">
        <f>SV_SO_1314_2a!K58/SV_SO_1314_2a!$O58*100</f>
        <v>33.766535158969596</v>
      </c>
      <c r="L58" s="149">
        <f>SV_SO_1314_2a!L58/SV_SO_1314_2a!$O58*100</f>
        <v>38.222325365514045</v>
      </c>
      <c r="M58" s="149">
        <f>SV_SO_1314_2a!M58/SV_SO_1314_2a!$O58*100</f>
        <v>19.865398004177305</v>
      </c>
      <c r="N58" s="149">
        <f>SV_SO_1314_2a!N58/SV_SO_1314_2a!$O58*100</f>
        <v>7.449524251566489</v>
      </c>
      <c r="O58" s="148">
        <f>SV_SO_1314_2a!O58/SV_SO_1314_2a!$O58*100</f>
        <v>100</v>
      </c>
      <c r="P58" s="148">
        <f>SV_SO_1314_2a!P58/SV_SO_1314_2a!$V58*100</f>
        <v>0</v>
      </c>
      <c r="Q58" s="149">
        <f>SV_SO_1314_2a!Q58/SV_SO_1314_2a!$V58*100</f>
        <v>0.5810766363337353</v>
      </c>
      <c r="R58" s="148">
        <f>SV_SO_1314_2a!R58/SV_SO_1314_2a!$V58*100</f>
        <v>30.479114132222346</v>
      </c>
      <c r="S58" s="148">
        <f>SV_SO_1314_2a!S58/SV_SO_1314_2a!$V58*100</f>
        <v>39.87501370463765</v>
      </c>
      <c r="T58" s="149">
        <f>SV_SO_1314_2a!T58/SV_SO_1314_2a!$V58*100</f>
        <v>20.436355662756274</v>
      </c>
      <c r="U58" s="188">
        <f>SV_SO_1314_2a!U58/SV_SO_1314_2a!$V58*100</f>
        <v>8.628439864049994</v>
      </c>
      <c r="V58" s="148">
        <f>SV_SO_1314_2a!V58/SV_SO_1314_2a!$V58*100</f>
        <v>100</v>
      </c>
    </row>
    <row r="59" spans="1:22" s="30" customFormat="1" ht="7.5" customHeight="1">
      <c r="A59" s="74"/>
      <c r="B59" s="89"/>
      <c r="C59" s="90"/>
      <c r="D59" s="91"/>
      <c r="E59" s="90"/>
      <c r="F59" s="90"/>
      <c r="G59" s="90"/>
      <c r="H59" s="89"/>
      <c r="I59" s="89"/>
      <c r="J59" s="90"/>
      <c r="K59" s="91"/>
      <c r="L59" s="90"/>
      <c r="M59" s="90"/>
      <c r="N59" s="90"/>
      <c r="O59" s="89"/>
      <c r="P59" s="89"/>
      <c r="Q59" s="90"/>
      <c r="R59" s="89"/>
      <c r="S59" s="89"/>
      <c r="T59" s="90"/>
      <c r="U59" s="92"/>
      <c r="V59" s="89"/>
    </row>
    <row r="60" spans="1:22" s="30" customFormat="1" ht="12.75">
      <c r="A60" s="30" t="s">
        <v>22</v>
      </c>
      <c r="B60" s="89"/>
      <c r="C60" s="90"/>
      <c r="D60" s="91"/>
      <c r="E60" s="90"/>
      <c r="F60" s="90"/>
      <c r="G60" s="90"/>
      <c r="H60" s="89"/>
      <c r="I60" s="89"/>
      <c r="J60" s="90"/>
      <c r="K60" s="91"/>
      <c r="L60" s="90"/>
      <c r="M60" s="90"/>
      <c r="N60" s="90"/>
      <c r="O60" s="89"/>
      <c r="P60" s="89"/>
      <c r="Q60" s="90"/>
      <c r="R60" s="89"/>
      <c r="S60" s="89"/>
      <c r="T60" s="90"/>
      <c r="U60" s="92"/>
      <c r="V60" s="89"/>
    </row>
    <row r="61" spans="1:22" s="75" customFormat="1" ht="12.75">
      <c r="A61" s="74" t="s">
        <v>48</v>
      </c>
      <c r="B61" s="151">
        <f>SV_SO_1314_2a!B61/SV_SO_1314_2a!$H61*100</f>
        <v>0.29940119760479045</v>
      </c>
      <c r="C61" s="152">
        <f>SV_SO_1314_2a!C61/SV_SO_1314_2a!$H61*100</f>
        <v>2.3952095808383236</v>
      </c>
      <c r="D61" s="153">
        <f>SV_SO_1314_2a!D61/SV_SO_1314_2a!$H61*100</f>
        <v>46.8562874251497</v>
      </c>
      <c r="E61" s="152">
        <f>SV_SO_1314_2a!E61/SV_SO_1314_2a!$H61*100</f>
        <v>30.688622754491018</v>
      </c>
      <c r="F61" s="152">
        <f>SV_SO_1314_2a!F61/SV_SO_1314_2a!$H61*100</f>
        <v>14.221556886227546</v>
      </c>
      <c r="G61" s="152">
        <f>SV_SO_1314_2a!G61/SV_SO_1314_2a!$H61*100</f>
        <v>5.538922155688622</v>
      </c>
      <c r="H61" s="151">
        <f>SV_SO_1314_2a!H61/SV_SO_1314_2a!$H61*100</f>
        <v>100</v>
      </c>
      <c r="I61" s="151">
        <f>SV_SO_1314_2a!I61/SV_SO_1314_2a!$O61*100</f>
        <v>0</v>
      </c>
      <c r="J61" s="152">
        <f>SV_SO_1314_2a!J61/SV_SO_1314_2a!$O61*100</f>
        <v>1.5940488841657812</v>
      </c>
      <c r="K61" s="153">
        <f>SV_SO_1314_2a!K61/SV_SO_1314_2a!$O61*100</f>
        <v>51.85972369819341</v>
      </c>
      <c r="L61" s="152">
        <f>SV_SO_1314_2a!L61/SV_SO_1314_2a!$O61*100</f>
        <v>29.22422954303932</v>
      </c>
      <c r="M61" s="152">
        <f>SV_SO_1314_2a!M61/SV_SO_1314_2a!$O61*100</f>
        <v>13.496280552603611</v>
      </c>
      <c r="N61" s="152">
        <f>SV_SO_1314_2a!N61/SV_SO_1314_2a!$O61*100</f>
        <v>3.825717321997875</v>
      </c>
      <c r="O61" s="151">
        <f>SV_SO_1314_2a!O61/SV_SO_1314_2a!$O61*100</f>
        <v>100</v>
      </c>
      <c r="P61" s="151">
        <f>SV_SO_1314_2a!P61/SV_SO_1314_2a!$V61*100</f>
        <v>0.1243008079552517</v>
      </c>
      <c r="Q61" s="152">
        <f>SV_SO_1314_2a!Q61/SV_SO_1314_2a!$V61*100</f>
        <v>1.9266625233064014</v>
      </c>
      <c r="R61" s="151">
        <f>SV_SO_1314_2a!R61/SV_SO_1314_2a!$V61*100</f>
        <v>49.78247358607831</v>
      </c>
      <c r="S61" s="151">
        <f>SV_SO_1314_2a!S61/SV_SO_1314_2a!$V61*100</f>
        <v>29.83219390926041</v>
      </c>
      <c r="T61" s="152">
        <f>SV_SO_1314_2a!T61/SV_SO_1314_2a!$V61*100</f>
        <v>13.79738968303294</v>
      </c>
      <c r="U61" s="187">
        <f>SV_SO_1314_2a!U61/SV_SO_1314_2a!$V61*100</f>
        <v>4.536979490366687</v>
      </c>
      <c r="V61" s="151">
        <f>SV_SO_1314_2a!V61/SV_SO_1314_2a!$V61*100</f>
        <v>100</v>
      </c>
    </row>
    <row r="62" spans="1:22" s="75" customFormat="1" ht="12.75">
      <c r="A62" s="74" t="s">
        <v>49</v>
      </c>
      <c r="B62" s="151">
        <f>SV_SO_1314_2a!B62/SV_SO_1314_2a!$H62*100</f>
        <v>0</v>
      </c>
      <c r="C62" s="154">
        <f>SV_SO_1314_2a!C62/SV_SO_1314_2a!$H62*100</f>
        <v>0.28169014084507044</v>
      </c>
      <c r="D62" s="153">
        <f>SV_SO_1314_2a!D62/SV_SO_1314_2a!$H62*100</f>
        <v>26.666666666666668</v>
      </c>
      <c r="E62" s="154">
        <f>SV_SO_1314_2a!E62/SV_SO_1314_2a!$H62*100</f>
        <v>36.24413145539906</v>
      </c>
      <c r="F62" s="154">
        <f>SV_SO_1314_2a!F62/SV_SO_1314_2a!$H62*100</f>
        <v>24.88262910798122</v>
      </c>
      <c r="G62" s="154">
        <f>SV_SO_1314_2a!G62/SV_SO_1314_2a!$H62*100</f>
        <v>11.924882629107982</v>
      </c>
      <c r="H62" s="151">
        <f>SV_SO_1314_2a!H62/SV_SO_1314_2a!$H62*100</f>
        <v>100</v>
      </c>
      <c r="I62" s="151">
        <f>SV_SO_1314_2a!I62/SV_SO_1314_2a!$O62*100</f>
        <v>0</v>
      </c>
      <c r="J62" s="154">
        <f>SV_SO_1314_2a!J62/SV_SO_1314_2a!$O62*100</f>
        <v>0</v>
      </c>
      <c r="K62" s="153">
        <f>SV_SO_1314_2a!K62/SV_SO_1314_2a!$O62*100</f>
        <v>27.802197802197803</v>
      </c>
      <c r="L62" s="154">
        <f>SV_SO_1314_2a!L62/SV_SO_1314_2a!$O62*100</f>
        <v>32.747252747252745</v>
      </c>
      <c r="M62" s="154">
        <f>SV_SO_1314_2a!M62/SV_SO_1314_2a!$O62*100</f>
        <v>24.835164835164836</v>
      </c>
      <c r="N62" s="154">
        <f>SV_SO_1314_2a!N62/SV_SO_1314_2a!$O62*100</f>
        <v>14.615384615384617</v>
      </c>
      <c r="O62" s="151">
        <f>SV_SO_1314_2a!O62/SV_SO_1314_2a!$O62*100</f>
        <v>100</v>
      </c>
      <c r="P62" s="151">
        <f>SV_SO_1314_2a!P62/SV_SO_1314_2a!$V62*100</f>
        <v>0</v>
      </c>
      <c r="Q62" s="152">
        <f>SV_SO_1314_2a!Q62/SV_SO_1314_2a!$V62*100</f>
        <v>0.1518987341772152</v>
      </c>
      <c r="R62" s="151">
        <f>SV_SO_1314_2a!R62/SV_SO_1314_2a!$V62*100</f>
        <v>27.189873417721515</v>
      </c>
      <c r="S62" s="151">
        <f>SV_SO_1314_2a!S62/SV_SO_1314_2a!$V62*100</f>
        <v>34.63291139240506</v>
      </c>
      <c r="T62" s="152">
        <f>SV_SO_1314_2a!T62/SV_SO_1314_2a!$V62*100</f>
        <v>24.860759493670887</v>
      </c>
      <c r="U62" s="187">
        <f>SV_SO_1314_2a!U62/SV_SO_1314_2a!$V62*100</f>
        <v>13.164556962025317</v>
      </c>
      <c r="V62" s="151">
        <f>SV_SO_1314_2a!V62/SV_SO_1314_2a!$V62*100</f>
        <v>100</v>
      </c>
    </row>
    <row r="63" spans="1:22" s="75" customFormat="1" ht="12.75">
      <c r="A63" s="74" t="s">
        <v>50</v>
      </c>
      <c r="B63" s="151">
        <f>SV_SO_1314_2a!B63/SV_SO_1314_2a!$H63*100</f>
        <v>0</v>
      </c>
      <c r="C63" s="154">
        <f>SV_SO_1314_2a!C63/SV_SO_1314_2a!$H63*100</f>
        <v>2.2222222222222223</v>
      </c>
      <c r="D63" s="153">
        <f>SV_SO_1314_2a!D63/SV_SO_1314_2a!$H63*100</f>
        <v>22.22222222222222</v>
      </c>
      <c r="E63" s="154">
        <f>SV_SO_1314_2a!E63/SV_SO_1314_2a!$H63*100</f>
        <v>28.888888888888886</v>
      </c>
      <c r="F63" s="154">
        <f>SV_SO_1314_2a!F63/SV_SO_1314_2a!$H63*100</f>
        <v>31.11111111111111</v>
      </c>
      <c r="G63" s="154">
        <f>SV_SO_1314_2a!G63/SV_SO_1314_2a!$H63*100</f>
        <v>15.555555555555555</v>
      </c>
      <c r="H63" s="151">
        <f>SV_SO_1314_2a!H63/SV_SO_1314_2a!$H63*100</f>
        <v>100</v>
      </c>
      <c r="I63" s="151">
        <f>SV_SO_1314_2a!I63/SV_SO_1314_2a!$O63*100</f>
        <v>0</v>
      </c>
      <c r="J63" s="154">
        <f>SV_SO_1314_2a!J63/SV_SO_1314_2a!$O63*100</f>
        <v>0</v>
      </c>
      <c r="K63" s="153">
        <f>SV_SO_1314_2a!K63/SV_SO_1314_2a!$O63*100</f>
        <v>32.6530612244898</v>
      </c>
      <c r="L63" s="154">
        <f>SV_SO_1314_2a!L63/SV_SO_1314_2a!$O63*100</f>
        <v>34.01360544217687</v>
      </c>
      <c r="M63" s="154">
        <f>SV_SO_1314_2a!M63/SV_SO_1314_2a!$O63*100</f>
        <v>24.489795918367346</v>
      </c>
      <c r="N63" s="154">
        <f>SV_SO_1314_2a!N63/SV_SO_1314_2a!$O63*100</f>
        <v>8.843537414965986</v>
      </c>
      <c r="O63" s="151">
        <f>SV_SO_1314_2a!O63/SV_SO_1314_2a!$O63*100</f>
        <v>100</v>
      </c>
      <c r="P63" s="151">
        <f>SV_SO_1314_2a!P63/SV_SO_1314_2a!$V63*100</f>
        <v>0</v>
      </c>
      <c r="Q63" s="152">
        <f>SV_SO_1314_2a!Q63/SV_SO_1314_2a!$V63*100</f>
        <v>0.5208333333333333</v>
      </c>
      <c r="R63" s="151">
        <f>SV_SO_1314_2a!R63/SV_SO_1314_2a!$V63*100</f>
        <v>30.208333333333332</v>
      </c>
      <c r="S63" s="151">
        <f>SV_SO_1314_2a!S63/SV_SO_1314_2a!$V63*100</f>
        <v>32.8125</v>
      </c>
      <c r="T63" s="152">
        <f>SV_SO_1314_2a!T63/SV_SO_1314_2a!$V63*100</f>
        <v>26.041666666666668</v>
      </c>
      <c r="U63" s="187">
        <f>SV_SO_1314_2a!U63/SV_SO_1314_2a!$V63*100</f>
        <v>10.416666666666668</v>
      </c>
      <c r="V63" s="151">
        <f>SV_SO_1314_2a!V63/SV_SO_1314_2a!$V63*100</f>
        <v>100</v>
      </c>
    </row>
    <row r="64" spans="1:22" s="75" customFormat="1" ht="12.75">
      <c r="A64" s="74" t="s">
        <v>51</v>
      </c>
      <c r="B64" s="151">
        <f>SV_SO_1314_2a!B64/SV_SO_1314_2a!$H64*100</f>
        <v>0</v>
      </c>
      <c r="C64" s="154">
        <f>SV_SO_1314_2a!C64/SV_SO_1314_2a!$H64*100</f>
        <v>0.18427518427518427</v>
      </c>
      <c r="D64" s="153">
        <f>SV_SO_1314_2a!D64/SV_SO_1314_2a!$H64*100</f>
        <v>16.33906633906634</v>
      </c>
      <c r="E64" s="154">
        <f>SV_SO_1314_2a!E64/SV_SO_1314_2a!$H64*100</f>
        <v>39.434889434889435</v>
      </c>
      <c r="F64" s="154">
        <f>SV_SO_1314_2a!F64/SV_SO_1314_2a!$H64*100</f>
        <v>28.00982800982801</v>
      </c>
      <c r="G64" s="154">
        <f>SV_SO_1314_2a!G64/SV_SO_1314_2a!$H64*100</f>
        <v>16.03194103194103</v>
      </c>
      <c r="H64" s="151">
        <f>SV_SO_1314_2a!H64/SV_SO_1314_2a!$H64*100</f>
        <v>100</v>
      </c>
      <c r="I64" s="151">
        <f>SV_SO_1314_2a!I64/SV_SO_1314_2a!$O64*100</f>
        <v>0</v>
      </c>
      <c r="J64" s="154">
        <f>SV_SO_1314_2a!J64/SV_SO_1314_2a!$O64*100</f>
        <v>0</v>
      </c>
      <c r="K64" s="153">
        <f>SV_SO_1314_2a!K64/SV_SO_1314_2a!$O64*100</f>
        <v>16.954732510288064</v>
      </c>
      <c r="L64" s="154">
        <f>SV_SO_1314_2a!L64/SV_SO_1314_2a!$O64*100</f>
        <v>41.1522633744856</v>
      </c>
      <c r="M64" s="154">
        <f>SV_SO_1314_2a!M64/SV_SO_1314_2a!$O64*100</f>
        <v>26.913580246913583</v>
      </c>
      <c r="N64" s="154">
        <f>SV_SO_1314_2a!N64/SV_SO_1314_2a!$O64*100</f>
        <v>14.979423868312757</v>
      </c>
      <c r="O64" s="151">
        <f>SV_SO_1314_2a!O64/SV_SO_1314_2a!$O64*100</f>
        <v>100</v>
      </c>
      <c r="P64" s="151">
        <f>SV_SO_1314_2a!P64/SV_SO_1314_2a!$V64*100</f>
        <v>0</v>
      </c>
      <c r="Q64" s="152">
        <f>SV_SO_1314_2a!Q64/SV_SO_1314_2a!$V64*100</f>
        <v>0.1055223355610271</v>
      </c>
      <c r="R64" s="151">
        <f>SV_SO_1314_2a!R64/SV_SO_1314_2a!$V64*100</f>
        <v>16.602180794934927</v>
      </c>
      <c r="S64" s="151">
        <f>SV_SO_1314_2a!S64/SV_SO_1314_2a!$V64*100</f>
        <v>40.16883573689765</v>
      </c>
      <c r="T64" s="152">
        <f>SV_SO_1314_2a!T64/SV_SO_1314_2a!$V64*100</f>
        <v>27.54132958142807</v>
      </c>
      <c r="U64" s="187">
        <f>SV_SO_1314_2a!U64/SV_SO_1314_2a!$V64*100</f>
        <v>15.582131551178332</v>
      </c>
      <c r="V64" s="151">
        <f>SV_SO_1314_2a!V64/SV_SO_1314_2a!$V64*100</f>
        <v>100</v>
      </c>
    </row>
    <row r="65" spans="1:22" s="111" customFormat="1" ht="12.75">
      <c r="A65" s="29" t="s">
        <v>1</v>
      </c>
      <c r="B65" s="155">
        <f>SV_SO_1314_2a!B65/SV_SO_1314_2a!$H65*100</f>
        <v>0.05871990604815032</v>
      </c>
      <c r="C65" s="156">
        <f>SV_SO_1314_2a!C65/SV_SO_1314_2a!$H65*100</f>
        <v>0.6752789195537288</v>
      </c>
      <c r="D65" s="157">
        <f>SV_SO_1314_2a!D65/SV_SO_1314_2a!$H65*100</f>
        <v>25.631238990017618</v>
      </c>
      <c r="E65" s="156">
        <f>SV_SO_1314_2a!E65/SV_SO_1314_2a!$H65*100</f>
        <v>36.58250146799765</v>
      </c>
      <c r="F65" s="156">
        <f>SV_SO_1314_2a!F65/SV_SO_1314_2a!$H65*100</f>
        <v>24.368761009982386</v>
      </c>
      <c r="G65" s="156">
        <f>SV_SO_1314_2a!G65/SV_SO_1314_2a!$H65*100</f>
        <v>12.68349970640047</v>
      </c>
      <c r="H65" s="155">
        <f>SV_SO_1314_2a!H65/SV_SO_1314_2a!$H65*100</f>
        <v>100</v>
      </c>
      <c r="I65" s="155">
        <f>SV_SO_1314_2a!I65/SV_SO_1314_2a!$O65*100</f>
        <v>0</v>
      </c>
      <c r="J65" s="156">
        <f>SV_SO_1314_2a!J65/SV_SO_1314_2a!$O65*100</f>
        <v>0.4668534080298786</v>
      </c>
      <c r="K65" s="157">
        <f>SV_SO_1314_2a!K65/SV_SO_1314_2a!$O65*100</f>
        <v>30.967942732648613</v>
      </c>
      <c r="L65" s="156">
        <f>SV_SO_1314_2a!L65/SV_SO_1314_2a!$O65*100</f>
        <v>34.951758481170245</v>
      </c>
      <c r="M65" s="156">
        <f>SV_SO_1314_2a!M65/SV_SO_1314_2a!$O65*100</f>
        <v>22.284469343292873</v>
      </c>
      <c r="N65" s="156">
        <f>SV_SO_1314_2a!N65/SV_SO_1314_2a!$O65*100</f>
        <v>11.328976034858387</v>
      </c>
      <c r="O65" s="155">
        <f>SV_SO_1314_2a!O65/SV_SO_1314_2a!$O65*100</f>
        <v>100</v>
      </c>
      <c r="P65" s="155">
        <f>SV_SO_1314_2a!P65/SV_SO_1314_2a!$V65*100</f>
        <v>0.030216044719746184</v>
      </c>
      <c r="Q65" s="156">
        <f>SV_SO_1314_2a!Q65/SV_SO_1314_2a!$V65*100</f>
        <v>0.5741048496751775</v>
      </c>
      <c r="R65" s="155">
        <f>SV_SO_1314_2a!R65/SV_SO_1314_2a!$V65*100</f>
        <v>28.221785768242935</v>
      </c>
      <c r="S65" s="155">
        <f>SV_SO_1314_2a!S65/SV_SO_1314_2a!$V65*100</f>
        <v>35.79090497053936</v>
      </c>
      <c r="T65" s="156">
        <f>SV_SO_1314_2a!T65/SV_SO_1314_2a!$V65*100</f>
        <v>23.357002568363804</v>
      </c>
      <c r="U65" s="189">
        <f>SV_SO_1314_2a!U65/SV_SO_1314_2a!$V65*100</f>
        <v>12.025985798458983</v>
      </c>
      <c r="V65" s="155">
        <f>SV_SO_1314_2a!V65/SV_SO_1314_2a!$V65*100</f>
        <v>100</v>
      </c>
    </row>
    <row r="66" spans="1:22" s="75" customFormat="1" ht="12.75">
      <c r="A66" s="178" t="s">
        <v>33</v>
      </c>
      <c r="B66" s="98"/>
      <c r="C66" s="99"/>
      <c r="D66" s="100"/>
      <c r="E66" s="99"/>
      <c r="F66" s="99"/>
      <c r="G66" s="99"/>
      <c r="H66" s="98"/>
      <c r="I66" s="98"/>
      <c r="J66" s="99"/>
      <c r="K66" s="100"/>
      <c r="L66" s="99"/>
      <c r="M66" s="99"/>
      <c r="N66" s="99"/>
      <c r="O66" s="98"/>
      <c r="P66" s="98"/>
      <c r="Q66" s="99"/>
      <c r="R66" s="98"/>
      <c r="S66" s="98"/>
      <c r="T66" s="99"/>
      <c r="U66" s="101"/>
      <c r="V66" s="98"/>
    </row>
    <row r="67" spans="1:22" s="74" customFormat="1" ht="12.75">
      <c r="A67" s="74" t="s">
        <v>48</v>
      </c>
      <c r="B67" s="190">
        <f>SV_SO_1314_2a!B67/SV_SO_1314_2a!$H67*100</f>
        <v>0.10989010989010989</v>
      </c>
      <c r="C67" s="191">
        <f>SV_SO_1314_2a!C67/SV_SO_1314_2a!$H67*100</f>
        <v>1.8681318681318682</v>
      </c>
      <c r="D67" s="192">
        <f>SV_SO_1314_2a!D67/SV_SO_1314_2a!$H67*100</f>
        <v>47.96703296703297</v>
      </c>
      <c r="E67" s="191">
        <f>SV_SO_1314_2a!E67/SV_SO_1314_2a!$H67*100</f>
        <v>33.4065934065934</v>
      </c>
      <c r="F67" s="191">
        <f>SV_SO_1314_2a!F67/SV_SO_1314_2a!$H67*100</f>
        <v>12.582417582417582</v>
      </c>
      <c r="G67" s="191">
        <f>SV_SO_1314_2a!G67/SV_SO_1314_2a!$H67*100</f>
        <v>4.065934065934066</v>
      </c>
      <c r="H67" s="190">
        <f>SV_SO_1314_2a!H67/SV_SO_1314_2a!$H67*100</f>
        <v>100</v>
      </c>
      <c r="I67" s="190">
        <f>SV_SO_1314_2a!I67/SV_SO_1314_2a!$O67*100</f>
        <v>0</v>
      </c>
      <c r="J67" s="191">
        <f>SV_SO_1314_2a!J67/SV_SO_1314_2a!$O67*100</f>
        <v>1.6666666666666667</v>
      </c>
      <c r="K67" s="192">
        <f>SV_SO_1314_2a!K67/SV_SO_1314_2a!$O67*100</f>
        <v>52.33333333333333</v>
      </c>
      <c r="L67" s="191">
        <f>SV_SO_1314_2a!L67/SV_SO_1314_2a!$O67*100</f>
        <v>30.666666666666664</v>
      </c>
      <c r="M67" s="191">
        <f>SV_SO_1314_2a!M67/SV_SO_1314_2a!$O67*100</f>
        <v>12.583333333333332</v>
      </c>
      <c r="N67" s="191">
        <f>SV_SO_1314_2a!N67/SV_SO_1314_2a!$O67*100</f>
        <v>2.75</v>
      </c>
      <c r="O67" s="190">
        <f>SV_SO_1314_2a!O67/SV_SO_1314_2a!$O67*100</f>
        <v>100</v>
      </c>
      <c r="P67" s="190">
        <f>SV_SO_1314_2a!P67/SV_SO_1314_2a!$V67*100</f>
        <v>0.047393364928909956</v>
      </c>
      <c r="Q67" s="191">
        <f>SV_SO_1314_2a!Q67/SV_SO_1314_2a!$V67*100</f>
        <v>1.7535545023696684</v>
      </c>
      <c r="R67" s="190">
        <f>SV_SO_1314_2a!R67/SV_SO_1314_2a!$V67*100</f>
        <v>50.45023696682465</v>
      </c>
      <c r="S67" s="190">
        <f>SV_SO_1314_2a!S67/SV_SO_1314_2a!$V67*100</f>
        <v>31.84834123222749</v>
      </c>
      <c r="T67" s="191">
        <f>SV_SO_1314_2a!T67/SV_SO_1314_2a!$V67*100</f>
        <v>12.582938388625593</v>
      </c>
      <c r="U67" s="193">
        <f>SV_SO_1314_2a!U67/SV_SO_1314_2a!$V67*100</f>
        <v>3.3175355450236967</v>
      </c>
      <c r="V67" s="190">
        <f>SV_SO_1314_2a!V67/SV_SO_1314_2a!$V67*100</f>
        <v>100</v>
      </c>
    </row>
    <row r="68" spans="1:22" s="75" customFormat="1" ht="12.75">
      <c r="A68" s="74" t="s">
        <v>49</v>
      </c>
      <c r="B68" s="190">
        <f>SV_SO_1314_2a!B68/SV_SO_1314_2a!$H68*100</f>
        <v>0</v>
      </c>
      <c r="C68" s="191">
        <f>SV_SO_1314_2a!C68/SV_SO_1314_2a!$H68*100</f>
        <v>0.3368421052631579</v>
      </c>
      <c r="D68" s="192">
        <f>SV_SO_1314_2a!D68/SV_SO_1314_2a!$H68*100</f>
        <v>26.821052631578944</v>
      </c>
      <c r="E68" s="191">
        <f>SV_SO_1314_2a!E68/SV_SO_1314_2a!$H68*100</f>
        <v>37.01052631578947</v>
      </c>
      <c r="F68" s="191">
        <f>SV_SO_1314_2a!F68/SV_SO_1314_2a!$H68*100</f>
        <v>24.842105263157897</v>
      </c>
      <c r="G68" s="191">
        <f>SV_SO_1314_2a!G68/SV_SO_1314_2a!$H68*100</f>
        <v>10.989473684210527</v>
      </c>
      <c r="H68" s="190">
        <f>SV_SO_1314_2a!H68/SV_SO_1314_2a!$H68*100</f>
        <v>100</v>
      </c>
      <c r="I68" s="190">
        <f>SV_SO_1314_2a!I68/SV_SO_1314_2a!$O68*100</f>
        <v>0</v>
      </c>
      <c r="J68" s="191">
        <f>SV_SO_1314_2a!J68/SV_SO_1314_2a!$O68*100</f>
        <v>0.21390374331550802</v>
      </c>
      <c r="K68" s="192">
        <f>SV_SO_1314_2a!K68/SV_SO_1314_2a!$O68*100</f>
        <v>28.823529411764703</v>
      </c>
      <c r="L68" s="191">
        <f>SV_SO_1314_2a!L68/SV_SO_1314_2a!$O68*100</f>
        <v>34.43850267379679</v>
      </c>
      <c r="M68" s="191">
        <f>SV_SO_1314_2a!M68/SV_SO_1314_2a!$O68*100</f>
        <v>24.705882352941178</v>
      </c>
      <c r="N68" s="191">
        <f>SV_SO_1314_2a!N68/SV_SO_1314_2a!$O68*100</f>
        <v>11.818181818181818</v>
      </c>
      <c r="O68" s="190">
        <f>SV_SO_1314_2a!O68/SV_SO_1314_2a!$O68*100</f>
        <v>100</v>
      </c>
      <c r="P68" s="190">
        <f>SV_SO_1314_2a!P68/SV_SO_1314_2a!$V68*100</f>
        <v>0</v>
      </c>
      <c r="Q68" s="191">
        <f>SV_SO_1314_2a!Q68/SV_SO_1314_2a!$V68*100</f>
        <v>0.2826855123674912</v>
      </c>
      <c r="R68" s="190">
        <f>SV_SO_1314_2a!R68/SV_SO_1314_2a!$V68*100</f>
        <v>27.703180212014132</v>
      </c>
      <c r="S68" s="190">
        <f>SV_SO_1314_2a!S68/SV_SO_1314_2a!$V68*100</f>
        <v>35.87750294464075</v>
      </c>
      <c r="T68" s="191">
        <f>SV_SO_1314_2a!T68/SV_SO_1314_2a!$V68*100</f>
        <v>24.782096584216724</v>
      </c>
      <c r="U68" s="193">
        <f>SV_SO_1314_2a!U68/SV_SO_1314_2a!$V68*100</f>
        <v>11.354534746760896</v>
      </c>
      <c r="V68" s="190">
        <f>SV_SO_1314_2a!V68/SV_SO_1314_2a!$V68*100</f>
        <v>100</v>
      </c>
    </row>
    <row r="69" spans="1:22" s="75" customFormat="1" ht="12.75">
      <c r="A69" s="74" t="s">
        <v>50</v>
      </c>
      <c r="B69" s="190">
        <f>SV_SO_1314_2a!B69/SV_SO_1314_2a!$H69*100</f>
        <v>0</v>
      </c>
      <c r="C69" s="191">
        <f>SV_SO_1314_2a!C69/SV_SO_1314_2a!$H69*100</f>
        <v>0.9174311926605505</v>
      </c>
      <c r="D69" s="192">
        <f>SV_SO_1314_2a!D69/SV_SO_1314_2a!$H69*100</f>
        <v>20.18348623853211</v>
      </c>
      <c r="E69" s="191">
        <f>SV_SO_1314_2a!E69/SV_SO_1314_2a!$H69*100</f>
        <v>40.36697247706422</v>
      </c>
      <c r="F69" s="191">
        <f>SV_SO_1314_2a!F69/SV_SO_1314_2a!$H69*100</f>
        <v>28.440366972477065</v>
      </c>
      <c r="G69" s="191">
        <f>SV_SO_1314_2a!G69/SV_SO_1314_2a!$H69*100</f>
        <v>10.091743119266056</v>
      </c>
      <c r="H69" s="190">
        <f>SV_SO_1314_2a!H69/SV_SO_1314_2a!$H69*100</f>
        <v>100</v>
      </c>
      <c r="I69" s="190">
        <f>SV_SO_1314_2a!I69/SV_SO_1314_2a!$O69*100</f>
        <v>0</v>
      </c>
      <c r="J69" s="191">
        <f>SV_SO_1314_2a!J69/SV_SO_1314_2a!$O69*100</f>
        <v>0</v>
      </c>
      <c r="K69" s="192">
        <f>SV_SO_1314_2a!K69/SV_SO_1314_2a!$O69*100</f>
        <v>34.13793103448276</v>
      </c>
      <c r="L69" s="191">
        <f>SV_SO_1314_2a!L69/SV_SO_1314_2a!$O69*100</f>
        <v>36.206896551724135</v>
      </c>
      <c r="M69" s="191">
        <f>SV_SO_1314_2a!M69/SV_SO_1314_2a!$O69*100</f>
        <v>23.79310344827586</v>
      </c>
      <c r="N69" s="191">
        <f>SV_SO_1314_2a!N69/SV_SO_1314_2a!$O69*100</f>
        <v>5.862068965517241</v>
      </c>
      <c r="O69" s="190">
        <f>SV_SO_1314_2a!O69/SV_SO_1314_2a!$O69*100</f>
        <v>100</v>
      </c>
      <c r="P69" s="190">
        <f>SV_SO_1314_2a!P69/SV_SO_1314_2a!$V69*100</f>
        <v>0</v>
      </c>
      <c r="Q69" s="191">
        <f>SV_SO_1314_2a!Q69/SV_SO_1314_2a!$V69*100</f>
        <v>0.2506265664160401</v>
      </c>
      <c r="R69" s="190">
        <f>SV_SO_1314_2a!R69/SV_SO_1314_2a!$V69*100</f>
        <v>30.32581453634085</v>
      </c>
      <c r="S69" s="190">
        <f>SV_SO_1314_2a!S69/SV_SO_1314_2a!$V69*100</f>
        <v>37.34335839598997</v>
      </c>
      <c r="T69" s="191">
        <f>SV_SO_1314_2a!T69/SV_SO_1314_2a!$V69*100</f>
        <v>25.062656641604008</v>
      </c>
      <c r="U69" s="193">
        <f>SV_SO_1314_2a!U69/SV_SO_1314_2a!$V69*100</f>
        <v>7.017543859649122</v>
      </c>
      <c r="V69" s="190">
        <f>SV_SO_1314_2a!V69/SV_SO_1314_2a!$V69*100</f>
        <v>100</v>
      </c>
    </row>
    <row r="70" spans="1:22" s="75" customFormat="1" ht="12.75">
      <c r="A70" s="74" t="s">
        <v>51</v>
      </c>
      <c r="B70" s="190">
        <f>SV_SO_1314_2a!B70/SV_SO_1314_2a!$H70*100</f>
        <v>0</v>
      </c>
      <c r="C70" s="191">
        <f>SV_SO_1314_2a!C70/SV_SO_1314_2a!$H70*100</f>
        <v>0.07664793050587634</v>
      </c>
      <c r="D70" s="192">
        <f>SV_SO_1314_2a!D70/SV_SO_1314_2a!$H70*100</f>
        <v>17.015840572304548</v>
      </c>
      <c r="E70" s="191">
        <f>SV_SO_1314_2a!E70/SV_SO_1314_2a!$H70*100</f>
        <v>43.56157383750639</v>
      </c>
      <c r="F70" s="191">
        <f>SV_SO_1314_2a!F70/SV_SO_1314_2a!$H70*100</f>
        <v>25.24271844660194</v>
      </c>
      <c r="G70" s="191">
        <f>SV_SO_1314_2a!G70/SV_SO_1314_2a!$H70*100</f>
        <v>14.103219213081248</v>
      </c>
      <c r="H70" s="190">
        <f>SV_SO_1314_2a!H70/SV_SO_1314_2a!$H70*100</f>
        <v>100</v>
      </c>
      <c r="I70" s="190">
        <f>SV_SO_1314_2a!I70/SV_SO_1314_2a!$O70*100</f>
        <v>0</v>
      </c>
      <c r="J70" s="191">
        <f>SV_SO_1314_2a!J70/SV_SO_1314_2a!$O70*100</f>
        <v>0.0337609723160027</v>
      </c>
      <c r="K70" s="192">
        <f>SV_SO_1314_2a!K70/SV_SO_1314_2a!$O70*100</f>
        <v>18.7711006076975</v>
      </c>
      <c r="L70" s="191">
        <f>SV_SO_1314_2a!L70/SV_SO_1314_2a!$O70*100</f>
        <v>43.382849426063466</v>
      </c>
      <c r="M70" s="191">
        <f>SV_SO_1314_2a!M70/SV_SO_1314_2a!$O70*100</f>
        <v>24.949358541525996</v>
      </c>
      <c r="N70" s="191">
        <f>SV_SO_1314_2a!N70/SV_SO_1314_2a!$O70*100</f>
        <v>12.862930452397029</v>
      </c>
      <c r="O70" s="190">
        <f>SV_SO_1314_2a!O70/SV_SO_1314_2a!$O70*100</f>
        <v>100</v>
      </c>
      <c r="P70" s="190">
        <f>SV_SO_1314_2a!P70/SV_SO_1314_2a!$V70*100</f>
        <v>0</v>
      </c>
      <c r="Q70" s="191">
        <f>SV_SO_1314_2a!Q70/SV_SO_1314_2a!$V70*100</f>
        <v>0.058173356602675974</v>
      </c>
      <c r="R70" s="190">
        <f>SV_SO_1314_2a!R70/SV_SO_1314_2a!$V70*100</f>
        <v>17.77196044211751</v>
      </c>
      <c r="S70" s="190">
        <f>SV_SO_1314_2a!S70/SV_SO_1314_2a!$V70*100</f>
        <v>43.48458406050029</v>
      </c>
      <c r="T70" s="191">
        <f>SV_SO_1314_2a!T70/SV_SO_1314_2a!$V70*100</f>
        <v>25.116346713205353</v>
      </c>
      <c r="U70" s="193">
        <f>SV_SO_1314_2a!U70/SV_SO_1314_2a!$V70*100</f>
        <v>13.568935427574171</v>
      </c>
      <c r="V70" s="190">
        <f>SV_SO_1314_2a!V70/SV_SO_1314_2a!$V70*100</f>
        <v>100</v>
      </c>
    </row>
    <row r="71" spans="1:22" s="60" customFormat="1" ht="12.75">
      <c r="A71" s="29" t="s">
        <v>1</v>
      </c>
      <c r="B71" s="155">
        <f>SV_SO_1314_2a!B71/SV_SO_1314_2a!$H71*100</f>
        <v>0.02433682161109759</v>
      </c>
      <c r="C71" s="156">
        <f>SV_SO_1314_2a!C71/SV_SO_1314_2a!$H71*100</f>
        <v>0.5597468970552446</v>
      </c>
      <c r="D71" s="157">
        <f>SV_SO_1314_2a!D71/SV_SO_1314_2a!$H71*100</f>
        <v>26.74616695059625</v>
      </c>
      <c r="E71" s="156">
        <f>SV_SO_1314_2a!E71/SV_SO_1314_2a!$H71*100</f>
        <v>39.3769773667559</v>
      </c>
      <c r="F71" s="156">
        <f>SV_SO_1314_2a!F71/SV_SO_1314_2a!$H71*100</f>
        <v>22.365539060598685</v>
      </c>
      <c r="G71" s="156">
        <f>SV_SO_1314_2a!G71/SV_SO_1314_2a!$H71*100</f>
        <v>10.927232903382817</v>
      </c>
      <c r="H71" s="155">
        <f>SV_SO_1314_2a!H71/SV_SO_1314_2a!$H71*100</f>
        <v>100</v>
      </c>
      <c r="I71" s="155">
        <f>SV_SO_1314_2a!I71/SV_SO_1314_2a!$O71*100</f>
        <v>0</v>
      </c>
      <c r="J71" s="156">
        <f>SV_SO_1314_2a!J71/SV_SO_1314_2a!$O71*100</f>
        <v>0.5982451475671364</v>
      </c>
      <c r="K71" s="157">
        <f>SV_SO_1314_2a!K71/SV_SO_1314_2a!$O71*100</f>
        <v>32.57112470087743</v>
      </c>
      <c r="L71" s="156">
        <f>SV_SO_1314_2a!L71/SV_SO_1314_2a!$O71*100</f>
        <v>36.82531241691039</v>
      </c>
      <c r="M71" s="156">
        <f>SV_SO_1314_2a!M71/SV_SO_1314_2a!$O71*100</f>
        <v>20.898697155011963</v>
      </c>
      <c r="N71" s="156">
        <f>SV_SO_1314_2a!N71/SV_SO_1314_2a!$O71*100</f>
        <v>9.106620579633077</v>
      </c>
      <c r="O71" s="155">
        <f>SV_SO_1314_2a!O71/SV_SO_1314_2a!$O71*100</f>
        <v>100</v>
      </c>
      <c r="P71" s="155">
        <f>SV_SO_1314_2a!P71/SV_SO_1314_2a!$V71*100</f>
        <v>0.012706480304955527</v>
      </c>
      <c r="Q71" s="156">
        <f>SV_SO_1314_2a!Q71/SV_SO_1314_2a!$V71*100</f>
        <v>0.5781448538754764</v>
      </c>
      <c r="R71" s="155">
        <f>SV_SO_1314_2a!R71/SV_SO_1314_2a!$V71*100</f>
        <v>29.529860228716647</v>
      </c>
      <c r="S71" s="155">
        <f>SV_SO_1314_2a!S71/SV_SO_1314_2a!$V71*100</f>
        <v>38.15756035578145</v>
      </c>
      <c r="T71" s="156">
        <f>SV_SO_1314_2a!T71/SV_SO_1314_2a!$V71*100</f>
        <v>21.664548919949176</v>
      </c>
      <c r="U71" s="189">
        <f>SV_SO_1314_2a!U71/SV_SO_1314_2a!$V71*100</f>
        <v>10.0571791613723</v>
      </c>
      <c r="V71" s="155">
        <f>SV_SO_1314_2a!V71/SV_SO_1314_2a!$V71*100</f>
        <v>100</v>
      </c>
    </row>
    <row r="72" spans="1:22" s="112" customFormat="1" ht="15" customHeight="1">
      <c r="A72" s="29"/>
      <c r="B72" s="164"/>
      <c r="C72" s="164"/>
      <c r="D72" s="164"/>
      <c r="E72" s="164"/>
      <c r="F72" s="164"/>
      <c r="G72" s="164"/>
      <c r="H72" s="164"/>
      <c r="I72" s="164"/>
      <c r="J72" s="164"/>
      <c r="K72" s="164"/>
      <c r="L72" s="164"/>
      <c r="M72" s="164"/>
      <c r="N72" s="164"/>
      <c r="O72" s="164"/>
      <c r="P72" s="164"/>
      <c r="Q72" s="164"/>
      <c r="R72" s="164"/>
      <c r="S72" s="164"/>
      <c r="T72" s="164"/>
      <c r="U72" s="164"/>
      <c r="V72" s="164"/>
    </row>
    <row r="73" spans="1:22" s="112" customFormat="1" ht="15" customHeight="1">
      <c r="A73" s="29"/>
      <c r="B73" s="164"/>
      <c r="C73" s="164"/>
      <c r="D73" s="164"/>
      <c r="E73" s="164"/>
      <c r="F73" s="164"/>
      <c r="G73" s="164"/>
      <c r="H73" s="164"/>
      <c r="I73" s="164"/>
      <c r="J73" s="164"/>
      <c r="K73" s="164"/>
      <c r="L73" s="164"/>
      <c r="M73" s="164"/>
      <c r="N73" s="164"/>
      <c r="O73" s="164"/>
      <c r="P73" s="164"/>
      <c r="Q73" s="164"/>
      <c r="R73" s="164"/>
      <c r="S73" s="164"/>
      <c r="T73" s="164"/>
      <c r="U73" s="164"/>
      <c r="V73" s="164"/>
    </row>
    <row r="74" spans="1:22" s="112" customFormat="1" ht="15" customHeight="1">
      <c r="A74" s="29"/>
      <c r="B74" s="164"/>
      <c r="C74" s="164"/>
      <c r="D74" s="164"/>
      <c r="E74" s="164"/>
      <c r="F74" s="164"/>
      <c r="G74" s="164"/>
      <c r="H74" s="164"/>
      <c r="I74" s="164"/>
      <c r="J74" s="164"/>
      <c r="K74" s="164"/>
      <c r="L74" s="164"/>
      <c r="M74" s="164"/>
      <c r="N74" s="164"/>
      <c r="O74" s="164"/>
      <c r="P74" s="164"/>
      <c r="Q74" s="164"/>
      <c r="R74" s="164"/>
      <c r="S74" s="164"/>
      <c r="T74" s="164"/>
      <c r="U74" s="164"/>
      <c r="V74" s="164"/>
    </row>
    <row r="75" spans="1:22" s="112" customFormat="1" ht="15" customHeight="1">
      <c r="A75" s="29"/>
      <c r="B75" s="164"/>
      <c r="C75" s="164"/>
      <c r="D75" s="164"/>
      <c r="E75" s="164"/>
      <c r="F75" s="164"/>
      <c r="G75" s="164"/>
      <c r="H75" s="164"/>
      <c r="I75" s="164"/>
      <c r="J75" s="164"/>
      <c r="K75" s="164"/>
      <c r="L75" s="164"/>
      <c r="M75" s="164"/>
      <c r="N75" s="164"/>
      <c r="O75" s="164"/>
      <c r="P75" s="164"/>
      <c r="Q75" s="164"/>
      <c r="R75" s="164"/>
      <c r="S75" s="164"/>
      <c r="T75" s="164"/>
      <c r="U75" s="164"/>
      <c r="V75" s="164"/>
    </row>
    <row r="76" spans="1:22" s="112" customFormat="1" ht="15" customHeight="1">
      <c r="A76" s="29"/>
      <c r="B76" s="164"/>
      <c r="C76" s="164"/>
      <c r="D76" s="164"/>
      <c r="E76" s="164"/>
      <c r="F76" s="164"/>
      <c r="G76" s="164"/>
      <c r="H76" s="164"/>
      <c r="I76" s="164"/>
      <c r="J76" s="164"/>
      <c r="K76" s="164"/>
      <c r="L76" s="164"/>
      <c r="M76" s="164"/>
      <c r="N76" s="164"/>
      <c r="O76" s="164"/>
      <c r="P76" s="164"/>
      <c r="Q76" s="164"/>
      <c r="R76" s="164"/>
      <c r="S76" s="164"/>
      <c r="T76" s="164"/>
      <c r="U76" s="164"/>
      <c r="V76" s="164"/>
    </row>
    <row r="77" spans="1:22" s="112" customFormat="1" ht="15" customHeight="1">
      <c r="A77" s="29"/>
      <c r="B77" s="164"/>
      <c r="C77" s="164"/>
      <c r="D77" s="164"/>
      <c r="E77" s="164"/>
      <c r="F77" s="164"/>
      <c r="G77" s="164"/>
      <c r="H77" s="164"/>
      <c r="I77" s="164"/>
      <c r="J77" s="164"/>
      <c r="K77" s="164"/>
      <c r="L77" s="164"/>
      <c r="M77" s="164"/>
      <c r="N77" s="164"/>
      <c r="O77" s="164"/>
      <c r="P77" s="164"/>
      <c r="Q77" s="164"/>
      <c r="R77" s="164"/>
      <c r="S77" s="164"/>
      <c r="T77" s="164"/>
      <c r="U77" s="164"/>
      <c r="V77" s="164"/>
    </row>
    <row r="78" spans="1:22" s="112" customFormat="1" ht="15" customHeight="1">
      <c r="A78" s="29"/>
      <c r="B78" s="164"/>
      <c r="C78" s="164"/>
      <c r="D78" s="164"/>
      <c r="E78" s="164"/>
      <c r="F78" s="164"/>
      <c r="G78" s="164"/>
      <c r="H78" s="164"/>
      <c r="I78" s="164"/>
      <c r="J78" s="164"/>
      <c r="K78" s="164"/>
      <c r="L78" s="164"/>
      <c r="M78" s="164"/>
      <c r="N78" s="164"/>
      <c r="O78" s="164"/>
      <c r="P78" s="164"/>
      <c r="Q78" s="164"/>
      <c r="R78" s="164"/>
      <c r="S78" s="164"/>
      <c r="T78" s="164"/>
      <c r="U78" s="164"/>
      <c r="V78" s="164"/>
    </row>
    <row r="79" spans="1:22" s="112" customFormat="1" ht="12.75">
      <c r="A79" s="29"/>
      <c r="B79" s="164"/>
      <c r="C79" s="164"/>
      <c r="D79" s="164"/>
      <c r="E79" s="164"/>
      <c r="F79" s="164"/>
      <c r="G79" s="164"/>
      <c r="H79" s="164"/>
      <c r="I79" s="164"/>
      <c r="J79" s="164"/>
      <c r="K79" s="164"/>
      <c r="L79" s="164"/>
      <c r="M79" s="164"/>
      <c r="N79" s="164"/>
      <c r="O79" s="164"/>
      <c r="P79" s="164"/>
      <c r="Q79" s="164"/>
      <c r="R79" s="164"/>
      <c r="S79" s="164"/>
      <c r="T79" s="164"/>
      <c r="U79" s="164"/>
      <c r="V79" s="164"/>
    </row>
    <row r="80" spans="1:22" s="112" customFormat="1" ht="12.75">
      <c r="A80" s="29"/>
      <c r="B80" s="164"/>
      <c r="C80" s="164"/>
      <c r="D80" s="164"/>
      <c r="E80" s="164"/>
      <c r="F80" s="164"/>
      <c r="G80" s="164"/>
      <c r="H80" s="164"/>
      <c r="I80" s="164"/>
      <c r="J80" s="164"/>
      <c r="K80" s="164"/>
      <c r="L80" s="164"/>
      <c r="M80" s="164"/>
      <c r="N80" s="164"/>
      <c r="O80" s="164"/>
      <c r="P80" s="164"/>
      <c r="Q80" s="164"/>
      <c r="R80" s="164"/>
      <c r="S80" s="164"/>
      <c r="T80" s="164"/>
      <c r="U80" s="164"/>
      <c r="V80" s="164"/>
    </row>
    <row r="81" spans="1:22" s="112" customFormat="1" ht="12.75">
      <c r="A81" s="29"/>
      <c r="B81" s="164"/>
      <c r="C81" s="164"/>
      <c r="D81" s="164"/>
      <c r="E81" s="164"/>
      <c r="F81" s="164"/>
      <c r="G81" s="164"/>
      <c r="H81" s="164"/>
      <c r="I81" s="164"/>
      <c r="J81" s="164"/>
      <c r="K81" s="164"/>
      <c r="L81" s="164"/>
      <c r="M81" s="164"/>
      <c r="N81" s="164"/>
      <c r="O81" s="164"/>
      <c r="P81" s="164"/>
      <c r="Q81" s="164"/>
      <c r="R81" s="164"/>
      <c r="S81" s="164"/>
      <c r="T81" s="164"/>
      <c r="U81" s="164"/>
      <c r="V81" s="164"/>
    </row>
    <row r="82" spans="1:22" s="112" customFormat="1" ht="14.25" customHeight="1">
      <c r="A82" s="29"/>
      <c r="B82" s="164"/>
      <c r="C82" s="164"/>
      <c r="D82" s="164"/>
      <c r="E82" s="164"/>
      <c r="F82" s="164"/>
      <c r="G82" s="164"/>
      <c r="H82" s="164"/>
      <c r="I82" s="164"/>
      <c r="J82" s="164"/>
      <c r="K82" s="164"/>
      <c r="L82" s="164"/>
      <c r="M82" s="164"/>
      <c r="N82" s="164"/>
      <c r="O82" s="164"/>
      <c r="P82" s="164"/>
      <c r="Q82" s="164"/>
      <c r="R82" s="164"/>
      <c r="S82" s="164"/>
      <c r="T82" s="164"/>
      <c r="U82" s="164"/>
      <c r="V82" s="164"/>
    </row>
    <row r="83" spans="1:3" ht="12.75">
      <c r="A83" s="30" t="s">
        <v>72</v>
      </c>
      <c r="C83"/>
    </row>
    <row r="84" spans="1:22" ht="12.75">
      <c r="A84" s="227" t="s">
        <v>9</v>
      </c>
      <c r="B84" s="227"/>
      <c r="C84" s="227"/>
      <c r="D84" s="227"/>
      <c r="E84" s="227"/>
      <c r="F84" s="227"/>
      <c r="G84" s="227"/>
      <c r="H84" s="227"/>
      <c r="I84" s="227"/>
      <c r="J84" s="227"/>
      <c r="K84" s="227"/>
      <c r="L84" s="227"/>
      <c r="M84" s="227"/>
      <c r="N84" s="227"/>
      <c r="O84" s="227"/>
      <c r="P84" s="227"/>
      <c r="Q84" s="227"/>
      <c r="R84" s="227"/>
      <c r="S84" s="227"/>
      <c r="T84" s="227"/>
      <c r="U84" s="227"/>
      <c r="V84" s="227"/>
    </row>
    <row r="85" spans="1:22" ht="12.75">
      <c r="A85" s="219" t="s">
        <v>55</v>
      </c>
      <c r="B85" s="219"/>
      <c r="C85" s="219"/>
      <c r="D85" s="219"/>
      <c r="E85" s="219"/>
      <c r="F85" s="219"/>
      <c r="G85" s="219"/>
      <c r="H85" s="219"/>
      <c r="I85" s="219"/>
      <c r="J85" s="219"/>
      <c r="K85" s="219"/>
      <c r="L85" s="219"/>
      <c r="M85" s="219"/>
      <c r="N85" s="219"/>
      <c r="O85" s="219"/>
      <c r="P85" s="219"/>
      <c r="Q85" s="219"/>
      <c r="R85" s="219"/>
      <c r="S85" s="219"/>
      <c r="T85" s="219"/>
      <c r="U85" s="219"/>
      <c r="V85" s="219"/>
    </row>
    <row r="86" spans="1:22" s="115" customFormat="1" ht="12.75">
      <c r="A86" s="220" t="s">
        <v>30</v>
      </c>
      <c r="B86" s="220"/>
      <c r="C86" s="220"/>
      <c r="D86" s="220"/>
      <c r="E86" s="220"/>
      <c r="F86" s="220"/>
      <c r="G86" s="220"/>
      <c r="H86" s="220"/>
      <c r="I86" s="220"/>
      <c r="J86" s="220"/>
      <c r="K86" s="220"/>
      <c r="L86" s="220"/>
      <c r="M86" s="220"/>
      <c r="N86" s="220"/>
      <c r="O86" s="220"/>
      <c r="P86" s="220"/>
      <c r="Q86" s="220"/>
      <c r="R86" s="220"/>
      <c r="S86" s="220"/>
      <c r="T86" s="220"/>
      <c r="U86" s="220"/>
      <c r="V86" s="220"/>
    </row>
    <row r="87" spans="1:22" s="115" customFormat="1" ht="12.75">
      <c r="A87" s="114"/>
      <c r="B87" s="114"/>
      <c r="C87" s="114"/>
      <c r="D87" s="114"/>
      <c r="E87" s="114"/>
      <c r="F87" s="114"/>
      <c r="G87" s="114"/>
      <c r="H87" s="114"/>
      <c r="I87" s="114"/>
      <c r="J87" s="114"/>
      <c r="K87" s="114"/>
      <c r="L87" s="114"/>
      <c r="M87" s="114"/>
      <c r="N87" s="114"/>
      <c r="O87" s="114"/>
      <c r="P87" s="114"/>
      <c r="Q87" s="114"/>
      <c r="R87" s="114"/>
      <c r="S87" s="114"/>
      <c r="T87" s="114"/>
      <c r="U87" s="114"/>
      <c r="V87" s="114"/>
    </row>
    <row r="88" spans="1:22" ht="12.75">
      <c r="A88" s="227" t="s">
        <v>24</v>
      </c>
      <c r="B88" s="227"/>
      <c r="C88" s="227"/>
      <c r="D88" s="227"/>
      <c r="E88" s="227"/>
      <c r="F88" s="227"/>
      <c r="G88" s="227"/>
      <c r="H88" s="227"/>
      <c r="I88" s="227"/>
      <c r="J88" s="227"/>
      <c r="K88" s="227"/>
      <c r="L88" s="227"/>
      <c r="M88" s="227"/>
      <c r="N88" s="227"/>
      <c r="O88" s="227"/>
      <c r="P88" s="227"/>
      <c r="Q88" s="227"/>
      <c r="R88" s="227"/>
      <c r="S88" s="227"/>
      <c r="T88" s="227"/>
      <c r="U88" s="227"/>
      <c r="V88" s="227"/>
    </row>
    <row r="89" ht="7.5" customHeight="1" thickBot="1"/>
    <row r="90" spans="1:22" ht="12.75">
      <c r="A90" s="116"/>
      <c r="B90" s="221" t="s">
        <v>34</v>
      </c>
      <c r="C90" s="222"/>
      <c r="D90" s="222"/>
      <c r="E90" s="222"/>
      <c r="F90" s="222"/>
      <c r="G90" s="222"/>
      <c r="H90" s="223"/>
      <c r="I90" s="221" t="s">
        <v>35</v>
      </c>
      <c r="J90" s="222"/>
      <c r="K90" s="222"/>
      <c r="L90" s="222"/>
      <c r="M90" s="222"/>
      <c r="N90" s="222"/>
      <c r="O90" s="223"/>
      <c r="P90" s="221" t="s">
        <v>1</v>
      </c>
      <c r="Q90" s="222"/>
      <c r="R90" s="222"/>
      <c r="S90" s="222"/>
      <c r="T90" s="222"/>
      <c r="U90" s="222"/>
      <c r="V90" s="222"/>
    </row>
    <row r="91" spans="2:22" ht="12.75">
      <c r="B91" s="232" t="s">
        <v>36</v>
      </c>
      <c r="C91" s="233"/>
      <c r="D91" s="117" t="s">
        <v>37</v>
      </c>
      <c r="E91" s="233" t="s">
        <v>38</v>
      </c>
      <c r="F91" s="233"/>
      <c r="G91" s="233"/>
      <c r="H91" s="118" t="s">
        <v>1</v>
      </c>
      <c r="I91" s="232" t="s">
        <v>36</v>
      </c>
      <c r="J91" s="234"/>
      <c r="K91" s="113" t="s">
        <v>37</v>
      </c>
      <c r="L91" s="232" t="s">
        <v>38</v>
      </c>
      <c r="M91" s="233"/>
      <c r="N91" s="233"/>
      <c r="O91" s="118" t="s">
        <v>1</v>
      </c>
      <c r="P91" s="232" t="s">
        <v>36</v>
      </c>
      <c r="Q91" s="234"/>
      <c r="R91" s="113" t="s">
        <v>37</v>
      </c>
      <c r="S91" s="232" t="s">
        <v>38</v>
      </c>
      <c r="T91" s="233"/>
      <c r="U91" s="233"/>
      <c r="V91" s="118" t="s">
        <v>1</v>
      </c>
    </row>
    <row r="92" spans="1:22" ht="12.75">
      <c r="A92" s="183" t="s">
        <v>39</v>
      </c>
      <c r="B92" s="184" t="s">
        <v>40</v>
      </c>
      <c r="C92" s="183">
        <v>1</v>
      </c>
      <c r="D92" s="185" t="s">
        <v>41</v>
      </c>
      <c r="E92" s="183" t="s">
        <v>42</v>
      </c>
      <c r="F92" s="183" t="s">
        <v>43</v>
      </c>
      <c r="G92" s="183" t="s">
        <v>44</v>
      </c>
      <c r="H92" s="186"/>
      <c r="I92" s="184" t="s">
        <v>40</v>
      </c>
      <c r="J92" s="183">
        <v>1</v>
      </c>
      <c r="K92" s="185" t="s">
        <v>41</v>
      </c>
      <c r="L92" s="183" t="s">
        <v>42</v>
      </c>
      <c r="M92" s="183" t="s">
        <v>43</v>
      </c>
      <c r="N92" s="183" t="s">
        <v>44</v>
      </c>
      <c r="O92" s="186"/>
      <c r="P92" s="184" t="s">
        <v>40</v>
      </c>
      <c r="Q92" s="183">
        <v>1</v>
      </c>
      <c r="R92" s="185" t="s">
        <v>41</v>
      </c>
      <c r="S92" s="183" t="s">
        <v>42</v>
      </c>
      <c r="T92" s="183" t="s">
        <v>43</v>
      </c>
      <c r="U92" s="183" t="s">
        <v>44</v>
      </c>
      <c r="V92" s="186"/>
    </row>
    <row r="93" spans="1:22" s="75" customFormat="1" ht="12.75">
      <c r="A93" s="30" t="s">
        <v>20</v>
      </c>
      <c r="B93" s="89"/>
      <c r="C93" s="90"/>
      <c r="D93" s="91"/>
      <c r="E93" s="90"/>
      <c r="F93" s="90"/>
      <c r="G93" s="90"/>
      <c r="H93" s="89"/>
      <c r="I93" s="89"/>
      <c r="J93" s="90"/>
      <c r="K93" s="91"/>
      <c r="L93" s="90"/>
      <c r="M93" s="90"/>
      <c r="N93" s="90"/>
      <c r="O93" s="89"/>
      <c r="P93" s="89"/>
      <c r="Q93" s="90"/>
      <c r="R93" s="89"/>
      <c r="S93" s="89"/>
      <c r="T93" s="90"/>
      <c r="U93" s="92"/>
      <c r="V93" s="89"/>
    </row>
    <row r="94" spans="1:22" s="75" customFormat="1" ht="12.75">
      <c r="A94" s="74" t="s">
        <v>48</v>
      </c>
      <c r="B94" s="151">
        <f>SV_SO_1314_2a!B94/SV_SO_1314_2a!$H94*100</f>
        <v>0.0709849157054126</v>
      </c>
      <c r="C94" s="152">
        <f>SV_SO_1314_2a!C94/SV_SO_1314_2a!$H94*100</f>
        <v>2.6903283052351377</v>
      </c>
      <c r="D94" s="153">
        <f>SV_SO_1314_2a!D94/SV_SO_1314_2a!$H94*100</f>
        <v>84.56078083407276</v>
      </c>
      <c r="E94" s="152">
        <f>SV_SO_1314_2a!E94/SV_SO_1314_2a!$H94*100</f>
        <v>10.945874001774623</v>
      </c>
      <c r="F94" s="152">
        <f>SV_SO_1314_2a!F94/SV_SO_1314_2a!$H94*100</f>
        <v>1.5403726708074534</v>
      </c>
      <c r="G94" s="152">
        <f>SV_SO_1314_2a!G94/SV_SO_1314_2a!$H94*100</f>
        <v>0.19165927240461403</v>
      </c>
      <c r="H94" s="151">
        <f>SV_SO_1314_2a!H94/SV_SO_1314_2a!$H94*100</f>
        <v>100</v>
      </c>
      <c r="I94" s="151">
        <f>SV_SO_1314_2a!I94/SV_SO_1314_2a!$O94*100</f>
        <v>0.029520295202952032</v>
      </c>
      <c r="J94" s="152">
        <f>SV_SO_1314_2a!J94/SV_SO_1314_2a!$O94*100</f>
        <v>2.3409594095940958</v>
      </c>
      <c r="K94" s="153">
        <f>SV_SO_1314_2a!K94/SV_SO_1314_2a!$O94*100</f>
        <v>87.49520295202952</v>
      </c>
      <c r="L94" s="152">
        <f>SV_SO_1314_2a!L94/SV_SO_1314_2a!$O94*100</f>
        <v>8.667158671586716</v>
      </c>
      <c r="M94" s="152">
        <f>SV_SO_1314_2a!M94/SV_SO_1314_2a!$O94*100</f>
        <v>1.3047970479704798</v>
      </c>
      <c r="N94" s="152">
        <f>SV_SO_1314_2a!N94/SV_SO_1314_2a!$O94*100</f>
        <v>0.16236162361623616</v>
      </c>
      <c r="O94" s="151">
        <f>SV_SO_1314_2a!O94/SV_SO_1314_2a!$O94*100</f>
        <v>100</v>
      </c>
      <c r="P94" s="151">
        <f>SV_SO_1314_2a!P94/SV_SO_1314_2a!$V94*100</f>
        <v>0.048348106365834004</v>
      </c>
      <c r="Q94" s="152">
        <f>SV_SO_1314_2a!Q94/SV_SO_1314_2a!$V94*100</f>
        <v>2.499597099113618</v>
      </c>
      <c r="R94" s="153">
        <f>SV_SO_1314_2a!R94/SV_SO_1314_2a!$V94*100</f>
        <v>86.1627719580983</v>
      </c>
      <c r="S94" s="152">
        <f>SV_SO_1314_2a!S94/SV_SO_1314_2a!$V94*100</f>
        <v>9.701853344077357</v>
      </c>
      <c r="T94" s="152">
        <f>SV_SO_1314_2a!T94/SV_SO_1314_2a!$V94*100</f>
        <v>1.411764705882353</v>
      </c>
      <c r="U94" s="152">
        <f>SV_SO_1314_2a!U94/SV_SO_1314_2a!$V94*100</f>
        <v>0.17566478646253023</v>
      </c>
      <c r="V94" s="151">
        <f>SV_SO_1314_2a!V94/SV_SO_1314_2a!$V94*100</f>
        <v>100</v>
      </c>
    </row>
    <row r="95" spans="1:22" s="75" customFormat="1" ht="12.75">
      <c r="A95" s="74" t="s">
        <v>49</v>
      </c>
      <c r="B95" s="151">
        <f>SV_SO_1314_2a!B95/SV_SO_1314_2a!$H95*100</f>
        <v>0</v>
      </c>
      <c r="C95" s="154">
        <f>SV_SO_1314_2a!C95/SV_SO_1314_2a!$H95*100</f>
        <v>0.2682201081262311</v>
      </c>
      <c r="D95" s="153">
        <f>SV_SO_1314_2a!D95/SV_SO_1314_2a!$H95*100</f>
        <v>62.96467038263275</v>
      </c>
      <c r="E95" s="154">
        <f>SV_SO_1314_2a!E95/SV_SO_1314_2a!$H95*100</f>
        <v>28.234357319475293</v>
      </c>
      <c r="F95" s="154">
        <f>SV_SO_1314_2a!F95/SV_SO_1314_2a!$H95*100</f>
        <v>7.24194291940824</v>
      </c>
      <c r="G95" s="154">
        <f>SV_SO_1314_2a!G95/SV_SO_1314_2a!$H95*100</f>
        <v>1.2908092703574872</v>
      </c>
      <c r="H95" s="151">
        <f>SV_SO_1314_2a!H95/SV_SO_1314_2a!$H95*100</f>
        <v>100</v>
      </c>
      <c r="I95" s="151">
        <f>SV_SO_1314_2a!I95/SV_SO_1314_2a!$O95*100</f>
        <v>0</v>
      </c>
      <c r="J95" s="154">
        <f>SV_SO_1314_2a!J95/SV_SO_1314_2a!$O95*100</f>
        <v>0.2987261864502311</v>
      </c>
      <c r="K95" s="153">
        <f>SV_SO_1314_2a!K95/SV_SO_1314_2a!$O95*100</f>
        <v>67.14575583361515</v>
      </c>
      <c r="L95" s="154">
        <f>SV_SO_1314_2a!L95/SV_SO_1314_2a!$O95*100</f>
        <v>25.408634877691355</v>
      </c>
      <c r="M95" s="154">
        <f>SV_SO_1314_2a!M95/SV_SO_1314_2a!$O95*100</f>
        <v>6.047796189832037</v>
      </c>
      <c r="N95" s="154">
        <f>SV_SO_1314_2a!N95/SV_SO_1314_2a!$O95*100</f>
        <v>1.0990869124112277</v>
      </c>
      <c r="O95" s="151">
        <f>SV_SO_1314_2a!O95/SV_SO_1314_2a!$O95*100</f>
        <v>100</v>
      </c>
      <c r="P95" s="151">
        <f>SV_SO_1314_2a!P95/SV_SO_1314_2a!$V95*100</f>
        <v>0</v>
      </c>
      <c r="Q95" s="152">
        <f>SV_SO_1314_2a!Q95/SV_SO_1314_2a!$V95*100</f>
        <v>0.28122971901064825</v>
      </c>
      <c r="R95" s="151">
        <f>SV_SO_1314_2a!R95/SV_SO_1314_2a!$V95*100</f>
        <v>64.74773453837463</v>
      </c>
      <c r="S95" s="151">
        <f>SV_SO_1314_2a!S95/SV_SO_1314_2a!$V95*100</f>
        <v>27.029300771578974</v>
      </c>
      <c r="T95" s="152">
        <f>SV_SO_1314_2a!T95/SV_SO_1314_2a!$V95*100</f>
        <v>6.73268754657116</v>
      </c>
      <c r="U95" s="187">
        <f>SV_SO_1314_2a!U95/SV_SO_1314_2a!$V95*100</f>
        <v>1.209047424464582</v>
      </c>
      <c r="V95" s="151">
        <f>SV_SO_1314_2a!V95/SV_SO_1314_2a!$V95*100</f>
        <v>100</v>
      </c>
    </row>
    <row r="96" spans="1:22" s="75" customFormat="1" ht="12.75">
      <c r="A96" s="74" t="s">
        <v>50</v>
      </c>
      <c r="B96" s="151">
        <f>SV_SO_1314_2a!B96/SV_SO_1314_2a!$H96*100</f>
        <v>0</v>
      </c>
      <c r="C96" s="154">
        <f>SV_SO_1314_2a!C96/SV_SO_1314_2a!$H96*100</f>
        <v>0.791295746785361</v>
      </c>
      <c r="D96" s="153">
        <f>SV_SO_1314_2a!D96/SV_SO_1314_2a!$H96*100</f>
        <v>49.554896142433236</v>
      </c>
      <c r="E96" s="154">
        <f>SV_SO_1314_2a!E96/SV_SO_1314_2a!$H96*100</f>
        <v>36.20178041543027</v>
      </c>
      <c r="F96" s="154">
        <f>SV_SO_1314_2a!F96/SV_SO_1314_2a!$H96*100</f>
        <v>11.275964391691394</v>
      </c>
      <c r="G96" s="154">
        <f>SV_SO_1314_2a!G96/SV_SO_1314_2a!$H96*100</f>
        <v>2.1760633036597428</v>
      </c>
      <c r="H96" s="151">
        <f>SV_SO_1314_2a!H96/SV_SO_1314_2a!$H96*100</f>
        <v>100</v>
      </c>
      <c r="I96" s="151">
        <f>SV_SO_1314_2a!I96/SV_SO_1314_2a!$O96*100</f>
        <v>0</v>
      </c>
      <c r="J96" s="154">
        <f>SV_SO_1314_2a!J96/SV_SO_1314_2a!$O96*100</f>
        <v>0.7008086253369272</v>
      </c>
      <c r="K96" s="153">
        <f>SV_SO_1314_2a!K96/SV_SO_1314_2a!$O96*100</f>
        <v>63.39622641509434</v>
      </c>
      <c r="L96" s="154">
        <f>SV_SO_1314_2a!L96/SV_SO_1314_2a!$O96*100</f>
        <v>26.68463611859838</v>
      </c>
      <c r="M96" s="154">
        <f>SV_SO_1314_2a!M96/SV_SO_1314_2a!$O96*100</f>
        <v>7.762803234501348</v>
      </c>
      <c r="N96" s="154">
        <f>SV_SO_1314_2a!N96/SV_SO_1314_2a!$O96*100</f>
        <v>1.4555256064690028</v>
      </c>
      <c r="O96" s="151">
        <f>SV_SO_1314_2a!O96/SV_SO_1314_2a!$O96*100</f>
        <v>100</v>
      </c>
      <c r="P96" s="151">
        <f>SV_SO_1314_2a!P96/SV_SO_1314_2a!$V96*100</f>
        <v>0</v>
      </c>
      <c r="Q96" s="152">
        <f>SV_SO_1314_2a!Q96/SV_SO_1314_2a!$V96*100</f>
        <v>0.732728541521284</v>
      </c>
      <c r="R96" s="151">
        <f>SV_SO_1314_2a!R96/SV_SO_1314_2a!$V96*100</f>
        <v>58.51360781577111</v>
      </c>
      <c r="S96" s="151">
        <f>SV_SO_1314_2a!S96/SV_SO_1314_2a!$V96*100</f>
        <v>30.041870202372646</v>
      </c>
      <c r="T96" s="152">
        <f>SV_SO_1314_2a!T96/SV_SO_1314_2a!$V96*100</f>
        <v>9.002093510118632</v>
      </c>
      <c r="U96" s="187">
        <f>SV_SO_1314_2a!U96/SV_SO_1314_2a!$V96*100</f>
        <v>1.7096999302163292</v>
      </c>
      <c r="V96" s="151">
        <f>SV_SO_1314_2a!V96/SV_SO_1314_2a!$V96*100</f>
        <v>100</v>
      </c>
    </row>
    <row r="97" spans="1:22" s="75" customFormat="1" ht="12.75">
      <c r="A97" s="74" t="s">
        <v>51</v>
      </c>
      <c r="B97" s="151">
        <f>SV_SO_1314_2a!B97/SV_SO_1314_2a!$H97*100</f>
        <v>0</v>
      </c>
      <c r="C97" s="154">
        <f>SV_SO_1314_2a!C97/SV_SO_1314_2a!$H97*100</f>
        <v>0.012064909211558183</v>
      </c>
      <c r="D97" s="153">
        <f>SV_SO_1314_2a!D97/SV_SO_1314_2a!$H97*100</f>
        <v>37.02720637027206</v>
      </c>
      <c r="E97" s="154">
        <f>SV_SO_1314_2a!E97/SV_SO_1314_2a!$H97*100</f>
        <v>46.45593291910479</v>
      </c>
      <c r="F97" s="154">
        <f>SV_SO_1314_2a!F97/SV_SO_1314_2a!$H97*100</f>
        <v>12.764673945828559</v>
      </c>
      <c r="G97" s="154">
        <f>SV_SO_1314_2a!G97/SV_SO_1314_2a!$H97*100</f>
        <v>3.7401218555830367</v>
      </c>
      <c r="H97" s="151">
        <f>SV_SO_1314_2a!H97/SV_SO_1314_2a!$H97*100</f>
        <v>100</v>
      </c>
      <c r="I97" s="151">
        <f>SV_SO_1314_2a!I97/SV_SO_1314_2a!$O97*100</f>
        <v>0</v>
      </c>
      <c r="J97" s="154">
        <f>SV_SO_1314_2a!J97/SV_SO_1314_2a!$O97*100</f>
        <v>0.022276676319893073</v>
      </c>
      <c r="K97" s="153">
        <f>SV_SO_1314_2a!K97/SV_SO_1314_2a!$O97*100</f>
        <v>41.4717457488676</v>
      </c>
      <c r="L97" s="154">
        <f>SV_SO_1314_2a!L97/SV_SO_1314_2a!$O97*100</f>
        <v>45.38501522239549</v>
      </c>
      <c r="M97" s="154">
        <f>SV_SO_1314_2a!M97/SV_SO_1314_2a!$O97*100</f>
        <v>10.440335635256554</v>
      </c>
      <c r="N97" s="154">
        <f>SV_SO_1314_2a!N97/SV_SO_1314_2a!$O97*100</f>
        <v>2.6806267171604663</v>
      </c>
      <c r="O97" s="151">
        <f>SV_SO_1314_2a!O97/SV_SO_1314_2a!$O97*100</f>
        <v>100</v>
      </c>
      <c r="P97" s="151">
        <f>SV_SO_1314_2a!P97/SV_SO_1314_2a!$V97*100</f>
        <v>0</v>
      </c>
      <c r="Q97" s="152">
        <f>SV_SO_1314_2a!Q97/SV_SO_1314_2a!$V97*100</f>
        <v>0.016642258021568365</v>
      </c>
      <c r="R97" s="151">
        <f>SV_SO_1314_2a!R97/SV_SO_1314_2a!$V97*100</f>
        <v>39.019438157369194</v>
      </c>
      <c r="S97" s="151">
        <f>SV_SO_1314_2a!S97/SV_SO_1314_2a!$V97*100</f>
        <v>45.975902010384765</v>
      </c>
      <c r="T97" s="152">
        <f>SV_SO_1314_2a!T97/SV_SO_1314_2a!$V97*100</f>
        <v>11.722806550392757</v>
      </c>
      <c r="U97" s="187">
        <f>SV_SO_1314_2a!U97/SV_SO_1314_2a!$V97*100</f>
        <v>3.2652110238317134</v>
      </c>
      <c r="V97" s="151">
        <f>SV_SO_1314_2a!V97/SV_SO_1314_2a!$V97*100</f>
        <v>100</v>
      </c>
    </row>
    <row r="98" spans="1:22" s="111" customFormat="1" ht="12.75">
      <c r="A98" s="29" t="s">
        <v>1</v>
      </c>
      <c r="B98" s="148">
        <f>SV_SO_1314_2a!B98/SV_SO_1314_2a!$H98*100</f>
        <v>0.02872572676088705</v>
      </c>
      <c r="C98" s="149">
        <f>SV_SO_1314_2a!C98/SV_SO_1314_2a!$H98*100</f>
        <v>1.1949902332529012</v>
      </c>
      <c r="D98" s="150">
        <f>SV_SO_1314_2a!D98/SV_SO_1314_2a!$H98*100</f>
        <v>65.33379294496152</v>
      </c>
      <c r="E98" s="149">
        <f>SV_SO_1314_2a!E98/SV_SO_1314_2a!$H98*100</f>
        <v>25.69229001493738</v>
      </c>
      <c r="F98" s="149">
        <f>SV_SO_1314_2a!F98/SV_SO_1314_2a!$H98*100</f>
        <v>6.308169596690797</v>
      </c>
      <c r="G98" s="149">
        <f>SV_SO_1314_2a!G98/SV_SO_1314_2a!$H98*100</f>
        <v>1.44203148339653</v>
      </c>
      <c r="H98" s="148">
        <f>SV_SO_1314_2a!H98/SV_SO_1314_2a!$H98*100</f>
        <v>100</v>
      </c>
      <c r="I98" s="148">
        <f>SV_SO_1314_2a!I98/SV_SO_1314_2a!$O98*100</f>
        <v>0.014938974290025248</v>
      </c>
      <c r="J98" s="149">
        <f>SV_SO_1314_2a!J98/SV_SO_1314_2a!$O98*100</f>
        <v>1.2877395838001764</v>
      </c>
      <c r="K98" s="150">
        <f>SV_SO_1314_2a!K98/SV_SO_1314_2a!$O98*100</f>
        <v>72.17466648739898</v>
      </c>
      <c r="L98" s="149">
        <f>SV_SO_1314_2a!L98/SV_SO_1314_2a!$O98*100</f>
        <v>20.990752774914476</v>
      </c>
      <c r="M98" s="149">
        <f>SV_SO_1314_2a!M98/SV_SO_1314_2a!$O98*100</f>
        <v>4.5787956198927375</v>
      </c>
      <c r="N98" s="149">
        <f>SV_SO_1314_2a!N98/SV_SO_1314_2a!$O98*100</f>
        <v>0.9531065597036108</v>
      </c>
      <c r="O98" s="148">
        <f>SV_SO_1314_2a!O98/SV_SO_1314_2a!$O98*100</f>
        <v>100</v>
      </c>
      <c r="P98" s="148">
        <f>SV_SO_1314_2a!P98/SV_SO_1314_2a!$V98*100</f>
        <v>0.021967882955119616</v>
      </c>
      <c r="Q98" s="149">
        <f>SV_SO_1314_2a!Q98/SV_SO_1314_2a!$V98*100</f>
        <v>1.2404531241990875</v>
      </c>
      <c r="R98" s="148">
        <f>SV_SO_1314_2a!R98/SV_SO_1314_2a!$V98*100</f>
        <v>68.6869796357725</v>
      </c>
      <c r="S98" s="148">
        <f>SV_SO_1314_2a!S98/SV_SO_1314_2a!$V98*100</f>
        <v>23.387740456785515</v>
      </c>
      <c r="T98" s="149">
        <f>SV_SO_1314_2a!T98/SV_SO_1314_2a!$V98*100</f>
        <v>5.4604834398775655</v>
      </c>
      <c r="U98" s="188">
        <f>SV_SO_1314_2a!U98/SV_SO_1314_2a!$V98*100</f>
        <v>1.2023754604102135</v>
      </c>
      <c r="V98" s="148">
        <f>SV_SO_1314_2a!V98/SV_SO_1314_2a!$V98*100</f>
        <v>100</v>
      </c>
    </row>
    <row r="99" spans="1:22" s="75" customFormat="1" ht="7.5" customHeight="1">
      <c r="A99" s="74"/>
      <c r="B99" s="89"/>
      <c r="C99" s="90"/>
      <c r="D99" s="91"/>
      <c r="E99" s="90"/>
      <c r="F99" s="90"/>
      <c r="G99" s="90"/>
      <c r="H99" s="89"/>
      <c r="I99" s="89"/>
      <c r="J99" s="90"/>
      <c r="K99" s="91"/>
      <c r="L99" s="90"/>
      <c r="M99" s="90"/>
      <c r="N99" s="90"/>
      <c r="O99" s="89"/>
      <c r="P99" s="89"/>
      <c r="Q99" s="90"/>
      <c r="R99" s="89"/>
      <c r="S99" s="89"/>
      <c r="T99" s="90"/>
      <c r="U99" s="92"/>
      <c r="V99" s="89"/>
    </row>
    <row r="100" spans="1:22" s="75" customFormat="1" ht="12.75">
      <c r="A100" s="30" t="s">
        <v>22</v>
      </c>
      <c r="B100" s="89"/>
      <c r="C100" s="90"/>
      <c r="D100" s="91"/>
      <c r="E100" s="90"/>
      <c r="F100" s="90"/>
      <c r="G100" s="90"/>
      <c r="H100" s="89"/>
      <c r="I100" s="89"/>
      <c r="J100" s="90"/>
      <c r="K100" s="91"/>
      <c r="L100" s="90"/>
      <c r="M100" s="90"/>
      <c r="N100" s="90"/>
      <c r="O100" s="89"/>
      <c r="P100" s="89"/>
      <c r="Q100" s="90"/>
      <c r="R100" s="89"/>
      <c r="S100" s="89"/>
      <c r="T100" s="90"/>
      <c r="U100" s="92"/>
      <c r="V100" s="89"/>
    </row>
    <row r="101" spans="1:22" s="75" customFormat="1" ht="12.75">
      <c r="A101" s="74" t="s">
        <v>48</v>
      </c>
      <c r="B101" s="151">
        <f>SV_SO_1314_2a!B101/SV_SO_1314_2a!$H101*100</f>
        <v>0.07013544908604744</v>
      </c>
      <c r="C101" s="152">
        <f>SV_SO_1314_2a!C101/SV_SO_1314_2a!$H101*100</f>
        <v>2.708981720948582</v>
      </c>
      <c r="D101" s="153">
        <f>SV_SO_1314_2a!D101/SV_SO_1314_2a!$H101*100</f>
        <v>80.61193179327576</v>
      </c>
      <c r="E101" s="152">
        <f>SV_SO_1314_2a!E101/SV_SO_1314_2a!$H101*100</f>
        <v>14.031473282777362</v>
      </c>
      <c r="F101" s="152">
        <f>SV_SO_1314_2a!F101/SV_SO_1314_2a!$H101*100</f>
        <v>2.1654319905317143</v>
      </c>
      <c r="G101" s="152">
        <f>SV_SO_1314_2a!G101/SV_SO_1314_2a!$H101*100</f>
        <v>0.4120457633805286</v>
      </c>
      <c r="H101" s="151">
        <f>SV_SO_1314_2a!H101/SV_SO_1314_2a!$H101*100</f>
        <v>100</v>
      </c>
      <c r="I101" s="151">
        <f>SV_SO_1314_2a!I101/SV_SO_1314_2a!$O101*100</f>
        <v>0.03454112120479431</v>
      </c>
      <c r="J101" s="152">
        <f>SV_SO_1314_2a!J101/SV_SO_1314_2a!$O101*100</f>
        <v>2.0724672722876583</v>
      </c>
      <c r="K101" s="153">
        <f>SV_SO_1314_2a!K101/SV_SO_1314_2a!$O101*100</f>
        <v>86.53932506649166</v>
      </c>
      <c r="L101" s="152">
        <f>SV_SO_1314_2a!L101/SV_SO_1314_2a!$O101*100</f>
        <v>9.512624779800353</v>
      </c>
      <c r="M101" s="152">
        <f>SV_SO_1314_2a!M101/SV_SO_1314_2a!$O101*100</f>
        <v>1.533625781492867</v>
      </c>
      <c r="N101" s="152">
        <f>SV_SO_1314_2a!N101/SV_SO_1314_2a!$O101*100</f>
        <v>0.30741597872266935</v>
      </c>
      <c r="O101" s="151">
        <f>SV_SO_1314_2a!O101/SV_SO_1314_2a!$O101*100</f>
        <v>100</v>
      </c>
      <c r="P101" s="151">
        <f>SV_SO_1314_2a!P101/SV_SO_1314_2a!$V101*100</f>
        <v>0.050227957653968</v>
      </c>
      <c r="Q101" s="152">
        <f>SV_SO_1314_2a!Q101/SV_SO_1314_2a!$V101*100</f>
        <v>2.352986631635886</v>
      </c>
      <c r="R101" s="151">
        <f>SV_SO_1314_2a!R101/SV_SO_1314_2a!$V101*100</f>
        <v>83.92705355073024</v>
      </c>
      <c r="S101" s="151">
        <f>SV_SO_1314_2a!S101/SV_SO_1314_2a!$V101*100</f>
        <v>11.504134147283827</v>
      </c>
      <c r="T101" s="152">
        <f>SV_SO_1314_2a!T101/SV_SO_1314_2a!$V101*100</f>
        <v>1.8120701645931536</v>
      </c>
      <c r="U101" s="187">
        <f>SV_SO_1314_2a!U101/SV_SO_1314_2a!$V101*100</f>
        <v>0.3535275481029287</v>
      </c>
      <c r="V101" s="151">
        <f>SV_SO_1314_2a!V101/SV_SO_1314_2a!$V101*100</f>
        <v>100</v>
      </c>
    </row>
    <row r="102" spans="1:22" s="75" customFormat="1" ht="12.75">
      <c r="A102" s="74" t="s">
        <v>49</v>
      </c>
      <c r="B102" s="151">
        <f>SV_SO_1314_2a!B102/SV_SO_1314_2a!$H102*100</f>
        <v>0.004046944556859572</v>
      </c>
      <c r="C102" s="154">
        <f>SV_SO_1314_2a!C102/SV_SO_1314_2a!$H102*100</f>
        <v>0.29138000809388914</v>
      </c>
      <c r="D102" s="153">
        <f>SV_SO_1314_2a!D102/SV_SO_1314_2a!$H102*100</f>
        <v>56.22420072845002</v>
      </c>
      <c r="E102" s="154">
        <f>SV_SO_1314_2a!E102/SV_SO_1314_2a!$H102*100</f>
        <v>30.708215297450426</v>
      </c>
      <c r="F102" s="154">
        <f>SV_SO_1314_2a!F102/SV_SO_1314_2a!$H102*100</f>
        <v>10.012140833670578</v>
      </c>
      <c r="G102" s="154">
        <f>SV_SO_1314_2a!G102/SV_SO_1314_2a!$H102*100</f>
        <v>2.7600161877782274</v>
      </c>
      <c r="H102" s="151">
        <f>SV_SO_1314_2a!H102/SV_SO_1314_2a!$H102*100</f>
        <v>100</v>
      </c>
      <c r="I102" s="151">
        <f>SV_SO_1314_2a!I102/SV_SO_1314_2a!$O102*100</f>
        <v>0</v>
      </c>
      <c r="J102" s="154">
        <f>SV_SO_1314_2a!J102/SV_SO_1314_2a!$O102*100</f>
        <v>0.30432136335970783</v>
      </c>
      <c r="K102" s="153">
        <f>SV_SO_1314_2a!K102/SV_SO_1314_2a!$O102*100</f>
        <v>63.92777439642929</v>
      </c>
      <c r="L102" s="154">
        <f>SV_SO_1314_2a!L102/SV_SO_1314_2a!$O102*100</f>
        <v>26.44045445323595</v>
      </c>
      <c r="M102" s="154">
        <f>SV_SO_1314_2a!M102/SV_SO_1314_2a!$O102*100</f>
        <v>7.187056198011767</v>
      </c>
      <c r="N102" s="154">
        <f>SV_SO_1314_2a!N102/SV_SO_1314_2a!$O102*100</f>
        <v>2.1403935889632786</v>
      </c>
      <c r="O102" s="151">
        <f>SV_SO_1314_2a!O102/SV_SO_1314_2a!$O102*100</f>
        <v>100</v>
      </c>
      <c r="P102" s="151">
        <f>SV_SO_1314_2a!P102/SV_SO_1314_2a!$V102*100</f>
        <v>0.002250934137667132</v>
      </c>
      <c r="Q102" s="152">
        <f>SV_SO_1314_2a!Q102/SV_SO_1314_2a!$V102*100</f>
        <v>0.2971233061720614</v>
      </c>
      <c r="R102" s="151">
        <f>SV_SO_1314_2a!R102/SV_SO_1314_2a!$V102*100</f>
        <v>59.643001845765994</v>
      </c>
      <c r="S102" s="151">
        <f>SV_SO_1314_2a!S102/SV_SO_1314_2a!$V102*100</f>
        <v>28.814207896276955</v>
      </c>
      <c r="T102" s="152">
        <f>SV_SO_1314_2a!T102/SV_SO_1314_2a!$V102*100</f>
        <v>8.75838472966281</v>
      </c>
      <c r="U102" s="187">
        <f>SV_SO_1314_2a!U102/SV_SO_1314_2a!$V102*100</f>
        <v>2.485031287984514</v>
      </c>
      <c r="V102" s="151">
        <f>SV_SO_1314_2a!V102/SV_SO_1314_2a!$V102*100</f>
        <v>100</v>
      </c>
    </row>
    <row r="103" spans="1:22" s="75" customFormat="1" ht="12.75">
      <c r="A103" s="74" t="s">
        <v>50</v>
      </c>
      <c r="B103" s="151">
        <f>SV_SO_1314_2a!B103/SV_SO_1314_2a!$H103*100</f>
        <v>0</v>
      </c>
      <c r="C103" s="154">
        <f>SV_SO_1314_2a!C103/SV_SO_1314_2a!$H103*100</f>
        <v>1.1607142857142858</v>
      </c>
      <c r="D103" s="153">
        <f>SV_SO_1314_2a!D103/SV_SO_1314_2a!$H103*100</f>
        <v>44.55357142857143</v>
      </c>
      <c r="E103" s="154">
        <f>SV_SO_1314_2a!E103/SV_SO_1314_2a!$H103*100</f>
        <v>34.19642857142857</v>
      </c>
      <c r="F103" s="154">
        <f>SV_SO_1314_2a!F103/SV_SO_1314_2a!$H103*100</f>
        <v>14.821428571428571</v>
      </c>
      <c r="G103" s="154">
        <f>SV_SO_1314_2a!G103/SV_SO_1314_2a!$H103*100</f>
        <v>5.267857142857143</v>
      </c>
      <c r="H103" s="151">
        <f>SV_SO_1314_2a!H103/SV_SO_1314_2a!$H103*100</f>
        <v>100</v>
      </c>
      <c r="I103" s="151">
        <f>SV_SO_1314_2a!I103/SV_SO_1314_2a!$O103*100</f>
        <v>0</v>
      </c>
      <c r="J103" s="154">
        <f>SV_SO_1314_2a!J103/SV_SO_1314_2a!$O103*100</f>
        <v>0.3844305622296973</v>
      </c>
      <c r="K103" s="153">
        <f>SV_SO_1314_2a!K103/SV_SO_1314_2a!$O103*100</f>
        <v>57.85679961556944</v>
      </c>
      <c r="L103" s="154">
        <f>SV_SO_1314_2a!L103/SV_SO_1314_2a!$O103*100</f>
        <v>30.754444978375783</v>
      </c>
      <c r="M103" s="154">
        <f>SV_SO_1314_2a!M103/SV_SO_1314_2a!$O103*100</f>
        <v>8.6977414704469</v>
      </c>
      <c r="N103" s="154">
        <f>SV_SO_1314_2a!N103/SV_SO_1314_2a!$O103*100</f>
        <v>2.3065833733781833</v>
      </c>
      <c r="O103" s="151">
        <f>SV_SO_1314_2a!O103/SV_SO_1314_2a!$O103*100</f>
        <v>100</v>
      </c>
      <c r="P103" s="151">
        <f>SV_SO_1314_2a!P103/SV_SO_1314_2a!$V103*100</f>
        <v>0</v>
      </c>
      <c r="Q103" s="152">
        <f>SV_SO_1314_2a!Q103/SV_SO_1314_2a!$V103*100</f>
        <v>0.6560449859418931</v>
      </c>
      <c r="R103" s="151">
        <f>SV_SO_1314_2a!R103/SV_SO_1314_2a!$V103*100</f>
        <v>53.20212433614495</v>
      </c>
      <c r="S103" s="151">
        <f>SV_SO_1314_2a!S103/SV_SO_1314_2a!$V103*100</f>
        <v>31.958762886597935</v>
      </c>
      <c r="T103" s="152">
        <f>SV_SO_1314_2a!T103/SV_SO_1314_2a!$V103*100</f>
        <v>10.840362386754139</v>
      </c>
      <c r="U103" s="187">
        <f>SV_SO_1314_2a!U103/SV_SO_1314_2a!$V103*100</f>
        <v>3.342705404561075</v>
      </c>
      <c r="V103" s="151">
        <f>SV_SO_1314_2a!V103/SV_SO_1314_2a!$V103*100</f>
        <v>100</v>
      </c>
    </row>
    <row r="104" spans="1:22" s="75" customFormat="1" ht="12.75">
      <c r="A104" s="74" t="s">
        <v>51</v>
      </c>
      <c r="B104" s="151">
        <f>SV_SO_1314_2a!B104/SV_SO_1314_2a!$H104*100</f>
        <v>0</v>
      </c>
      <c r="C104" s="154">
        <f>SV_SO_1314_2a!C104/SV_SO_1314_2a!$H104*100</f>
        <v>0.049173274325404144</v>
      </c>
      <c r="D104" s="153">
        <f>SV_SO_1314_2a!D104/SV_SO_1314_2a!$H104*100</f>
        <v>36.209969881369474</v>
      </c>
      <c r="E104" s="154">
        <f>SV_SO_1314_2a!E104/SV_SO_1314_2a!$H104*100</f>
        <v>42.94056180465917</v>
      </c>
      <c r="F104" s="154">
        <f>SV_SO_1314_2a!F104/SV_SO_1314_2a!$H104*100</f>
        <v>15.354354908107442</v>
      </c>
      <c r="G104" s="154">
        <f>SV_SO_1314_2a!G104/SV_SO_1314_2a!$H104*100</f>
        <v>5.445940131538509</v>
      </c>
      <c r="H104" s="151">
        <f>SV_SO_1314_2a!H104/SV_SO_1314_2a!$H104*100</f>
        <v>100</v>
      </c>
      <c r="I104" s="151">
        <f>SV_SO_1314_2a!I104/SV_SO_1314_2a!$O104*100</f>
        <v>0</v>
      </c>
      <c r="J104" s="154">
        <f>SV_SO_1314_2a!J104/SV_SO_1314_2a!$O104*100</f>
        <v>0.04234596654668643</v>
      </c>
      <c r="K104" s="153">
        <f>SV_SO_1314_2a!K104/SV_SO_1314_2a!$O104*100</f>
        <v>41.66137342084833</v>
      </c>
      <c r="L104" s="154">
        <f>SV_SO_1314_2a!L104/SV_SO_1314_2a!$O104*100</f>
        <v>41.668431081939445</v>
      </c>
      <c r="M104" s="154">
        <f>SV_SO_1314_2a!M104/SV_SO_1314_2a!$O104*100</f>
        <v>12.365022231632437</v>
      </c>
      <c r="N104" s="154">
        <f>SV_SO_1314_2a!N104/SV_SO_1314_2a!$O104*100</f>
        <v>4.2628272990331</v>
      </c>
      <c r="O104" s="151">
        <f>SV_SO_1314_2a!O104/SV_SO_1314_2a!$O104*100</f>
        <v>100</v>
      </c>
      <c r="P104" s="151">
        <f>SV_SO_1314_2a!P104/SV_SO_1314_2a!$V104*100</f>
        <v>0</v>
      </c>
      <c r="Q104" s="152">
        <f>SV_SO_1314_2a!Q104/SV_SO_1314_2a!$V104*100</f>
        <v>0.045995137656876274</v>
      </c>
      <c r="R104" s="151">
        <f>SV_SO_1314_2a!R104/SV_SO_1314_2a!$V104*100</f>
        <v>38.74761810894277</v>
      </c>
      <c r="S104" s="151">
        <f>SV_SO_1314_2a!S104/SV_SO_1314_2a!$V104*100</f>
        <v>42.34838031408108</v>
      </c>
      <c r="T104" s="152">
        <f>SV_SO_1314_2a!T104/SV_SO_1314_2a!$V104*100</f>
        <v>13.96280964583744</v>
      </c>
      <c r="U104" s="187">
        <f>SV_SO_1314_2a!U104/SV_SO_1314_2a!$V104*100</f>
        <v>4.895196793481832</v>
      </c>
      <c r="V104" s="151">
        <f>SV_SO_1314_2a!V104/SV_SO_1314_2a!$V104*100</f>
        <v>100</v>
      </c>
    </row>
    <row r="105" spans="1:22" s="75" customFormat="1" ht="12.75">
      <c r="A105" s="29" t="s">
        <v>1</v>
      </c>
      <c r="B105" s="155">
        <f>SV_SO_1314_2a!B105/SV_SO_1314_2a!$H105*100</f>
        <v>0.026189302440226766</v>
      </c>
      <c r="C105" s="156">
        <f>SV_SO_1314_2a!C105/SV_SO_1314_2a!$H105*100</f>
        <v>1.0953290608824253</v>
      </c>
      <c r="D105" s="157">
        <f>SV_SO_1314_2a!D105/SV_SO_1314_2a!$H105*100</f>
        <v>59.57758195711117</v>
      </c>
      <c r="E105" s="156">
        <f>SV_SO_1314_2a!E105/SV_SO_1314_2a!$H105*100</f>
        <v>27.973256100566925</v>
      </c>
      <c r="F105" s="156">
        <f>SV_SO_1314_2a!F105/SV_SO_1314_2a!$H105*100</f>
        <v>8.676361843726891</v>
      </c>
      <c r="G105" s="156">
        <f>SV_SO_1314_2a!G105/SV_SO_1314_2a!$H105*100</f>
        <v>2.6512817352723688</v>
      </c>
      <c r="H105" s="155">
        <f>SV_SO_1314_2a!H105/SV_SO_1314_2a!$H105*100</f>
        <v>100</v>
      </c>
      <c r="I105" s="155">
        <f>SV_SO_1314_2a!I105/SV_SO_1314_2a!$O105*100</f>
        <v>0.015404285472218372</v>
      </c>
      <c r="J105" s="156">
        <f>SV_SO_1314_2a!J105/SV_SO_1314_2a!$O105*100</f>
        <v>1.0382488408275181</v>
      </c>
      <c r="K105" s="157">
        <f>SV_SO_1314_2a!K105/SV_SO_1314_2a!$O105*100</f>
        <v>68.95728391638553</v>
      </c>
      <c r="L105" s="156">
        <f>SV_SO_1314_2a!L105/SV_SO_1314_2a!$O105*100</f>
        <v>22.35315864873608</v>
      </c>
      <c r="M105" s="156">
        <f>SV_SO_1314_2a!M105/SV_SO_1314_2a!$O105*100</f>
        <v>5.8443859081596505</v>
      </c>
      <c r="N105" s="156">
        <f>SV_SO_1314_2a!N105/SV_SO_1314_2a!$O105*100</f>
        <v>1.7915184004189966</v>
      </c>
      <c r="O105" s="155">
        <f>SV_SO_1314_2a!O105/SV_SO_1314_2a!$O105*100</f>
        <v>100</v>
      </c>
      <c r="P105" s="155">
        <f>SV_SO_1314_2a!P105/SV_SO_1314_2a!$V105*100</f>
        <v>0.02079658627887452</v>
      </c>
      <c r="Q105" s="156">
        <f>SV_SO_1314_2a!Q105/SV_SO_1314_2a!$V105*100</f>
        <v>1.0667878517126372</v>
      </c>
      <c r="R105" s="155">
        <f>SV_SO_1314_2a!R105/SV_SO_1314_2a!$V105*100</f>
        <v>64.2676135532123</v>
      </c>
      <c r="S105" s="155">
        <f>SV_SO_1314_2a!S105/SV_SO_1314_2a!$V105*100</f>
        <v>25.163099153501918</v>
      </c>
      <c r="T105" s="156">
        <f>SV_SO_1314_2a!T105/SV_SO_1314_2a!$V105*100</f>
        <v>7.260319343135971</v>
      </c>
      <c r="U105" s="189">
        <f>SV_SO_1314_2a!U105/SV_SO_1314_2a!$V105*100</f>
        <v>2.2213835121583005</v>
      </c>
      <c r="V105" s="155">
        <f>SV_SO_1314_2a!V105/SV_SO_1314_2a!$V105*100</f>
        <v>100</v>
      </c>
    </row>
    <row r="106" spans="1:22" s="75" customFormat="1" ht="12.75">
      <c r="A106" s="178" t="s">
        <v>33</v>
      </c>
      <c r="B106" s="98"/>
      <c r="C106" s="99"/>
      <c r="D106" s="100"/>
      <c r="E106" s="99"/>
      <c r="F106" s="99"/>
      <c r="G106" s="99"/>
      <c r="H106" s="98"/>
      <c r="I106" s="98"/>
      <c r="J106" s="99"/>
      <c r="K106" s="100"/>
      <c r="L106" s="99"/>
      <c r="M106" s="99"/>
      <c r="N106" s="99"/>
      <c r="O106" s="98"/>
      <c r="P106" s="98"/>
      <c r="Q106" s="99"/>
      <c r="R106" s="98"/>
      <c r="S106" s="98"/>
      <c r="T106" s="99"/>
      <c r="U106" s="101"/>
      <c r="V106" s="98"/>
    </row>
    <row r="107" spans="1:22" s="75" customFormat="1" ht="12.75">
      <c r="A107" s="74" t="s">
        <v>48</v>
      </c>
      <c r="B107" s="190">
        <f>SV_SO_1314_2a!B107/SV_SO_1314_2a!$H107*100</f>
        <v>0.07060484819957638</v>
      </c>
      <c r="C107" s="191">
        <f>SV_SO_1314_2a!C107/SV_SO_1314_2a!$H107*100</f>
        <v>2.6986741978504747</v>
      </c>
      <c r="D107" s="192">
        <f>SV_SO_1314_2a!D107/SV_SO_1314_2a!$H107*100</f>
        <v>82.7939907429199</v>
      </c>
      <c r="E107" s="191">
        <f>SV_SO_1314_2a!E107/SV_SO_1314_2a!$H107*100</f>
        <v>12.326429748176041</v>
      </c>
      <c r="F107" s="191">
        <f>SV_SO_1314_2a!F107/SV_SO_1314_2a!$H107*100</f>
        <v>1.8200360869224133</v>
      </c>
      <c r="G107" s="191">
        <f>SV_SO_1314_2a!G107/SV_SO_1314_2a!$H107*100</f>
        <v>0.2902643759315917</v>
      </c>
      <c r="H107" s="190">
        <f>SV_SO_1314_2a!H107/SV_SO_1314_2a!$H107*100</f>
        <v>100</v>
      </c>
      <c r="I107" s="190">
        <f>SV_SO_1314_2a!I107/SV_SO_1314_2a!$O107*100</f>
        <v>0.0318339540954382</v>
      </c>
      <c r="J107" s="191">
        <f>SV_SO_1314_2a!J107/SV_SO_1314_2a!$O107*100</f>
        <v>2.21723490274727</v>
      </c>
      <c r="K107" s="192">
        <f>SV_SO_1314_2a!K107/SV_SO_1314_2a!$O107*100</f>
        <v>87.05472256709005</v>
      </c>
      <c r="L107" s="191">
        <f>SV_SO_1314_2a!L107/SV_SO_1314_2a!$O107*100</f>
        <v>9.056759940152165</v>
      </c>
      <c r="M107" s="191">
        <f>SV_SO_1314_2a!M107/SV_SO_1314_2a!$O107*100</f>
        <v>1.410244166427912</v>
      </c>
      <c r="N107" s="191">
        <f>SV_SO_1314_2a!N107/SV_SO_1314_2a!$O107*100</f>
        <v>0.229204469487155</v>
      </c>
      <c r="O107" s="190">
        <f>SV_SO_1314_2a!O107/SV_SO_1314_2a!$O107*100</f>
        <v>100</v>
      </c>
      <c r="P107" s="190">
        <f>SV_SO_1314_2a!P107/SV_SO_1314_2a!$V107*100</f>
        <v>0.04920308573637689</v>
      </c>
      <c r="Q107" s="191">
        <f>SV_SO_1314_2a!Q107/SV_SO_1314_2a!$V107*100</f>
        <v>2.432916864357636</v>
      </c>
      <c r="R107" s="190">
        <f>SV_SO_1314_2a!R107/SV_SO_1314_2a!$V107*100</f>
        <v>85.14593986680022</v>
      </c>
      <c r="S107" s="190">
        <f>SV_SO_1314_2a!S107/SV_SO_1314_2a!$V107*100</f>
        <v>10.521552708805595</v>
      </c>
      <c r="T107" s="191">
        <f>SV_SO_1314_2a!T107/SV_SO_1314_2a!$V107*100</f>
        <v>1.5938285272462087</v>
      </c>
      <c r="U107" s="193">
        <f>SV_SO_1314_2a!U107/SV_SO_1314_2a!$V107*100</f>
        <v>0.25655894705396526</v>
      </c>
      <c r="V107" s="190">
        <f>SV_SO_1314_2a!V107/SV_SO_1314_2a!$V107*100</f>
        <v>100</v>
      </c>
    </row>
    <row r="108" spans="1:22" s="75" customFormat="1" ht="12.75">
      <c r="A108" s="74" t="s">
        <v>49</v>
      </c>
      <c r="B108" s="190">
        <f>SV_SO_1314_2a!B108/SV_SO_1314_2a!$H108*100</f>
        <v>0.0020588416956620207</v>
      </c>
      <c r="C108" s="191">
        <f>SV_SO_1314_2a!C108/SV_SO_1314_2a!$H108*100</f>
        <v>0.2800024706100348</v>
      </c>
      <c r="D108" s="192">
        <f>SV_SO_1314_2a!D108/SV_SO_1314_2a!$H108*100</f>
        <v>59.53552531345865</v>
      </c>
      <c r="E108" s="191">
        <f>SV_SO_1314_2a!E108/SV_SO_1314_2a!$H108*100</f>
        <v>29.492907290358445</v>
      </c>
      <c r="F108" s="191">
        <f>SV_SO_1314_2a!F108/SV_SO_1314_2a!$H108*100</f>
        <v>8.651252805171811</v>
      </c>
      <c r="G108" s="191">
        <f>SV_SO_1314_2a!G108/SV_SO_1314_2a!$H108*100</f>
        <v>2.0382532787054</v>
      </c>
      <c r="H108" s="190">
        <f>SV_SO_1314_2a!H108/SV_SO_1314_2a!$H108*100</f>
        <v>100</v>
      </c>
      <c r="I108" s="190">
        <f>SV_SO_1314_2a!I108/SV_SO_1314_2a!$O108*100</f>
        <v>0</v>
      </c>
      <c r="J108" s="191">
        <f>SV_SO_1314_2a!J108/SV_SO_1314_2a!$O108*100</f>
        <v>0.3016712050830263</v>
      </c>
      <c r="K108" s="192">
        <f>SV_SO_1314_2a!K108/SV_SO_1314_2a!$O108*100</f>
        <v>65.45197287628811</v>
      </c>
      <c r="L108" s="191">
        <f>SV_SO_1314_2a!L108/SV_SO_1314_2a!$O108*100</f>
        <v>25.951732607186717</v>
      </c>
      <c r="M108" s="191">
        <f>SV_SO_1314_2a!M108/SV_SO_1314_2a!$O108*100</f>
        <v>6.647445138555182</v>
      </c>
      <c r="N108" s="191">
        <f>SV_SO_1314_2a!N108/SV_SO_1314_2a!$O108*100</f>
        <v>1.6471781728869668</v>
      </c>
      <c r="O108" s="190">
        <f>SV_SO_1314_2a!O108/SV_SO_1314_2a!$O108*100</f>
        <v>100</v>
      </c>
      <c r="P108" s="190">
        <f>SV_SO_1314_2a!P108/SV_SO_1314_2a!$V108*100</f>
        <v>0.0011623987260109964</v>
      </c>
      <c r="Q108" s="191">
        <f>SV_SO_1314_2a!Q108/SV_SO_1314_2a!$V108*100</f>
        <v>0.2894372827767381</v>
      </c>
      <c r="R108" s="190">
        <f>SV_SO_1314_2a!R108/SV_SO_1314_2a!$V108*100</f>
        <v>62.11161352567157</v>
      </c>
      <c r="S108" s="190">
        <f>SV_SO_1314_2a!S108/SV_SO_1314_2a!$V108*100</f>
        <v>27.95103976566042</v>
      </c>
      <c r="T108" s="191">
        <f>SV_SO_1314_2a!T108/SV_SO_1314_2a!$V108*100</f>
        <v>7.778772274465587</v>
      </c>
      <c r="U108" s="193">
        <f>SV_SO_1314_2a!U108/SV_SO_1314_2a!$V108*100</f>
        <v>1.867974752699671</v>
      </c>
      <c r="V108" s="190">
        <f>SV_SO_1314_2a!V108/SV_SO_1314_2a!$V108*100</f>
        <v>100</v>
      </c>
    </row>
    <row r="109" spans="1:22" s="75" customFormat="1" ht="12.75">
      <c r="A109" s="74" t="s">
        <v>50</v>
      </c>
      <c r="B109" s="190">
        <f>SV_SO_1314_2a!B109/SV_SO_1314_2a!$H109*100</f>
        <v>0</v>
      </c>
      <c r="C109" s="191">
        <f>SV_SO_1314_2a!C109/SV_SO_1314_2a!$H109*100</f>
        <v>0.9854528390427029</v>
      </c>
      <c r="D109" s="192">
        <f>SV_SO_1314_2a!D109/SV_SO_1314_2a!$H109*100</f>
        <v>46.926325668700144</v>
      </c>
      <c r="E109" s="191">
        <f>SV_SO_1314_2a!E109/SV_SO_1314_2a!$H109*100</f>
        <v>35.14781792585641</v>
      </c>
      <c r="F109" s="191">
        <f>SV_SO_1314_2a!F109/SV_SO_1314_2a!$H109*100</f>
        <v>13.13937118723604</v>
      </c>
      <c r="G109" s="191">
        <f>SV_SO_1314_2a!G109/SV_SO_1314_2a!$H109*100</f>
        <v>3.8010323791647114</v>
      </c>
      <c r="H109" s="190">
        <f>SV_SO_1314_2a!H109/SV_SO_1314_2a!$H109*100</f>
        <v>100</v>
      </c>
      <c r="I109" s="190">
        <f>SV_SO_1314_2a!I109/SV_SO_1314_2a!$O109*100</f>
        <v>0</v>
      </c>
      <c r="J109" s="191">
        <f>SV_SO_1314_2a!J109/SV_SO_1314_2a!$O109*100</f>
        <v>0.5335365853658537</v>
      </c>
      <c r="K109" s="192">
        <f>SV_SO_1314_2a!K109/SV_SO_1314_2a!$O109*100</f>
        <v>60.46747967479674</v>
      </c>
      <c r="L109" s="191">
        <f>SV_SO_1314_2a!L109/SV_SO_1314_2a!$O109*100</f>
        <v>28.83638211382114</v>
      </c>
      <c r="M109" s="191">
        <f>SV_SO_1314_2a!M109/SV_SO_1314_2a!$O109*100</f>
        <v>8.25711382113821</v>
      </c>
      <c r="N109" s="191">
        <f>SV_SO_1314_2a!N109/SV_SO_1314_2a!$O109*100</f>
        <v>1.9054878048780488</v>
      </c>
      <c r="O109" s="190">
        <f>SV_SO_1314_2a!O109/SV_SO_1314_2a!$O109*100</f>
        <v>100</v>
      </c>
      <c r="P109" s="190">
        <f>SV_SO_1314_2a!P109/SV_SO_1314_2a!$V109*100</f>
        <v>0</v>
      </c>
      <c r="Q109" s="191">
        <f>SV_SO_1314_2a!Q109/SV_SO_1314_2a!$V109*100</f>
        <v>0.6922696555134333</v>
      </c>
      <c r="R109" s="190">
        <f>SV_SO_1314_2a!R109/SV_SO_1314_2a!$V109*100</f>
        <v>55.711224657985824</v>
      </c>
      <c r="S109" s="190">
        <f>SV_SO_1314_2a!S109/SV_SO_1314_2a!$V109*100</f>
        <v>31.053238833031156</v>
      </c>
      <c r="T109" s="191">
        <f>SV_SO_1314_2a!T109/SV_SO_1314_2a!$V109*100</f>
        <v>9.97197956156255</v>
      </c>
      <c r="U109" s="193">
        <f>SV_SO_1314_2a!U109/SV_SO_1314_2a!$V109*100</f>
        <v>2.571287291907038</v>
      </c>
      <c r="V109" s="190">
        <f>SV_SO_1314_2a!V109/SV_SO_1314_2a!$V109*100</f>
        <v>100</v>
      </c>
    </row>
    <row r="110" spans="1:22" s="75" customFormat="1" ht="12.75">
      <c r="A110" s="74" t="s">
        <v>51</v>
      </c>
      <c r="B110" s="190">
        <f>SV_SO_1314_2a!B110/SV_SO_1314_2a!$H110*100</f>
        <v>0</v>
      </c>
      <c r="C110" s="191">
        <f>SV_SO_1314_2a!C110/SV_SO_1314_2a!$H110*100</f>
        <v>0.03044510747122937</v>
      </c>
      <c r="D110" s="192">
        <f>SV_SO_1314_2a!D110/SV_SO_1314_2a!$H110*100</f>
        <v>36.622419777141815</v>
      </c>
      <c r="E110" s="191">
        <f>SV_SO_1314_2a!E110/SV_SO_1314_2a!$H110*100</f>
        <v>44.71472934299458</v>
      </c>
      <c r="F110" s="191">
        <f>SV_SO_1314_2a!F110/SV_SO_1314_2a!$H110*100</f>
        <v>14.047372587225231</v>
      </c>
      <c r="G110" s="191">
        <f>SV_SO_1314_2a!G110/SV_SO_1314_2a!$H110*100</f>
        <v>4.585033185167144</v>
      </c>
      <c r="H110" s="190">
        <f>SV_SO_1314_2a!H110/SV_SO_1314_2a!$H110*100</f>
        <v>100</v>
      </c>
      <c r="I110" s="190">
        <f>SV_SO_1314_2a!I110/SV_SO_1314_2a!$O110*100</f>
        <v>0</v>
      </c>
      <c r="J110" s="191">
        <f>SV_SO_1314_2a!J110/SV_SO_1314_2a!$O110*100</f>
        <v>0.03256621797655232</v>
      </c>
      <c r="K110" s="192">
        <f>SV_SO_1314_2a!K110/SV_SO_1314_2a!$O110*100</f>
        <v>41.56896801273701</v>
      </c>
      <c r="L110" s="191">
        <f>SV_SO_1314_2a!L110/SV_SO_1314_2a!$O110*100</f>
        <v>43.47951946736141</v>
      </c>
      <c r="M110" s="191">
        <f>SV_SO_1314_2a!M110/SV_SO_1314_2a!$O110*100</f>
        <v>11.427124041105804</v>
      </c>
      <c r="N110" s="191">
        <f>SV_SO_1314_2a!N110/SV_SO_1314_2a!$O110*100</f>
        <v>3.491822260819221</v>
      </c>
      <c r="O110" s="190">
        <f>SV_SO_1314_2a!O110/SV_SO_1314_2a!$O110*100</f>
        <v>100</v>
      </c>
      <c r="P110" s="190">
        <f>SV_SO_1314_2a!P110/SV_SO_1314_2a!$V110*100</f>
        <v>0</v>
      </c>
      <c r="Q110" s="191">
        <f>SV_SO_1314_2a!Q110/SV_SO_1314_2a!$V110*100</f>
        <v>0.03141430508250388</v>
      </c>
      <c r="R110" s="190">
        <f>SV_SO_1314_2a!R110/SV_SO_1314_2a!$V110*100</f>
        <v>38.88264276974967</v>
      </c>
      <c r="S110" s="190">
        <f>SV_SO_1314_2a!S110/SV_SO_1314_2a!$V110*100</f>
        <v>44.150325716742174</v>
      </c>
      <c r="T110" s="191">
        <f>SV_SO_1314_2a!T110/SV_SO_1314_2a!$V110*100</f>
        <v>12.850104163222115</v>
      </c>
      <c r="U110" s="193">
        <f>SV_SO_1314_2a!U110/SV_SO_1314_2a!$V110*100</f>
        <v>4.085513045203531</v>
      </c>
      <c r="V110" s="190">
        <f>SV_SO_1314_2a!V110/SV_SO_1314_2a!$V110*100</f>
        <v>100</v>
      </c>
    </row>
    <row r="111" spans="1:22" s="75" customFormat="1" ht="12.75">
      <c r="A111" s="29" t="s">
        <v>1</v>
      </c>
      <c r="B111" s="155">
        <f>SV_SO_1314_2a!B111/SV_SO_1314_2a!$H111*100</f>
        <v>0.02750193256823452</v>
      </c>
      <c r="C111" s="156">
        <f>SV_SO_1314_2a!C111/SV_SO_1314_2a!$H111*100</f>
        <v>1.1469049176428614</v>
      </c>
      <c r="D111" s="157">
        <f>SV_SO_1314_2a!D111/SV_SO_1314_2a!$H111*100</f>
        <v>62.5564904560861</v>
      </c>
      <c r="E111" s="156">
        <f>SV_SO_1314_2a!E111/SV_SO_1314_2a!$H111*100</f>
        <v>26.79282868525896</v>
      </c>
      <c r="F111" s="156">
        <f>SV_SO_1314_2a!F111/SV_SO_1314_2a!$H111*100</f>
        <v>7.450793839567105</v>
      </c>
      <c r="G111" s="156">
        <f>SV_SO_1314_2a!G111/SV_SO_1314_2a!$H111*100</f>
        <v>2.025480168876732</v>
      </c>
      <c r="H111" s="155">
        <f>SV_SO_1314_2a!H111/SV_SO_1314_2a!$H111*100</f>
        <v>100</v>
      </c>
      <c r="I111" s="155">
        <f>SV_SO_1314_2a!I111/SV_SO_1314_2a!$O111*100</f>
        <v>0.015168062128382478</v>
      </c>
      <c r="J111" s="156">
        <f>SV_SO_1314_2a!J111/SV_SO_1314_2a!$O111*100</f>
        <v>1.1649071714597743</v>
      </c>
      <c r="K111" s="157">
        <f>SV_SO_1314_2a!K111/SV_SO_1314_2a!$O111*100</f>
        <v>70.59064433927922</v>
      </c>
      <c r="L111" s="156">
        <f>SV_SO_1314_2a!L111/SV_SO_1314_2a!$O111*100</f>
        <v>21.661509525543014</v>
      </c>
      <c r="M111" s="156">
        <f>SV_SO_1314_2a!M111/SV_SO_1314_2a!$O111*100</f>
        <v>5.201886906928771</v>
      </c>
      <c r="N111" s="156">
        <f>SV_SO_1314_2a!N111/SV_SO_1314_2a!$O111*100</f>
        <v>1.365883994660842</v>
      </c>
      <c r="O111" s="155">
        <f>SV_SO_1314_2a!O111/SV_SO_1314_2a!$O111*100</f>
        <v>100</v>
      </c>
      <c r="P111" s="155">
        <f>SV_SO_1314_2a!P111/SV_SO_1314_2a!$V111*100</f>
        <v>0.021397038950118623</v>
      </c>
      <c r="Q111" s="156">
        <f>SV_SO_1314_2a!Q111/SV_SO_1314_2a!$V111*100</f>
        <v>1.1558154899546533</v>
      </c>
      <c r="R111" s="155">
        <f>SV_SO_1314_2a!R111/SV_SO_1314_2a!$V111*100</f>
        <v>66.53315414877324</v>
      </c>
      <c r="S111" s="155">
        <f>SV_SO_1314_2a!S111/SV_SO_1314_2a!$V111*100</f>
        <v>24.252980569987088</v>
      </c>
      <c r="T111" s="156">
        <f>SV_SO_1314_2a!T111/SV_SO_1314_2a!$V111*100</f>
        <v>6.337652782365836</v>
      </c>
      <c r="U111" s="189">
        <f>SV_SO_1314_2a!U111/SV_SO_1314_2a!$V111*100</f>
        <v>1.6989999699690683</v>
      </c>
      <c r="V111" s="155">
        <f>SV_SO_1314_2a!V111/SV_SO_1314_2a!$V111*100</f>
        <v>100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51:N51"/>
    <mergeCell ref="P51:Q51"/>
    <mergeCell ref="S51:U51"/>
    <mergeCell ref="A44:V44"/>
    <mergeCell ref="A45:V45"/>
    <mergeCell ref="A46:V46"/>
    <mergeCell ref="A48:V48"/>
    <mergeCell ref="A84:V84"/>
    <mergeCell ref="A85:V85"/>
    <mergeCell ref="A86:V86"/>
    <mergeCell ref="A88:V88"/>
    <mergeCell ref="B50:H50"/>
    <mergeCell ref="I50:O50"/>
    <mergeCell ref="P50:V50"/>
    <mergeCell ref="B51:C51"/>
    <mergeCell ref="E51:G51"/>
    <mergeCell ref="I51:J51"/>
    <mergeCell ref="B90:H90"/>
    <mergeCell ref="I90:O90"/>
    <mergeCell ref="P90:V90"/>
    <mergeCell ref="B91:C91"/>
    <mergeCell ref="E91:G91"/>
    <mergeCell ref="I91:J91"/>
    <mergeCell ref="L91:N91"/>
    <mergeCell ref="P91:Q91"/>
    <mergeCell ref="S91:U91"/>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6.xml><?xml version="1.0" encoding="utf-8"?>
<worksheet xmlns="http://schemas.openxmlformats.org/spreadsheetml/2006/main" xmlns:r="http://schemas.openxmlformats.org/officeDocument/2006/relationships">
  <dimension ref="A1:DE198"/>
  <sheetViews>
    <sheetView zoomScalePageLayoutView="0" workbookViewId="0" topLeftCell="A1">
      <selection activeCell="A13" sqref="A13"/>
    </sheetView>
  </sheetViews>
  <sheetFormatPr defaultColWidth="9.140625" defaultRowHeight="12.75"/>
  <cols>
    <col min="1" max="1" width="27.57421875" style="2" customWidth="1"/>
    <col min="2" max="12" width="8.7109375" style="2" customWidth="1"/>
    <col min="13" max="13" width="8.7109375" style="3" customWidth="1"/>
    <col min="14" max="14" width="1.421875" style="2" customWidth="1"/>
    <col min="15" max="16384" width="9.140625" style="2" customWidth="1"/>
  </cols>
  <sheetData>
    <row r="1" ht="12.75">
      <c r="A1" s="30" t="s">
        <v>72</v>
      </c>
    </row>
    <row r="2" spans="1:17" ht="12.75">
      <c r="A2" s="219" t="s">
        <v>9</v>
      </c>
      <c r="B2" s="219"/>
      <c r="C2" s="219"/>
      <c r="D2" s="219"/>
      <c r="E2" s="219"/>
      <c r="F2" s="219"/>
      <c r="G2" s="219"/>
      <c r="H2" s="219"/>
      <c r="I2" s="219"/>
      <c r="J2" s="219"/>
      <c r="K2" s="219"/>
      <c r="L2" s="219"/>
      <c r="M2" s="219"/>
      <c r="N2" s="219"/>
      <c r="O2" s="219"/>
      <c r="P2" s="219"/>
      <c r="Q2" s="219"/>
    </row>
    <row r="3" spans="1:17" ht="12.75">
      <c r="A3" s="219" t="s">
        <v>29</v>
      </c>
      <c r="B3" s="219"/>
      <c r="C3" s="219"/>
      <c r="D3" s="219"/>
      <c r="E3" s="219"/>
      <c r="F3" s="219"/>
      <c r="G3" s="219"/>
      <c r="H3" s="219"/>
      <c r="I3" s="219"/>
      <c r="J3" s="219"/>
      <c r="K3" s="219"/>
      <c r="L3" s="219"/>
      <c r="M3" s="219"/>
      <c r="N3" s="219"/>
      <c r="O3" s="219"/>
      <c r="P3" s="219"/>
      <c r="Q3" s="219"/>
    </row>
    <row r="4" spans="1:17" ht="12.75">
      <c r="A4" s="235" t="s">
        <v>31</v>
      </c>
      <c r="B4" s="235"/>
      <c r="C4" s="235"/>
      <c r="D4" s="235"/>
      <c r="E4" s="235"/>
      <c r="F4" s="235"/>
      <c r="G4" s="235"/>
      <c r="H4" s="235"/>
      <c r="I4" s="235"/>
      <c r="J4" s="235"/>
      <c r="K4" s="235"/>
      <c r="L4" s="235"/>
      <c r="M4" s="235"/>
      <c r="N4" s="235"/>
      <c r="O4" s="235"/>
      <c r="P4" s="235"/>
      <c r="Q4" s="235"/>
    </row>
    <row r="5" ht="12.75">
      <c r="A5" s="1"/>
    </row>
    <row r="6" spans="1:17" ht="12.75">
      <c r="A6" s="219" t="s">
        <v>10</v>
      </c>
      <c r="B6" s="219"/>
      <c r="C6" s="219"/>
      <c r="D6" s="219"/>
      <c r="E6" s="219"/>
      <c r="F6" s="219"/>
      <c r="G6" s="219"/>
      <c r="H6" s="219"/>
      <c r="I6" s="219"/>
      <c r="J6" s="219"/>
      <c r="K6" s="219"/>
      <c r="L6" s="219"/>
      <c r="M6" s="219"/>
      <c r="N6" s="219"/>
      <c r="O6" s="219"/>
      <c r="P6" s="219"/>
      <c r="Q6" s="219"/>
    </row>
    <row r="7" ht="9" customHeight="1" thickBot="1"/>
    <row r="8" spans="1:17" ht="12.75" customHeight="1">
      <c r="A8" s="4"/>
      <c r="B8" s="237" t="s">
        <v>2</v>
      </c>
      <c r="C8" s="236"/>
      <c r="D8" s="238"/>
      <c r="E8" s="236" t="s">
        <v>3</v>
      </c>
      <c r="F8" s="236"/>
      <c r="G8" s="236"/>
      <c r="H8" s="239" t="s">
        <v>11</v>
      </c>
      <c r="I8" s="240"/>
      <c r="J8" s="241"/>
      <c r="K8" s="236" t="s">
        <v>1</v>
      </c>
      <c r="L8" s="236"/>
      <c r="M8" s="236"/>
      <c r="N8" s="54"/>
      <c r="O8" s="236" t="s">
        <v>57</v>
      </c>
      <c r="P8" s="236"/>
      <c r="Q8" s="236"/>
    </row>
    <row r="9" spans="1:17" ht="12.75">
      <c r="A9" s="5"/>
      <c r="B9" s="6" t="s">
        <v>12</v>
      </c>
      <c r="C9" s="7" t="s">
        <v>0</v>
      </c>
      <c r="D9" s="8" t="s">
        <v>13</v>
      </c>
      <c r="E9" s="7" t="s">
        <v>12</v>
      </c>
      <c r="F9" s="7" t="s">
        <v>0</v>
      </c>
      <c r="G9" s="7" t="s">
        <v>13</v>
      </c>
      <c r="H9" s="6" t="s">
        <v>12</v>
      </c>
      <c r="I9" s="7" t="s">
        <v>0</v>
      </c>
      <c r="J9" s="8" t="s">
        <v>13</v>
      </c>
      <c r="K9" s="7" t="s">
        <v>12</v>
      </c>
      <c r="L9" s="7" t="s">
        <v>0</v>
      </c>
      <c r="M9" s="7" t="s">
        <v>13</v>
      </c>
      <c r="N9" s="55"/>
      <c r="O9" s="7" t="s">
        <v>12</v>
      </c>
      <c r="P9" s="7" t="s">
        <v>0</v>
      </c>
      <c r="Q9" s="7" t="s">
        <v>13</v>
      </c>
    </row>
    <row r="10" spans="1:17" s="3" customFormat="1" ht="12.75">
      <c r="A10" s="17" t="s">
        <v>14</v>
      </c>
      <c r="B10" s="194"/>
      <c r="C10" s="195"/>
      <c r="D10" s="196"/>
      <c r="E10" s="195"/>
      <c r="F10" s="195"/>
      <c r="G10" s="195"/>
      <c r="H10" s="194"/>
      <c r="I10" s="195"/>
      <c r="J10" s="196"/>
      <c r="K10" s="195"/>
      <c r="L10" s="195"/>
      <c r="M10" s="195"/>
      <c r="N10" s="55"/>
      <c r="O10" s="195"/>
      <c r="P10" s="195"/>
      <c r="Q10" s="195"/>
    </row>
    <row r="11" spans="1:17" s="1" customFormat="1" ht="12.75">
      <c r="A11" s="17" t="s">
        <v>17</v>
      </c>
      <c r="B11" s="197"/>
      <c r="C11" s="198"/>
      <c r="D11" s="199"/>
      <c r="E11" s="198"/>
      <c r="F11" s="198"/>
      <c r="G11" s="198"/>
      <c r="H11" s="197"/>
      <c r="I11" s="198"/>
      <c r="J11" s="199"/>
      <c r="K11" s="198"/>
      <c r="L11" s="198"/>
      <c r="M11" s="198"/>
      <c r="N11" s="56"/>
      <c r="O11" s="198"/>
      <c r="P11" s="198"/>
      <c r="Q11" s="198"/>
    </row>
    <row r="12" spans="1:17" ht="12.75">
      <c r="A12" s="71" t="s">
        <v>15</v>
      </c>
      <c r="B12" s="11">
        <v>799</v>
      </c>
      <c r="C12" s="12">
        <v>493</v>
      </c>
      <c r="D12" s="13">
        <v>1292</v>
      </c>
      <c r="E12" s="12">
        <v>25659</v>
      </c>
      <c r="F12" s="12">
        <v>26201</v>
      </c>
      <c r="G12" s="12">
        <v>51860</v>
      </c>
      <c r="H12" s="11">
        <v>127</v>
      </c>
      <c r="I12" s="12">
        <v>122</v>
      </c>
      <c r="J12" s="13">
        <v>249</v>
      </c>
      <c r="K12" s="12">
        <f aca="true" t="shared" si="0" ref="K12:M13">SUM(H12,E12,B12)</f>
        <v>26585</v>
      </c>
      <c r="L12" s="12">
        <f t="shared" si="0"/>
        <v>26816</v>
      </c>
      <c r="M12" s="12">
        <f t="shared" si="0"/>
        <v>53401</v>
      </c>
      <c r="N12" s="55"/>
      <c r="O12" s="51">
        <f aca="true" t="shared" si="1" ref="O12:Q14">B12/(B12+E12)*100</f>
        <v>3.0198805654244465</v>
      </c>
      <c r="P12" s="51">
        <f t="shared" si="1"/>
        <v>1.8468569716041057</v>
      </c>
      <c r="Q12" s="51">
        <f t="shared" si="1"/>
        <v>2.430764599638772</v>
      </c>
    </row>
    <row r="13" spans="1:17" ht="12.75">
      <c r="A13" s="71" t="s">
        <v>16</v>
      </c>
      <c r="B13" s="14">
        <v>54</v>
      </c>
      <c r="C13" s="15">
        <v>29</v>
      </c>
      <c r="D13" s="16">
        <v>83</v>
      </c>
      <c r="E13" s="15">
        <v>4129</v>
      </c>
      <c r="F13" s="15">
        <v>3272</v>
      </c>
      <c r="G13" s="15">
        <v>7401</v>
      </c>
      <c r="H13" s="14">
        <v>28</v>
      </c>
      <c r="I13" s="15">
        <v>27</v>
      </c>
      <c r="J13" s="16">
        <v>55</v>
      </c>
      <c r="K13" s="15">
        <f t="shared" si="0"/>
        <v>4211</v>
      </c>
      <c r="L13" s="15">
        <f t="shared" si="0"/>
        <v>3328</v>
      </c>
      <c r="M13" s="15">
        <f t="shared" si="0"/>
        <v>7539</v>
      </c>
      <c r="N13" s="55"/>
      <c r="O13" s="52">
        <f t="shared" si="1"/>
        <v>1.2909395170929954</v>
      </c>
      <c r="P13" s="52">
        <f t="shared" si="1"/>
        <v>0.8785216601029991</v>
      </c>
      <c r="Q13" s="52">
        <f t="shared" si="1"/>
        <v>1.1090326028861572</v>
      </c>
    </row>
    <row r="14" spans="1:17" s="1" customFormat="1" ht="12.75">
      <c r="A14" s="24" t="s">
        <v>27</v>
      </c>
      <c r="B14" s="18">
        <f>SUM(B12:B13)</f>
        <v>853</v>
      </c>
      <c r="C14" s="19">
        <f aca="true" t="shared" si="2" ref="C14:J14">SUM(C12:C13)</f>
        <v>522</v>
      </c>
      <c r="D14" s="20">
        <f t="shared" si="2"/>
        <v>1375</v>
      </c>
      <c r="E14" s="19">
        <f t="shared" si="2"/>
        <v>29788</v>
      </c>
      <c r="F14" s="19">
        <f t="shared" si="2"/>
        <v>29473</v>
      </c>
      <c r="G14" s="19">
        <f t="shared" si="2"/>
        <v>59261</v>
      </c>
      <c r="H14" s="18">
        <f t="shared" si="2"/>
        <v>155</v>
      </c>
      <c r="I14" s="19">
        <f t="shared" si="2"/>
        <v>149</v>
      </c>
      <c r="J14" s="20">
        <f t="shared" si="2"/>
        <v>304</v>
      </c>
      <c r="K14" s="19">
        <f>SUM(K12:K13)</f>
        <v>30796</v>
      </c>
      <c r="L14" s="19">
        <f>SUM(L12:L13)</f>
        <v>30144</v>
      </c>
      <c r="M14" s="19">
        <f>SUM(M12:M13)</f>
        <v>60940</v>
      </c>
      <c r="N14" s="56"/>
      <c r="O14" s="57">
        <f t="shared" si="1"/>
        <v>2.7838517019679516</v>
      </c>
      <c r="P14" s="57">
        <f t="shared" si="1"/>
        <v>1.7402900483413901</v>
      </c>
      <c r="Q14" s="57">
        <f t="shared" si="1"/>
        <v>2.2676297908833036</v>
      </c>
    </row>
    <row r="15" spans="1:17" s="1" customFormat="1" ht="12.75">
      <c r="A15" s="28" t="s">
        <v>18</v>
      </c>
      <c r="B15" s="25"/>
      <c r="C15" s="26"/>
      <c r="D15" s="27"/>
      <c r="E15" s="26"/>
      <c r="F15" s="26"/>
      <c r="G15" s="26"/>
      <c r="H15" s="25"/>
      <c r="I15" s="26"/>
      <c r="J15" s="27"/>
      <c r="K15" s="26"/>
      <c r="L15" s="26"/>
      <c r="M15" s="26"/>
      <c r="N15" s="56"/>
      <c r="O15" s="53"/>
      <c r="P15" s="53"/>
      <c r="Q15" s="53"/>
    </row>
    <row r="16" spans="1:17" ht="12.75">
      <c r="A16" s="71" t="s">
        <v>18</v>
      </c>
      <c r="B16" s="11">
        <v>717</v>
      </c>
      <c r="C16" s="12">
        <v>408</v>
      </c>
      <c r="D16" s="13">
        <v>1125</v>
      </c>
      <c r="E16" s="12">
        <v>24923</v>
      </c>
      <c r="F16" s="12">
        <v>25756</v>
      </c>
      <c r="G16" s="12">
        <v>50679</v>
      </c>
      <c r="H16" s="11">
        <v>60</v>
      </c>
      <c r="I16" s="12">
        <v>46</v>
      </c>
      <c r="J16" s="13">
        <v>106</v>
      </c>
      <c r="K16" s="12">
        <f aca="true" t="shared" si="3" ref="K16:M19">SUM(H16,E16,B16)</f>
        <v>25700</v>
      </c>
      <c r="L16" s="12">
        <f t="shared" si="3"/>
        <v>26210</v>
      </c>
      <c r="M16" s="12">
        <f t="shared" si="3"/>
        <v>51910</v>
      </c>
      <c r="N16" s="55"/>
      <c r="O16" s="51">
        <f aca="true" t="shared" si="4" ref="O16:Q19">B16/(B16+E16)*100</f>
        <v>2.796411856474259</v>
      </c>
      <c r="P16" s="51">
        <f t="shared" si="4"/>
        <v>1.5593945879834887</v>
      </c>
      <c r="Q16" s="51">
        <f t="shared" si="4"/>
        <v>2.171646977067408</v>
      </c>
    </row>
    <row r="17" spans="1:17" ht="12.75">
      <c r="A17" s="74" t="s">
        <v>47</v>
      </c>
      <c r="B17" s="14">
        <v>268</v>
      </c>
      <c r="C17" s="15">
        <v>171</v>
      </c>
      <c r="D17" s="16">
        <v>439</v>
      </c>
      <c r="E17" s="15">
        <v>5248</v>
      </c>
      <c r="F17" s="15">
        <v>4177</v>
      </c>
      <c r="G17" s="15">
        <v>9425</v>
      </c>
      <c r="H17" s="14">
        <v>40</v>
      </c>
      <c r="I17" s="15">
        <v>43</v>
      </c>
      <c r="J17" s="16">
        <v>83</v>
      </c>
      <c r="K17" s="15">
        <f t="shared" si="3"/>
        <v>5556</v>
      </c>
      <c r="L17" s="15">
        <f t="shared" si="3"/>
        <v>4391</v>
      </c>
      <c r="M17" s="15">
        <f t="shared" si="3"/>
        <v>9947</v>
      </c>
      <c r="N17" s="55"/>
      <c r="O17" s="52">
        <f t="shared" si="4"/>
        <v>4.858593183466279</v>
      </c>
      <c r="P17" s="52">
        <f t="shared" si="4"/>
        <v>3.932842686292548</v>
      </c>
      <c r="Q17" s="52">
        <f t="shared" si="4"/>
        <v>4.450527169505271</v>
      </c>
    </row>
    <row r="18" spans="1:17" s="1" customFormat="1" ht="12.75">
      <c r="A18" s="24" t="s">
        <v>28</v>
      </c>
      <c r="B18" s="21">
        <f>SUM(B16:B17)</f>
        <v>985</v>
      </c>
      <c r="C18" s="22">
        <f aca="true" t="shared" si="5" ref="C18:J18">SUM(C16:C17)</f>
        <v>579</v>
      </c>
      <c r="D18" s="23">
        <f t="shared" si="5"/>
        <v>1564</v>
      </c>
      <c r="E18" s="22">
        <f t="shared" si="5"/>
        <v>30171</v>
      </c>
      <c r="F18" s="22">
        <f t="shared" si="5"/>
        <v>29933</v>
      </c>
      <c r="G18" s="22">
        <f t="shared" si="5"/>
        <v>60104</v>
      </c>
      <c r="H18" s="21">
        <f t="shared" si="5"/>
        <v>100</v>
      </c>
      <c r="I18" s="22">
        <f t="shared" si="5"/>
        <v>89</v>
      </c>
      <c r="J18" s="23">
        <f t="shared" si="5"/>
        <v>189</v>
      </c>
      <c r="K18" s="22">
        <f>SUM(K16:K17)</f>
        <v>31256</v>
      </c>
      <c r="L18" s="22">
        <f>SUM(L16:L17)</f>
        <v>30601</v>
      </c>
      <c r="M18" s="22">
        <f>SUM(M16:M17)</f>
        <v>61857</v>
      </c>
      <c r="N18" s="56"/>
      <c r="O18" s="58">
        <f t="shared" si="4"/>
        <v>3.161509821543202</v>
      </c>
      <c r="P18" s="58">
        <f t="shared" si="4"/>
        <v>1.8976140534871524</v>
      </c>
      <c r="Q18" s="58">
        <f t="shared" si="4"/>
        <v>2.5361613802944802</v>
      </c>
    </row>
    <row r="19" spans="1:17" s="1" customFormat="1" ht="12.75">
      <c r="A19" s="24" t="s">
        <v>19</v>
      </c>
      <c r="B19" s="18">
        <f>SUM(B18,B14)</f>
        <v>1838</v>
      </c>
      <c r="C19" s="19">
        <f aca="true" t="shared" si="6" ref="C19:J19">SUM(C18,C14)</f>
        <v>1101</v>
      </c>
      <c r="D19" s="20">
        <f t="shared" si="6"/>
        <v>2939</v>
      </c>
      <c r="E19" s="19">
        <f t="shared" si="6"/>
        <v>59959</v>
      </c>
      <c r="F19" s="19">
        <f t="shared" si="6"/>
        <v>59406</v>
      </c>
      <c r="G19" s="19">
        <f t="shared" si="6"/>
        <v>119365</v>
      </c>
      <c r="H19" s="18">
        <f t="shared" si="6"/>
        <v>255</v>
      </c>
      <c r="I19" s="19">
        <f t="shared" si="6"/>
        <v>238</v>
      </c>
      <c r="J19" s="20">
        <f t="shared" si="6"/>
        <v>493</v>
      </c>
      <c r="K19" s="19">
        <f t="shared" si="3"/>
        <v>62052</v>
      </c>
      <c r="L19" s="19">
        <f t="shared" si="3"/>
        <v>60745</v>
      </c>
      <c r="M19" s="19">
        <f t="shared" si="3"/>
        <v>122797</v>
      </c>
      <c r="N19" s="56"/>
      <c r="O19" s="57">
        <f t="shared" si="4"/>
        <v>2.974254413644675</v>
      </c>
      <c r="P19" s="57">
        <f t="shared" si="4"/>
        <v>1.8196241757152065</v>
      </c>
      <c r="Q19" s="57">
        <f t="shared" si="4"/>
        <v>2.4030285190999474</v>
      </c>
    </row>
    <row r="20" spans="1:17" s="1" customFormat="1" ht="12.75">
      <c r="A20" s="24"/>
      <c r="B20" s="25"/>
      <c r="C20" s="26"/>
      <c r="D20" s="27"/>
      <c r="E20" s="26"/>
      <c r="F20" s="26"/>
      <c r="G20" s="26"/>
      <c r="H20" s="25"/>
      <c r="I20" s="26"/>
      <c r="J20" s="27"/>
      <c r="K20" s="26"/>
      <c r="L20" s="26"/>
      <c r="M20" s="26"/>
      <c r="N20" s="56"/>
      <c r="O20" s="53"/>
      <c r="P20" s="53"/>
      <c r="Q20" s="53"/>
    </row>
    <row r="21" spans="1:17" s="1" customFormat="1" ht="12.75">
      <c r="A21" s="17" t="s">
        <v>20</v>
      </c>
      <c r="B21" s="25"/>
      <c r="C21" s="26"/>
      <c r="D21" s="27"/>
      <c r="E21" s="26"/>
      <c r="F21" s="26"/>
      <c r="G21" s="26"/>
      <c r="H21" s="25"/>
      <c r="I21" s="26"/>
      <c r="J21" s="27"/>
      <c r="K21" s="26"/>
      <c r="L21" s="26"/>
      <c r="M21" s="26"/>
      <c r="N21" s="56"/>
      <c r="O21" s="26"/>
      <c r="P21" s="26"/>
      <c r="Q21" s="26"/>
    </row>
    <row r="22" spans="1:17" s="1" customFormat="1" ht="12.75">
      <c r="A22" s="17" t="s">
        <v>17</v>
      </c>
      <c r="B22" s="25"/>
      <c r="C22" s="26"/>
      <c r="D22" s="27"/>
      <c r="E22" s="26"/>
      <c r="F22" s="26"/>
      <c r="G22" s="26"/>
      <c r="H22" s="25"/>
      <c r="I22" s="26"/>
      <c r="J22" s="27"/>
      <c r="K22" s="26"/>
      <c r="L22" s="26"/>
      <c r="M22" s="26"/>
      <c r="N22" s="56"/>
      <c r="O22" s="26"/>
      <c r="P22" s="26"/>
      <c r="Q22" s="26"/>
    </row>
    <row r="23" spans="1:17" ht="12.75">
      <c r="A23" s="71" t="s">
        <v>5</v>
      </c>
      <c r="B23" s="11">
        <v>501</v>
      </c>
      <c r="C23" s="12">
        <v>303</v>
      </c>
      <c r="D23" s="13">
        <v>804</v>
      </c>
      <c r="E23" s="12">
        <v>13675</v>
      </c>
      <c r="F23" s="12">
        <v>16650</v>
      </c>
      <c r="G23" s="12">
        <v>30325</v>
      </c>
      <c r="H23" s="11">
        <v>29</v>
      </c>
      <c r="I23" s="12">
        <v>38</v>
      </c>
      <c r="J23" s="13">
        <v>67</v>
      </c>
      <c r="K23" s="12">
        <f aca="true" t="shared" si="7" ref="K23:M27">SUM(H23,E23,B23)</f>
        <v>14205</v>
      </c>
      <c r="L23" s="12">
        <f t="shared" si="7"/>
        <v>16991</v>
      </c>
      <c r="M23" s="12">
        <f t="shared" si="7"/>
        <v>31196</v>
      </c>
      <c r="N23" s="55"/>
      <c r="O23" s="51">
        <f aca="true" t="shared" si="8" ref="O23:Q27">B23/(B23+E23)*100</f>
        <v>3.534142212189616</v>
      </c>
      <c r="P23" s="51">
        <f t="shared" si="8"/>
        <v>1.787294284197487</v>
      </c>
      <c r="Q23" s="51">
        <f t="shared" si="8"/>
        <v>2.5828006039384497</v>
      </c>
    </row>
    <row r="24" spans="1:17" ht="12.75">
      <c r="A24" s="71" t="s">
        <v>7</v>
      </c>
      <c r="B24" s="11">
        <v>1314</v>
      </c>
      <c r="C24" s="12">
        <v>655</v>
      </c>
      <c r="D24" s="13">
        <v>1969</v>
      </c>
      <c r="E24" s="12">
        <v>9640</v>
      </c>
      <c r="F24" s="12">
        <v>7471</v>
      </c>
      <c r="G24" s="12">
        <v>17111</v>
      </c>
      <c r="H24" s="11">
        <v>30</v>
      </c>
      <c r="I24" s="12">
        <v>27</v>
      </c>
      <c r="J24" s="13">
        <v>57</v>
      </c>
      <c r="K24" s="12">
        <f t="shared" si="7"/>
        <v>10984</v>
      </c>
      <c r="L24" s="12">
        <f t="shared" si="7"/>
        <v>8153</v>
      </c>
      <c r="M24" s="12">
        <f t="shared" si="7"/>
        <v>19137</v>
      </c>
      <c r="N24" s="55"/>
      <c r="O24" s="51">
        <f t="shared" si="8"/>
        <v>11.995618039072484</v>
      </c>
      <c r="P24" s="51">
        <f t="shared" si="8"/>
        <v>8.060546394289933</v>
      </c>
      <c r="Q24" s="51">
        <f t="shared" si="8"/>
        <v>10.319706498951781</v>
      </c>
    </row>
    <row r="25" spans="1:17" ht="12.75">
      <c r="A25" s="71" t="s">
        <v>6</v>
      </c>
      <c r="B25" s="11">
        <v>93</v>
      </c>
      <c r="C25" s="12">
        <v>106</v>
      </c>
      <c r="D25" s="13">
        <v>199</v>
      </c>
      <c r="E25" s="12">
        <v>388</v>
      </c>
      <c r="F25" s="12">
        <v>681</v>
      </c>
      <c r="G25" s="12">
        <v>1069</v>
      </c>
      <c r="H25" s="11">
        <v>4</v>
      </c>
      <c r="I25" s="12">
        <v>5</v>
      </c>
      <c r="J25" s="13">
        <v>9</v>
      </c>
      <c r="K25" s="12">
        <f t="shared" si="7"/>
        <v>485</v>
      </c>
      <c r="L25" s="12">
        <f t="shared" si="7"/>
        <v>792</v>
      </c>
      <c r="M25" s="12">
        <f t="shared" si="7"/>
        <v>1277</v>
      </c>
      <c r="N25" s="55"/>
      <c r="O25" s="51">
        <f t="shared" si="8"/>
        <v>19.334719334719335</v>
      </c>
      <c r="P25" s="51">
        <f t="shared" si="8"/>
        <v>13.468869123252858</v>
      </c>
      <c r="Q25" s="51">
        <f t="shared" si="8"/>
        <v>15.694006309148264</v>
      </c>
    </row>
    <row r="26" spans="1:17" ht="12.75">
      <c r="A26" s="71" t="s">
        <v>8</v>
      </c>
      <c r="B26" s="11">
        <v>800</v>
      </c>
      <c r="C26" s="12">
        <v>412</v>
      </c>
      <c r="D26" s="13">
        <v>1212</v>
      </c>
      <c r="E26" s="12">
        <v>6036</v>
      </c>
      <c r="F26" s="12">
        <v>5092</v>
      </c>
      <c r="G26" s="12">
        <v>11128</v>
      </c>
      <c r="H26" s="11">
        <v>133</v>
      </c>
      <c r="I26" s="12">
        <v>55</v>
      </c>
      <c r="J26" s="13">
        <v>188</v>
      </c>
      <c r="K26" s="12">
        <f t="shared" si="7"/>
        <v>6969</v>
      </c>
      <c r="L26" s="12">
        <f t="shared" si="7"/>
        <v>5559</v>
      </c>
      <c r="M26" s="12">
        <f t="shared" si="7"/>
        <v>12528</v>
      </c>
      <c r="N26" s="55"/>
      <c r="O26" s="51">
        <f t="shared" si="8"/>
        <v>11.702750146284377</v>
      </c>
      <c r="P26" s="51">
        <f t="shared" si="8"/>
        <v>7.4854651162790695</v>
      </c>
      <c r="Q26" s="51">
        <f t="shared" si="8"/>
        <v>9.821717990275527</v>
      </c>
    </row>
    <row r="27" spans="1:17" s="60" customFormat="1" ht="12.75">
      <c r="A27" s="24" t="s">
        <v>1</v>
      </c>
      <c r="B27" s="18">
        <f>SUM(B23:B26)</f>
        <v>2708</v>
      </c>
      <c r="C27" s="19">
        <f aca="true" t="shared" si="9" ref="C27:J27">SUM(C23:C26)</f>
        <v>1476</v>
      </c>
      <c r="D27" s="20">
        <f t="shared" si="9"/>
        <v>4184</v>
      </c>
      <c r="E27" s="19">
        <f t="shared" si="9"/>
        <v>29739</v>
      </c>
      <c r="F27" s="19">
        <f t="shared" si="9"/>
        <v>29894</v>
      </c>
      <c r="G27" s="19">
        <f t="shared" si="9"/>
        <v>59633</v>
      </c>
      <c r="H27" s="18">
        <f t="shared" si="9"/>
        <v>196</v>
      </c>
      <c r="I27" s="19">
        <f t="shared" si="9"/>
        <v>125</v>
      </c>
      <c r="J27" s="20">
        <f t="shared" si="9"/>
        <v>321</v>
      </c>
      <c r="K27" s="19">
        <f t="shared" si="7"/>
        <v>32643</v>
      </c>
      <c r="L27" s="19">
        <f t="shared" si="7"/>
        <v>31495</v>
      </c>
      <c r="M27" s="20">
        <f t="shared" si="7"/>
        <v>64138</v>
      </c>
      <c r="N27" s="59"/>
      <c r="O27" s="63">
        <f t="shared" si="8"/>
        <v>8.345917958516965</v>
      </c>
      <c r="P27" s="57">
        <f t="shared" si="8"/>
        <v>4.705132291998725</v>
      </c>
      <c r="Q27" s="57">
        <f t="shared" si="8"/>
        <v>6.556246768102543</v>
      </c>
    </row>
    <row r="28" spans="1:17" ht="12.75">
      <c r="A28" s="17" t="s">
        <v>18</v>
      </c>
      <c r="B28" s="11"/>
      <c r="C28" s="12"/>
      <c r="D28" s="13"/>
      <c r="E28" s="12"/>
      <c r="F28" s="12"/>
      <c r="G28" s="12"/>
      <c r="H28" s="11"/>
      <c r="I28" s="12"/>
      <c r="J28" s="13"/>
      <c r="K28" s="12"/>
      <c r="L28" s="12"/>
      <c r="M28" s="12"/>
      <c r="N28" s="55"/>
      <c r="O28" s="51"/>
      <c r="P28" s="51"/>
      <c r="Q28" s="51"/>
    </row>
    <row r="29" spans="1:17" ht="12.75">
      <c r="A29" s="71" t="s">
        <v>5</v>
      </c>
      <c r="B29" s="11">
        <v>458</v>
      </c>
      <c r="C29" s="12">
        <v>296</v>
      </c>
      <c r="D29" s="13">
        <v>754</v>
      </c>
      <c r="E29" s="12">
        <v>12242</v>
      </c>
      <c r="F29" s="12">
        <v>15042</v>
      </c>
      <c r="G29" s="12">
        <v>27284</v>
      </c>
      <c r="H29" s="11">
        <v>118</v>
      </c>
      <c r="I29" s="12">
        <v>87</v>
      </c>
      <c r="J29" s="13">
        <v>205</v>
      </c>
      <c r="K29" s="12">
        <f aca="true" t="shared" si="10" ref="K29:M33">SUM(H29,E29,B29)</f>
        <v>12818</v>
      </c>
      <c r="L29" s="12">
        <f t="shared" si="10"/>
        <v>15425</v>
      </c>
      <c r="M29" s="12">
        <f t="shared" si="10"/>
        <v>28243</v>
      </c>
      <c r="N29" s="55"/>
      <c r="O29" s="51">
        <f aca="true" t="shared" si="11" ref="O29:O34">B29/(B29+E29)*100</f>
        <v>3.6062992125984255</v>
      </c>
      <c r="P29" s="51">
        <f aca="true" t="shared" si="12" ref="P29:P34">C29/(C29+F29)*100</f>
        <v>1.929847437736341</v>
      </c>
      <c r="Q29" s="51">
        <f aca="true" t="shared" si="13" ref="Q29:Q34">D29/(D29+G29)*100</f>
        <v>2.6892075041015766</v>
      </c>
    </row>
    <row r="30" spans="1:17" s="3" customFormat="1" ht="12.75">
      <c r="A30" s="71" t="s">
        <v>7</v>
      </c>
      <c r="B30" s="11">
        <v>1053</v>
      </c>
      <c r="C30" s="12">
        <v>471</v>
      </c>
      <c r="D30" s="13">
        <v>1524</v>
      </c>
      <c r="E30" s="12">
        <v>10494</v>
      </c>
      <c r="F30" s="12">
        <v>8139</v>
      </c>
      <c r="G30" s="12">
        <v>18633</v>
      </c>
      <c r="H30" s="11">
        <v>20</v>
      </c>
      <c r="I30" s="12">
        <v>19</v>
      </c>
      <c r="J30" s="13">
        <v>39</v>
      </c>
      <c r="K30" s="12">
        <f t="shared" si="10"/>
        <v>11567</v>
      </c>
      <c r="L30" s="12">
        <f t="shared" si="10"/>
        <v>8629</v>
      </c>
      <c r="M30" s="12">
        <f t="shared" si="10"/>
        <v>20196</v>
      </c>
      <c r="N30" s="55"/>
      <c r="O30" s="51">
        <f t="shared" si="11"/>
        <v>9.11925175370226</v>
      </c>
      <c r="P30" s="51">
        <f t="shared" si="12"/>
        <v>5.470383275261324</v>
      </c>
      <c r="Q30" s="51">
        <f t="shared" si="13"/>
        <v>7.5606489060872155</v>
      </c>
    </row>
    <row r="31" spans="1:17" s="3" customFormat="1" ht="12.75">
      <c r="A31" s="71" t="s">
        <v>6</v>
      </c>
      <c r="B31" s="11">
        <v>70</v>
      </c>
      <c r="C31" s="12">
        <v>83</v>
      </c>
      <c r="D31" s="13">
        <v>153</v>
      </c>
      <c r="E31" s="12">
        <v>392</v>
      </c>
      <c r="F31" s="12">
        <v>836</v>
      </c>
      <c r="G31" s="12">
        <v>1228</v>
      </c>
      <c r="H31" s="11">
        <v>0</v>
      </c>
      <c r="I31" s="12">
        <v>1</v>
      </c>
      <c r="J31" s="13">
        <v>1</v>
      </c>
      <c r="K31" s="12">
        <f t="shared" si="10"/>
        <v>462</v>
      </c>
      <c r="L31" s="12">
        <f t="shared" si="10"/>
        <v>920</v>
      </c>
      <c r="M31" s="12">
        <f t="shared" si="10"/>
        <v>1382</v>
      </c>
      <c r="N31" s="55"/>
      <c r="O31" s="51">
        <f t="shared" si="11"/>
        <v>15.151515151515152</v>
      </c>
      <c r="P31" s="51">
        <f t="shared" si="12"/>
        <v>9.031556039173013</v>
      </c>
      <c r="Q31" s="51">
        <f t="shared" si="13"/>
        <v>11.0789283128168</v>
      </c>
    </row>
    <row r="32" spans="1:17" ht="12.75">
      <c r="A32" s="71" t="s">
        <v>8</v>
      </c>
      <c r="B32" s="14">
        <v>576</v>
      </c>
      <c r="C32" s="15">
        <v>276</v>
      </c>
      <c r="D32" s="16">
        <v>852</v>
      </c>
      <c r="E32" s="15">
        <v>6680</v>
      </c>
      <c r="F32" s="15">
        <v>5825</v>
      </c>
      <c r="G32" s="15">
        <v>12505</v>
      </c>
      <c r="H32" s="14">
        <v>66</v>
      </c>
      <c r="I32" s="15">
        <v>60</v>
      </c>
      <c r="J32" s="16">
        <v>126</v>
      </c>
      <c r="K32" s="15">
        <f t="shared" si="10"/>
        <v>7322</v>
      </c>
      <c r="L32" s="15">
        <f t="shared" si="10"/>
        <v>6161</v>
      </c>
      <c r="M32" s="15">
        <f t="shared" si="10"/>
        <v>13483</v>
      </c>
      <c r="N32" s="55"/>
      <c r="O32" s="52">
        <f t="shared" si="11"/>
        <v>7.938257993384785</v>
      </c>
      <c r="P32" s="52">
        <f t="shared" si="12"/>
        <v>4.523848549418128</v>
      </c>
      <c r="Q32" s="52">
        <f t="shared" si="13"/>
        <v>6.378677846821891</v>
      </c>
    </row>
    <row r="33" spans="1:17" s="60" customFormat="1" ht="12.75">
      <c r="A33" s="24" t="s">
        <v>1</v>
      </c>
      <c r="B33" s="25">
        <f aca="true" t="shared" si="14" ref="B33:J33">SUM(B29:B32)</f>
        <v>2157</v>
      </c>
      <c r="C33" s="26">
        <f t="shared" si="14"/>
        <v>1126</v>
      </c>
      <c r="D33" s="27">
        <f t="shared" si="14"/>
        <v>3283</v>
      </c>
      <c r="E33" s="26">
        <f t="shared" si="14"/>
        <v>29808</v>
      </c>
      <c r="F33" s="26">
        <f t="shared" si="14"/>
        <v>29842</v>
      </c>
      <c r="G33" s="26">
        <f t="shared" si="14"/>
        <v>59650</v>
      </c>
      <c r="H33" s="25">
        <f t="shared" si="14"/>
        <v>204</v>
      </c>
      <c r="I33" s="26">
        <f t="shared" si="14"/>
        <v>167</v>
      </c>
      <c r="J33" s="27">
        <f t="shared" si="14"/>
        <v>371</v>
      </c>
      <c r="K33" s="26">
        <f t="shared" si="10"/>
        <v>32169</v>
      </c>
      <c r="L33" s="26">
        <f t="shared" si="10"/>
        <v>31135</v>
      </c>
      <c r="M33" s="26">
        <f t="shared" si="10"/>
        <v>63304</v>
      </c>
      <c r="N33" s="59"/>
      <c r="O33" s="53">
        <f t="shared" si="11"/>
        <v>6.748005631159081</v>
      </c>
      <c r="P33" s="53">
        <f t="shared" si="12"/>
        <v>3.636011366571945</v>
      </c>
      <c r="Q33" s="53">
        <f t="shared" si="13"/>
        <v>5.216658986541242</v>
      </c>
    </row>
    <row r="34" spans="1:17" s="1" customFormat="1" ht="12.75">
      <c r="A34" s="24" t="s">
        <v>21</v>
      </c>
      <c r="B34" s="18">
        <f>SUM(B33,B27)</f>
        <v>4865</v>
      </c>
      <c r="C34" s="19">
        <f aca="true" t="shared" si="15" ref="C34:J34">SUM(C33,C27)</f>
        <v>2602</v>
      </c>
      <c r="D34" s="20">
        <f t="shared" si="15"/>
        <v>7467</v>
      </c>
      <c r="E34" s="19">
        <f t="shared" si="15"/>
        <v>59547</v>
      </c>
      <c r="F34" s="19">
        <f t="shared" si="15"/>
        <v>59736</v>
      </c>
      <c r="G34" s="19">
        <f t="shared" si="15"/>
        <v>119283</v>
      </c>
      <c r="H34" s="18">
        <f t="shared" si="15"/>
        <v>400</v>
      </c>
      <c r="I34" s="19">
        <f t="shared" si="15"/>
        <v>292</v>
      </c>
      <c r="J34" s="20">
        <f t="shared" si="15"/>
        <v>692</v>
      </c>
      <c r="K34" s="19">
        <f>SUM(K27,K33)</f>
        <v>64812</v>
      </c>
      <c r="L34" s="19">
        <f>SUM(L27,L33)</f>
        <v>62630</v>
      </c>
      <c r="M34" s="19">
        <f>SUM(M27,M33)</f>
        <v>127442</v>
      </c>
      <c r="N34" s="56"/>
      <c r="O34" s="57">
        <f t="shared" si="11"/>
        <v>7.552940445879649</v>
      </c>
      <c r="P34" s="57">
        <f t="shared" si="12"/>
        <v>4.174019057396772</v>
      </c>
      <c r="Q34" s="57">
        <f t="shared" si="13"/>
        <v>5.89112426035503</v>
      </c>
    </row>
    <row r="35" spans="1:17" s="1" customFormat="1" ht="12.75">
      <c r="A35" s="24"/>
      <c r="B35" s="25"/>
      <c r="C35" s="26"/>
      <c r="D35" s="27"/>
      <c r="E35" s="26"/>
      <c r="F35" s="26"/>
      <c r="G35" s="26"/>
      <c r="H35" s="25"/>
      <c r="I35" s="26"/>
      <c r="J35" s="27"/>
      <c r="K35" s="26"/>
      <c r="L35" s="26"/>
      <c r="M35" s="26"/>
      <c r="N35" s="56"/>
      <c r="O35" s="53"/>
      <c r="P35" s="53"/>
      <c r="Q35" s="53"/>
    </row>
    <row r="36" spans="1:17" s="1" customFormat="1" ht="12.75">
      <c r="A36" s="28" t="s">
        <v>22</v>
      </c>
      <c r="B36" s="25"/>
      <c r="C36" s="26"/>
      <c r="D36" s="27"/>
      <c r="E36" s="26"/>
      <c r="F36" s="26"/>
      <c r="G36" s="26"/>
      <c r="H36" s="25"/>
      <c r="I36" s="26"/>
      <c r="J36" s="27"/>
      <c r="K36" s="26"/>
      <c r="L36" s="26"/>
      <c r="M36" s="26"/>
      <c r="N36" s="56"/>
      <c r="O36" s="26"/>
      <c r="P36" s="26"/>
      <c r="Q36" s="26"/>
    </row>
    <row r="37" spans="1:17" s="1" customFormat="1" ht="12.75">
      <c r="A37" s="17" t="s">
        <v>17</v>
      </c>
      <c r="B37" s="25"/>
      <c r="C37" s="26"/>
      <c r="D37" s="27"/>
      <c r="E37" s="26"/>
      <c r="F37" s="26"/>
      <c r="G37" s="26"/>
      <c r="H37" s="25"/>
      <c r="I37" s="26"/>
      <c r="J37" s="27"/>
      <c r="K37" s="26"/>
      <c r="L37" s="26"/>
      <c r="M37" s="26"/>
      <c r="N37" s="56"/>
      <c r="O37" s="26"/>
      <c r="P37" s="26"/>
      <c r="Q37" s="26"/>
    </row>
    <row r="38" spans="1:17" ht="12.75">
      <c r="A38" s="72" t="s">
        <v>5</v>
      </c>
      <c r="B38" s="11">
        <v>708</v>
      </c>
      <c r="C38" s="12">
        <v>448</v>
      </c>
      <c r="D38" s="13">
        <v>1156</v>
      </c>
      <c r="E38" s="12">
        <v>10655</v>
      </c>
      <c r="F38" s="12">
        <v>13703</v>
      </c>
      <c r="G38" s="12">
        <v>24358</v>
      </c>
      <c r="H38" s="11">
        <v>71</v>
      </c>
      <c r="I38" s="12">
        <v>75</v>
      </c>
      <c r="J38" s="13">
        <v>146</v>
      </c>
      <c r="K38" s="12">
        <f aca="true" t="shared" si="16" ref="K38:M42">SUM(H38,E38,B38)</f>
        <v>11434</v>
      </c>
      <c r="L38" s="12">
        <f t="shared" si="16"/>
        <v>14226</v>
      </c>
      <c r="M38" s="12">
        <f t="shared" si="16"/>
        <v>25660</v>
      </c>
      <c r="N38" s="55"/>
      <c r="O38" s="51">
        <f aca="true" t="shared" si="17" ref="O38:Q42">B38/(B38+E38)*100</f>
        <v>6.230748921939629</v>
      </c>
      <c r="P38" s="51">
        <f t="shared" si="17"/>
        <v>3.165854003250654</v>
      </c>
      <c r="Q38" s="51">
        <f t="shared" si="17"/>
        <v>4.530845810143451</v>
      </c>
    </row>
    <row r="39" spans="1:17" ht="12.75">
      <c r="A39" s="71" t="s">
        <v>7</v>
      </c>
      <c r="B39" s="11">
        <v>1806</v>
      </c>
      <c r="C39" s="12">
        <v>914</v>
      </c>
      <c r="D39" s="13">
        <v>2720</v>
      </c>
      <c r="E39" s="12">
        <v>10845</v>
      </c>
      <c r="F39" s="12">
        <v>8997</v>
      </c>
      <c r="G39" s="12">
        <v>19842</v>
      </c>
      <c r="H39" s="11">
        <v>50</v>
      </c>
      <c r="I39" s="12">
        <v>46</v>
      </c>
      <c r="J39" s="13">
        <v>96</v>
      </c>
      <c r="K39" s="12">
        <f t="shared" si="16"/>
        <v>12701</v>
      </c>
      <c r="L39" s="12">
        <f t="shared" si="16"/>
        <v>9957</v>
      </c>
      <c r="M39" s="12">
        <f t="shared" si="16"/>
        <v>22658</v>
      </c>
      <c r="N39" s="55"/>
      <c r="O39" s="51">
        <f t="shared" si="17"/>
        <v>14.275551339815035</v>
      </c>
      <c r="P39" s="51">
        <f t="shared" si="17"/>
        <v>9.222076480678036</v>
      </c>
      <c r="Q39" s="51">
        <f t="shared" si="17"/>
        <v>12.055668823685844</v>
      </c>
    </row>
    <row r="40" spans="1:17" ht="12.75">
      <c r="A40" s="71" t="s">
        <v>6</v>
      </c>
      <c r="B40" s="11">
        <v>101</v>
      </c>
      <c r="C40" s="12">
        <v>107</v>
      </c>
      <c r="D40" s="13">
        <v>208</v>
      </c>
      <c r="E40" s="12">
        <v>483</v>
      </c>
      <c r="F40" s="12">
        <v>918</v>
      </c>
      <c r="G40" s="12">
        <v>1401</v>
      </c>
      <c r="H40" s="11">
        <v>9</v>
      </c>
      <c r="I40" s="12">
        <v>8</v>
      </c>
      <c r="J40" s="13">
        <v>17</v>
      </c>
      <c r="K40" s="12">
        <f t="shared" si="16"/>
        <v>593</v>
      </c>
      <c r="L40" s="12">
        <f t="shared" si="16"/>
        <v>1033</v>
      </c>
      <c r="M40" s="12">
        <f t="shared" si="16"/>
        <v>1626</v>
      </c>
      <c r="N40" s="55"/>
      <c r="O40" s="51">
        <f t="shared" si="17"/>
        <v>17.294520547945204</v>
      </c>
      <c r="P40" s="51">
        <f t="shared" si="17"/>
        <v>10.439024390243903</v>
      </c>
      <c r="Q40" s="51">
        <f t="shared" si="17"/>
        <v>12.927284027346179</v>
      </c>
    </row>
    <row r="41" spans="1:17" ht="12.75">
      <c r="A41" s="71" t="s">
        <v>8</v>
      </c>
      <c r="B41" s="11">
        <v>658</v>
      </c>
      <c r="C41" s="12">
        <v>518</v>
      </c>
      <c r="D41" s="13">
        <v>1176</v>
      </c>
      <c r="E41" s="12">
        <v>6888</v>
      </c>
      <c r="F41" s="12">
        <v>6328</v>
      </c>
      <c r="G41" s="12">
        <v>13216</v>
      </c>
      <c r="H41" s="11">
        <v>96</v>
      </c>
      <c r="I41" s="12">
        <v>88</v>
      </c>
      <c r="J41" s="13">
        <v>184</v>
      </c>
      <c r="K41" s="12">
        <f t="shared" si="16"/>
        <v>7642</v>
      </c>
      <c r="L41" s="12">
        <f t="shared" si="16"/>
        <v>6934</v>
      </c>
      <c r="M41" s="12">
        <f t="shared" si="16"/>
        <v>14576</v>
      </c>
      <c r="N41" s="55"/>
      <c r="O41" s="51">
        <f t="shared" si="17"/>
        <v>8.719851576994433</v>
      </c>
      <c r="P41" s="51">
        <f t="shared" si="17"/>
        <v>7.566462167689162</v>
      </c>
      <c r="Q41" s="51">
        <f t="shared" si="17"/>
        <v>8.171206225680933</v>
      </c>
    </row>
    <row r="42" spans="1:17" s="60" customFormat="1" ht="12.75">
      <c r="A42" s="24" t="s">
        <v>1</v>
      </c>
      <c r="B42" s="18">
        <f aca="true" t="shared" si="18" ref="B42:J42">SUM(B38:B41)</f>
        <v>3273</v>
      </c>
      <c r="C42" s="19">
        <f t="shared" si="18"/>
        <v>1987</v>
      </c>
      <c r="D42" s="20">
        <f t="shared" si="18"/>
        <v>5260</v>
      </c>
      <c r="E42" s="19">
        <f t="shared" si="18"/>
        <v>28871</v>
      </c>
      <c r="F42" s="19">
        <f t="shared" si="18"/>
        <v>29946</v>
      </c>
      <c r="G42" s="19">
        <f t="shared" si="18"/>
        <v>58817</v>
      </c>
      <c r="H42" s="18">
        <f t="shared" si="18"/>
        <v>226</v>
      </c>
      <c r="I42" s="19">
        <f t="shared" si="18"/>
        <v>217</v>
      </c>
      <c r="J42" s="20">
        <f t="shared" si="18"/>
        <v>443</v>
      </c>
      <c r="K42" s="19">
        <f t="shared" si="16"/>
        <v>32370</v>
      </c>
      <c r="L42" s="19">
        <f t="shared" si="16"/>
        <v>32150</v>
      </c>
      <c r="M42" s="20">
        <f t="shared" si="16"/>
        <v>64520</v>
      </c>
      <c r="N42" s="59"/>
      <c r="O42" s="63">
        <f t="shared" si="17"/>
        <v>10.18230462916874</v>
      </c>
      <c r="P42" s="57">
        <f t="shared" si="17"/>
        <v>6.22240315660915</v>
      </c>
      <c r="Q42" s="57">
        <f t="shared" si="17"/>
        <v>8.208873698831095</v>
      </c>
    </row>
    <row r="43" spans="1:17" ht="12.75">
      <c r="A43" s="17" t="s">
        <v>18</v>
      </c>
      <c r="B43" s="11"/>
      <c r="C43" s="12"/>
      <c r="D43" s="13"/>
      <c r="E43" s="12"/>
      <c r="F43" s="12"/>
      <c r="G43" s="12"/>
      <c r="H43" s="11"/>
      <c r="I43" s="12"/>
      <c r="J43" s="13"/>
      <c r="K43" s="12"/>
      <c r="L43" s="12"/>
      <c r="M43" s="12"/>
      <c r="N43" s="55"/>
      <c r="O43" s="51"/>
      <c r="P43" s="51"/>
      <c r="Q43" s="51"/>
    </row>
    <row r="44" spans="1:17" ht="12.75">
      <c r="A44" s="72" t="s">
        <v>5</v>
      </c>
      <c r="B44" s="11">
        <v>230</v>
      </c>
      <c r="C44" s="12">
        <v>126</v>
      </c>
      <c r="D44" s="13">
        <v>356</v>
      </c>
      <c r="E44" s="12">
        <v>10464</v>
      </c>
      <c r="F44" s="12">
        <v>13625</v>
      </c>
      <c r="G44" s="12">
        <v>24089</v>
      </c>
      <c r="H44" s="11">
        <v>17</v>
      </c>
      <c r="I44" s="12">
        <v>33</v>
      </c>
      <c r="J44" s="13">
        <v>50</v>
      </c>
      <c r="K44" s="12">
        <f aca="true" t="shared" si="19" ref="K44:M48">SUM(H44,E44,B44)</f>
        <v>10711</v>
      </c>
      <c r="L44" s="12">
        <f t="shared" si="19"/>
        <v>13784</v>
      </c>
      <c r="M44" s="12">
        <f t="shared" si="19"/>
        <v>24495</v>
      </c>
      <c r="N44" s="55"/>
      <c r="O44" s="51">
        <f aca="true" t="shared" si="20" ref="O44:O50">B44/(B44+E44)*100</f>
        <v>2.150738731999252</v>
      </c>
      <c r="P44" s="51">
        <f aca="true" t="shared" si="21" ref="P44:P50">C44/(C44+F44)*100</f>
        <v>0.9162969965820669</v>
      </c>
      <c r="Q44" s="51">
        <f aca="true" t="shared" si="22" ref="Q44:Q50">D44/(D44+G44)*100</f>
        <v>1.4563305379423195</v>
      </c>
    </row>
    <row r="45" spans="1:17" s="3" customFormat="1" ht="12.75">
      <c r="A45" s="71" t="s">
        <v>7</v>
      </c>
      <c r="B45" s="11">
        <v>610</v>
      </c>
      <c r="C45" s="12">
        <v>244</v>
      </c>
      <c r="D45" s="13">
        <v>854</v>
      </c>
      <c r="E45" s="12">
        <v>10319</v>
      </c>
      <c r="F45" s="12">
        <v>8590</v>
      </c>
      <c r="G45" s="12">
        <v>18909</v>
      </c>
      <c r="H45" s="11">
        <v>15</v>
      </c>
      <c r="I45" s="12">
        <v>15</v>
      </c>
      <c r="J45" s="13">
        <v>30</v>
      </c>
      <c r="K45" s="12">
        <f t="shared" si="19"/>
        <v>10944</v>
      </c>
      <c r="L45" s="12">
        <f t="shared" si="19"/>
        <v>8849</v>
      </c>
      <c r="M45" s="12">
        <f t="shared" si="19"/>
        <v>19793</v>
      </c>
      <c r="N45" s="55"/>
      <c r="O45" s="51">
        <f t="shared" si="20"/>
        <v>5.581480464818373</v>
      </c>
      <c r="P45" s="51">
        <f t="shared" si="21"/>
        <v>2.7620556939098937</v>
      </c>
      <c r="Q45" s="51">
        <f t="shared" si="22"/>
        <v>4.321206294590902</v>
      </c>
    </row>
    <row r="46" spans="1:17" s="3" customFormat="1" ht="12.75">
      <c r="A46" s="71" t="s">
        <v>6</v>
      </c>
      <c r="B46" s="11">
        <v>35</v>
      </c>
      <c r="C46" s="12">
        <v>33</v>
      </c>
      <c r="D46" s="13">
        <v>68</v>
      </c>
      <c r="E46" s="12">
        <v>447</v>
      </c>
      <c r="F46" s="12">
        <v>867</v>
      </c>
      <c r="G46" s="12">
        <v>1314</v>
      </c>
      <c r="H46" s="11">
        <v>0</v>
      </c>
      <c r="I46" s="12">
        <v>1</v>
      </c>
      <c r="J46" s="13">
        <v>1</v>
      </c>
      <c r="K46" s="12">
        <f t="shared" si="19"/>
        <v>482</v>
      </c>
      <c r="L46" s="12">
        <f t="shared" si="19"/>
        <v>901</v>
      </c>
      <c r="M46" s="12">
        <f t="shared" si="19"/>
        <v>1383</v>
      </c>
      <c r="N46" s="55"/>
      <c r="O46" s="51">
        <f t="shared" si="20"/>
        <v>7.261410788381744</v>
      </c>
      <c r="P46" s="51">
        <f t="shared" si="21"/>
        <v>3.6666666666666665</v>
      </c>
      <c r="Q46" s="51">
        <f t="shared" si="22"/>
        <v>4.92040520984081</v>
      </c>
    </row>
    <row r="47" spans="1:17" ht="12.75">
      <c r="A47" s="71" t="s">
        <v>8</v>
      </c>
      <c r="B47" s="14">
        <v>359</v>
      </c>
      <c r="C47" s="15">
        <v>217</v>
      </c>
      <c r="D47" s="16">
        <v>576</v>
      </c>
      <c r="E47" s="15">
        <v>6615</v>
      </c>
      <c r="F47" s="15">
        <v>5783</v>
      </c>
      <c r="G47" s="15">
        <v>12398</v>
      </c>
      <c r="H47" s="14">
        <v>25</v>
      </c>
      <c r="I47" s="15">
        <v>20</v>
      </c>
      <c r="J47" s="16">
        <v>45</v>
      </c>
      <c r="K47" s="15">
        <f t="shared" si="19"/>
        <v>6999</v>
      </c>
      <c r="L47" s="15">
        <f t="shared" si="19"/>
        <v>6020</v>
      </c>
      <c r="M47" s="15">
        <f t="shared" si="19"/>
        <v>13019</v>
      </c>
      <c r="N47" s="55"/>
      <c r="O47" s="52">
        <f t="shared" si="20"/>
        <v>5.1476914252939485</v>
      </c>
      <c r="P47" s="52">
        <f t="shared" si="21"/>
        <v>3.6166666666666667</v>
      </c>
      <c r="Q47" s="52">
        <f t="shared" si="22"/>
        <v>4.439648527824881</v>
      </c>
    </row>
    <row r="48" spans="1:17" s="1" customFormat="1" ht="12.75">
      <c r="A48" s="24" t="s">
        <v>1</v>
      </c>
      <c r="B48" s="18">
        <f aca="true" t="shared" si="23" ref="B48:J48">SUM(B44:B47)</f>
        <v>1234</v>
      </c>
      <c r="C48" s="19">
        <f t="shared" si="23"/>
        <v>620</v>
      </c>
      <c r="D48" s="20">
        <f t="shared" si="23"/>
        <v>1854</v>
      </c>
      <c r="E48" s="19">
        <f t="shared" si="23"/>
        <v>27845</v>
      </c>
      <c r="F48" s="19">
        <f t="shared" si="23"/>
        <v>28865</v>
      </c>
      <c r="G48" s="19">
        <f t="shared" si="23"/>
        <v>56710</v>
      </c>
      <c r="H48" s="18">
        <f t="shared" si="23"/>
        <v>57</v>
      </c>
      <c r="I48" s="19">
        <f t="shared" si="23"/>
        <v>69</v>
      </c>
      <c r="J48" s="20">
        <f t="shared" si="23"/>
        <v>126</v>
      </c>
      <c r="K48" s="19">
        <f t="shared" si="19"/>
        <v>29136</v>
      </c>
      <c r="L48" s="19">
        <f t="shared" si="19"/>
        <v>29554</v>
      </c>
      <c r="M48" s="19">
        <f t="shared" si="19"/>
        <v>58690</v>
      </c>
      <c r="N48" s="56"/>
      <c r="O48" s="57">
        <f t="shared" si="20"/>
        <v>4.243612228756147</v>
      </c>
      <c r="P48" s="57">
        <f t="shared" si="21"/>
        <v>2.102764117347804</v>
      </c>
      <c r="Q48" s="57">
        <f t="shared" si="22"/>
        <v>3.1657673656171026</v>
      </c>
    </row>
    <row r="49" spans="1:17" s="1" customFormat="1" ht="12.75">
      <c r="A49" s="29" t="s">
        <v>23</v>
      </c>
      <c r="B49" s="18">
        <f>SUM(B48,B42)</f>
        <v>4507</v>
      </c>
      <c r="C49" s="19">
        <f aca="true" t="shared" si="24" ref="C49:M49">SUM(C48,C42)</f>
        <v>2607</v>
      </c>
      <c r="D49" s="20">
        <f t="shared" si="24"/>
        <v>7114</v>
      </c>
      <c r="E49" s="19">
        <f t="shared" si="24"/>
        <v>56716</v>
      </c>
      <c r="F49" s="19">
        <f t="shared" si="24"/>
        <v>58811</v>
      </c>
      <c r="G49" s="19">
        <f t="shared" si="24"/>
        <v>115527</v>
      </c>
      <c r="H49" s="18">
        <f t="shared" si="24"/>
        <v>283</v>
      </c>
      <c r="I49" s="19">
        <f t="shared" si="24"/>
        <v>286</v>
      </c>
      <c r="J49" s="20">
        <f t="shared" si="24"/>
        <v>569</v>
      </c>
      <c r="K49" s="19">
        <f t="shared" si="24"/>
        <v>61506</v>
      </c>
      <c r="L49" s="19">
        <f t="shared" si="24"/>
        <v>61704</v>
      </c>
      <c r="M49" s="19">
        <f t="shared" si="24"/>
        <v>123210</v>
      </c>
      <c r="N49" s="56"/>
      <c r="O49" s="57">
        <f t="shared" si="20"/>
        <v>7.361612465903337</v>
      </c>
      <c r="P49" s="57">
        <f t="shared" si="21"/>
        <v>4.244683968869061</v>
      </c>
      <c r="Q49" s="57">
        <f t="shared" si="22"/>
        <v>5.800670248937958</v>
      </c>
    </row>
    <row r="50" spans="1:17" s="211" customFormat="1" ht="18" customHeight="1">
      <c r="A50" s="205" t="s">
        <v>24</v>
      </c>
      <c r="B50" s="206">
        <f>SUM(B49,B34,B19)</f>
        <v>11210</v>
      </c>
      <c r="C50" s="207">
        <f aca="true" t="shared" si="25" ref="C50:M50">SUM(C49,C34,C19)</f>
        <v>6310</v>
      </c>
      <c r="D50" s="208">
        <f t="shared" si="25"/>
        <v>17520</v>
      </c>
      <c r="E50" s="207">
        <f t="shared" si="25"/>
        <v>176222</v>
      </c>
      <c r="F50" s="207">
        <f t="shared" si="25"/>
        <v>177953</v>
      </c>
      <c r="G50" s="207">
        <f t="shared" si="25"/>
        <v>354175</v>
      </c>
      <c r="H50" s="206">
        <f t="shared" si="25"/>
        <v>938</v>
      </c>
      <c r="I50" s="207">
        <f t="shared" si="25"/>
        <v>816</v>
      </c>
      <c r="J50" s="208">
        <f t="shared" si="25"/>
        <v>1754</v>
      </c>
      <c r="K50" s="207">
        <f t="shared" si="25"/>
        <v>188370</v>
      </c>
      <c r="L50" s="207">
        <f t="shared" si="25"/>
        <v>185079</v>
      </c>
      <c r="M50" s="207">
        <f t="shared" si="25"/>
        <v>373449</v>
      </c>
      <c r="N50" s="209"/>
      <c r="O50" s="210">
        <f t="shared" si="20"/>
        <v>5.980835716419822</v>
      </c>
      <c r="P50" s="210">
        <f t="shared" si="21"/>
        <v>3.4244530915050766</v>
      </c>
      <c r="Q50" s="210">
        <f t="shared" si="22"/>
        <v>4.713542016976284</v>
      </c>
    </row>
    <row r="51" spans="1:17" s="30" customFormat="1" ht="12.75">
      <c r="A51" s="24"/>
      <c r="B51" s="26"/>
      <c r="C51" s="26"/>
      <c r="D51" s="26"/>
      <c r="E51" s="26"/>
      <c r="F51" s="26"/>
      <c r="G51" s="26"/>
      <c r="H51" s="26"/>
      <c r="I51" s="26"/>
      <c r="J51" s="26"/>
      <c r="K51" s="26"/>
      <c r="L51" s="26"/>
      <c r="M51" s="26"/>
      <c r="O51" s="53"/>
      <c r="P51" s="53"/>
      <c r="Q51" s="53"/>
    </row>
    <row r="52" spans="1:17" s="30" customFormat="1" ht="12.75">
      <c r="A52" s="24"/>
      <c r="B52" s="26"/>
      <c r="C52" s="26"/>
      <c r="D52" s="26"/>
      <c r="E52" s="26"/>
      <c r="F52" s="26"/>
      <c r="G52" s="26"/>
      <c r="H52" s="26"/>
      <c r="I52" s="26"/>
      <c r="J52" s="26"/>
      <c r="K52" s="26"/>
      <c r="L52" s="26"/>
      <c r="M52" s="26"/>
      <c r="O52" s="53"/>
      <c r="P52" s="53"/>
      <c r="Q52" s="53"/>
    </row>
    <row r="53" spans="1:17" s="30" customFormat="1" ht="12.75">
      <c r="A53" s="24"/>
      <c r="B53" s="26"/>
      <c r="C53" s="26"/>
      <c r="D53" s="26"/>
      <c r="E53" s="26"/>
      <c r="F53" s="26"/>
      <c r="G53" s="26"/>
      <c r="H53" s="26"/>
      <c r="I53" s="26"/>
      <c r="J53" s="26"/>
      <c r="K53" s="26"/>
      <c r="L53" s="26"/>
      <c r="M53" s="26"/>
      <c r="O53" s="53"/>
      <c r="P53" s="53"/>
      <c r="Q53" s="53"/>
    </row>
    <row r="54" spans="1:17" s="30" customFormat="1" ht="12.75">
      <c r="A54" s="24"/>
      <c r="B54" s="26"/>
      <c r="C54" s="26"/>
      <c r="D54" s="26"/>
      <c r="E54" s="26"/>
      <c r="F54" s="26"/>
      <c r="G54" s="26"/>
      <c r="H54" s="26"/>
      <c r="I54" s="26"/>
      <c r="J54" s="26"/>
      <c r="K54" s="26"/>
      <c r="L54" s="26"/>
      <c r="M54" s="26"/>
      <c r="O54" s="53"/>
      <c r="P54" s="53"/>
      <c r="Q54" s="53"/>
    </row>
    <row r="55" spans="1:17" s="30" customFormat="1" ht="12.75">
      <c r="A55" s="24"/>
      <c r="B55" s="26"/>
      <c r="C55" s="26"/>
      <c r="D55" s="26"/>
      <c r="E55" s="26"/>
      <c r="F55" s="26"/>
      <c r="G55" s="26"/>
      <c r="H55" s="26"/>
      <c r="I55" s="26"/>
      <c r="J55" s="26"/>
      <c r="K55" s="26"/>
      <c r="L55" s="26"/>
      <c r="M55" s="26"/>
      <c r="O55" s="53"/>
      <c r="P55" s="53"/>
      <c r="Q55" s="53"/>
    </row>
    <row r="56" spans="1:17" s="30" customFormat="1" ht="12.75">
      <c r="A56" s="24"/>
      <c r="B56" s="26"/>
      <c r="C56" s="26"/>
      <c r="D56" s="26"/>
      <c r="E56" s="26"/>
      <c r="F56" s="26"/>
      <c r="G56" s="26"/>
      <c r="H56" s="26"/>
      <c r="I56" s="26"/>
      <c r="J56" s="26"/>
      <c r="K56" s="26"/>
      <c r="L56" s="26"/>
      <c r="M56" s="26"/>
      <c r="O56" s="53"/>
      <c r="P56" s="53"/>
      <c r="Q56" s="53"/>
    </row>
    <row r="57" spans="1:17" s="30" customFormat="1" ht="12.75">
      <c r="A57" s="24"/>
      <c r="B57" s="26"/>
      <c r="C57" s="26"/>
      <c r="D57" s="26"/>
      <c r="E57" s="26"/>
      <c r="F57" s="26"/>
      <c r="G57" s="26"/>
      <c r="H57" s="26"/>
      <c r="I57" s="26"/>
      <c r="J57" s="26"/>
      <c r="K57" s="26"/>
      <c r="L57" s="26"/>
      <c r="M57" s="26"/>
      <c r="O57" s="53"/>
      <c r="P57" s="53"/>
      <c r="Q57" s="53"/>
    </row>
    <row r="58" spans="1:17" s="30" customFormat="1" ht="12.75">
      <c r="A58" s="24"/>
      <c r="B58" s="26"/>
      <c r="C58" s="26"/>
      <c r="D58" s="26"/>
      <c r="E58" s="26"/>
      <c r="F58" s="26"/>
      <c r="G58" s="26"/>
      <c r="H58" s="26"/>
      <c r="I58" s="26"/>
      <c r="J58" s="26"/>
      <c r="K58" s="26"/>
      <c r="L58" s="26"/>
      <c r="M58" s="26"/>
      <c r="O58" s="53"/>
      <c r="P58" s="53"/>
      <c r="Q58" s="53"/>
    </row>
    <row r="59" spans="1:17" s="30" customFormat="1" ht="12.75">
      <c r="A59" s="24"/>
      <c r="B59" s="26"/>
      <c r="C59" s="26"/>
      <c r="D59" s="26"/>
      <c r="E59" s="26"/>
      <c r="F59" s="26"/>
      <c r="G59" s="26"/>
      <c r="H59" s="26"/>
      <c r="I59" s="26"/>
      <c r="J59" s="26"/>
      <c r="K59" s="26"/>
      <c r="L59" s="26"/>
      <c r="M59" s="26"/>
      <c r="O59" s="53"/>
      <c r="P59" s="53"/>
      <c r="Q59" s="53"/>
    </row>
    <row r="60" spans="1:17" s="30" customFormat="1" ht="12.75">
      <c r="A60" s="24"/>
      <c r="B60" s="26"/>
      <c r="C60" s="26"/>
      <c r="D60" s="26"/>
      <c r="E60" s="26"/>
      <c r="F60" s="26"/>
      <c r="G60" s="26"/>
      <c r="H60" s="26"/>
      <c r="I60" s="26"/>
      <c r="J60" s="26"/>
      <c r="K60" s="26"/>
      <c r="L60" s="26"/>
      <c r="M60" s="26"/>
      <c r="O60" s="53"/>
      <c r="P60" s="53"/>
      <c r="Q60" s="53"/>
    </row>
    <row r="61" spans="1:17" s="30" customFormat="1" ht="12.75">
      <c r="A61" s="24"/>
      <c r="B61" s="26"/>
      <c r="C61" s="26"/>
      <c r="D61" s="26"/>
      <c r="E61" s="26"/>
      <c r="F61" s="26"/>
      <c r="G61" s="26"/>
      <c r="H61" s="26"/>
      <c r="I61" s="26"/>
      <c r="J61" s="26"/>
      <c r="K61" s="26"/>
      <c r="L61" s="26"/>
      <c r="M61" s="26"/>
      <c r="O61" s="53"/>
      <c r="P61" s="53"/>
      <c r="Q61" s="53"/>
    </row>
    <row r="62" spans="1:17" s="30" customFormat="1" ht="12.75">
      <c r="A62" s="24"/>
      <c r="B62" s="26"/>
      <c r="C62" s="26"/>
      <c r="D62" s="26"/>
      <c r="E62" s="26"/>
      <c r="F62" s="26"/>
      <c r="G62" s="26"/>
      <c r="H62" s="26"/>
      <c r="I62" s="26"/>
      <c r="J62" s="26"/>
      <c r="K62" s="26"/>
      <c r="L62" s="26"/>
      <c r="M62" s="26"/>
      <c r="O62" s="53"/>
      <c r="P62" s="53"/>
      <c r="Q62" s="53"/>
    </row>
    <row r="63" spans="1:17" s="30" customFormat="1" ht="12.75">
      <c r="A63" s="24"/>
      <c r="B63" s="26"/>
      <c r="C63" s="26"/>
      <c r="D63" s="26"/>
      <c r="E63" s="26"/>
      <c r="F63" s="26"/>
      <c r="G63" s="26"/>
      <c r="H63" s="26"/>
      <c r="I63" s="26"/>
      <c r="J63" s="26"/>
      <c r="K63" s="26"/>
      <c r="L63" s="26"/>
      <c r="M63" s="26"/>
      <c r="O63" s="53"/>
      <c r="P63" s="53"/>
      <c r="Q63" s="53"/>
    </row>
    <row r="64" spans="1:17" s="30" customFormat="1" ht="12.75">
      <c r="A64" s="24"/>
      <c r="B64" s="26"/>
      <c r="C64" s="26"/>
      <c r="D64" s="26"/>
      <c r="E64" s="26"/>
      <c r="F64" s="26"/>
      <c r="G64" s="26"/>
      <c r="H64" s="26"/>
      <c r="I64" s="26"/>
      <c r="J64" s="26"/>
      <c r="K64" s="26"/>
      <c r="L64" s="26"/>
      <c r="M64" s="26"/>
      <c r="O64" s="53"/>
      <c r="P64" s="53"/>
      <c r="Q64" s="53"/>
    </row>
    <row r="65" spans="1:17" s="30" customFormat="1" ht="12.75">
      <c r="A65" s="24"/>
      <c r="B65" s="26"/>
      <c r="C65" s="26"/>
      <c r="D65" s="26"/>
      <c r="E65" s="26"/>
      <c r="F65" s="26"/>
      <c r="G65" s="26"/>
      <c r="H65" s="26"/>
      <c r="I65" s="26"/>
      <c r="J65" s="26"/>
      <c r="K65" s="26"/>
      <c r="L65" s="26"/>
      <c r="M65" s="26"/>
      <c r="O65" s="53"/>
      <c r="P65" s="53"/>
      <c r="Q65" s="53"/>
    </row>
    <row r="66" ht="12.75">
      <c r="A66" s="30" t="s">
        <v>72</v>
      </c>
    </row>
    <row r="67" spans="1:17" ht="12.75">
      <c r="A67" s="219" t="s">
        <v>9</v>
      </c>
      <c r="B67" s="219"/>
      <c r="C67" s="219"/>
      <c r="D67" s="219"/>
      <c r="E67" s="219"/>
      <c r="F67" s="219"/>
      <c r="G67" s="219"/>
      <c r="H67" s="219"/>
      <c r="I67" s="219"/>
      <c r="J67" s="219"/>
      <c r="K67" s="219"/>
      <c r="L67" s="219"/>
      <c r="M67" s="219"/>
      <c r="N67" s="219"/>
      <c r="O67" s="219"/>
      <c r="P67" s="219"/>
      <c r="Q67" s="219"/>
    </row>
    <row r="68" spans="1:17" ht="12.75">
      <c r="A68" s="219" t="s">
        <v>29</v>
      </c>
      <c r="B68" s="219"/>
      <c r="C68" s="219"/>
      <c r="D68" s="219"/>
      <c r="E68" s="219"/>
      <c r="F68" s="219"/>
      <c r="G68" s="219"/>
      <c r="H68" s="219"/>
      <c r="I68" s="219"/>
      <c r="J68" s="219"/>
      <c r="K68" s="219"/>
      <c r="L68" s="219"/>
      <c r="M68" s="219"/>
      <c r="N68" s="219"/>
      <c r="O68" s="219"/>
      <c r="P68" s="219"/>
      <c r="Q68" s="219"/>
    </row>
    <row r="69" spans="1:17" ht="12.75">
      <c r="A69" s="235" t="s">
        <v>31</v>
      </c>
      <c r="B69" s="235"/>
      <c r="C69" s="235"/>
      <c r="D69" s="235"/>
      <c r="E69" s="235"/>
      <c r="F69" s="235"/>
      <c r="G69" s="235"/>
      <c r="H69" s="235"/>
      <c r="I69" s="235"/>
      <c r="J69" s="235"/>
      <c r="K69" s="235"/>
      <c r="L69" s="235"/>
      <c r="M69" s="235"/>
      <c r="N69" s="235"/>
      <c r="O69" s="235"/>
      <c r="P69" s="235"/>
      <c r="Q69" s="235"/>
    </row>
    <row r="70" ht="12.75">
      <c r="A70" s="1"/>
    </row>
    <row r="71" spans="1:17" ht="12.75">
      <c r="A71" s="219" t="s">
        <v>25</v>
      </c>
      <c r="B71" s="219"/>
      <c r="C71" s="219"/>
      <c r="D71" s="219"/>
      <c r="E71" s="219"/>
      <c r="F71" s="219"/>
      <c r="G71" s="219"/>
      <c r="H71" s="219"/>
      <c r="I71" s="219"/>
      <c r="J71" s="219"/>
      <c r="K71" s="219"/>
      <c r="L71" s="219"/>
      <c r="M71" s="219"/>
      <c r="N71" s="219"/>
      <c r="O71" s="219"/>
      <c r="P71" s="219"/>
      <c r="Q71" s="219"/>
    </row>
    <row r="72" ht="7.5" customHeight="1" thickBot="1"/>
    <row r="73" spans="1:109" ht="13.5" customHeight="1">
      <c r="A73" s="4"/>
      <c r="B73" s="237" t="s">
        <v>2</v>
      </c>
      <c r="C73" s="236"/>
      <c r="D73" s="238"/>
      <c r="E73" s="236" t="s">
        <v>3</v>
      </c>
      <c r="F73" s="236"/>
      <c r="G73" s="236"/>
      <c r="H73" s="239" t="s">
        <v>11</v>
      </c>
      <c r="I73" s="240"/>
      <c r="J73" s="241"/>
      <c r="K73" s="236" t="s">
        <v>1</v>
      </c>
      <c r="L73" s="236"/>
      <c r="M73" s="236"/>
      <c r="N73" s="54"/>
      <c r="O73" s="236" t="s">
        <v>57</v>
      </c>
      <c r="P73" s="236"/>
      <c r="Q73" s="236"/>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row>
    <row r="74" spans="1:109" ht="12.75">
      <c r="A74" s="5"/>
      <c r="B74" s="6" t="s">
        <v>12</v>
      </c>
      <c r="C74" s="7" t="s">
        <v>0</v>
      </c>
      <c r="D74" s="8" t="s">
        <v>13</v>
      </c>
      <c r="E74" s="7" t="s">
        <v>12</v>
      </c>
      <c r="F74" s="7" t="s">
        <v>0</v>
      </c>
      <c r="G74" s="7" t="s">
        <v>13</v>
      </c>
      <c r="H74" s="6" t="s">
        <v>12</v>
      </c>
      <c r="I74" s="7" t="s">
        <v>0</v>
      </c>
      <c r="J74" s="8" t="s">
        <v>13</v>
      </c>
      <c r="K74" s="7" t="s">
        <v>12</v>
      </c>
      <c r="L74" s="7" t="s">
        <v>0</v>
      </c>
      <c r="M74" s="7" t="s">
        <v>13</v>
      </c>
      <c r="N74" s="55"/>
      <c r="O74" s="7" t="s">
        <v>12</v>
      </c>
      <c r="P74" s="7" t="s">
        <v>0</v>
      </c>
      <c r="Q74" s="7" t="s">
        <v>13</v>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row>
    <row r="75" spans="1:93" s="3" customFormat="1" ht="12.75">
      <c r="A75" s="9" t="s">
        <v>14</v>
      </c>
      <c r="B75" s="32"/>
      <c r="C75" s="33"/>
      <c r="D75" s="34"/>
      <c r="E75" s="33"/>
      <c r="F75" s="33"/>
      <c r="G75" s="33"/>
      <c r="H75" s="32"/>
      <c r="I75" s="33"/>
      <c r="J75" s="34"/>
      <c r="K75" s="33"/>
      <c r="L75" s="33"/>
      <c r="M75" s="33"/>
      <c r="N75" s="56"/>
      <c r="O75" s="10"/>
      <c r="P75" s="10"/>
      <c r="Q75" s="10"/>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row>
    <row r="76" spans="1:93" s="3" customFormat="1" ht="12.75">
      <c r="A76" s="28" t="s">
        <v>17</v>
      </c>
      <c r="B76" s="48"/>
      <c r="C76" s="35"/>
      <c r="D76" s="49"/>
      <c r="E76" s="35"/>
      <c r="F76" s="35"/>
      <c r="G76" s="35"/>
      <c r="H76" s="48"/>
      <c r="I76" s="35"/>
      <c r="J76" s="49"/>
      <c r="K76" s="35"/>
      <c r="L76" s="35"/>
      <c r="M76" s="35"/>
      <c r="N76" s="56"/>
      <c r="O76" s="198"/>
      <c r="P76" s="198"/>
      <c r="Q76" s="198"/>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row>
    <row r="77" spans="1:65" s="37" customFormat="1" ht="12.75">
      <c r="A77" s="71" t="s">
        <v>15</v>
      </c>
      <c r="B77" s="11">
        <v>151</v>
      </c>
      <c r="C77" s="12">
        <v>106</v>
      </c>
      <c r="D77" s="13">
        <v>257</v>
      </c>
      <c r="E77" s="12">
        <v>1296</v>
      </c>
      <c r="F77" s="12">
        <v>1316</v>
      </c>
      <c r="G77" s="12">
        <v>2612</v>
      </c>
      <c r="H77" s="11">
        <v>242</v>
      </c>
      <c r="I77" s="12">
        <v>192</v>
      </c>
      <c r="J77" s="13">
        <v>434</v>
      </c>
      <c r="K77" s="12">
        <f aca="true" t="shared" si="26" ref="K77:M78">SUM(H77,E77,B77)</f>
        <v>1689</v>
      </c>
      <c r="L77" s="12">
        <f t="shared" si="26"/>
        <v>1614</v>
      </c>
      <c r="M77" s="12">
        <f t="shared" si="26"/>
        <v>3303</v>
      </c>
      <c r="N77" s="55"/>
      <c r="O77" s="51">
        <f aca="true" t="shared" si="27" ref="O77:Q79">B77/(B77+E77)*100</f>
        <v>10.435383552176917</v>
      </c>
      <c r="P77" s="51">
        <f t="shared" si="27"/>
        <v>7.454289732770746</v>
      </c>
      <c r="Q77" s="51">
        <f t="shared" si="27"/>
        <v>8.957825026141512</v>
      </c>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row>
    <row r="78" spans="1:65" s="37" customFormat="1" ht="12.75">
      <c r="A78" s="71" t="s">
        <v>16</v>
      </c>
      <c r="B78" s="38">
        <v>27</v>
      </c>
      <c r="C78" s="39">
        <v>20</v>
      </c>
      <c r="D78" s="40">
        <v>47</v>
      </c>
      <c r="E78" s="39">
        <v>550</v>
      </c>
      <c r="F78" s="39">
        <v>463</v>
      </c>
      <c r="G78" s="39">
        <v>1013</v>
      </c>
      <c r="H78" s="38">
        <v>268</v>
      </c>
      <c r="I78" s="39">
        <v>151</v>
      </c>
      <c r="J78" s="40">
        <v>419</v>
      </c>
      <c r="K78" s="39">
        <f t="shared" si="26"/>
        <v>845</v>
      </c>
      <c r="L78" s="39">
        <f t="shared" si="26"/>
        <v>634</v>
      </c>
      <c r="M78" s="39">
        <f t="shared" si="26"/>
        <v>1479</v>
      </c>
      <c r="N78" s="55"/>
      <c r="O78" s="52">
        <f t="shared" si="27"/>
        <v>4.679376083188909</v>
      </c>
      <c r="P78" s="52">
        <f t="shared" si="27"/>
        <v>4.140786749482402</v>
      </c>
      <c r="Q78" s="52">
        <f t="shared" si="27"/>
        <v>4.433962264150943</v>
      </c>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row>
    <row r="79" spans="1:65" s="37" customFormat="1" ht="12.75">
      <c r="A79" s="24" t="s">
        <v>27</v>
      </c>
      <c r="B79" s="41">
        <f>SUM(B77:B78)</f>
        <v>178</v>
      </c>
      <c r="C79" s="42">
        <f aca="true" t="shared" si="28" ref="C79:J79">SUM(C77:C78)</f>
        <v>126</v>
      </c>
      <c r="D79" s="43">
        <f t="shared" si="28"/>
        <v>304</v>
      </c>
      <c r="E79" s="42">
        <f t="shared" si="28"/>
        <v>1846</v>
      </c>
      <c r="F79" s="42">
        <f t="shared" si="28"/>
        <v>1779</v>
      </c>
      <c r="G79" s="42">
        <f t="shared" si="28"/>
        <v>3625</v>
      </c>
      <c r="H79" s="41">
        <f t="shared" si="28"/>
        <v>510</v>
      </c>
      <c r="I79" s="42">
        <f t="shared" si="28"/>
        <v>343</v>
      </c>
      <c r="J79" s="43">
        <f t="shared" si="28"/>
        <v>853</v>
      </c>
      <c r="K79" s="42">
        <f>SUM(K77:K78)</f>
        <v>2534</v>
      </c>
      <c r="L79" s="42">
        <f>SUM(L77:L78)</f>
        <v>2248</v>
      </c>
      <c r="M79" s="42">
        <f>SUM(M77:M78)</f>
        <v>4782</v>
      </c>
      <c r="N79" s="56"/>
      <c r="O79" s="57">
        <f t="shared" si="27"/>
        <v>8.794466403162057</v>
      </c>
      <c r="P79" s="57">
        <f t="shared" si="27"/>
        <v>6.6141732283464565</v>
      </c>
      <c r="Q79" s="57">
        <f t="shared" si="27"/>
        <v>7.737337744973276</v>
      </c>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row>
    <row r="80" spans="1:65" s="37" customFormat="1" ht="12.75">
      <c r="A80" s="28" t="s">
        <v>18</v>
      </c>
      <c r="B80" s="25"/>
      <c r="C80" s="26"/>
      <c r="D80" s="27"/>
      <c r="E80" s="26"/>
      <c r="F80" s="26"/>
      <c r="G80" s="26"/>
      <c r="H80" s="25"/>
      <c r="I80" s="26"/>
      <c r="J80" s="27"/>
      <c r="K80" s="26"/>
      <c r="L80" s="26"/>
      <c r="M80" s="26"/>
      <c r="N80" s="56"/>
      <c r="O80" s="53"/>
      <c r="P80" s="53"/>
      <c r="Q80" s="53"/>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row>
    <row r="81" spans="1:65" s="37" customFormat="1" ht="12.75">
      <c r="A81" s="71" t="s">
        <v>18</v>
      </c>
      <c r="B81" s="11">
        <v>63</v>
      </c>
      <c r="C81" s="12">
        <v>50</v>
      </c>
      <c r="D81" s="13">
        <v>113</v>
      </c>
      <c r="E81" s="12">
        <v>1320</v>
      </c>
      <c r="F81" s="12">
        <v>1360</v>
      </c>
      <c r="G81" s="12">
        <v>2680</v>
      </c>
      <c r="H81" s="11">
        <v>103</v>
      </c>
      <c r="I81" s="12">
        <v>117</v>
      </c>
      <c r="J81" s="13">
        <v>220</v>
      </c>
      <c r="K81" s="12">
        <f aca="true" t="shared" si="29" ref="K81:M84">SUM(H81,E81,B81)</f>
        <v>1486</v>
      </c>
      <c r="L81" s="12">
        <f t="shared" si="29"/>
        <v>1527</v>
      </c>
      <c r="M81" s="12">
        <f t="shared" si="29"/>
        <v>3013</v>
      </c>
      <c r="N81" s="55"/>
      <c r="O81" s="51">
        <f aca="true" t="shared" si="30" ref="O81:Q84">B81/(B81+E81)*100</f>
        <v>4.55531453362256</v>
      </c>
      <c r="P81" s="51">
        <f t="shared" si="30"/>
        <v>3.546099290780142</v>
      </c>
      <c r="Q81" s="51">
        <f t="shared" si="30"/>
        <v>4.045828857858933</v>
      </c>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row>
    <row r="82" spans="1:65" s="37" customFormat="1" ht="12.75">
      <c r="A82" s="74" t="s">
        <v>47</v>
      </c>
      <c r="B82" s="38">
        <v>58</v>
      </c>
      <c r="C82" s="39">
        <v>42</v>
      </c>
      <c r="D82" s="40">
        <v>100</v>
      </c>
      <c r="E82" s="39">
        <v>802</v>
      </c>
      <c r="F82" s="39">
        <v>561</v>
      </c>
      <c r="G82" s="39">
        <v>1363</v>
      </c>
      <c r="H82" s="38">
        <v>156</v>
      </c>
      <c r="I82" s="39">
        <v>118</v>
      </c>
      <c r="J82" s="40">
        <v>274</v>
      </c>
      <c r="K82" s="39">
        <f t="shared" si="29"/>
        <v>1016</v>
      </c>
      <c r="L82" s="39">
        <f t="shared" si="29"/>
        <v>721</v>
      </c>
      <c r="M82" s="39">
        <f t="shared" si="29"/>
        <v>1737</v>
      </c>
      <c r="N82" s="55"/>
      <c r="O82" s="52">
        <f t="shared" si="30"/>
        <v>6.744186046511628</v>
      </c>
      <c r="P82" s="52">
        <f t="shared" si="30"/>
        <v>6.965174129353234</v>
      </c>
      <c r="Q82" s="52">
        <f t="shared" si="30"/>
        <v>6.83526999316473</v>
      </c>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row>
    <row r="83" spans="1:65" s="37" customFormat="1" ht="12.75">
      <c r="A83" s="24" t="s">
        <v>28</v>
      </c>
      <c r="B83" s="44">
        <f>SUM(B81:B82)</f>
        <v>121</v>
      </c>
      <c r="C83" s="45">
        <f aca="true" t="shared" si="31" ref="C83:J83">SUM(C81:C82)</f>
        <v>92</v>
      </c>
      <c r="D83" s="46">
        <f t="shared" si="31"/>
        <v>213</v>
      </c>
      <c r="E83" s="45">
        <f t="shared" si="31"/>
        <v>2122</v>
      </c>
      <c r="F83" s="45">
        <f t="shared" si="31"/>
        <v>1921</v>
      </c>
      <c r="G83" s="45">
        <f t="shared" si="31"/>
        <v>4043</v>
      </c>
      <c r="H83" s="44">
        <f t="shared" si="31"/>
        <v>259</v>
      </c>
      <c r="I83" s="45">
        <f t="shared" si="31"/>
        <v>235</v>
      </c>
      <c r="J83" s="46">
        <f t="shared" si="31"/>
        <v>494</v>
      </c>
      <c r="K83" s="45">
        <f>SUM(K81:K82)</f>
        <v>2502</v>
      </c>
      <c r="L83" s="45">
        <f>SUM(L81:L82)</f>
        <v>2248</v>
      </c>
      <c r="M83" s="45">
        <f>SUM(M81:M82)</f>
        <v>4750</v>
      </c>
      <c r="N83" s="56"/>
      <c r="O83" s="58">
        <f t="shared" si="30"/>
        <v>5.394560855996433</v>
      </c>
      <c r="P83" s="58">
        <f t="shared" si="30"/>
        <v>4.570293094883259</v>
      </c>
      <c r="Q83" s="58">
        <f t="shared" si="30"/>
        <v>5.004699248120301</v>
      </c>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row>
    <row r="84" spans="1:65" s="37" customFormat="1" ht="13.5" customHeight="1">
      <c r="A84" s="24" t="s">
        <v>19</v>
      </c>
      <c r="B84" s="41">
        <f>SUM(B83,B79)</f>
        <v>299</v>
      </c>
      <c r="C84" s="42">
        <f aca="true" t="shared" si="32" ref="C84:J84">SUM(C83,C79)</f>
        <v>218</v>
      </c>
      <c r="D84" s="43">
        <f t="shared" si="32"/>
        <v>517</v>
      </c>
      <c r="E84" s="42">
        <f t="shared" si="32"/>
        <v>3968</v>
      </c>
      <c r="F84" s="42">
        <f t="shared" si="32"/>
        <v>3700</v>
      </c>
      <c r="G84" s="42">
        <f t="shared" si="32"/>
        <v>7668</v>
      </c>
      <c r="H84" s="41">
        <f t="shared" si="32"/>
        <v>769</v>
      </c>
      <c r="I84" s="42">
        <f t="shared" si="32"/>
        <v>578</v>
      </c>
      <c r="J84" s="43">
        <f t="shared" si="32"/>
        <v>1347</v>
      </c>
      <c r="K84" s="42">
        <f t="shared" si="29"/>
        <v>5036</v>
      </c>
      <c r="L84" s="42">
        <f t="shared" si="29"/>
        <v>4496</v>
      </c>
      <c r="M84" s="42">
        <f t="shared" si="29"/>
        <v>9532</v>
      </c>
      <c r="N84" s="56"/>
      <c r="O84" s="57">
        <f t="shared" si="30"/>
        <v>7.0072650574173885</v>
      </c>
      <c r="P84" s="57">
        <f t="shared" si="30"/>
        <v>5.564063297600817</v>
      </c>
      <c r="Q84" s="57">
        <f t="shared" si="30"/>
        <v>6.316432498472817</v>
      </c>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row>
    <row r="85" spans="1:65" s="37" customFormat="1" ht="13.5" customHeight="1">
      <c r="A85" s="24"/>
      <c r="B85" s="25"/>
      <c r="C85" s="26"/>
      <c r="D85" s="27"/>
      <c r="E85" s="26"/>
      <c r="F85" s="26"/>
      <c r="G85" s="26"/>
      <c r="H85" s="25"/>
      <c r="I85" s="26"/>
      <c r="J85" s="27"/>
      <c r="K85" s="26"/>
      <c r="L85" s="26"/>
      <c r="M85" s="26"/>
      <c r="N85" s="56"/>
      <c r="O85" s="53"/>
      <c r="P85" s="53"/>
      <c r="Q85" s="53"/>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row>
    <row r="86" spans="1:65" s="37" customFormat="1" ht="13.5" customHeight="1">
      <c r="A86" s="28" t="s">
        <v>4</v>
      </c>
      <c r="B86" s="25"/>
      <c r="C86" s="26"/>
      <c r="D86" s="27"/>
      <c r="E86" s="26"/>
      <c r="F86" s="26"/>
      <c r="G86" s="26"/>
      <c r="H86" s="25"/>
      <c r="I86" s="26"/>
      <c r="J86" s="27"/>
      <c r="K86" s="26"/>
      <c r="L86" s="26"/>
      <c r="M86" s="26"/>
      <c r="N86" s="56"/>
      <c r="O86" s="26"/>
      <c r="P86" s="26"/>
      <c r="Q86" s="2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row>
    <row r="87" spans="1:65" s="37" customFormat="1" ht="13.5" customHeight="1">
      <c r="A87" s="17" t="s">
        <v>17</v>
      </c>
      <c r="B87" s="25"/>
      <c r="C87" s="26"/>
      <c r="D87" s="27"/>
      <c r="E87" s="26"/>
      <c r="F87" s="26"/>
      <c r="G87" s="26"/>
      <c r="H87" s="25"/>
      <c r="I87" s="26"/>
      <c r="J87" s="27"/>
      <c r="K87" s="26"/>
      <c r="L87" s="26"/>
      <c r="M87" s="26"/>
      <c r="N87" s="56"/>
      <c r="O87" s="26"/>
      <c r="P87" s="26"/>
      <c r="Q87" s="2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row>
    <row r="88" spans="1:65" s="37" customFormat="1" ht="12.75">
      <c r="A88" s="71" t="s">
        <v>5</v>
      </c>
      <c r="B88" s="11">
        <v>44</v>
      </c>
      <c r="C88" s="12">
        <v>32</v>
      </c>
      <c r="D88" s="13">
        <v>76</v>
      </c>
      <c r="E88" s="12">
        <v>562</v>
      </c>
      <c r="F88" s="12">
        <v>720</v>
      </c>
      <c r="G88" s="12">
        <v>1282</v>
      </c>
      <c r="H88" s="11">
        <v>41</v>
      </c>
      <c r="I88" s="12">
        <v>53</v>
      </c>
      <c r="J88" s="13">
        <v>94</v>
      </c>
      <c r="K88" s="12">
        <f aca="true" t="shared" si="33" ref="K88:M92">SUM(H88,E88,B88)</f>
        <v>647</v>
      </c>
      <c r="L88" s="12">
        <f t="shared" si="33"/>
        <v>805</v>
      </c>
      <c r="M88" s="12">
        <f t="shared" si="33"/>
        <v>1452</v>
      </c>
      <c r="N88" s="55"/>
      <c r="O88" s="51">
        <f aca="true" t="shared" si="34" ref="O88:Q92">B88/(B88+E88)*100</f>
        <v>7.2607260726072615</v>
      </c>
      <c r="P88" s="51">
        <f t="shared" si="34"/>
        <v>4.25531914893617</v>
      </c>
      <c r="Q88" s="51">
        <f t="shared" si="34"/>
        <v>5.596465390279824</v>
      </c>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row>
    <row r="89" spans="1:65" s="37" customFormat="1" ht="12.75">
      <c r="A89" s="71" t="s">
        <v>7</v>
      </c>
      <c r="B89" s="11">
        <v>107</v>
      </c>
      <c r="C89" s="12">
        <v>70</v>
      </c>
      <c r="D89" s="13">
        <v>177</v>
      </c>
      <c r="E89" s="12">
        <v>508</v>
      </c>
      <c r="F89" s="12">
        <v>311</v>
      </c>
      <c r="G89" s="12">
        <v>819</v>
      </c>
      <c r="H89" s="11">
        <v>96</v>
      </c>
      <c r="I89" s="12">
        <v>67</v>
      </c>
      <c r="J89" s="13">
        <v>163</v>
      </c>
      <c r="K89" s="12">
        <f t="shared" si="33"/>
        <v>711</v>
      </c>
      <c r="L89" s="12">
        <f t="shared" si="33"/>
        <v>448</v>
      </c>
      <c r="M89" s="12">
        <f t="shared" si="33"/>
        <v>1159</v>
      </c>
      <c r="N89" s="55"/>
      <c r="O89" s="51">
        <f t="shared" si="34"/>
        <v>17.398373983739837</v>
      </c>
      <c r="P89" s="51">
        <f t="shared" si="34"/>
        <v>18.37270341207349</v>
      </c>
      <c r="Q89" s="51">
        <f t="shared" si="34"/>
        <v>17.771084337349397</v>
      </c>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row>
    <row r="90" spans="1:65" s="37" customFormat="1" ht="12.75">
      <c r="A90" s="71" t="s">
        <v>6</v>
      </c>
      <c r="B90" s="11">
        <v>7</v>
      </c>
      <c r="C90" s="12">
        <v>14</v>
      </c>
      <c r="D90" s="13">
        <v>21</v>
      </c>
      <c r="E90" s="12">
        <v>17</v>
      </c>
      <c r="F90" s="12">
        <v>47</v>
      </c>
      <c r="G90" s="12">
        <v>64</v>
      </c>
      <c r="H90" s="11">
        <v>4</v>
      </c>
      <c r="I90" s="12">
        <v>10</v>
      </c>
      <c r="J90" s="13">
        <v>14</v>
      </c>
      <c r="K90" s="12">
        <f t="shared" si="33"/>
        <v>28</v>
      </c>
      <c r="L90" s="12">
        <f t="shared" si="33"/>
        <v>71</v>
      </c>
      <c r="M90" s="12">
        <f t="shared" si="33"/>
        <v>99</v>
      </c>
      <c r="N90" s="55"/>
      <c r="O90" s="51">
        <f t="shared" si="34"/>
        <v>29.166666666666668</v>
      </c>
      <c r="P90" s="51">
        <f t="shared" si="34"/>
        <v>22.950819672131146</v>
      </c>
      <c r="Q90" s="51">
        <f t="shared" si="34"/>
        <v>24.705882352941178</v>
      </c>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row>
    <row r="91" spans="1:65" s="37" customFormat="1" ht="12.75">
      <c r="A91" s="71" t="s">
        <v>8</v>
      </c>
      <c r="B91" s="11">
        <v>139</v>
      </c>
      <c r="C91" s="12">
        <v>100</v>
      </c>
      <c r="D91" s="13">
        <v>239</v>
      </c>
      <c r="E91" s="12">
        <v>789</v>
      </c>
      <c r="F91" s="12">
        <v>634</v>
      </c>
      <c r="G91" s="12">
        <v>1423</v>
      </c>
      <c r="H91" s="11">
        <v>274</v>
      </c>
      <c r="I91" s="12">
        <v>194</v>
      </c>
      <c r="J91" s="13">
        <v>468</v>
      </c>
      <c r="K91" s="12">
        <f t="shared" si="33"/>
        <v>1202</v>
      </c>
      <c r="L91" s="12">
        <f t="shared" si="33"/>
        <v>928</v>
      </c>
      <c r="M91" s="12">
        <f t="shared" si="33"/>
        <v>2130</v>
      </c>
      <c r="N91" s="55"/>
      <c r="O91" s="51">
        <f t="shared" si="34"/>
        <v>14.97844827586207</v>
      </c>
      <c r="P91" s="51">
        <f t="shared" si="34"/>
        <v>13.623978201634879</v>
      </c>
      <c r="Q91" s="51">
        <f t="shared" si="34"/>
        <v>14.380264741275573</v>
      </c>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row>
    <row r="92" spans="1:65" s="64" customFormat="1" ht="12.75">
      <c r="A92" s="24" t="s">
        <v>1</v>
      </c>
      <c r="B92" s="18">
        <f aca="true" t="shared" si="35" ref="B92:J92">SUM(B88:B91)</f>
        <v>297</v>
      </c>
      <c r="C92" s="19">
        <f t="shared" si="35"/>
        <v>216</v>
      </c>
      <c r="D92" s="20">
        <f t="shared" si="35"/>
        <v>513</v>
      </c>
      <c r="E92" s="19">
        <f t="shared" si="35"/>
        <v>1876</v>
      </c>
      <c r="F92" s="19">
        <f t="shared" si="35"/>
        <v>1712</v>
      </c>
      <c r="G92" s="19">
        <f t="shared" si="35"/>
        <v>3588</v>
      </c>
      <c r="H92" s="18">
        <f t="shared" si="35"/>
        <v>415</v>
      </c>
      <c r="I92" s="19">
        <f t="shared" si="35"/>
        <v>324</v>
      </c>
      <c r="J92" s="20">
        <f t="shared" si="35"/>
        <v>739</v>
      </c>
      <c r="K92" s="19">
        <f t="shared" si="33"/>
        <v>2588</v>
      </c>
      <c r="L92" s="19">
        <f t="shared" si="33"/>
        <v>2252</v>
      </c>
      <c r="M92" s="20">
        <f t="shared" si="33"/>
        <v>4840</v>
      </c>
      <c r="N92" s="59"/>
      <c r="O92" s="63">
        <f t="shared" si="34"/>
        <v>13.667740450989415</v>
      </c>
      <c r="P92" s="57">
        <f t="shared" si="34"/>
        <v>11.20331950207469</v>
      </c>
      <c r="Q92" s="57">
        <f t="shared" si="34"/>
        <v>12.509144111192391</v>
      </c>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row>
    <row r="93" spans="1:65" s="37" customFormat="1" ht="12.75">
      <c r="A93" s="17" t="s">
        <v>18</v>
      </c>
      <c r="B93" s="11"/>
      <c r="C93" s="12"/>
      <c r="D93" s="13"/>
      <c r="E93" s="12"/>
      <c r="F93" s="12"/>
      <c r="G93" s="12"/>
      <c r="H93" s="11"/>
      <c r="I93" s="12"/>
      <c r="J93" s="13"/>
      <c r="K93" s="12"/>
      <c r="L93" s="12"/>
      <c r="M93" s="12"/>
      <c r="N93" s="55"/>
      <c r="O93" s="51"/>
      <c r="P93" s="51"/>
      <c r="Q93" s="51"/>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row>
    <row r="94" spans="1:65" s="37" customFormat="1" ht="12.75">
      <c r="A94" s="71" t="s">
        <v>5</v>
      </c>
      <c r="B94" s="11">
        <v>31</v>
      </c>
      <c r="C94" s="12">
        <v>29</v>
      </c>
      <c r="D94" s="13">
        <v>60</v>
      </c>
      <c r="E94" s="12">
        <v>447</v>
      </c>
      <c r="F94" s="12">
        <v>593</v>
      </c>
      <c r="G94" s="12">
        <v>1040</v>
      </c>
      <c r="H94" s="11">
        <v>27</v>
      </c>
      <c r="I94" s="12">
        <v>32</v>
      </c>
      <c r="J94" s="13">
        <v>59</v>
      </c>
      <c r="K94" s="12">
        <f aca="true" t="shared" si="36" ref="K94:M98">SUM(H94,E94,B94)</f>
        <v>505</v>
      </c>
      <c r="L94" s="12">
        <f t="shared" si="36"/>
        <v>654</v>
      </c>
      <c r="M94" s="12">
        <f t="shared" si="36"/>
        <v>1159</v>
      </c>
      <c r="N94" s="55"/>
      <c r="O94" s="51">
        <f aca="true" t="shared" si="37" ref="O94:O99">B94/(B94+E94)*100</f>
        <v>6.485355648535565</v>
      </c>
      <c r="P94" s="51">
        <f aca="true" t="shared" si="38" ref="P94:P99">C94/(C94+F94)*100</f>
        <v>4.662379421221865</v>
      </c>
      <c r="Q94" s="51">
        <f aca="true" t="shared" si="39" ref="Q94:Q99">D94/(D94+G94)*100</f>
        <v>5.454545454545454</v>
      </c>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row>
    <row r="95" spans="1:65" s="37" customFormat="1" ht="12.75">
      <c r="A95" s="71" t="s">
        <v>7</v>
      </c>
      <c r="B95" s="11">
        <v>80</v>
      </c>
      <c r="C95" s="12">
        <v>32</v>
      </c>
      <c r="D95" s="13">
        <v>112</v>
      </c>
      <c r="E95" s="12">
        <v>477</v>
      </c>
      <c r="F95" s="12">
        <v>428</v>
      </c>
      <c r="G95" s="12">
        <v>905</v>
      </c>
      <c r="H95" s="11">
        <v>42</v>
      </c>
      <c r="I95" s="12">
        <v>52</v>
      </c>
      <c r="J95" s="13">
        <v>94</v>
      </c>
      <c r="K95" s="12">
        <f t="shared" si="36"/>
        <v>599</v>
      </c>
      <c r="L95" s="12">
        <f t="shared" si="36"/>
        <v>512</v>
      </c>
      <c r="M95" s="12">
        <f t="shared" si="36"/>
        <v>1111</v>
      </c>
      <c r="N95" s="55"/>
      <c r="O95" s="51">
        <f t="shared" si="37"/>
        <v>14.362657091561939</v>
      </c>
      <c r="P95" s="51">
        <f t="shared" si="38"/>
        <v>6.956521739130435</v>
      </c>
      <c r="Q95" s="51">
        <f t="shared" si="39"/>
        <v>11.012782694198624</v>
      </c>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row>
    <row r="96" spans="1:65" s="37" customFormat="1" ht="12.75">
      <c r="A96" s="71" t="s">
        <v>6</v>
      </c>
      <c r="B96" s="11">
        <v>5</v>
      </c>
      <c r="C96" s="12">
        <v>4</v>
      </c>
      <c r="D96" s="13">
        <v>9</v>
      </c>
      <c r="E96" s="12">
        <v>30</v>
      </c>
      <c r="F96" s="12">
        <v>58</v>
      </c>
      <c r="G96" s="12">
        <v>88</v>
      </c>
      <c r="H96" s="11">
        <v>1</v>
      </c>
      <c r="I96" s="12">
        <v>10</v>
      </c>
      <c r="J96" s="13">
        <v>11</v>
      </c>
      <c r="K96" s="12">
        <f t="shared" si="36"/>
        <v>36</v>
      </c>
      <c r="L96" s="12">
        <f t="shared" si="36"/>
        <v>72</v>
      </c>
      <c r="M96" s="12">
        <f t="shared" si="36"/>
        <v>108</v>
      </c>
      <c r="N96" s="55"/>
      <c r="O96" s="51">
        <f t="shared" si="37"/>
        <v>14.285714285714285</v>
      </c>
      <c r="P96" s="51">
        <f t="shared" si="38"/>
        <v>6.451612903225806</v>
      </c>
      <c r="Q96" s="51">
        <f t="shared" si="39"/>
        <v>9.278350515463918</v>
      </c>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row>
    <row r="97" spans="1:65" s="17" customFormat="1" ht="12.75">
      <c r="A97" s="71" t="s">
        <v>8</v>
      </c>
      <c r="B97" s="38">
        <v>82</v>
      </c>
      <c r="C97" s="39">
        <v>59</v>
      </c>
      <c r="D97" s="40">
        <v>141</v>
      </c>
      <c r="E97" s="39">
        <v>866</v>
      </c>
      <c r="F97" s="39">
        <v>657</v>
      </c>
      <c r="G97" s="39">
        <v>1523</v>
      </c>
      <c r="H97" s="38">
        <v>136</v>
      </c>
      <c r="I97" s="39">
        <v>103</v>
      </c>
      <c r="J97" s="40">
        <v>239</v>
      </c>
      <c r="K97" s="39">
        <f t="shared" si="36"/>
        <v>1084</v>
      </c>
      <c r="L97" s="39">
        <f t="shared" si="36"/>
        <v>819</v>
      </c>
      <c r="M97" s="39">
        <f t="shared" si="36"/>
        <v>1903</v>
      </c>
      <c r="N97" s="55"/>
      <c r="O97" s="52">
        <f t="shared" si="37"/>
        <v>8.649789029535865</v>
      </c>
      <c r="P97" s="52">
        <f t="shared" si="38"/>
        <v>8.240223463687151</v>
      </c>
      <c r="Q97" s="52">
        <f t="shared" si="39"/>
        <v>8.473557692307693</v>
      </c>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row>
    <row r="98" spans="1:65" s="17" customFormat="1" ht="12.75">
      <c r="A98" s="24" t="s">
        <v>1</v>
      </c>
      <c r="B98" s="44">
        <f aca="true" t="shared" si="40" ref="B98:J98">SUM(B94:B97)</f>
        <v>198</v>
      </c>
      <c r="C98" s="45">
        <f t="shared" si="40"/>
        <v>124</v>
      </c>
      <c r="D98" s="46">
        <f t="shared" si="40"/>
        <v>322</v>
      </c>
      <c r="E98" s="45">
        <f t="shared" si="40"/>
        <v>1820</v>
      </c>
      <c r="F98" s="45">
        <f t="shared" si="40"/>
        <v>1736</v>
      </c>
      <c r="G98" s="45">
        <f t="shared" si="40"/>
        <v>3556</v>
      </c>
      <c r="H98" s="44">
        <f t="shared" si="40"/>
        <v>206</v>
      </c>
      <c r="I98" s="45">
        <f t="shared" si="40"/>
        <v>197</v>
      </c>
      <c r="J98" s="46">
        <f t="shared" si="40"/>
        <v>403</v>
      </c>
      <c r="K98" s="45">
        <f t="shared" si="36"/>
        <v>2224</v>
      </c>
      <c r="L98" s="45">
        <f t="shared" si="36"/>
        <v>2057</v>
      </c>
      <c r="M98" s="45">
        <f t="shared" si="36"/>
        <v>4281</v>
      </c>
      <c r="N98" s="56"/>
      <c r="O98" s="53">
        <f t="shared" si="37"/>
        <v>9.81169474727453</v>
      </c>
      <c r="P98" s="53">
        <f t="shared" si="38"/>
        <v>6.666666666666667</v>
      </c>
      <c r="Q98" s="53">
        <f t="shared" si="39"/>
        <v>8.303249097472925</v>
      </c>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row>
    <row r="99" spans="1:65" s="17" customFormat="1" ht="12.75">
      <c r="A99" s="24" t="s">
        <v>21</v>
      </c>
      <c r="B99" s="41">
        <f>SUM(B98,B92)</f>
        <v>495</v>
      </c>
      <c r="C99" s="42">
        <f aca="true" t="shared" si="41" ref="C99:M99">SUM(C98,C92)</f>
        <v>340</v>
      </c>
      <c r="D99" s="43">
        <f t="shared" si="41"/>
        <v>835</v>
      </c>
      <c r="E99" s="42">
        <f t="shared" si="41"/>
        <v>3696</v>
      </c>
      <c r="F99" s="42">
        <f t="shared" si="41"/>
        <v>3448</v>
      </c>
      <c r="G99" s="42">
        <f t="shared" si="41"/>
        <v>7144</v>
      </c>
      <c r="H99" s="41">
        <f t="shared" si="41"/>
        <v>621</v>
      </c>
      <c r="I99" s="42">
        <f t="shared" si="41"/>
        <v>521</v>
      </c>
      <c r="J99" s="43">
        <f t="shared" si="41"/>
        <v>1142</v>
      </c>
      <c r="K99" s="42">
        <f t="shared" si="41"/>
        <v>4812</v>
      </c>
      <c r="L99" s="42">
        <f t="shared" si="41"/>
        <v>4309</v>
      </c>
      <c r="M99" s="42">
        <f t="shared" si="41"/>
        <v>9121</v>
      </c>
      <c r="N99" s="56"/>
      <c r="O99" s="57">
        <f t="shared" si="37"/>
        <v>11.811023622047244</v>
      </c>
      <c r="P99" s="57">
        <f t="shared" si="38"/>
        <v>8.97571277719113</v>
      </c>
      <c r="Q99" s="57">
        <f t="shared" si="39"/>
        <v>10.46497054768768</v>
      </c>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row>
    <row r="100" spans="1:65" s="17" customFormat="1" ht="12.75">
      <c r="A100" s="24"/>
      <c r="B100" s="25"/>
      <c r="C100" s="26"/>
      <c r="D100" s="27"/>
      <c r="E100" s="26"/>
      <c r="F100" s="26"/>
      <c r="G100" s="26"/>
      <c r="H100" s="25"/>
      <c r="I100" s="26"/>
      <c r="J100" s="27"/>
      <c r="K100" s="26"/>
      <c r="L100" s="26"/>
      <c r="M100" s="26"/>
      <c r="N100" s="56"/>
      <c r="O100" s="53"/>
      <c r="P100" s="53"/>
      <c r="Q100" s="53"/>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row>
    <row r="101" spans="1:65" s="17" customFormat="1" ht="12.75">
      <c r="A101" s="28" t="s">
        <v>22</v>
      </c>
      <c r="B101" s="25"/>
      <c r="C101" s="26"/>
      <c r="D101" s="27"/>
      <c r="E101" s="26"/>
      <c r="F101" s="26"/>
      <c r="G101" s="26"/>
      <c r="H101" s="25"/>
      <c r="I101" s="26"/>
      <c r="J101" s="27"/>
      <c r="K101" s="26"/>
      <c r="L101" s="26"/>
      <c r="M101" s="26"/>
      <c r="N101" s="56"/>
      <c r="O101" s="26"/>
      <c r="P101" s="26"/>
      <c r="Q101" s="2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row>
    <row r="102" spans="1:65" s="17" customFormat="1" ht="12.75">
      <c r="A102" s="17" t="s">
        <v>17</v>
      </c>
      <c r="B102" s="25"/>
      <c r="C102" s="26"/>
      <c r="D102" s="27"/>
      <c r="E102" s="26"/>
      <c r="F102" s="26"/>
      <c r="G102" s="26"/>
      <c r="H102" s="25"/>
      <c r="I102" s="26"/>
      <c r="J102" s="27"/>
      <c r="K102" s="26"/>
      <c r="L102" s="26"/>
      <c r="M102" s="26"/>
      <c r="N102" s="56"/>
      <c r="O102" s="26"/>
      <c r="P102" s="26"/>
      <c r="Q102" s="2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row>
    <row r="103" spans="1:65" ht="12.75">
      <c r="A103" s="71" t="s">
        <v>5</v>
      </c>
      <c r="B103" s="11">
        <v>29</v>
      </c>
      <c r="C103" s="12">
        <v>35</v>
      </c>
      <c r="D103" s="13">
        <v>64</v>
      </c>
      <c r="E103" s="12">
        <v>297</v>
      </c>
      <c r="F103" s="12">
        <v>467</v>
      </c>
      <c r="G103" s="12">
        <v>764</v>
      </c>
      <c r="H103" s="11">
        <v>37</v>
      </c>
      <c r="I103" s="12">
        <v>45</v>
      </c>
      <c r="J103" s="13">
        <v>82</v>
      </c>
      <c r="K103" s="12">
        <f aca="true" t="shared" si="42" ref="K103:M107">SUM(H103,E103,B103)</f>
        <v>363</v>
      </c>
      <c r="L103" s="12">
        <f t="shared" si="42"/>
        <v>547</v>
      </c>
      <c r="M103" s="12">
        <f t="shared" si="42"/>
        <v>910</v>
      </c>
      <c r="N103" s="55"/>
      <c r="O103" s="51">
        <f aca="true" t="shared" si="43" ref="O103:Q107">B103/(B103+E103)*100</f>
        <v>8.895705521472392</v>
      </c>
      <c r="P103" s="51">
        <f t="shared" si="43"/>
        <v>6.97211155378486</v>
      </c>
      <c r="Q103" s="51">
        <f t="shared" si="43"/>
        <v>7.729468599033816</v>
      </c>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row>
    <row r="104" spans="1:17" ht="12.75">
      <c r="A104" s="71" t="s">
        <v>7</v>
      </c>
      <c r="B104" s="11">
        <v>91</v>
      </c>
      <c r="C104" s="12">
        <v>57</v>
      </c>
      <c r="D104" s="13">
        <v>148</v>
      </c>
      <c r="E104" s="12">
        <v>488</v>
      </c>
      <c r="F104" s="12">
        <v>416</v>
      </c>
      <c r="G104" s="12">
        <v>904</v>
      </c>
      <c r="H104" s="11">
        <v>31</v>
      </c>
      <c r="I104" s="12">
        <v>51</v>
      </c>
      <c r="J104" s="13">
        <v>82</v>
      </c>
      <c r="K104" s="12">
        <f t="shared" si="42"/>
        <v>610</v>
      </c>
      <c r="L104" s="12">
        <f t="shared" si="42"/>
        <v>524</v>
      </c>
      <c r="M104" s="12">
        <f t="shared" si="42"/>
        <v>1134</v>
      </c>
      <c r="N104" s="55"/>
      <c r="O104" s="51">
        <f t="shared" si="43"/>
        <v>15.716753022452504</v>
      </c>
      <c r="P104" s="51">
        <f t="shared" si="43"/>
        <v>12.050739957716702</v>
      </c>
      <c r="Q104" s="51">
        <f t="shared" si="43"/>
        <v>14.068441064638785</v>
      </c>
    </row>
    <row r="105" spans="1:17" ht="12.75">
      <c r="A105" s="71" t="s">
        <v>6</v>
      </c>
      <c r="B105" s="11">
        <v>5</v>
      </c>
      <c r="C105" s="12">
        <v>6</v>
      </c>
      <c r="D105" s="13">
        <v>11</v>
      </c>
      <c r="E105" s="12">
        <v>21</v>
      </c>
      <c r="F105" s="12">
        <v>70</v>
      </c>
      <c r="G105" s="12">
        <v>91</v>
      </c>
      <c r="H105" s="11">
        <v>4</v>
      </c>
      <c r="I105" s="12">
        <v>18</v>
      </c>
      <c r="J105" s="13">
        <v>22</v>
      </c>
      <c r="K105" s="12">
        <f t="shared" si="42"/>
        <v>30</v>
      </c>
      <c r="L105" s="12">
        <f t="shared" si="42"/>
        <v>94</v>
      </c>
      <c r="M105" s="12">
        <f t="shared" si="42"/>
        <v>124</v>
      </c>
      <c r="N105" s="55"/>
      <c r="O105" s="51">
        <f t="shared" si="43"/>
        <v>19.230769230769234</v>
      </c>
      <c r="P105" s="51">
        <f t="shared" si="43"/>
        <v>7.894736842105263</v>
      </c>
      <c r="Q105" s="51">
        <f t="shared" si="43"/>
        <v>10.784313725490197</v>
      </c>
    </row>
    <row r="106" spans="1:17" ht="12.75">
      <c r="A106" s="71" t="s">
        <v>8</v>
      </c>
      <c r="B106" s="11">
        <v>74</v>
      </c>
      <c r="C106" s="12">
        <v>55</v>
      </c>
      <c r="D106" s="13">
        <v>129</v>
      </c>
      <c r="E106" s="12">
        <v>746</v>
      </c>
      <c r="F106" s="12">
        <v>583</v>
      </c>
      <c r="G106" s="12">
        <v>1329</v>
      </c>
      <c r="H106" s="11">
        <v>74</v>
      </c>
      <c r="I106" s="12">
        <v>68</v>
      </c>
      <c r="J106" s="13">
        <v>142</v>
      </c>
      <c r="K106" s="12">
        <f t="shared" si="42"/>
        <v>894</v>
      </c>
      <c r="L106" s="12">
        <f t="shared" si="42"/>
        <v>706</v>
      </c>
      <c r="M106" s="12">
        <f t="shared" si="42"/>
        <v>1600</v>
      </c>
      <c r="N106" s="55"/>
      <c r="O106" s="51">
        <f t="shared" si="43"/>
        <v>9.024390243902438</v>
      </c>
      <c r="P106" s="51">
        <f t="shared" si="43"/>
        <v>8.620689655172415</v>
      </c>
      <c r="Q106" s="51">
        <f t="shared" si="43"/>
        <v>8.847736625514404</v>
      </c>
    </row>
    <row r="107" spans="1:65" s="24" customFormat="1" ht="12.75">
      <c r="A107" s="24" t="s">
        <v>1</v>
      </c>
      <c r="B107" s="18">
        <f aca="true" t="shared" si="44" ref="B107:J107">SUM(B103:B106)</f>
        <v>199</v>
      </c>
      <c r="C107" s="19">
        <f t="shared" si="44"/>
        <v>153</v>
      </c>
      <c r="D107" s="20">
        <f t="shared" si="44"/>
        <v>352</v>
      </c>
      <c r="E107" s="19">
        <f t="shared" si="44"/>
        <v>1552</v>
      </c>
      <c r="F107" s="19">
        <f t="shared" si="44"/>
        <v>1536</v>
      </c>
      <c r="G107" s="19">
        <f t="shared" si="44"/>
        <v>3088</v>
      </c>
      <c r="H107" s="18">
        <f t="shared" si="44"/>
        <v>146</v>
      </c>
      <c r="I107" s="19">
        <f t="shared" si="44"/>
        <v>182</v>
      </c>
      <c r="J107" s="20">
        <f t="shared" si="44"/>
        <v>328</v>
      </c>
      <c r="K107" s="19">
        <f t="shared" si="42"/>
        <v>1897</v>
      </c>
      <c r="L107" s="19">
        <f t="shared" si="42"/>
        <v>1871</v>
      </c>
      <c r="M107" s="20">
        <f t="shared" si="42"/>
        <v>3768</v>
      </c>
      <c r="N107" s="59"/>
      <c r="O107" s="63">
        <f t="shared" si="43"/>
        <v>11.364934323243862</v>
      </c>
      <c r="P107" s="57">
        <f t="shared" si="43"/>
        <v>9.058614564831261</v>
      </c>
      <c r="Q107" s="57">
        <f t="shared" si="43"/>
        <v>10.232558139534884</v>
      </c>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row>
    <row r="108" spans="1:17" ht="12.75">
      <c r="A108" s="17" t="s">
        <v>18</v>
      </c>
      <c r="B108" s="65"/>
      <c r="C108" s="3"/>
      <c r="D108" s="66"/>
      <c r="H108" s="65"/>
      <c r="I108" s="3"/>
      <c r="J108" s="66"/>
      <c r="K108" s="65"/>
      <c r="L108" s="3"/>
      <c r="M108" s="66"/>
      <c r="N108" s="55"/>
      <c r="O108" s="51"/>
      <c r="P108" s="51"/>
      <c r="Q108" s="51"/>
    </row>
    <row r="109" spans="1:65" ht="12.75">
      <c r="A109" s="71" t="s">
        <v>5</v>
      </c>
      <c r="B109" s="11">
        <v>13</v>
      </c>
      <c r="C109" s="12">
        <v>5</v>
      </c>
      <c r="D109" s="13">
        <v>18</v>
      </c>
      <c r="E109" s="12">
        <v>268</v>
      </c>
      <c r="F109" s="12">
        <v>355</v>
      </c>
      <c r="G109" s="12">
        <v>623</v>
      </c>
      <c r="H109" s="11">
        <v>24</v>
      </c>
      <c r="I109" s="12">
        <v>34</v>
      </c>
      <c r="J109" s="13">
        <v>58</v>
      </c>
      <c r="K109" s="12">
        <f aca="true" t="shared" si="45" ref="K109:M113">SUM(H109,E109,B109)</f>
        <v>305</v>
      </c>
      <c r="L109" s="12">
        <f t="shared" si="45"/>
        <v>394</v>
      </c>
      <c r="M109" s="12">
        <f t="shared" si="45"/>
        <v>699</v>
      </c>
      <c r="N109" s="55"/>
      <c r="O109" s="51">
        <f aca="true" t="shared" si="46" ref="O109:O115">B109/(B109+E109)*100</f>
        <v>4.6263345195729535</v>
      </c>
      <c r="P109" s="51">
        <f aca="true" t="shared" si="47" ref="P109:P115">C109/(C109+F109)*100</f>
        <v>1.3888888888888888</v>
      </c>
      <c r="Q109" s="51">
        <f aca="true" t="shared" si="48" ref="Q109:Q115">D109/(D109+G109)*100</f>
        <v>2.80811232449298</v>
      </c>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row>
    <row r="110" spans="1:17" s="3" customFormat="1" ht="12.75">
      <c r="A110" s="71" t="s">
        <v>7</v>
      </c>
      <c r="B110" s="11">
        <v>30</v>
      </c>
      <c r="C110" s="12">
        <v>11</v>
      </c>
      <c r="D110" s="13">
        <v>41</v>
      </c>
      <c r="E110" s="12">
        <v>417</v>
      </c>
      <c r="F110" s="12">
        <v>365</v>
      </c>
      <c r="G110" s="12">
        <v>782</v>
      </c>
      <c r="H110" s="11">
        <v>8</v>
      </c>
      <c r="I110" s="12">
        <v>10</v>
      </c>
      <c r="J110" s="13">
        <v>18</v>
      </c>
      <c r="K110" s="12">
        <f t="shared" si="45"/>
        <v>455</v>
      </c>
      <c r="L110" s="12">
        <f t="shared" si="45"/>
        <v>386</v>
      </c>
      <c r="M110" s="12">
        <f t="shared" si="45"/>
        <v>841</v>
      </c>
      <c r="N110" s="55"/>
      <c r="O110" s="51">
        <f t="shared" si="46"/>
        <v>6.7114093959731544</v>
      </c>
      <c r="P110" s="51">
        <f t="shared" si="47"/>
        <v>2.925531914893617</v>
      </c>
      <c r="Q110" s="51">
        <f t="shared" si="48"/>
        <v>4.981773997569866</v>
      </c>
    </row>
    <row r="111" spans="1:17" s="3" customFormat="1" ht="12.75">
      <c r="A111" s="71" t="s">
        <v>6</v>
      </c>
      <c r="B111" s="11">
        <v>0</v>
      </c>
      <c r="C111" s="12">
        <v>1</v>
      </c>
      <c r="D111" s="13">
        <v>1</v>
      </c>
      <c r="E111" s="12">
        <v>15</v>
      </c>
      <c r="F111" s="12">
        <v>41</v>
      </c>
      <c r="G111" s="12">
        <v>56</v>
      </c>
      <c r="H111" s="11">
        <v>0</v>
      </c>
      <c r="I111" s="12">
        <v>11</v>
      </c>
      <c r="J111" s="13">
        <v>11</v>
      </c>
      <c r="K111" s="12">
        <f t="shared" si="45"/>
        <v>15</v>
      </c>
      <c r="L111" s="12">
        <f t="shared" si="45"/>
        <v>53</v>
      </c>
      <c r="M111" s="12">
        <f t="shared" si="45"/>
        <v>68</v>
      </c>
      <c r="N111" s="55"/>
      <c r="O111" s="51">
        <f t="shared" si="46"/>
        <v>0</v>
      </c>
      <c r="P111" s="51">
        <f t="shared" si="47"/>
        <v>2.380952380952381</v>
      </c>
      <c r="Q111" s="51">
        <f t="shared" si="48"/>
        <v>1.7543859649122806</v>
      </c>
    </row>
    <row r="112" spans="1:17" ht="12.75">
      <c r="A112" s="71" t="s">
        <v>8</v>
      </c>
      <c r="B112" s="38">
        <v>32</v>
      </c>
      <c r="C112" s="39">
        <v>16</v>
      </c>
      <c r="D112" s="40">
        <v>48</v>
      </c>
      <c r="E112" s="39">
        <v>697</v>
      </c>
      <c r="F112" s="39">
        <v>487</v>
      </c>
      <c r="G112" s="39">
        <v>1184</v>
      </c>
      <c r="H112" s="38">
        <v>5</v>
      </c>
      <c r="I112" s="39">
        <v>6</v>
      </c>
      <c r="J112" s="40">
        <v>11</v>
      </c>
      <c r="K112" s="39">
        <f t="shared" si="45"/>
        <v>734</v>
      </c>
      <c r="L112" s="39">
        <f t="shared" si="45"/>
        <v>509</v>
      </c>
      <c r="M112" s="39">
        <f t="shared" si="45"/>
        <v>1243</v>
      </c>
      <c r="N112" s="55"/>
      <c r="O112" s="52">
        <f t="shared" si="46"/>
        <v>4.38957475994513</v>
      </c>
      <c r="P112" s="52">
        <f t="shared" si="47"/>
        <v>3.180914512922465</v>
      </c>
      <c r="Q112" s="52">
        <f t="shared" si="48"/>
        <v>3.896103896103896</v>
      </c>
    </row>
    <row r="113" spans="1:17" s="1" customFormat="1" ht="12.75">
      <c r="A113" s="24" t="s">
        <v>1</v>
      </c>
      <c r="B113" s="41">
        <f aca="true" t="shared" si="49" ref="B113:J113">SUM(B109:B112)</f>
        <v>75</v>
      </c>
      <c r="C113" s="42">
        <f t="shared" si="49"/>
        <v>33</v>
      </c>
      <c r="D113" s="43">
        <f t="shared" si="49"/>
        <v>108</v>
      </c>
      <c r="E113" s="42">
        <f t="shared" si="49"/>
        <v>1397</v>
      </c>
      <c r="F113" s="42">
        <f t="shared" si="49"/>
        <v>1248</v>
      </c>
      <c r="G113" s="42">
        <f t="shared" si="49"/>
        <v>2645</v>
      </c>
      <c r="H113" s="41">
        <f t="shared" si="49"/>
        <v>37</v>
      </c>
      <c r="I113" s="42">
        <f t="shared" si="49"/>
        <v>61</v>
      </c>
      <c r="J113" s="43">
        <f t="shared" si="49"/>
        <v>98</v>
      </c>
      <c r="K113" s="42">
        <f t="shared" si="45"/>
        <v>1509</v>
      </c>
      <c r="L113" s="42">
        <f t="shared" si="45"/>
        <v>1342</v>
      </c>
      <c r="M113" s="42">
        <f t="shared" si="45"/>
        <v>2851</v>
      </c>
      <c r="N113" s="56"/>
      <c r="O113" s="57">
        <f t="shared" si="46"/>
        <v>5.095108695652174</v>
      </c>
      <c r="P113" s="57">
        <f t="shared" si="47"/>
        <v>2.576112412177986</v>
      </c>
      <c r="Q113" s="57">
        <f t="shared" si="48"/>
        <v>3.922993098438068</v>
      </c>
    </row>
    <row r="114" spans="1:17" s="1" customFormat="1" ht="12.75">
      <c r="A114" s="29" t="s">
        <v>23</v>
      </c>
      <c r="B114" s="18">
        <f>SUM(B113,B107)</f>
        <v>274</v>
      </c>
      <c r="C114" s="19">
        <f aca="true" t="shared" si="50" ref="C114:M114">SUM(C113,C107)</f>
        <v>186</v>
      </c>
      <c r="D114" s="20">
        <f t="shared" si="50"/>
        <v>460</v>
      </c>
      <c r="E114" s="19">
        <f t="shared" si="50"/>
        <v>2949</v>
      </c>
      <c r="F114" s="19">
        <f t="shared" si="50"/>
        <v>2784</v>
      </c>
      <c r="G114" s="19">
        <f t="shared" si="50"/>
        <v>5733</v>
      </c>
      <c r="H114" s="18">
        <f t="shared" si="50"/>
        <v>183</v>
      </c>
      <c r="I114" s="19">
        <f t="shared" si="50"/>
        <v>243</v>
      </c>
      <c r="J114" s="20">
        <f t="shared" si="50"/>
        <v>426</v>
      </c>
      <c r="K114" s="19">
        <f t="shared" si="50"/>
        <v>3406</v>
      </c>
      <c r="L114" s="19">
        <f t="shared" si="50"/>
        <v>3213</v>
      </c>
      <c r="M114" s="19">
        <f t="shared" si="50"/>
        <v>6619</v>
      </c>
      <c r="N114" s="56"/>
      <c r="O114" s="57">
        <f t="shared" si="46"/>
        <v>8.501396214706796</v>
      </c>
      <c r="P114" s="57">
        <f t="shared" si="47"/>
        <v>6.262626262626263</v>
      </c>
      <c r="Q114" s="57">
        <f t="shared" si="48"/>
        <v>7.427740997900855</v>
      </c>
    </row>
    <row r="115" spans="1:17" s="211" customFormat="1" ht="16.5" customHeight="1">
      <c r="A115" s="205" t="s">
        <v>24</v>
      </c>
      <c r="B115" s="206">
        <f>SUM(B114,B99,B84)</f>
        <v>1068</v>
      </c>
      <c r="C115" s="207">
        <f aca="true" t="shared" si="51" ref="C115:M115">SUM(C114,C99,C84)</f>
        <v>744</v>
      </c>
      <c r="D115" s="208">
        <f t="shared" si="51"/>
        <v>1812</v>
      </c>
      <c r="E115" s="207">
        <f t="shared" si="51"/>
        <v>10613</v>
      </c>
      <c r="F115" s="207">
        <f t="shared" si="51"/>
        <v>9932</v>
      </c>
      <c r="G115" s="207">
        <f t="shared" si="51"/>
        <v>20545</v>
      </c>
      <c r="H115" s="206">
        <f t="shared" si="51"/>
        <v>1573</v>
      </c>
      <c r="I115" s="207">
        <f t="shared" si="51"/>
        <v>1342</v>
      </c>
      <c r="J115" s="208">
        <f t="shared" si="51"/>
        <v>2915</v>
      </c>
      <c r="K115" s="207">
        <f t="shared" si="51"/>
        <v>13254</v>
      </c>
      <c r="L115" s="207">
        <f t="shared" si="51"/>
        <v>12018</v>
      </c>
      <c r="M115" s="207">
        <f t="shared" si="51"/>
        <v>25272</v>
      </c>
      <c r="N115" s="209"/>
      <c r="O115" s="210">
        <f t="shared" si="46"/>
        <v>9.143052820820136</v>
      </c>
      <c r="P115" s="210">
        <f t="shared" si="47"/>
        <v>6.968902210565756</v>
      </c>
      <c r="Q115" s="210">
        <f t="shared" si="48"/>
        <v>8.104844120409716</v>
      </c>
    </row>
    <row r="116" spans="1:13" s="30" customFormat="1" ht="12.75">
      <c r="A116" s="24"/>
      <c r="B116" s="26"/>
      <c r="C116" s="26"/>
      <c r="D116" s="26"/>
      <c r="E116" s="26"/>
      <c r="F116" s="26"/>
      <c r="G116" s="26"/>
      <c r="H116" s="26"/>
      <c r="I116" s="26"/>
      <c r="J116" s="26"/>
      <c r="K116" s="26"/>
      <c r="L116" s="26"/>
      <c r="M116" s="26"/>
    </row>
    <row r="117" spans="1:13" s="30" customFormat="1" ht="12.75">
      <c r="A117" s="24"/>
      <c r="B117" s="26"/>
      <c r="C117" s="26"/>
      <c r="D117" s="26"/>
      <c r="E117" s="26"/>
      <c r="F117" s="26"/>
      <c r="G117" s="26"/>
      <c r="H117" s="26"/>
      <c r="I117" s="26"/>
      <c r="J117" s="26"/>
      <c r="K117" s="26"/>
      <c r="L117" s="26"/>
      <c r="M117" s="26"/>
    </row>
    <row r="118" spans="1:13" s="30" customFormat="1" ht="12.75">
      <c r="A118" s="24"/>
      <c r="B118" s="26"/>
      <c r="C118" s="26"/>
      <c r="D118" s="26"/>
      <c r="E118" s="26"/>
      <c r="F118" s="26"/>
      <c r="G118" s="26"/>
      <c r="H118" s="26"/>
      <c r="I118" s="26"/>
      <c r="J118" s="26"/>
      <c r="K118" s="26"/>
      <c r="L118" s="26"/>
      <c r="M118" s="26"/>
    </row>
    <row r="119" spans="1:13" s="30" customFormat="1" ht="12.75">
      <c r="A119" s="24"/>
      <c r="B119" s="26"/>
      <c r="C119" s="26"/>
      <c r="D119" s="26"/>
      <c r="E119" s="26"/>
      <c r="F119" s="26"/>
      <c r="G119" s="26"/>
      <c r="H119" s="26"/>
      <c r="I119" s="26"/>
      <c r="J119" s="26"/>
      <c r="K119" s="26"/>
      <c r="L119" s="26"/>
      <c r="M119" s="26"/>
    </row>
    <row r="120" spans="1:13" s="30" customFormat="1" ht="12.75">
      <c r="A120" s="24"/>
      <c r="B120" s="26"/>
      <c r="C120" s="26"/>
      <c r="D120" s="26"/>
      <c r="E120" s="26"/>
      <c r="F120" s="26"/>
      <c r="G120" s="26"/>
      <c r="H120" s="26"/>
      <c r="I120" s="26"/>
      <c r="J120" s="26"/>
      <c r="K120" s="26"/>
      <c r="L120" s="26"/>
      <c r="M120" s="26"/>
    </row>
    <row r="121" spans="1:13" s="30" customFormat="1" ht="12.75">
      <c r="A121" s="24"/>
      <c r="B121" s="26"/>
      <c r="C121" s="26"/>
      <c r="D121" s="26"/>
      <c r="E121" s="26"/>
      <c r="F121" s="26"/>
      <c r="G121" s="26"/>
      <c r="H121" s="26"/>
      <c r="I121" s="26"/>
      <c r="J121" s="26"/>
      <c r="K121" s="26"/>
      <c r="L121" s="26"/>
      <c r="M121" s="26"/>
    </row>
    <row r="122" spans="1:13" s="30" customFormat="1" ht="12.75">
      <c r="A122" s="24"/>
      <c r="B122" s="26"/>
      <c r="C122" s="26"/>
      <c r="D122" s="26"/>
      <c r="E122" s="26"/>
      <c r="F122" s="26"/>
      <c r="G122" s="26"/>
      <c r="H122" s="26"/>
      <c r="I122" s="26"/>
      <c r="J122" s="26"/>
      <c r="K122" s="26"/>
      <c r="L122" s="26"/>
      <c r="M122" s="26"/>
    </row>
    <row r="123" spans="1:13" s="30" customFormat="1" ht="12.75">
      <c r="A123" s="24"/>
      <c r="B123" s="26"/>
      <c r="C123" s="26"/>
      <c r="D123" s="26"/>
      <c r="E123" s="26"/>
      <c r="F123" s="26"/>
      <c r="G123" s="26"/>
      <c r="H123" s="26"/>
      <c r="I123" s="26"/>
      <c r="J123" s="26"/>
      <c r="K123" s="26"/>
      <c r="L123" s="26"/>
      <c r="M123" s="26"/>
    </row>
    <row r="124" spans="1:13" s="30" customFormat="1" ht="12.75">
      <c r="A124" s="24"/>
      <c r="B124" s="26"/>
      <c r="C124" s="26"/>
      <c r="D124" s="26"/>
      <c r="E124" s="26"/>
      <c r="F124" s="26"/>
      <c r="G124" s="26"/>
      <c r="H124" s="26"/>
      <c r="I124" s="26"/>
      <c r="J124" s="26"/>
      <c r="K124" s="26"/>
      <c r="L124" s="26"/>
      <c r="M124" s="26"/>
    </row>
    <row r="125" spans="1:13" s="30" customFormat="1" ht="12.75">
      <c r="A125" s="24"/>
      <c r="B125" s="26"/>
      <c r="C125" s="26"/>
      <c r="D125" s="26"/>
      <c r="E125" s="26"/>
      <c r="F125" s="26"/>
      <c r="G125" s="26"/>
      <c r="H125" s="26"/>
      <c r="I125" s="26"/>
      <c r="J125" s="26"/>
      <c r="K125" s="26"/>
      <c r="L125" s="26"/>
      <c r="M125" s="26"/>
    </row>
    <row r="126" spans="1:13" s="30" customFormat="1" ht="12.75">
      <c r="A126" s="24"/>
      <c r="B126" s="26"/>
      <c r="C126" s="26"/>
      <c r="D126" s="26"/>
      <c r="E126" s="26"/>
      <c r="F126" s="26"/>
      <c r="G126" s="26"/>
      <c r="H126" s="26"/>
      <c r="I126" s="26"/>
      <c r="J126" s="26"/>
      <c r="K126" s="26"/>
      <c r="L126" s="26"/>
      <c r="M126" s="26"/>
    </row>
    <row r="127" spans="1:13" s="30" customFormat="1" ht="12.75">
      <c r="A127" s="24"/>
      <c r="B127" s="26"/>
      <c r="C127" s="26"/>
      <c r="D127" s="26"/>
      <c r="E127" s="26"/>
      <c r="F127" s="26"/>
      <c r="G127" s="26"/>
      <c r="H127" s="26"/>
      <c r="I127" s="26"/>
      <c r="J127" s="26"/>
      <c r="K127" s="26"/>
      <c r="L127" s="26"/>
      <c r="M127" s="26"/>
    </row>
    <row r="128" spans="1:13" s="30" customFormat="1" ht="12.75">
      <c r="A128" s="24"/>
      <c r="B128" s="26"/>
      <c r="C128" s="26"/>
      <c r="D128" s="26"/>
      <c r="E128" s="26"/>
      <c r="F128" s="26"/>
      <c r="G128" s="26"/>
      <c r="H128" s="26"/>
      <c r="I128" s="26"/>
      <c r="J128" s="26"/>
      <c r="K128" s="26"/>
      <c r="L128" s="26"/>
      <c r="M128" s="26"/>
    </row>
    <row r="129" spans="1:13" s="30" customFormat="1" ht="12.75">
      <c r="A129" s="24"/>
      <c r="B129" s="26"/>
      <c r="C129" s="26"/>
      <c r="D129" s="26"/>
      <c r="E129" s="26"/>
      <c r="F129" s="26"/>
      <c r="G129" s="26"/>
      <c r="H129" s="26"/>
      <c r="I129" s="26"/>
      <c r="J129" s="26"/>
      <c r="K129" s="26"/>
      <c r="L129" s="26"/>
      <c r="M129" s="26"/>
    </row>
    <row r="130" spans="1:13" s="30" customFormat="1" ht="12.75">
      <c r="A130" s="24"/>
      <c r="B130" s="26"/>
      <c r="C130" s="26"/>
      <c r="D130" s="26"/>
      <c r="E130" s="26"/>
      <c r="F130" s="26"/>
      <c r="G130" s="26"/>
      <c r="H130" s="26"/>
      <c r="I130" s="26"/>
      <c r="J130" s="26"/>
      <c r="K130" s="26"/>
      <c r="L130" s="26"/>
      <c r="M130" s="26"/>
    </row>
    <row r="131" ht="12.75">
      <c r="A131" s="30" t="s">
        <v>72</v>
      </c>
    </row>
    <row r="132" spans="1:17" ht="12.75">
      <c r="A132" s="219" t="s">
        <v>9</v>
      </c>
      <c r="B132" s="219"/>
      <c r="C132" s="219"/>
      <c r="D132" s="219"/>
      <c r="E132" s="219"/>
      <c r="F132" s="219"/>
      <c r="G132" s="219"/>
      <c r="H132" s="219"/>
      <c r="I132" s="219"/>
      <c r="J132" s="219"/>
      <c r="K132" s="219"/>
      <c r="L132" s="219"/>
      <c r="M132" s="219"/>
      <c r="N132" s="219"/>
      <c r="O132" s="219"/>
      <c r="P132" s="219"/>
      <c r="Q132" s="219"/>
    </row>
    <row r="133" spans="1:17" ht="12.75">
      <c r="A133" s="219" t="s">
        <v>29</v>
      </c>
      <c r="B133" s="219"/>
      <c r="C133" s="219"/>
      <c r="D133" s="219"/>
      <c r="E133" s="219"/>
      <c r="F133" s="219"/>
      <c r="G133" s="219"/>
      <c r="H133" s="219"/>
      <c r="I133" s="219"/>
      <c r="J133" s="219"/>
      <c r="K133" s="219"/>
      <c r="L133" s="219"/>
      <c r="M133" s="219"/>
      <c r="N133" s="219"/>
      <c r="O133" s="219"/>
      <c r="P133" s="219"/>
      <c r="Q133" s="219"/>
    </row>
    <row r="134" spans="1:17" ht="12.75">
      <c r="A134" s="235" t="s">
        <v>31</v>
      </c>
      <c r="B134" s="235"/>
      <c r="C134" s="235"/>
      <c r="D134" s="235"/>
      <c r="E134" s="235"/>
      <c r="F134" s="235"/>
      <c r="G134" s="235"/>
      <c r="H134" s="235"/>
      <c r="I134" s="235"/>
      <c r="J134" s="235"/>
      <c r="K134" s="235"/>
      <c r="L134" s="235"/>
      <c r="M134" s="235"/>
      <c r="N134" s="235"/>
      <c r="O134" s="235"/>
      <c r="P134" s="235"/>
      <c r="Q134" s="235"/>
    </row>
    <row r="135" ht="12.75">
      <c r="A135" s="1"/>
    </row>
    <row r="136" spans="1:17" ht="12.75">
      <c r="A136" s="219" t="s">
        <v>26</v>
      </c>
      <c r="B136" s="219"/>
      <c r="C136" s="219"/>
      <c r="D136" s="219"/>
      <c r="E136" s="219"/>
      <c r="F136" s="219"/>
      <c r="G136" s="219"/>
      <c r="H136" s="219"/>
      <c r="I136" s="219"/>
      <c r="J136" s="219"/>
      <c r="K136" s="219"/>
      <c r="L136" s="219"/>
      <c r="M136" s="219"/>
      <c r="N136" s="219"/>
      <c r="O136" s="219"/>
      <c r="P136" s="219"/>
      <c r="Q136" s="219"/>
    </row>
    <row r="137" ht="13.5" thickBot="1"/>
    <row r="138" spans="1:17" ht="13.5" customHeight="1">
      <c r="A138" s="4"/>
      <c r="B138" s="237" t="s">
        <v>2</v>
      </c>
      <c r="C138" s="236"/>
      <c r="D138" s="238"/>
      <c r="E138" s="236" t="s">
        <v>3</v>
      </c>
      <c r="F138" s="236"/>
      <c r="G138" s="236"/>
      <c r="H138" s="239" t="s">
        <v>11</v>
      </c>
      <c r="I138" s="240"/>
      <c r="J138" s="241"/>
      <c r="K138" s="236" t="s">
        <v>1</v>
      </c>
      <c r="L138" s="236"/>
      <c r="M138" s="236"/>
      <c r="N138" s="54"/>
      <c r="O138" s="236" t="s">
        <v>57</v>
      </c>
      <c r="P138" s="236"/>
      <c r="Q138" s="236"/>
    </row>
    <row r="139" spans="1:17" ht="12.75">
      <c r="A139" s="5"/>
      <c r="B139" s="6" t="s">
        <v>12</v>
      </c>
      <c r="C139" s="7" t="s">
        <v>0</v>
      </c>
      <c r="D139" s="8" t="s">
        <v>13</v>
      </c>
      <c r="E139" s="7" t="s">
        <v>12</v>
      </c>
      <c r="F139" s="7" t="s">
        <v>0</v>
      </c>
      <c r="G139" s="7" t="s">
        <v>13</v>
      </c>
      <c r="H139" s="6" t="s">
        <v>12</v>
      </c>
      <c r="I139" s="7" t="s">
        <v>0</v>
      </c>
      <c r="J139" s="8" t="s">
        <v>13</v>
      </c>
      <c r="K139" s="7" t="s">
        <v>12</v>
      </c>
      <c r="L139" s="7" t="s">
        <v>0</v>
      </c>
      <c r="M139" s="7" t="s">
        <v>13</v>
      </c>
      <c r="N139" s="55"/>
      <c r="O139" s="7" t="s">
        <v>12</v>
      </c>
      <c r="P139" s="7" t="s">
        <v>0</v>
      </c>
      <c r="Q139" s="7" t="s">
        <v>13</v>
      </c>
    </row>
    <row r="140" spans="1:17" s="30" customFormat="1" ht="12.75">
      <c r="A140" s="17" t="s">
        <v>14</v>
      </c>
      <c r="B140" s="48"/>
      <c r="C140" s="35"/>
      <c r="D140" s="49"/>
      <c r="E140" s="35"/>
      <c r="F140" s="35"/>
      <c r="G140" s="35"/>
      <c r="H140" s="48"/>
      <c r="I140" s="35"/>
      <c r="J140" s="49"/>
      <c r="K140" s="35"/>
      <c r="L140" s="35"/>
      <c r="M140" s="35"/>
      <c r="N140" s="56"/>
      <c r="O140" s="10"/>
      <c r="P140" s="10"/>
      <c r="Q140" s="10"/>
    </row>
    <row r="141" spans="1:17" s="30" customFormat="1" ht="12.75">
      <c r="A141" s="28" t="s">
        <v>17</v>
      </c>
      <c r="B141" s="48"/>
      <c r="C141" s="35"/>
      <c r="D141" s="49"/>
      <c r="E141" s="35"/>
      <c r="F141" s="35"/>
      <c r="G141" s="35"/>
      <c r="H141" s="48"/>
      <c r="I141" s="35"/>
      <c r="J141" s="49"/>
      <c r="K141" s="35"/>
      <c r="L141" s="35"/>
      <c r="M141" s="35"/>
      <c r="N141" s="56"/>
      <c r="O141" s="198"/>
      <c r="P141" s="198"/>
      <c r="Q141" s="198"/>
    </row>
    <row r="142" spans="1:17" ht="12.75">
      <c r="A142" s="71" t="s">
        <v>15</v>
      </c>
      <c r="B142" s="11">
        <f>SUM(B77,B12)</f>
        <v>950</v>
      </c>
      <c r="C142" s="12">
        <f aca="true" t="shared" si="52" ref="C142:M142">SUM(C77,C12)</f>
        <v>599</v>
      </c>
      <c r="D142" s="13">
        <f t="shared" si="52"/>
        <v>1549</v>
      </c>
      <c r="E142" s="12">
        <f t="shared" si="52"/>
        <v>26955</v>
      </c>
      <c r="F142" s="12">
        <f t="shared" si="52"/>
        <v>27517</v>
      </c>
      <c r="G142" s="12">
        <f t="shared" si="52"/>
        <v>54472</v>
      </c>
      <c r="H142" s="11">
        <f t="shared" si="52"/>
        <v>369</v>
      </c>
      <c r="I142" s="12">
        <f t="shared" si="52"/>
        <v>314</v>
      </c>
      <c r="J142" s="13">
        <f t="shared" si="52"/>
        <v>683</v>
      </c>
      <c r="K142" s="12">
        <f t="shared" si="52"/>
        <v>28274</v>
      </c>
      <c r="L142" s="12">
        <f t="shared" si="52"/>
        <v>28430</v>
      </c>
      <c r="M142" s="12">
        <f t="shared" si="52"/>
        <v>56704</v>
      </c>
      <c r="N142" s="55"/>
      <c r="O142" s="51">
        <f aca="true" t="shared" si="53" ref="O142:Q144">B142/(B142+E142)*100</f>
        <v>3.4044078122200325</v>
      </c>
      <c r="P142" s="51">
        <f t="shared" si="53"/>
        <v>2.130459524825722</v>
      </c>
      <c r="Q142" s="51">
        <f t="shared" si="53"/>
        <v>2.7650345406186965</v>
      </c>
    </row>
    <row r="143" spans="1:17" ht="12.75">
      <c r="A143" s="71" t="s">
        <v>16</v>
      </c>
      <c r="B143" s="38">
        <f aca="true" t="shared" si="54" ref="B143:M143">SUM(B78,B13)</f>
        <v>81</v>
      </c>
      <c r="C143" s="39">
        <f t="shared" si="54"/>
        <v>49</v>
      </c>
      <c r="D143" s="40">
        <f t="shared" si="54"/>
        <v>130</v>
      </c>
      <c r="E143" s="39">
        <f t="shared" si="54"/>
        <v>4679</v>
      </c>
      <c r="F143" s="39">
        <f t="shared" si="54"/>
        <v>3735</v>
      </c>
      <c r="G143" s="39">
        <f t="shared" si="54"/>
        <v>8414</v>
      </c>
      <c r="H143" s="38">
        <f t="shared" si="54"/>
        <v>296</v>
      </c>
      <c r="I143" s="39">
        <f t="shared" si="54"/>
        <v>178</v>
      </c>
      <c r="J143" s="40">
        <f t="shared" si="54"/>
        <v>474</v>
      </c>
      <c r="K143" s="39">
        <f t="shared" si="54"/>
        <v>5056</v>
      </c>
      <c r="L143" s="39">
        <f t="shared" si="54"/>
        <v>3962</v>
      </c>
      <c r="M143" s="39">
        <f t="shared" si="54"/>
        <v>9018</v>
      </c>
      <c r="N143" s="55"/>
      <c r="O143" s="52">
        <f t="shared" si="53"/>
        <v>1.7016806722689075</v>
      </c>
      <c r="P143" s="52">
        <f t="shared" si="53"/>
        <v>1.2949260042283297</v>
      </c>
      <c r="Q143" s="52">
        <f t="shared" si="53"/>
        <v>1.5215355805243447</v>
      </c>
    </row>
    <row r="144" spans="1:17" s="1" customFormat="1" ht="12.75">
      <c r="A144" s="24" t="s">
        <v>27</v>
      </c>
      <c r="B144" s="41">
        <f aca="true" t="shared" si="55" ref="B144:M144">SUM(B79,B14)</f>
        <v>1031</v>
      </c>
      <c r="C144" s="42">
        <f t="shared" si="55"/>
        <v>648</v>
      </c>
      <c r="D144" s="43">
        <f t="shared" si="55"/>
        <v>1679</v>
      </c>
      <c r="E144" s="42">
        <f t="shared" si="55"/>
        <v>31634</v>
      </c>
      <c r="F144" s="42">
        <f t="shared" si="55"/>
        <v>31252</v>
      </c>
      <c r="G144" s="42">
        <f t="shared" si="55"/>
        <v>62886</v>
      </c>
      <c r="H144" s="41">
        <f t="shared" si="55"/>
        <v>665</v>
      </c>
      <c r="I144" s="42">
        <f t="shared" si="55"/>
        <v>492</v>
      </c>
      <c r="J144" s="43">
        <f t="shared" si="55"/>
        <v>1157</v>
      </c>
      <c r="K144" s="42">
        <f t="shared" si="55"/>
        <v>33330</v>
      </c>
      <c r="L144" s="42">
        <f>SUM(L79,L14)</f>
        <v>32392</v>
      </c>
      <c r="M144" s="42">
        <f t="shared" si="55"/>
        <v>65722</v>
      </c>
      <c r="N144" s="56"/>
      <c r="O144" s="57">
        <f t="shared" si="53"/>
        <v>3.1562834838512166</v>
      </c>
      <c r="P144" s="57">
        <f t="shared" si="53"/>
        <v>2.031347962382445</v>
      </c>
      <c r="Q144" s="57">
        <f t="shared" si="53"/>
        <v>2.6004801362967553</v>
      </c>
    </row>
    <row r="145" spans="1:17" s="1" customFormat="1" ht="12.75">
      <c r="A145" s="28" t="s">
        <v>18</v>
      </c>
      <c r="B145" s="25"/>
      <c r="C145" s="26"/>
      <c r="D145" s="27"/>
      <c r="E145" s="26"/>
      <c r="F145" s="26"/>
      <c r="G145" s="26"/>
      <c r="H145" s="25"/>
      <c r="I145" s="26"/>
      <c r="J145" s="27"/>
      <c r="K145" s="26"/>
      <c r="L145" s="26"/>
      <c r="M145" s="26"/>
      <c r="N145" s="56"/>
      <c r="O145" s="53"/>
      <c r="P145" s="53"/>
      <c r="Q145" s="53"/>
    </row>
    <row r="146" spans="1:17" ht="12.75">
      <c r="A146" s="71" t="s">
        <v>18</v>
      </c>
      <c r="B146" s="11">
        <f aca="true" t="shared" si="56" ref="B146:M146">SUM(B81,B16)</f>
        <v>780</v>
      </c>
      <c r="C146" s="12">
        <f t="shared" si="56"/>
        <v>458</v>
      </c>
      <c r="D146" s="13">
        <f t="shared" si="56"/>
        <v>1238</v>
      </c>
      <c r="E146" s="12">
        <f t="shared" si="56"/>
        <v>26243</v>
      </c>
      <c r="F146" s="12">
        <f t="shared" si="56"/>
        <v>27116</v>
      </c>
      <c r="G146" s="12">
        <f t="shared" si="56"/>
        <v>53359</v>
      </c>
      <c r="H146" s="11">
        <f t="shared" si="56"/>
        <v>163</v>
      </c>
      <c r="I146" s="12">
        <f t="shared" si="56"/>
        <v>163</v>
      </c>
      <c r="J146" s="13">
        <f t="shared" si="56"/>
        <v>326</v>
      </c>
      <c r="K146" s="12">
        <f t="shared" si="56"/>
        <v>27186</v>
      </c>
      <c r="L146" s="12">
        <f t="shared" si="56"/>
        <v>27737</v>
      </c>
      <c r="M146" s="12">
        <f t="shared" si="56"/>
        <v>54923</v>
      </c>
      <c r="N146" s="55"/>
      <c r="O146" s="51">
        <f aca="true" t="shared" si="57" ref="O146:Q149">B146/(B146+E146)*100</f>
        <v>2.8864300780816343</v>
      </c>
      <c r="P146" s="51">
        <f t="shared" si="57"/>
        <v>1.6609849858562415</v>
      </c>
      <c r="Q146" s="51">
        <f t="shared" si="57"/>
        <v>2.2675238566221587</v>
      </c>
    </row>
    <row r="147" spans="1:17" ht="12.75">
      <c r="A147" s="74" t="s">
        <v>47</v>
      </c>
      <c r="B147" s="38">
        <f aca="true" t="shared" si="58" ref="B147:M147">SUM(B82,B17)</f>
        <v>326</v>
      </c>
      <c r="C147" s="39">
        <f t="shared" si="58"/>
        <v>213</v>
      </c>
      <c r="D147" s="40">
        <f t="shared" si="58"/>
        <v>539</v>
      </c>
      <c r="E147" s="39">
        <f t="shared" si="58"/>
        <v>6050</v>
      </c>
      <c r="F147" s="39">
        <f t="shared" si="58"/>
        <v>4738</v>
      </c>
      <c r="G147" s="39">
        <f t="shared" si="58"/>
        <v>10788</v>
      </c>
      <c r="H147" s="38">
        <f t="shared" si="58"/>
        <v>196</v>
      </c>
      <c r="I147" s="39">
        <f t="shared" si="58"/>
        <v>161</v>
      </c>
      <c r="J147" s="40">
        <f t="shared" si="58"/>
        <v>357</v>
      </c>
      <c r="K147" s="39">
        <f t="shared" si="58"/>
        <v>6572</v>
      </c>
      <c r="L147" s="39">
        <f t="shared" si="58"/>
        <v>5112</v>
      </c>
      <c r="M147" s="39">
        <f t="shared" si="58"/>
        <v>11684</v>
      </c>
      <c r="N147" s="55"/>
      <c r="O147" s="52">
        <f t="shared" si="57"/>
        <v>5.112923462986198</v>
      </c>
      <c r="P147" s="52">
        <f t="shared" si="57"/>
        <v>4.302161179559684</v>
      </c>
      <c r="Q147" s="52">
        <f t="shared" si="57"/>
        <v>4.758541537918248</v>
      </c>
    </row>
    <row r="148" spans="1:17" s="1" customFormat="1" ht="12.75">
      <c r="A148" s="24" t="s">
        <v>28</v>
      </c>
      <c r="B148" s="44">
        <f aca="true" t="shared" si="59" ref="B148:M148">SUM(B83,B18)</f>
        <v>1106</v>
      </c>
      <c r="C148" s="45">
        <f t="shared" si="59"/>
        <v>671</v>
      </c>
      <c r="D148" s="46">
        <f t="shared" si="59"/>
        <v>1777</v>
      </c>
      <c r="E148" s="45">
        <f t="shared" si="59"/>
        <v>32293</v>
      </c>
      <c r="F148" s="45">
        <f t="shared" si="59"/>
        <v>31854</v>
      </c>
      <c r="G148" s="45">
        <f t="shared" si="59"/>
        <v>64147</v>
      </c>
      <c r="H148" s="44">
        <f t="shared" si="59"/>
        <v>359</v>
      </c>
      <c r="I148" s="45">
        <f t="shared" si="59"/>
        <v>324</v>
      </c>
      <c r="J148" s="46">
        <f t="shared" si="59"/>
        <v>683</v>
      </c>
      <c r="K148" s="45">
        <f t="shared" si="59"/>
        <v>33758</v>
      </c>
      <c r="L148" s="45">
        <f t="shared" si="59"/>
        <v>32849</v>
      </c>
      <c r="M148" s="45">
        <f t="shared" si="59"/>
        <v>66607</v>
      </c>
      <c r="N148" s="56"/>
      <c r="O148" s="58">
        <f t="shared" si="57"/>
        <v>3.3114763915087275</v>
      </c>
      <c r="P148" s="58">
        <f t="shared" si="57"/>
        <v>2.0630284396617986</v>
      </c>
      <c r="Q148" s="58">
        <f t="shared" si="57"/>
        <v>2.695528183969419</v>
      </c>
    </row>
    <row r="149" spans="1:17" s="1" customFormat="1" ht="13.5" customHeight="1">
      <c r="A149" s="26" t="s">
        <v>19</v>
      </c>
      <c r="B149" s="41">
        <f aca="true" t="shared" si="60" ref="B149:M149">SUM(B84,B19)</f>
        <v>2137</v>
      </c>
      <c r="C149" s="42">
        <f t="shared" si="60"/>
        <v>1319</v>
      </c>
      <c r="D149" s="43">
        <f t="shared" si="60"/>
        <v>3456</v>
      </c>
      <c r="E149" s="42">
        <f t="shared" si="60"/>
        <v>63927</v>
      </c>
      <c r="F149" s="42">
        <f t="shared" si="60"/>
        <v>63106</v>
      </c>
      <c r="G149" s="42">
        <f t="shared" si="60"/>
        <v>127033</v>
      </c>
      <c r="H149" s="41">
        <f t="shared" si="60"/>
        <v>1024</v>
      </c>
      <c r="I149" s="42">
        <f t="shared" si="60"/>
        <v>816</v>
      </c>
      <c r="J149" s="43">
        <f t="shared" si="60"/>
        <v>1840</v>
      </c>
      <c r="K149" s="42">
        <f t="shared" si="60"/>
        <v>67088</v>
      </c>
      <c r="L149" s="42">
        <f>SUM(L84,L19)</f>
        <v>65241</v>
      </c>
      <c r="M149" s="42">
        <f t="shared" si="60"/>
        <v>132329</v>
      </c>
      <c r="N149" s="56"/>
      <c r="O149" s="57">
        <f t="shared" si="57"/>
        <v>3.234742068297409</v>
      </c>
      <c r="P149" s="57">
        <f t="shared" si="57"/>
        <v>2.0473418703919286</v>
      </c>
      <c r="Q149" s="57">
        <f t="shared" si="57"/>
        <v>2.648499107204439</v>
      </c>
    </row>
    <row r="150" spans="1:17" s="1" customFormat="1" ht="13.5" customHeight="1">
      <c r="A150" s="26"/>
      <c r="B150" s="25"/>
      <c r="C150" s="26"/>
      <c r="D150" s="27"/>
      <c r="E150" s="26"/>
      <c r="F150" s="26"/>
      <c r="G150" s="26"/>
      <c r="H150" s="25"/>
      <c r="I150" s="26"/>
      <c r="J150" s="27"/>
      <c r="K150" s="26"/>
      <c r="L150" s="26"/>
      <c r="M150" s="26"/>
      <c r="N150" s="56"/>
      <c r="O150" s="53"/>
      <c r="P150" s="53"/>
      <c r="Q150" s="53"/>
    </row>
    <row r="151" spans="1:17" s="1" customFormat="1" ht="13.5" customHeight="1">
      <c r="A151" s="28" t="s">
        <v>4</v>
      </c>
      <c r="B151" s="25"/>
      <c r="C151" s="26"/>
      <c r="D151" s="27"/>
      <c r="E151" s="26"/>
      <c r="F151" s="26"/>
      <c r="G151" s="26"/>
      <c r="H151" s="25"/>
      <c r="I151" s="26"/>
      <c r="J151" s="27"/>
      <c r="K151" s="26"/>
      <c r="L151" s="26"/>
      <c r="M151" s="26"/>
      <c r="N151" s="56"/>
      <c r="O151" s="26"/>
      <c r="P151" s="26"/>
      <c r="Q151" s="26"/>
    </row>
    <row r="152" spans="1:17" s="1" customFormat="1" ht="13.5" customHeight="1">
      <c r="A152" s="17" t="s">
        <v>17</v>
      </c>
      <c r="B152" s="25"/>
      <c r="C152" s="26"/>
      <c r="D152" s="27"/>
      <c r="E152" s="26"/>
      <c r="F152" s="26"/>
      <c r="G152" s="26"/>
      <c r="H152" s="25"/>
      <c r="I152" s="26"/>
      <c r="J152" s="27"/>
      <c r="K152" s="26"/>
      <c r="L152" s="26"/>
      <c r="M152" s="26"/>
      <c r="N152" s="56"/>
      <c r="O152" s="26"/>
      <c r="P152" s="26"/>
      <c r="Q152" s="26"/>
    </row>
    <row r="153" spans="1:17" ht="12.75">
      <c r="A153" s="71" t="s">
        <v>5</v>
      </c>
      <c r="B153" s="11">
        <f aca="true" t="shared" si="61" ref="B153:M153">SUM(B88,B23)</f>
        <v>545</v>
      </c>
      <c r="C153" s="12">
        <f t="shared" si="61"/>
        <v>335</v>
      </c>
      <c r="D153" s="13">
        <f t="shared" si="61"/>
        <v>880</v>
      </c>
      <c r="E153" s="12">
        <f t="shared" si="61"/>
        <v>14237</v>
      </c>
      <c r="F153" s="12">
        <f t="shared" si="61"/>
        <v>17370</v>
      </c>
      <c r="G153" s="12">
        <f t="shared" si="61"/>
        <v>31607</v>
      </c>
      <c r="H153" s="11">
        <f t="shared" si="61"/>
        <v>70</v>
      </c>
      <c r="I153" s="12">
        <f t="shared" si="61"/>
        <v>91</v>
      </c>
      <c r="J153" s="13">
        <f t="shared" si="61"/>
        <v>161</v>
      </c>
      <c r="K153" s="12">
        <f t="shared" si="61"/>
        <v>14852</v>
      </c>
      <c r="L153" s="12">
        <f t="shared" si="61"/>
        <v>17796</v>
      </c>
      <c r="M153" s="12">
        <f t="shared" si="61"/>
        <v>32648</v>
      </c>
      <c r="N153" s="55"/>
      <c r="O153" s="51">
        <f aca="true" t="shared" si="62" ref="O153:Q157">B153/(B153+E153)*100</f>
        <v>3.686916520092004</v>
      </c>
      <c r="P153" s="51">
        <f t="shared" si="62"/>
        <v>1.8921208698107879</v>
      </c>
      <c r="Q153" s="51">
        <f t="shared" si="62"/>
        <v>2.7087758180195154</v>
      </c>
    </row>
    <row r="154" spans="1:17" ht="12.75">
      <c r="A154" s="71" t="s">
        <v>7</v>
      </c>
      <c r="B154" s="11">
        <f aca="true" t="shared" si="63" ref="B154:M154">SUM(B89,B24)</f>
        <v>1421</v>
      </c>
      <c r="C154" s="12">
        <f t="shared" si="63"/>
        <v>725</v>
      </c>
      <c r="D154" s="13">
        <f t="shared" si="63"/>
        <v>2146</v>
      </c>
      <c r="E154" s="12">
        <f t="shared" si="63"/>
        <v>10148</v>
      </c>
      <c r="F154" s="12">
        <f t="shared" si="63"/>
        <v>7782</v>
      </c>
      <c r="G154" s="12">
        <f t="shared" si="63"/>
        <v>17930</v>
      </c>
      <c r="H154" s="11">
        <f t="shared" si="63"/>
        <v>126</v>
      </c>
      <c r="I154" s="12">
        <f t="shared" si="63"/>
        <v>94</v>
      </c>
      <c r="J154" s="13">
        <f t="shared" si="63"/>
        <v>220</v>
      </c>
      <c r="K154" s="12">
        <f t="shared" si="63"/>
        <v>11695</v>
      </c>
      <c r="L154" s="12">
        <f t="shared" si="63"/>
        <v>8601</v>
      </c>
      <c r="M154" s="12">
        <f t="shared" si="63"/>
        <v>20296</v>
      </c>
      <c r="N154" s="55"/>
      <c r="O154" s="51">
        <f t="shared" si="62"/>
        <v>12.282824790388105</v>
      </c>
      <c r="P154" s="51">
        <f t="shared" si="62"/>
        <v>8.522393323145645</v>
      </c>
      <c r="Q154" s="51">
        <f t="shared" si="62"/>
        <v>10.689380354652322</v>
      </c>
    </row>
    <row r="155" spans="1:17" ht="12.75">
      <c r="A155" s="71" t="s">
        <v>6</v>
      </c>
      <c r="B155" s="11">
        <f aca="true" t="shared" si="64" ref="B155:M155">SUM(B90,B25)</f>
        <v>100</v>
      </c>
      <c r="C155" s="12">
        <f t="shared" si="64"/>
        <v>120</v>
      </c>
      <c r="D155" s="13">
        <f t="shared" si="64"/>
        <v>220</v>
      </c>
      <c r="E155" s="12">
        <f t="shared" si="64"/>
        <v>405</v>
      </c>
      <c r="F155" s="12">
        <f t="shared" si="64"/>
        <v>728</v>
      </c>
      <c r="G155" s="12">
        <f t="shared" si="64"/>
        <v>1133</v>
      </c>
      <c r="H155" s="11">
        <f t="shared" si="64"/>
        <v>8</v>
      </c>
      <c r="I155" s="12">
        <f t="shared" si="64"/>
        <v>15</v>
      </c>
      <c r="J155" s="13">
        <f t="shared" si="64"/>
        <v>23</v>
      </c>
      <c r="K155" s="12">
        <f t="shared" si="64"/>
        <v>513</v>
      </c>
      <c r="L155" s="12">
        <f t="shared" si="64"/>
        <v>863</v>
      </c>
      <c r="M155" s="12">
        <f t="shared" si="64"/>
        <v>1376</v>
      </c>
      <c r="N155" s="55"/>
      <c r="O155" s="51">
        <f t="shared" si="62"/>
        <v>19.801980198019802</v>
      </c>
      <c r="P155" s="51">
        <f t="shared" si="62"/>
        <v>14.150943396226415</v>
      </c>
      <c r="Q155" s="51">
        <f t="shared" si="62"/>
        <v>16.260162601626014</v>
      </c>
    </row>
    <row r="156" spans="1:17" ht="12.75">
      <c r="A156" s="71" t="s">
        <v>8</v>
      </c>
      <c r="B156" s="11">
        <f aca="true" t="shared" si="65" ref="B156:M156">SUM(B91,B26)</f>
        <v>939</v>
      </c>
      <c r="C156" s="12">
        <f t="shared" si="65"/>
        <v>512</v>
      </c>
      <c r="D156" s="13">
        <f t="shared" si="65"/>
        <v>1451</v>
      </c>
      <c r="E156" s="12">
        <f t="shared" si="65"/>
        <v>6825</v>
      </c>
      <c r="F156" s="12">
        <f t="shared" si="65"/>
        <v>5726</v>
      </c>
      <c r="G156" s="12">
        <f t="shared" si="65"/>
        <v>12551</v>
      </c>
      <c r="H156" s="11">
        <f t="shared" si="65"/>
        <v>407</v>
      </c>
      <c r="I156" s="12">
        <f t="shared" si="65"/>
        <v>249</v>
      </c>
      <c r="J156" s="13">
        <f t="shared" si="65"/>
        <v>656</v>
      </c>
      <c r="K156" s="12">
        <f t="shared" si="65"/>
        <v>8171</v>
      </c>
      <c r="L156" s="12">
        <f t="shared" si="65"/>
        <v>6487</v>
      </c>
      <c r="M156" s="12">
        <f t="shared" si="65"/>
        <v>14658</v>
      </c>
      <c r="N156" s="55"/>
      <c r="O156" s="51">
        <f t="shared" si="62"/>
        <v>12.094281298299846</v>
      </c>
      <c r="P156" s="51">
        <f t="shared" si="62"/>
        <v>8.207758897082398</v>
      </c>
      <c r="Q156" s="51">
        <f t="shared" si="62"/>
        <v>10.36280531352664</v>
      </c>
    </row>
    <row r="157" spans="1:17" s="62" customFormat="1" ht="12.75">
      <c r="A157" s="24" t="s">
        <v>1</v>
      </c>
      <c r="B157" s="18">
        <f aca="true" t="shared" si="66" ref="B157:M157">SUM(B92,B27)</f>
        <v>3005</v>
      </c>
      <c r="C157" s="19">
        <f t="shared" si="66"/>
        <v>1692</v>
      </c>
      <c r="D157" s="20">
        <f t="shared" si="66"/>
        <v>4697</v>
      </c>
      <c r="E157" s="19">
        <f t="shared" si="66"/>
        <v>31615</v>
      </c>
      <c r="F157" s="19">
        <f t="shared" si="66"/>
        <v>31606</v>
      </c>
      <c r="G157" s="19">
        <f t="shared" si="66"/>
        <v>63221</v>
      </c>
      <c r="H157" s="18">
        <f t="shared" si="66"/>
        <v>611</v>
      </c>
      <c r="I157" s="19">
        <f t="shared" si="66"/>
        <v>449</v>
      </c>
      <c r="J157" s="20">
        <f t="shared" si="66"/>
        <v>1060</v>
      </c>
      <c r="K157" s="19">
        <f t="shared" si="66"/>
        <v>35231</v>
      </c>
      <c r="L157" s="19">
        <f t="shared" si="66"/>
        <v>33747</v>
      </c>
      <c r="M157" s="20">
        <f t="shared" si="66"/>
        <v>68978</v>
      </c>
      <c r="N157" s="61"/>
      <c r="O157" s="63">
        <f t="shared" si="62"/>
        <v>8.679953783939919</v>
      </c>
      <c r="P157" s="57">
        <f t="shared" si="62"/>
        <v>5.081386269445613</v>
      </c>
      <c r="Q157" s="57">
        <f t="shared" si="62"/>
        <v>6.915692452663507</v>
      </c>
    </row>
    <row r="158" spans="1:17" ht="12.75">
      <c r="A158" s="17" t="s">
        <v>18</v>
      </c>
      <c r="B158" s="11"/>
      <c r="C158" s="12"/>
      <c r="D158" s="13"/>
      <c r="E158" s="12"/>
      <c r="F158" s="12"/>
      <c r="G158" s="12"/>
      <c r="H158" s="11"/>
      <c r="I158" s="12"/>
      <c r="J158" s="13"/>
      <c r="K158" s="12"/>
      <c r="L158" s="12"/>
      <c r="M158" s="12"/>
      <c r="N158" s="55"/>
      <c r="O158" s="51"/>
      <c r="P158" s="51"/>
      <c r="Q158" s="51"/>
    </row>
    <row r="159" spans="1:17" ht="12.75">
      <c r="A159" s="71" t="s">
        <v>5</v>
      </c>
      <c r="B159" s="11">
        <f aca="true" t="shared" si="67" ref="B159:M159">SUM(B94,B29)</f>
        <v>489</v>
      </c>
      <c r="C159" s="12">
        <f t="shared" si="67"/>
        <v>325</v>
      </c>
      <c r="D159" s="13">
        <f t="shared" si="67"/>
        <v>814</v>
      </c>
      <c r="E159" s="12">
        <f t="shared" si="67"/>
        <v>12689</v>
      </c>
      <c r="F159" s="12">
        <f t="shared" si="67"/>
        <v>15635</v>
      </c>
      <c r="G159" s="12">
        <f t="shared" si="67"/>
        <v>28324</v>
      </c>
      <c r="H159" s="11">
        <f t="shared" si="67"/>
        <v>145</v>
      </c>
      <c r="I159" s="12">
        <f t="shared" si="67"/>
        <v>119</v>
      </c>
      <c r="J159" s="13">
        <f t="shared" si="67"/>
        <v>264</v>
      </c>
      <c r="K159" s="12">
        <f t="shared" si="67"/>
        <v>13323</v>
      </c>
      <c r="L159" s="12">
        <f t="shared" si="67"/>
        <v>16079</v>
      </c>
      <c r="M159" s="12">
        <f t="shared" si="67"/>
        <v>29402</v>
      </c>
      <c r="N159" s="55"/>
      <c r="O159" s="51">
        <f aca="true" t="shared" si="68" ref="O159:O164">B159/(B159+E159)*100</f>
        <v>3.710730004553043</v>
      </c>
      <c r="P159" s="51">
        <f aca="true" t="shared" si="69" ref="P159:P164">C159/(C159+F159)*100</f>
        <v>2.036340852130326</v>
      </c>
      <c r="Q159" s="51">
        <f aca="true" t="shared" si="70" ref="Q159:Q164">D159/(D159+G159)*100</f>
        <v>2.793602855377857</v>
      </c>
    </row>
    <row r="160" spans="1:17" s="3" customFormat="1" ht="12.75">
      <c r="A160" s="71" t="s">
        <v>7</v>
      </c>
      <c r="B160" s="11">
        <f aca="true" t="shared" si="71" ref="B160:M160">SUM(B95,B30)</f>
        <v>1133</v>
      </c>
      <c r="C160" s="12">
        <f t="shared" si="71"/>
        <v>503</v>
      </c>
      <c r="D160" s="13">
        <f t="shared" si="71"/>
        <v>1636</v>
      </c>
      <c r="E160" s="12">
        <f t="shared" si="71"/>
        <v>10971</v>
      </c>
      <c r="F160" s="12">
        <f t="shared" si="71"/>
        <v>8567</v>
      </c>
      <c r="G160" s="12">
        <f t="shared" si="71"/>
        <v>19538</v>
      </c>
      <c r="H160" s="11">
        <f t="shared" si="71"/>
        <v>62</v>
      </c>
      <c r="I160" s="12">
        <f t="shared" si="71"/>
        <v>71</v>
      </c>
      <c r="J160" s="13">
        <f t="shared" si="71"/>
        <v>133</v>
      </c>
      <c r="K160" s="12">
        <f t="shared" si="71"/>
        <v>12166</v>
      </c>
      <c r="L160" s="12">
        <f t="shared" si="71"/>
        <v>9141</v>
      </c>
      <c r="M160" s="12">
        <f t="shared" si="71"/>
        <v>21307</v>
      </c>
      <c r="N160" s="55"/>
      <c r="O160" s="51">
        <f t="shared" si="68"/>
        <v>9.360541969596827</v>
      </c>
      <c r="P160" s="51">
        <f t="shared" si="69"/>
        <v>5.545755237045204</v>
      </c>
      <c r="Q160" s="51">
        <f t="shared" si="70"/>
        <v>7.726456975536035</v>
      </c>
    </row>
    <row r="161" spans="1:17" s="3" customFormat="1" ht="13.5" customHeight="1">
      <c r="A161" s="71" t="s">
        <v>6</v>
      </c>
      <c r="B161" s="11">
        <f aca="true" t="shared" si="72" ref="B161:M161">SUM(B96,B31)</f>
        <v>75</v>
      </c>
      <c r="C161" s="12">
        <f t="shared" si="72"/>
        <v>87</v>
      </c>
      <c r="D161" s="13">
        <f t="shared" si="72"/>
        <v>162</v>
      </c>
      <c r="E161" s="12">
        <f t="shared" si="72"/>
        <v>422</v>
      </c>
      <c r="F161" s="12">
        <f t="shared" si="72"/>
        <v>894</v>
      </c>
      <c r="G161" s="12">
        <f t="shared" si="72"/>
        <v>1316</v>
      </c>
      <c r="H161" s="11">
        <f t="shared" si="72"/>
        <v>1</v>
      </c>
      <c r="I161" s="12">
        <f t="shared" si="72"/>
        <v>11</v>
      </c>
      <c r="J161" s="13">
        <f t="shared" si="72"/>
        <v>12</v>
      </c>
      <c r="K161" s="12">
        <f t="shared" si="72"/>
        <v>498</v>
      </c>
      <c r="L161" s="12">
        <f t="shared" si="72"/>
        <v>992</v>
      </c>
      <c r="M161" s="12">
        <f t="shared" si="72"/>
        <v>1490</v>
      </c>
      <c r="N161" s="55"/>
      <c r="O161" s="51">
        <f t="shared" si="68"/>
        <v>15.090543259557343</v>
      </c>
      <c r="P161" s="51">
        <f t="shared" si="69"/>
        <v>8.868501529051988</v>
      </c>
      <c r="Q161" s="51">
        <f t="shared" si="70"/>
        <v>10.960757780784844</v>
      </c>
    </row>
    <row r="162" spans="1:17" ht="12.75">
      <c r="A162" s="71" t="s">
        <v>8</v>
      </c>
      <c r="B162" s="38">
        <f aca="true" t="shared" si="73" ref="B162:M162">SUM(B97,B32)</f>
        <v>658</v>
      </c>
      <c r="C162" s="39">
        <f t="shared" si="73"/>
        <v>335</v>
      </c>
      <c r="D162" s="40">
        <f t="shared" si="73"/>
        <v>993</v>
      </c>
      <c r="E162" s="39">
        <f t="shared" si="73"/>
        <v>7546</v>
      </c>
      <c r="F162" s="39">
        <f t="shared" si="73"/>
        <v>6482</v>
      </c>
      <c r="G162" s="39">
        <f t="shared" si="73"/>
        <v>14028</v>
      </c>
      <c r="H162" s="38">
        <f t="shared" si="73"/>
        <v>202</v>
      </c>
      <c r="I162" s="39">
        <f t="shared" si="73"/>
        <v>163</v>
      </c>
      <c r="J162" s="40">
        <f t="shared" si="73"/>
        <v>365</v>
      </c>
      <c r="K162" s="39">
        <f t="shared" si="73"/>
        <v>8406</v>
      </c>
      <c r="L162" s="39">
        <f t="shared" si="73"/>
        <v>6980</v>
      </c>
      <c r="M162" s="39">
        <f t="shared" si="73"/>
        <v>15386</v>
      </c>
      <c r="N162" s="55"/>
      <c r="O162" s="52">
        <f t="shared" si="68"/>
        <v>8.020477815699659</v>
      </c>
      <c r="P162" s="52">
        <f t="shared" si="69"/>
        <v>4.9141851254217395</v>
      </c>
      <c r="Q162" s="52">
        <f t="shared" si="70"/>
        <v>6.610744957060116</v>
      </c>
    </row>
    <row r="163" spans="1:17" s="1" customFormat="1" ht="12.75">
      <c r="A163" s="24" t="s">
        <v>1</v>
      </c>
      <c r="B163" s="44">
        <f aca="true" t="shared" si="74" ref="B163:M163">SUM(B98,B33)</f>
        <v>2355</v>
      </c>
      <c r="C163" s="45">
        <f t="shared" si="74"/>
        <v>1250</v>
      </c>
      <c r="D163" s="46">
        <f t="shared" si="74"/>
        <v>3605</v>
      </c>
      <c r="E163" s="45">
        <f t="shared" si="74"/>
        <v>31628</v>
      </c>
      <c r="F163" s="45">
        <f t="shared" si="74"/>
        <v>31578</v>
      </c>
      <c r="G163" s="45">
        <f t="shared" si="74"/>
        <v>63206</v>
      </c>
      <c r="H163" s="44">
        <f t="shared" si="74"/>
        <v>410</v>
      </c>
      <c r="I163" s="45">
        <f t="shared" si="74"/>
        <v>364</v>
      </c>
      <c r="J163" s="46">
        <f t="shared" si="74"/>
        <v>774</v>
      </c>
      <c r="K163" s="45">
        <f t="shared" si="74"/>
        <v>34393</v>
      </c>
      <c r="L163" s="45">
        <f t="shared" si="74"/>
        <v>33192</v>
      </c>
      <c r="M163" s="45">
        <f t="shared" si="74"/>
        <v>67585</v>
      </c>
      <c r="N163" s="56"/>
      <c r="O163" s="53">
        <f t="shared" si="68"/>
        <v>6.9299355560133</v>
      </c>
      <c r="P163" s="53">
        <f t="shared" si="69"/>
        <v>3.8077251127086633</v>
      </c>
      <c r="Q163" s="53">
        <f t="shared" si="70"/>
        <v>5.395818053913278</v>
      </c>
    </row>
    <row r="164" spans="1:17" s="1" customFormat="1" ht="12.75">
      <c r="A164" s="24" t="s">
        <v>21</v>
      </c>
      <c r="B164" s="41">
        <f aca="true" t="shared" si="75" ref="B164:M164">SUM(B99,B34)</f>
        <v>5360</v>
      </c>
      <c r="C164" s="42">
        <f t="shared" si="75"/>
        <v>2942</v>
      </c>
      <c r="D164" s="43">
        <f t="shared" si="75"/>
        <v>8302</v>
      </c>
      <c r="E164" s="42">
        <f t="shared" si="75"/>
        <v>63243</v>
      </c>
      <c r="F164" s="42">
        <f t="shared" si="75"/>
        <v>63184</v>
      </c>
      <c r="G164" s="42">
        <f t="shared" si="75"/>
        <v>126427</v>
      </c>
      <c r="H164" s="41">
        <f t="shared" si="75"/>
        <v>1021</v>
      </c>
      <c r="I164" s="42">
        <f t="shared" si="75"/>
        <v>813</v>
      </c>
      <c r="J164" s="43">
        <f t="shared" si="75"/>
        <v>1834</v>
      </c>
      <c r="K164" s="42">
        <f t="shared" si="75"/>
        <v>69624</v>
      </c>
      <c r="L164" s="42">
        <f t="shared" si="75"/>
        <v>66939</v>
      </c>
      <c r="M164" s="42">
        <f t="shared" si="75"/>
        <v>136563</v>
      </c>
      <c r="N164" s="56"/>
      <c r="O164" s="57">
        <f t="shared" si="68"/>
        <v>7.813069399297406</v>
      </c>
      <c r="P164" s="57">
        <f t="shared" si="69"/>
        <v>4.4490820554698605</v>
      </c>
      <c r="Q164" s="57">
        <f t="shared" si="70"/>
        <v>6.161999272613914</v>
      </c>
    </row>
    <row r="165" spans="1:17" s="1" customFormat="1" ht="12.75">
      <c r="A165" s="24"/>
      <c r="B165" s="25"/>
      <c r="C165" s="26"/>
      <c r="D165" s="27"/>
      <c r="E165" s="26"/>
      <c r="F165" s="26"/>
      <c r="G165" s="26"/>
      <c r="H165" s="25"/>
      <c r="I165" s="26"/>
      <c r="J165" s="27"/>
      <c r="K165" s="26"/>
      <c r="L165" s="26"/>
      <c r="M165" s="26"/>
      <c r="N165" s="56"/>
      <c r="O165" s="53"/>
      <c r="P165" s="53"/>
      <c r="Q165" s="53"/>
    </row>
    <row r="166" spans="1:17" s="1" customFormat="1" ht="12.75">
      <c r="A166" s="28" t="s">
        <v>22</v>
      </c>
      <c r="B166" s="25"/>
      <c r="C166" s="26"/>
      <c r="D166" s="27"/>
      <c r="E166" s="26"/>
      <c r="F166" s="26"/>
      <c r="G166" s="26"/>
      <c r="H166" s="25"/>
      <c r="I166" s="26"/>
      <c r="J166" s="27"/>
      <c r="K166" s="26"/>
      <c r="L166" s="26"/>
      <c r="M166" s="26"/>
      <c r="N166" s="56"/>
      <c r="O166" s="26"/>
      <c r="P166" s="26"/>
      <c r="Q166" s="26"/>
    </row>
    <row r="167" spans="1:17" s="1" customFormat="1" ht="12.75">
      <c r="A167" s="17" t="s">
        <v>17</v>
      </c>
      <c r="B167" s="25"/>
      <c r="C167" s="26"/>
      <c r="D167" s="27"/>
      <c r="E167" s="26"/>
      <c r="F167" s="26"/>
      <c r="G167" s="26"/>
      <c r="H167" s="25"/>
      <c r="I167" s="26"/>
      <c r="J167" s="27"/>
      <c r="K167" s="26"/>
      <c r="L167" s="26"/>
      <c r="M167" s="26"/>
      <c r="N167" s="56"/>
      <c r="O167" s="26"/>
      <c r="P167" s="26"/>
      <c r="Q167" s="26"/>
    </row>
    <row r="168" spans="1:17" ht="12.75">
      <c r="A168" s="71" t="s">
        <v>5</v>
      </c>
      <c r="B168" s="11">
        <f aca="true" t="shared" si="76" ref="B168:M168">SUM(B103,B38)</f>
        <v>737</v>
      </c>
      <c r="C168" s="12">
        <f t="shared" si="76"/>
        <v>483</v>
      </c>
      <c r="D168" s="13">
        <f t="shared" si="76"/>
        <v>1220</v>
      </c>
      <c r="E168" s="12">
        <f t="shared" si="76"/>
        <v>10952</v>
      </c>
      <c r="F168" s="12">
        <f t="shared" si="76"/>
        <v>14170</v>
      </c>
      <c r="G168" s="12">
        <f t="shared" si="76"/>
        <v>25122</v>
      </c>
      <c r="H168" s="11">
        <f t="shared" si="76"/>
        <v>108</v>
      </c>
      <c r="I168" s="12">
        <f t="shared" si="76"/>
        <v>120</v>
      </c>
      <c r="J168" s="13">
        <f t="shared" si="76"/>
        <v>228</v>
      </c>
      <c r="K168" s="12">
        <f t="shared" si="76"/>
        <v>11797</v>
      </c>
      <c r="L168" s="12">
        <f t="shared" si="76"/>
        <v>14773</v>
      </c>
      <c r="M168" s="12">
        <f t="shared" si="76"/>
        <v>26570</v>
      </c>
      <c r="N168" s="55"/>
      <c r="O168" s="51">
        <f aca="true" t="shared" si="77" ref="O168:Q172">B168/(B168+E168)*100</f>
        <v>6.305073145692532</v>
      </c>
      <c r="P168" s="51">
        <f t="shared" si="77"/>
        <v>3.296253326963762</v>
      </c>
      <c r="Q168" s="51">
        <f t="shared" si="77"/>
        <v>4.631387138410144</v>
      </c>
    </row>
    <row r="169" spans="1:17" ht="12.75">
      <c r="A169" s="71" t="s">
        <v>7</v>
      </c>
      <c r="B169" s="11">
        <f aca="true" t="shared" si="78" ref="B169:M169">SUM(B104,B39)</f>
        <v>1897</v>
      </c>
      <c r="C169" s="12">
        <f t="shared" si="78"/>
        <v>971</v>
      </c>
      <c r="D169" s="13">
        <f t="shared" si="78"/>
        <v>2868</v>
      </c>
      <c r="E169" s="12">
        <f t="shared" si="78"/>
        <v>11333</v>
      </c>
      <c r="F169" s="12">
        <f t="shared" si="78"/>
        <v>9413</v>
      </c>
      <c r="G169" s="12">
        <f t="shared" si="78"/>
        <v>20746</v>
      </c>
      <c r="H169" s="11">
        <f t="shared" si="78"/>
        <v>81</v>
      </c>
      <c r="I169" s="12">
        <f t="shared" si="78"/>
        <v>97</v>
      </c>
      <c r="J169" s="13">
        <f t="shared" si="78"/>
        <v>178</v>
      </c>
      <c r="K169" s="12">
        <f t="shared" si="78"/>
        <v>13311</v>
      </c>
      <c r="L169" s="12">
        <f t="shared" si="78"/>
        <v>10481</v>
      </c>
      <c r="M169" s="12">
        <f t="shared" si="78"/>
        <v>23792</v>
      </c>
      <c r="N169" s="55"/>
      <c r="O169" s="51">
        <f t="shared" si="77"/>
        <v>14.338624338624339</v>
      </c>
      <c r="P169" s="51">
        <f t="shared" si="77"/>
        <v>9.350924499229583</v>
      </c>
      <c r="Q169" s="51">
        <f t="shared" si="77"/>
        <v>12.145337511645634</v>
      </c>
    </row>
    <row r="170" spans="1:17" ht="12.75">
      <c r="A170" s="71" t="s">
        <v>6</v>
      </c>
      <c r="B170" s="11">
        <f aca="true" t="shared" si="79" ref="B170:M170">SUM(B105,B40)</f>
        <v>106</v>
      </c>
      <c r="C170" s="12">
        <f t="shared" si="79"/>
        <v>113</v>
      </c>
      <c r="D170" s="13">
        <f t="shared" si="79"/>
        <v>219</v>
      </c>
      <c r="E170" s="12">
        <f t="shared" si="79"/>
        <v>504</v>
      </c>
      <c r="F170" s="12">
        <f t="shared" si="79"/>
        <v>988</v>
      </c>
      <c r="G170" s="12">
        <f t="shared" si="79"/>
        <v>1492</v>
      </c>
      <c r="H170" s="11">
        <f t="shared" si="79"/>
        <v>13</v>
      </c>
      <c r="I170" s="12">
        <f t="shared" si="79"/>
        <v>26</v>
      </c>
      <c r="J170" s="13">
        <f t="shared" si="79"/>
        <v>39</v>
      </c>
      <c r="K170" s="12">
        <f t="shared" si="79"/>
        <v>623</v>
      </c>
      <c r="L170" s="12">
        <f t="shared" si="79"/>
        <v>1127</v>
      </c>
      <c r="M170" s="12">
        <f t="shared" si="79"/>
        <v>1750</v>
      </c>
      <c r="N170" s="55"/>
      <c r="O170" s="51">
        <f t="shared" si="77"/>
        <v>17.37704918032787</v>
      </c>
      <c r="P170" s="51">
        <f t="shared" si="77"/>
        <v>10.263396911898274</v>
      </c>
      <c r="Q170" s="51">
        <f t="shared" si="77"/>
        <v>12.799532437171246</v>
      </c>
    </row>
    <row r="171" spans="1:17" ht="12.75">
      <c r="A171" s="71" t="s">
        <v>8</v>
      </c>
      <c r="B171" s="11">
        <f aca="true" t="shared" si="80" ref="B171:M171">SUM(B106,B41)</f>
        <v>732</v>
      </c>
      <c r="C171" s="12">
        <f t="shared" si="80"/>
        <v>573</v>
      </c>
      <c r="D171" s="13">
        <f t="shared" si="80"/>
        <v>1305</v>
      </c>
      <c r="E171" s="12">
        <f t="shared" si="80"/>
        <v>7634</v>
      </c>
      <c r="F171" s="12">
        <f t="shared" si="80"/>
        <v>6911</v>
      </c>
      <c r="G171" s="12">
        <f t="shared" si="80"/>
        <v>14545</v>
      </c>
      <c r="H171" s="11">
        <f t="shared" si="80"/>
        <v>170</v>
      </c>
      <c r="I171" s="12">
        <f t="shared" si="80"/>
        <v>156</v>
      </c>
      <c r="J171" s="13">
        <f t="shared" si="80"/>
        <v>326</v>
      </c>
      <c r="K171" s="12">
        <f t="shared" si="80"/>
        <v>8536</v>
      </c>
      <c r="L171" s="12">
        <f t="shared" si="80"/>
        <v>7640</v>
      </c>
      <c r="M171" s="12">
        <f t="shared" si="80"/>
        <v>16176</v>
      </c>
      <c r="N171" s="55"/>
      <c r="O171" s="51">
        <f t="shared" si="77"/>
        <v>8.74970117140808</v>
      </c>
      <c r="P171" s="51">
        <f t="shared" si="77"/>
        <v>7.656333511491181</v>
      </c>
      <c r="Q171" s="51">
        <f t="shared" si="77"/>
        <v>8.233438485804417</v>
      </c>
    </row>
    <row r="172" spans="1:17" s="62" customFormat="1" ht="12.75">
      <c r="A172" s="24" t="s">
        <v>1</v>
      </c>
      <c r="B172" s="18">
        <f aca="true" t="shared" si="81" ref="B172:M172">SUM(B107,B42)</f>
        <v>3472</v>
      </c>
      <c r="C172" s="19">
        <f t="shared" si="81"/>
        <v>2140</v>
      </c>
      <c r="D172" s="20">
        <f t="shared" si="81"/>
        <v>5612</v>
      </c>
      <c r="E172" s="19">
        <f t="shared" si="81"/>
        <v>30423</v>
      </c>
      <c r="F172" s="19">
        <f t="shared" si="81"/>
        <v>31482</v>
      </c>
      <c r="G172" s="19">
        <f t="shared" si="81"/>
        <v>61905</v>
      </c>
      <c r="H172" s="18">
        <f t="shared" si="81"/>
        <v>372</v>
      </c>
      <c r="I172" s="19">
        <f t="shared" si="81"/>
        <v>399</v>
      </c>
      <c r="J172" s="20">
        <f t="shared" si="81"/>
        <v>771</v>
      </c>
      <c r="K172" s="19">
        <f t="shared" si="81"/>
        <v>34267</v>
      </c>
      <c r="L172" s="19">
        <f t="shared" si="81"/>
        <v>34021</v>
      </c>
      <c r="M172" s="20">
        <f t="shared" si="81"/>
        <v>68288</v>
      </c>
      <c r="N172" s="61"/>
      <c r="O172" s="63">
        <f t="shared" si="77"/>
        <v>10.24339873137631</v>
      </c>
      <c r="P172" s="57">
        <f t="shared" si="77"/>
        <v>6.364880138004877</v>
      </c>
      <c r="Q172" s="57">
        <f t="shared" si="77"/>
        <v>8.311980686345661</v>
      </c>
    </row>
    <row r="173" spans="1:17" ht="12.75">
      <c r="A173" s="17" t="s">
        <v>18</v>
      </c>
      <c r="B173" s="11"/>
      <c r="C173" s="12"/>
      <c r="D173" s="13"/>
      <c r="E173" s="12"/>
      <c r="F173" s="12"/>
      <c r="G173" s="12"/>
      <c r="H173" s="11"/>
      <c r="I173" s="12"/>
      <c r="J173" s="13"/>
      <c r="K173" s="12"/>
      <c r="L173" s="12"/>
      <c r="M173" s="12"/>
      <c r="N173" s="55"/>
      <c r="O173" s="51"/>
      <c r="P173" s="51"/>
      <c r="Q173" s="51"/>
    </row>
    <row r="174" spans="1:17" ht="12.75">
      <c r="A174" s="71" t="s">
        <v>5</v>
      </c>
      <c r="B174" s="11">
        <f aca="true" t="shared" si="82" ref="B174:M174">SUM(B109,B44)</f>
        <v>243</v>
      </c>
      <c r="C174" s="12">
        <f t="shared" si="82"/>
        <v>131</v>
      </c>
      <c r="D174" s="13">
        <f t="shared" si="82"/>
        <v>374</v>
      </c>
      <c r="E174" s="12">
        <f t="shared" si="82"/>
        <v>10732</v>
      </c>
      <c r="F174" s="12">
        <f t="shared" si="82"/>
        <v>13980</v>
      </c>
      <c r="G174" s="12">
        <f t="shared" si="82"/>
        <v>24712</v>
      </c>
      <c r="H174" s="11">
        <f t="shared" si="82"/>
        <v>41</v>
      </c>
      <c r="I174" s="12">
        <f t="shared" si="82"/>
        <v>67</v>
      </c>
      <c r="J174" s="13">
        <f t="shared" si="82"/>
        <v>108</v>
      </c>
      <c r="K174" s="12">
        <f t="shared" si="82"/>
        <v>11016</v>
      </c>
      <c r="L174" s="12">
        <f t="shared" si="82"/>
        <v>14178</v>
      </c>
      <c r="M174" s="12">
        <f t="shared" si="82"/>
        <v>25194</v>
      </c>
      <c r="N174" s="55"/>
      <c r="O174" s="51">
        <f aca="true" t="shared" si="83" ref="O174:O180">B174/(B174+E174)*100</f>
        <v>2.214123006833713</v>
      </c>
      <c r="P174" s="51">
        <f aca="true" t="shared" si="84" ref="P174:P180">C174/(C174+F174)*100</f>
        <v>0.928353766565091</v>
      </c>
      <c r="Q174" s="51">
        <f aca="true" t="shared" si="85" ref="Q174:Q180">D174/(D174+G174)*100</f>
        <v>1.4908714023758272</v>
      </c>
    </row>
    <row r="175" spans="1:17" s="3" customFormat="1" ht="12.75">
      <c r="A175" s="71" t="s">
        <v>7</v>
      </c>
      <c r="B175" s="11">
        <f aca="true" t="shared" si="86" ref="B175:M175">SUM(B110,B45)</f>
        <v>640</v>
      </c>
      <c r="C175" s="12">
        <f t="shared" si="86"/>
        <v>255</v>
      </c>
      <c r="D175" s="13">
        <f t="shared" si="86"/>
        <v>895</v>
      </c>
      <c r="E175" s="12">
        <f t="shared" si="86"/>
        <v>10736</v>
      </c>
      <c r="F175" s="12">
        <f t="shared" si="86"/>
        <v>8955</v>
      </c>
      <c r="G175" s="12">
        <f t="shared" si="86"/>
        <v>19691</v>
      </c>
      <c r="H175" s="11">
        <f t="shared" si="86"/>
        <v>23</v>
      </c>
      <c r="I175" s="12">
        <f t="shared" si="86"/>
        <v>25</v>
      </c>
      <c r="J175" s="13">
        <f t="shared" si="86"/>
        <v>48</v>
      </c>
      <c r="K175" s="12">
        <f t="shared" si="86"/>
        <v>11399</v>
      </c>
      <c r="L175" s="12">
        <f t="shared" si="86"/>
        <v>9235</v>
      </c>
      <c r="M175" s="12">
        <f t="shared" si="86"/>
        <v>20634</v>
      </c>
      <c r="N175" s="55"/>
      <c r="O175" s="51">
        <f t="shared" si="83"/>
        <v>5.625879043600563</v>
      </c>
      <c r="P175" s="51">
        <f t="shared" si="84"/>
        <v>2.768729641693811</v>
      </c>
      <c r="Q175" s="51">
        <f t="shared" si="85"/>
        <v>4.347614883901681</v>
      </c>
    </row>
    <row r="176" spans="1:17" s="3" customFormat="1" ht="12.75">
      <c r="A176" s="71" t="s">
        <v>6</v>
      </c>
      <c r="B176" s="11">
        <f aca="true" t="shared" si="87" ref="B176:M176">SUM(B111,B46)</f>
        <v>35</v>
      </c>
      <c r="C176" s="12">
        <f t="shared" si="87"/>
        <v>34</v>
      </c>
      <c r="D176" s="13">
        <f t="shared" si="87"/>
        <v>69</v>
      </c>
      <c r="E176" s="12">
        <f t="shared" si="87"/>
        <v>462</v>
      </c>
      <c r="F176" s="12">
        <f t="shared" si="87"/>
        <v>908</v>
      </c>
      <c r="G176" s="12">
        <f t="shared" si="87"/>
        <v>1370</v>
      </c>
      <c r="H176" s="11">
        <f t="shared" si="87"/>
        <v>0</v>
      </c>
      <c r="I176" s="12">
        <f t="shared" si="87"/>
        <v>12</v>
      </c>
      <c r="J176" s="13">
        <f t="shared" si="87"/>
        <v>12</v>
      </c>
      <c r="K176" s="12">
        <f t="shared" si="87"/>
        <v>497</v>
      </c>
      <c r="L176" s="12">
        <f t="shared" si="87"/>
        <v>954</v>
      </c>
      <c r="M176" s="12">
        <f t="shared" si="87"/>
        <v>1451</v>
      </c>
      <c r="N176" s="55"/>
      <c r="O176" s="51">
        <f t="shared" si="83"/>
        <v>7.042253521126761</v>
      </c>
      <c r="P176" s="51">
        <f t="shared" si="84"/>
        <v>3.6093418259023355</v>
      </c>
      <c r="Q176" s="51">
        <f t="shared" si="85"/>
        <v>4.794996525364837</v>
      </c>
    </row>
    <row r="177" spans="1:17" ht="12.75">
      <c r="A177" s="71" t="s">
        <v>8</v>
      </c>
      <c r="B177" s="38">
        <f aca="true" t="shared" si="88" ref="B177:M177">SUM(B112,B47)</f>
        <v>391</v>
      </c>
      <c r="C177" s="39">
        <f t="shared" si="88"/>
        <v>233</v>
      </c>
      <c r="D177" s="40">
        <f t="shared" si="88"/>
        <v>624</v>
      </c>
      <c r="E177" s="39">
        <f t="shared" si="88"/>
        <v>7312</v>
      </c>
      <c r="F177" s="39">
        <f t="shared" si="88"/>
        <v>6270</v>
      </c>
      <c r="G177" s="39">
        <f t="shared" si="88"/>
        <v>13582</v>
      </c>
      <c r="H177" s="38">
        <f t="shared" si="88"/>
        <v>30</v>
      </c>
      <c r="I177" s="39">
        <f t="shared" si="88"/>
        <v>26</v>
      </c>
      <c r="J177" s="40">
        <f t="shared" si="88"/>
        <v>56</v>
      </c>
      <c r="K177" s="39">
        <f t="shared" si="88"/>
        <v>7733</v>
      </c>
      <c r="L177" s="39">
        <f t="shared" si="88"/>
        <v>6529</v>
      </c>
      <c r="M177" s="39">
        <f t="shared" si="88"/>
        <v>14262</v>
      </c>
      <c r="N177" s="55"/>
      <c r="O177" s="52">
        <f t="shared" si="83"/>
        <v>5.0759444372322475</v>
      </c>
      <c r="P177" s="52">
        <f t="shared" si="84"/>
        <v>3.582961709980009</v>
      </c>
      <c r="Q177" s="52">
        <f t="shared" si="85"/>
        <v>4.392510206954808</v>
      </c>
    </row>
    <row r="178" spans="1:17" s="1" customFormat="1" ht="12.75">
      <c r="A178" s="24" t="s">
        <v>1</v>
      </c>
      <c r="B178" s="41">
        <f aca="true" t="shared" si="89" ref="B178:M178">SUM(B113,B48)</f>
        <v>1309</v>
      </c>
      <c r="C178" s="42">
        <f t="shared" si="89"/>
        <v>653</v>
      </c>
      <c r="D178" s="43">
        <f t="shared" si="89"/>
        <v>1962</v>
      </c>
      <c r="E178" s="42">
        <f t="shared" si="89"/>
        <v>29242</v>
      </c>
      <c r="F178" s="42">
        <f t="shared" si="89"/>
        <v>30113</v>
      </c>
      <c r="G178" s="42">
        <f t="shared" si="89"/>
        <v>59355</v>
      </c>
      <c r="H178" s="41">
        <f t="shared" si="89"/>
        <v>94</v>
      </c>
      <c r="I178" s="42">
        <f t="shared" si="89"/>
        <v>130</v>
      </c>
      <c r="J178" s="43">
        <f t="shared" si="89"/>
        <v>224</v>
      </c>
      <c r="K178" s="42">
        <f t="shared" si="89"/>
        <v>30645</v>
      </c>
      <c r="L178" s="42">
        <f t="shared" si="89"/>
        <v>30896</v>
      </c>
      <c r="M178" s="42">
        <f t="shared" si="89"/>
        <v>61541</v>
      </c>
      <c r="N178" s="56"/>
      <c r="O178" s="57">
        <f t="shared" si="83"/>
        <v>4.284638800693922</v>
      </c>
      <c r="P178" s="57">
        <f t="shared" si="84"/>
        <v>2.1224728596502636</v>
      </c>
      <c r="Q178" s="57">
        <f t="shared" si="85"/>
        <v>3.1997651548510206</v>
      </c>
    </row>
    <row r="179" spans="1:17" s="1" customFormat="1" ht="12.75">
      <c r="A179" s="29" t="s">
        <v>23</v>
      </c>
      <c r="B179" s="18">
        <f aca="true" t="shared" si="90" ref="B179:M179">SUM(B114,B49)</f>
        <v>4781</v>
      </c>
      <c r="C179" s="19">
        <f t="shared" si="90"/>
        <v>2793</v>
      </c>
      <c r="D179" s="20">
        <f t="shared" si="90"/>
        <v>7574</v>
      </c>
      <c r="E179" s="19">
        <f t="shared" si="90"/>
        <v>59665</v>
      </c>
      <c r="F179" s="19">
        <f t="shared" si="90"/>
        <v>61595</v>
      </c>
      <c r="G179" s="19">
        <f t="shared" si="90"/>
        <v>121260</v>
      </c>
      <c r="H179" s="18">
        <f t="shared" si="90"/>
        <v>466</v>
      </c>
      <c r="I179" s="19">
        <f t="shared" si="90"/>
        <v>529</v>
      </c>
      <c r="J179" s="20">
        <f t="shared" si="90"/>
        <v>995</v>
      </c>
      <c r="K179" s="19">
        <f t="shared" si="90"/>
        <v>64912</v>
      </c>
      <c r="L179" s="19">
        <f t="shared" si="90"/>
        <v>64917</v>
      </c>
      <c r="M179" s="20">
        <f t="shared" si="90"/>
        <v>129829</v>
      </c>
      <c r="N179" s="56"/>
      <c r="O179" s="57">
        <f t="shared" si="83"/>
        <v>7.418614033454365</v>
      </c>
      <c r="P179" s="57">
        <f t="shared" si="84"/>
        <v>4.337764800894576</v>
      </c>
      <c r="Q179" s="57">
        <f t="shared" si="85"/>
        <v>5.878882903581353</v>
      </c>
    </row>
    <row r="180" spans="1:17" s="211" customFormat="1" ht="18" customHeight="1">
      <c r="A180" s="205" t="s">
        <v>24</v>
      </c>
      <c r="B180" s="206">
        <f aca="true" t="shared" si="91" ref="B180:M180">SUM(B115,B50)</f>
        <v>12278</v>
      </c>
      <c r="C180" s="207">
        <f t="shared" si="91"/>
        <v>7054</v>
      </c>
      <c r="D180" s="208">
        <f t="shared" si="91"/>
        <v>19332</v>
      </c>
      <c r="E180" s="207">
        <f t="shared" si="91"/>
        <v>186835</v>
      </c>
      <c r="F180" s="207">
        <f t="shared" si="91"/>
        <v>187885</v>
      </c>
      <c r="G180" s="207">
        <f t="shared" si="91"/>
        <v>374720</v>
      </c>
      <c r="H180" s="206">
        <f t="shared" si="91"/>
        <v>2511</v>
      </c>
      <c r="I180" s="207">
        <f t="shared" si="91"/>
        <v>2158</v>
      </c>
      <c r="J180" s="208">
        <f t="shared" si="91"/>
        <v>4669</v>
      </c>
      <c r="K180" s="207">
        <f t="shared" si="91"/>
        <v>201624</v>
      </c>
      <c r="L180" s="207">
        <f t="shared" si="91"/>
        <v>197097</v>
      </c>
      <c r="M180" s="207">
        <f t="shared" si="91"/>
        <v>398721</v>
      </c>
      <c r="N180" s="209"/>
      <c r="O180" s="210">
        <f t="shared" si="83"/>
        <v>6.166347752281368</v>
      </c>
      <c r="P180" s="210">
        <f t="shared" si="84"/>
        <v>3.6185678596894415</v>
      </c>
      <c r="Q180" s="210">
        <f t="shared" si="85"/>
        <v>4.905951498786962</v>
      </c>
    </row>
    <row r="181" ht="6" customHeight="1"/>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7" s="1" customFormat="1" ht="12.75">
      <c r="M197" s="30"/>
    </row>
    <row r="198" s="1" customFormat="1" ht="12.75">
      <c r="M198" s="30"/>
    </row>
    <row r="202" ht="13.5" customHeight="1"/>
  </sheetData>
  <sheetProtection/>
  <mergeCells count="27">
    <mergeCell ref="A67:Q67"/>
    <mergeCell ref="A6:Q6"/>
    <mergeCell ref="A4:Q4"/>
    <mergeCell ref="A3:Q3"/>
    <mergeCell ref="A2:Q2"/>
    <mergeCell ref="O8:Q8"/>
    <mergeCell ref="B8:D8"/>
    <mergeCell ref="E8:G8"/>
    <mergeCell ref="H8:J8"/>
    <mergeCell ref="K8:M8"/>
    <mergeCell ref="A69:Q69"/>
    <mergeCell ref="A68:Q68"/>
    <mergeCell ref="B73:D73"/>
    <mergeCell ref="E73:G73"/>
    <mergeCell ref="H73:J73"/>
    <mergeCell ref="K73:M73"/>
    <mergeCell ref="A71:Q71"/>
    <mergeCell ref="O73:Q73"/>
    <mergeCell ref="A134:Q134"/>
    <mergeCell ref="A133:Q133"/>
    <mergeCell ref="A132:Q132"/>
    <mergeCell ref="O138:Q138"/>
    <mergeCell ref="B138:D138"/>
    <mergeCell ref="E138:G138"/>
    <mergeCell ref="H138:J138"/>
    <mergeCell ref="K138:M138"/>
    <mergeCell ref="A136:Q136"/>
  </mergeCells>
  <printOptions horizontalCentered="1"/>
  <pageMargins left="0.1968503937007874" right="0.1968503937007874" top="0" bottom="0" header="0.5118110236220472" footer="0.5118110236220472"/>
  <pageSetup horizontalDpi="204" verticalDpi="204" orientation="landscape" paperSize="9" scale="75" r:id="rId2"/>
  <headerFooter alignWithMargins="0">
    <oddFooter>&amp;R&amp;A</oddFooter>
  </headerFooter>
  <rowBreaks count="2" manualBreakCount="2">
    <brk id="65" max="255" man="1"/>
    <brk id="130" max="255" man="1"/>
  </rowBreaks>
  <drawing r:id="rId1"/>
</worksheet>
</file>

<file path=xl/worksheets/sheet7.xml><?xml version="1.0" encoding="utf-8"?>
<worksheet xmlns="http://schemas.openxmlformats.org/spreadsheetml/2006/main" xmlns:r="http://schemas.openxmlformats.org/officeDocument/2006/relationships">
  <dimension ref="A1:DE151"/>
  <sheetViews>
    <sheetView zoomScalePageLayoutView="0" workbookViewId="0" topLeftCell="A1">
      <selection activeCell="H24" sqref="H24"/>
    </sheetView>
  </sheetViews>
  <sheetFormatPr defaultColWidth="9.140625" defaultRowHeight="12.75"/>
  <cols>
    <col min="1" max="1" width="22.421875" style="2" bestFit="1" customWidth="1"/>
    <col min="2" max="12" width="9.421875" style="2" customWidth="1"/>
    <col min="13" max="13" width="9.421875" style="3" customWidth="1"/>
    <col min="14" max="14" width="1.421875" style="2" customWidth="1"/>
    <col min="15" max="16384" width="9.140625" style="2" customWidth="1"/>
  </cols>
  <sheetData>
    <row r="1" ht="12.75">
      <c r="A1" s="30" t="s">
        <v>72</v>
      </c>
    </row>
    <row r="2" spans="1:17" ht="12.75">
      <c r="A2" s="219" t="s">
        <v>9</v>
      </c>
      <c r="B2" s="219"/>
      <c r="C2" s="219"/>
      <c r="D2" s="219"/>
      <c r="E2" s="219"/>
      <c r="F2" s="219"/>
      <c r="G2" s="219"/>
      <c r="H2" s="219"/>
      <c r="I2" s="219"/>
      <c r="J2" s="219"/>
      <c r="K2" s="219"/>
      <c r="L2" s="219"/>
      <c r="M2" s="219"/>
      <c r="N2" s="219"/>
      <c r="O2" s="219"/>
      <c r="P2" s="219"/>
      <c r="Q2" s="219"/>
    </row>
    <row r="3" spans="1:17" ht="12.75">
      <c r="A3" s="219" t="s">
        <v>32</v>
      </c>
      <c r="B3" s="219"/>
      <c r="C3" s="219"/>
      <c r="D3" s="219"/>
      <c r="E3" s="219"/>
      <c r="F3" s="219"/>
      <c r="G3" s="219"/>
      <c r="H3" s="219"/>
      <c r="I3" s="219"/>
      <c r="J3" s="219"/>
      <c r="K3" s="219"/>
      <c r="L3" s="219"/>
      <c r="M3" s="219"/>
      <c r="N3" s="219"/>
      <c r="O3" s="219"/>
      <c r="P3" s="219"/>
      <c r="Q3" s="219"/>
    </row>
    <row r="4" spans="1:17" ht="12.75">
      <c r="A4" s="235" t="s">
        <v>30</v>
      </c>
      <c r="B4" s="235"/>
      <c r="C4" s="235"/>
      <c r="D4" s="235"/>
      <c r="E4" s="235"/>
      <c r="F4" s="235"/>
      <c r="G4" s="235"/>
      <c r="H4" s="235"/>
      <c r="I4" s="235"/>
      <c r="J4" s="235"/>
      <c r="K4" s="235"/>
      <c r="L4" s="235"/>
      <c r="M4" s="235"/>
      <c r="N4" s="235"/>
      <c r="O4" s="235"/>
      <c r="P4" s="235"/>
      <c r="Q4" s="235"/>
    </row>
    <row r="5" ht="12.75">
      <c r="A5" s="1"/>
    </row>
    <row r="6" spans="1:17" ht="12.75">
      <c r="A6" s="219" t="s">
        <v>10</v>
      </c>
      <c r="B6" s="219"/>
      <c r="C6" s="219"/>
      <c r="D6" s="219"/>
      <c r="E6" s="219"/>
      <c r="F6" s="219"/>
      <c r="G6" s="219"/>
      <c r="H6" s="219"/>
      <c r="I6" s="219"/>
      <c r="J6" s="219"/>
      <c r="K6" s="219"/>
      <c r="L6" s="219"/>
      <c r="M6" s="219"/>
      <c r="N6" s="219"/>
      <c r="O6" s="219"/>
      <c r="P6" s="219"/>
      <c r="Q6" s="219"/>
    </row>
    <row r="7" ht="9" customHeight="1" thickBot="1"/>
    <row r="8" spans="1:17" ht="12.75" customHeight="1">
      <c r="A8" s="4"/>
      <c r="B8" s="237" t="s">
        <v>2</v>
      </c>
      <c r="C8" s="236"/>
      <c r="D8" s="238"/>
      <c r="E8" s="236" t="s">
        <v>3</v>
      </c>
      <c r="F8" s="236"/>
      <c r="G8" s="236"/>
      <c r="H8" s="239" t="s">
        <v>11</v>
      </c>
      <c r="I8" s="240"/>
      <c r="J8" s="241"/>
      <c r="K8" s="236" t="s">
        <v>1</v>
      </c>
      <c r="L8" s="236"/>
      <c r="M8" s="236"/>
      <c r="N8" s="54"/>
      <c r="O8" s="236" t="s">
        <v>57</v>
      </c>
      <c r="P8" s="236"/>
      <c r="Q8" s="236"/>
    </row>
    <row r="9" spans="1:17" ht="12.75">
      <c r="A9" s="5"/>
      <c r="B9" s="6" t="s">
        <v>12</v>
      </c>
      <c r="C9" s="7" t="s">
        <v>0</v>
      </c>
      <c r="D9" s="8" t="s">
        <v>13</v>
      </c>
      <c r="E9" s="7" t="s">
        <v>12</v>
      </c>
      <c r="F9" s="7" t="s">
        <v>0</v>
      </c>
      <c r="G9" s="7" t="s">
        <v>13</v>
      </c>
      <c r="H9" s="6" t="s">
        <v>12</v>
      </c>
      <c r="I9" s="7" t="s">
        <v>0</v>
      </c>
      <c r="J9" s="8" t="s">
        <v>13</v>
      </c>
      <c r="K9" s="7" t="s">
        <v>12</v>
      </c>
      <c r="L9" s="7" t="s">
        <v>0</v>
      </c>
      <c r="M9" s="7" t="s">
        <v>13</v>
      </c>
      <c r="N9" s="55"/>
      <c r="O9" s="7" t="s">
        <v>12</v>
      </c>
      <c r="P9" s="7" t="s">
        <v>0</v>
      </c>
      <c r="Q9" s="7" t="s">
        <v>13</v>
      </c>
    </row>
    <row r="10" spans="1:17" s="1" customFormat="1" ht="12.75">
      <c r="A10" s="17" t="s">
        <v>20</v>
      </c>
      <c r="B10" s="25"/>
      <c r="C10" s="26"/>
      <c r="D10" s="27"/>
      <c r="E10" s="26"/>
      <c r="F10" s="26"/>
      <c r="G10" s="26"/>
      <c r="H10" s="25"/>
      <c r="I10" s="26"/>
      <c r="J10" s="27"/>
      <c r="K10" s="26"/>
      <c r="L10" s="26"/>
      <c r="M10" s="26"/>
      <c r="N10" s="56"/>
      <c r="O10" s="26"/>
      <c r="P10" s="26"/>
      <c r="Q10" s="26"/>
    </row>
    <row r="11" spans="1:17" ht="12.75">
      <c r="A11" s="71" t="s">
        <v>5</v>
      </c>
      <c r="B11" s="11">
        <v>959</v>
      </c>
      <c r="C11" s="12">
        <v>599</v>
      </c>
      <c r="D11" s="13">
        <v>1558</v>
      </c>
      <c r="E11" s="12">
        <v>25917</v>
      </c>
      <c r="F11" s="12">
        <v>31692</v>
      </c>
      <c r="G11" s="12">
        <v>57609</v>
      </c>
      <c r="H11" s="11">
        <v>147</v>
      </c>
      <c r="I11" s="12">
        <v>125</v>
      </c>
      <c r="J11" s="13">
        <v>272</v>
      </c>
      <c r="K11" s="12">
        <f>SUM(H11,E11,B11)</f>
        <v>27023</v>
      </c>
      <c r="L11" s="12">
        <f aca="true" t="shared" si="0" ref="L11:M15">SUM(I11,F11,C11)</f>
        <v>32416</v>
      </c>
      <c r="M11" s="12">
        <f t="shared" si="0"/>
        <v>59439</v>
      </c>
      <c r="N11" s="55"/>
      <c r="O11" s="51">
        <f aca="true" t="shared" si="1" ref="O11:Q15">B11/(B11+E11)*100</f>
        <v>3.5682393213275785</v>
      </c>
      <c r="P11" s="51">
        <f t="shared" si="1"/>
        <v>1.85500603883435</v>
      </c>
      <c r="Q11" s="51">
        <f t="shared" si="1"/>
        <v>2.6332246015515404</v>
      </c>
    </row>
    <row r="12" spans="1:17" ht="12.75">
      <c r="A12" s="71" t="s">
        <v>7</v>
      </c>
      <c r="B12" s="11">
        <v>2367</v>
      </c>
      <c r="C12" s="12">
        <v>1126</v>
      </c>
      <c r="D12" s="13">
        <v>3493</v>
      </c>
      <c r="E12" s="12">
        <v>20134</v>
      </c>
      <c r="F12" s="12">
        <v>15610</v>
      </c>
      <c r="G12" s="12">
        <v>35744</v>
      </c>
      <c r="H12" s="11">
        <v>50</v>
      </c>
      <c r="I12" s="12">
        <v>46</v>
      </c>
      <c r="J12" s="13">
        <v>96</v>
      </c>
      <c r="K12" s="12">
        <f>SUM(H12,E12,B12)</f>
        <v>22551</v>
      </c>
      <c r="L12" s="12">
        <f t="shared" si="0"/>
        <v>16782</v>
      </c>
      <c r="M12" s="12">
        <f t="shared" si="0"/>
        <v>39333</v>
      </c>
      <c r="N12" s="55"/>
      <c r="O12" s="51">
        <f t="shared" si="1"/>
        <v>10.519532465223767</v>
      </c>
      <c r="P12" s="51">
        <f t="shared" si="1"/>
        <v>6.728011472275335</v>
      </c>
      <c r="Q12" s="51">
        <f t="shared" si="1"/>
        <v>8.902311593648852</v>
      </c>
    </row>
    <row r="13" spans="1:17" ht="12.75">
      <c r="A13" s="71" t="s">
        <v>6</v>
      </c>
      <c r="B13" s="11">
        <v>163</v>
      </c>
      <c r="C13" s="12">
        <v>189</v>
      </c>
      <c r="D13" s="13">
        <v>352</v>
      </c>
      <c r="E13" s="12">
        <v>780</v>
      </c>
      <c r="F13" s="12">
        <v>1517</v>
      </c>
      <c r="G13" s="12">
        <v>2297</v>
      </c>
      <c r="H13" s="11">
        <v>4</v>
      </c>
      <c r="I13" s="12">
        <v>6</v>
      </c>
      <c r="J13" s="13">
        <v>10</v>
      </c>
      <c r="K13" s="12">
        <f>SUM(H13,E13,B13)</f>
        <v>947</v>
      </c>
      <c r="L13" s="12">
        <f t="shared" si="0"/>
        <v>1712</v>
      </c>
      <c r="M13" s="12">
        <f t="shared" si="0"/>
        <v>2659</v>
      </c>
      <c r="N13" s="55"/>
      <c r="O13" s="51">
        <f t="shared" si="1"/>
        <v>17.28525980911983</v>
      </c>
      <c r="P13" s="51">
        <f t="shared" si="1"/>
        <v>11.078546307151232</v>
      </c>
      <c r="Q13" s="51">
        <f t="shared" si="1"/>
        <v>13.28803322008305</v>
      </c>
    </row>
    <row r="14" spans="1:17" ht="12.75">
      <c r="A14" s="71" t="s">
        <v>8</v>
      </c>
      <c r="B14" s="11">
        <v>1376</v>
      </c>
      <c r="C14" s="12">
        <v>688</v>
      </c>
      <c r="D14" s="13">
        <v>2064</v>
      </c>
      <c r="E14" s="12">
        <v>12716</v>
      </c>
      <c r="F14" s="12">
        <v>10917</v>
      </c>
      <c r="G14" s="12">
        <v>23633</v>
      </c>
      <c r="H14" s="11">
        <v>199</v>
      </c>
      <c r="I14" s="12">
        <v>115</v>
      </c>
      <c r="J14" s="13">
        <v>314</v>
      </c>
      <c r="K14" s="12">
        <f>SUM(H14,E14,B14)</f>
        <v>14291</v>
      </c>
      <c r="L14" s="12">
        <f t="shared" si="0"/>
        <v>11720</v>
      </c>
      <c r="M14" s="12">
        <f t="shared" si="0"/>
        <v>26011</v>
      </c>
      <c r="N14" s="55"/>
      <c r="O14" s="51">
        <f t="shared" si="1"/>
        <v>9.764405336361055</v>
      </c>
      <c r="P14" s="51">
        <f t="shared" si="1"/>
        <v>5.928479103834554</v>
      </c>
      <c r="Q14" s="51">
        <f t="shared" si="1"/>
        <v>8.03206599992217</v>
      </c>
    </row>
    <row r="15" spans="1:17" s="60" customFormat="1" ht="12.75">
      <c r="A15" s="24" t="s">
        <v>1</v>
      </c>
      <c r="B15" s="18">
        <f aca="true" t="shared" si="2" ref="B15:J15">SUM(B11:B14)</f>
        <v>4865</v>
      </c>
      <c r="C15" s="19">
        <f t="shared" si="2"/>
        <v>2602</v>
      </c>
      <c r="D15" s="20">
        <f t="shared" si="2"/>
        <v>7467</v>
      </c>
      <c r="E15" s="19">
        <f t="shared" si="2"/>
        <v>59547</v>
      </c>
      <c r="F15" s="19">
        <f t="shared" si="2"/>
        <v>59736</v>
      </c>
      <c r="G15" s="19">
        <f t="shared" si="2"/>
        <v>119283</v>
      </c>
      <c r="H15" s="18">
        <f t="shared" si="2"/>
        <v>400</v>
      </c>
      <c r="I15" s="19">
        <f t="shared" si="2"/>
        <v>292</v>
      </c>
      <c r="J15" s="20">
        <f t="shared" si="2"/>
        <v>692</v>
      </c>
      <c r="K15" s="19">
        <f>SUM(H15,E15,B15)</f>
        <v>64812</v>
      </c>
      <c r="L15" s="19">
        <f t="shared" si="0"/>
        <v>62630</v>
      </c>
      <c r="M15" s="20">
        <f t="shared" si="0"/>
        <v>127442</v>
      </c>
      <c r="N15" s="59"/>
      <c r="O15" s="63">
        <f t="shared" si="1"/>
        <v>7.552940445879649</v>
      </c>
      <c r="P15" s="57">
        <f t="shared" si="1"/>
        <v>4.174019057396772</v>
      </c>
      <c r="Q15" s="57">
        <f t="shared" si="1"/>
        <v>5.89112426035503</v>
      </c>
    </row>
    <row r="16" spans="1:17" s="1" customFormat="1" ht="9" customHeight="1">
      <c r="A16" s="24"/>
      <c r="B16" s="25"/>
      <c r="C16" s="26"/>
      <c r="D16" s="27"/>
      <c r="E16" s="26"/>
      <c r="F16" s="26"/>
      <c r="G16" s="26"/>
      <c r="H16" s="25"/>
      <c r="I16" s="26"/>
      <c r="J16" s="27"/>
      <c r="K16" s="26"/>
      <c r="L16" s="26"/>
      <c r="M16" s="26"/>
      <c r="N16" s="56"/>
      <c r="O16" s="53"/>
      <c r="P16" s="53"/>
      <c r="Q16" s="53"/>
    </row>
    <row r="17" spans="1:17" s="1" customFormat="1" ht="12.75">
      <c r="A17" s="28" t="s">
        <v>22</v>
      </c>
      <c r="B17" s="25"/>
      <c r="C17" s="26"/>
      <c r="D17" s="27"/>
      <c r="E17" s="26"/>
      <c r="F17" s="26"/>
      <c r="G17" s="26"/>
      <c r="H17" s="25"/>
      <c r="I17" s="26"/>
      <c r="J17" s="27"/>
      <c r="K17" s="26"/>
      <c r="L17" s="26"/>
      <c r="M17" s="26"/>
      <c r="N17" s="56"/>
      <c r="O17" s="26"/>
      <c r="P17" s="26"/>
      <c r="Q17" s="26"/>
    </row>
    <row r="18" spans="1:17" ht="12.75">
      <c r="A18" s="72" t="s">
        <v>5</v>
      </c>
      <c r="B18" s="11">
        <v>938</v>
      </c>
      <c r="C18" s="12">
        <v>574</v>
      </c>
      <c r="D18" s="13">
        <v>1512</v>
      </c>
      <c r="E18" s="12">
        <v>21119</v>
      </c>
      <c r="F18" s="12">
        <v>27328</v>
      </c>
      <c r="G18" s="12">
        <v>48447</v>
      </c>
      <c r="H18" s="11">
        <v>88</v>
      </c>
      <c r="I18" s="12">
        <v>108</v>
      </c>
      <c r="J18" s="13">
        <v>196</v>
      </c>
      <c r="K18" s="12">
        <f aca="true" t="shared" si="3" ref="K18:M22">SUM(H18,E18,B18)</f>
        <v>22145</v>
      </c>
      <c r="L18" s="12">
        <f t="shared" si="3"/>
        <v>28010</v>
      </c>
      <c r="M18" s="12">
        <f t="shared" si="3"/>
        <v>50155</v>
      </c>
      <c r="N18" s="55"/>
      <c r="O18" s="51">
        <f aca="true" t="shared" si="4" ref="O18:Q22">B18/(B18+E18)*100</f>
        <v>4.252618216439226</v>
      </c>
      <c r="P18" s="51">
        <f t="shared" si="4"/>
        <v>2.0572002007024586</v>
      </c>
      <c r="Q18" s="51">
        <f t="shared" si="4"/>
        <v>3.0264817150063053</v>
      </c>
    </row>
    <row r="19" spans="1:17" ht="12.75">
      <c r="A19" s="71" t="s">
        <v>7</v>
      </c>
      <c r="B19" s="11">
        <v>2416</v>
      </c>
      <c r="C19" s="12">
        <v>1158</v>
      </c>
      <c r="D19" s="13">
        <v>3574</v>
      </c>
      <c r="E19" s="12">
        <v>21164</v>
      </c>
      <c r="F19" s="12">
        <v>17587</v>
      </c>
      <c r="G19" s="12">
        <v>38751</v>
      </c>
      <c r="H19" s="11">
        <v>65</v>
      </c>
      <c r="I19" s="12">
        <v>61</v>
      </c>
      <c r="J19" s="13">
        <v>126</v>
      </c>
      <c r="K19" s="12">
        <f t="shared" si="3"/>
        <v>23645</v>
      </c>
      <c r="L19" s="12">
        <f t="shared" si="3"/>
        <v>18806</v>
      </c>
      <c r="M19" s="12">
        <f t="shared" si="3"/>
        <v>42451</v>
      </c>
      <c r="N19" s="55"/>
      <c r="O19" s="51">
        <f t="shared" si="4"/>
        <v>10.245971162001696</v>
      </c>
      <c r="P19" s="51">
        <f t="shared" si="4"/>
        <v>6.177647372632702</v>
      </c>
      <c r="Q19" s="51">
        <f t="shared" si="4"/>
        <v>8.4441819255759</v>
      </c>
    </row>
    <row r="20" spans="1:17" ht="12.75">
      <c r="A20" s="71" t="s">
        <v>6</v>
      </c>
      <c r="B20" s="11">
        <v>136</v>
      </c>
      <c r="C20" s="12">
        <v>140</v>
      </c>
      <c r="D20" s="13">
        <v>276</v>
      </c>
      <c r="E20" s="12">
        <v>930</v>
      </c>
      <c r="F20" s="12">
        <v>1785</v>
      </c>
      <c r="G20" s="12">
        <v>2715</v>
      </c>
      <c r="H20" s="11">
        <v>9</v>
      </c>
      <c r="I20" s="12">
        <v>9</v>
      </c>
      <c r="J20" s="13">
        <v>18</v>
      </c>
      <c r="K20" s="12">
        <f t="shared" si="3"/>
        <v>1075</v>
      </c>
      <c r="L20" s="12">
        <f t="shared" si="3"/>
        <v>1934</v>
      </c>
      <c r="M20" s="12">
        <f t="shared" si="3"/>
        <v>3009</v>
      </c>
      <c r="N20" s="55"/>
      <c r="O20" s="51">
        <f t="shared" si="4"/>
        <v>12.757973733583489</v>
      </c>
      <c r="P20" s="51">
        <f t="shared" si="4"/>
        <v>7.2727272727272725</v>
      </c>
      <c r="Q20" s="51">
        <f t="shared" si="4"/>
        <v>9.227683049147442</v>
      </c>
    </row>
    <row r="21" spans="1:17" ht="12.75">
      <c r="A21" s="71" t="s">
        <v>8</v>
      </c>
      <c r="B21" s="11">
        <v>1017</v>
      </c>
      <c r="C21" s="12">
        <v>735</v>
      </c>
      <c r="D21" s="13">
        <v>1752</v>
      </c>
      <c r="E21" s="12">
        <v>13503</v>
      </c>
      <c r="F21" s="12">
        <v>12111</v>
      </c>
      <c r="G21" s="12">
        <v>25614</v>
      </c>
      <c r="H21" s="11">
        <v>121</v>
      </c>
      <c r="I21" s="12">
        <v>108</v>
      </c>
      <c r="J21" s="13">
        <v>229</v>
      </c>
      <c r="K21" s="12">
        <f t="shared" si="3"/>
        <v>14641</v>
      </c>
      <c r="L21" s="12">
        <f t="shared" si="3"/>
        <v>12954</v>
      </c>
      <c r="M21" s="12">
        <f t="shared" si="3"/>
        <v>27595</v>
      </c>
      <c r="N21" s="55"/>
      <c r="O21" s="51">
        <f t="shared" si="4"/>
        <v>7.004132231404958</v>
      </c>
      <c r="P21" s="51">
        <f t="shared" si="4"/>
        <v>5.72162540868753</v>
      </c>
      <c r="Q21" s="51">
        <f t="shared" si="4"/>
        <v>6.4021048015786</v>
      </c>
    </row>
    <row r="22" spans="1:17" s="60" customFormat="1" ht="12.75">
      <c r="A22" s="24" t="s">
        <v>1</v>
      </c>
      <c r="B22" s="18">
        <f aca="true" t="shared" si="5" ref="B22:J22">SUM(B18:B21)</f>
        <v>4507</v>
      </c>
      <c r="C22" s="19">
        <f t="shared" si="5"/>
        <v>2607</v>
      </c>
      <c r="D22" s="20">
        <f t="shared" si="5"/>
        <v>7114</v>
      </c>
      <c r="E22" s="19">
        <f t="shared" si="5"/>
        <v>56716</v>
      </c>
      <c r="F22" s="19">
        <f t="shared" si="5"/>
        <v>58811</v>
      </c>
      <c r="G22" s="19">
        <f t="shared" si="5"/>
        <v>115527</v>
      </c>
      <c r="H22" s="18">
        <f t="shared" si="5"/>
        <v>283</v>
      </c>
      <c r="I22" s="19">
        <f t="shared" si="5"/>
        <v>286</v>
      </c>
      <c r="J22" s="20">
        <f t="shared" si="5"/>
        <v>569</v>
      </c>
      <c r="K22" s="19">
        <f t="shared" si="3"/>
        <v>61506</v>
      </c>
      <c r="L22" s="19">
        <f t="shared" si="3"/>
        <v>61704</v>
      </c>
      <c r="M22" s="20">
        <f t="shared" si="3"/>
        <v>123210</v>
      </c>
      <c r="N22" s="59"/>
      <c r="O22" s="63">
        <f t="shared" si="4"/>
        <v>7.361612465903337</v>
      </c>
      <c r="P22" s="57">
        <f t="shared" si="4"/>
        <v>4.244683968869061</v>
      </c>
      <c r="Q22" s="57">
        <f t="shared" si="4"/>
        <v>5.800670248937958</v>
      </c>
    </row>
    <row r="23" spans="1:17" ht="12.75">
      <c r="A23" s="9" t="s">
        <v>33</v>
      </c>
      <c r="B23" s="67"/>
      <c r="C23" s="68"/>
      <c r="D23" s="69"/>
      <c r="E23" s="68"/>
      <c r="F23" s="68"/>
      <c r="G23" s="68"/>
      <c r="H23" s="67"/>
      <c r="I23" s="68"/>
      <c r="J23" s="69"/>
      <c r="K23" s="68"/>
      <c r="L23" s="68"/>
      <c r="M23" s="68"/>
      <c r="N23" s="55"/>
      <c r="O23" s="70"/>
      <c r="P23" s="70"/>
      <c r="Q23" s="70"/>
    </row>
    <row r="24" spans="1:17" ht="12.75">
      <c r="A24" s="72" t="s">
        <v>5</v>
      </c>
      <c r="B24" s="11">
        <f>SUM(B18,B11)</f>
        <v>1897</v>
      </c>
      <c r="C24" s="12">
        <f aca="true" t="shared" si="6" ref="C24:M24">SUM(C18,C11)</f>
        <v>1173</v>
      </c>
      <c r="D24" s="13">
        <f t="shared" si="6"/>
        <v>3070</v>
      </c>
      <c r="E24" s="12">
        <f t="shared" si="6"/>
        <v>47036</v>
      </c>
      <c r="F24" s="12">
        <f t="shared" si="6"/>
        <v>59020</v>
      </c>
      <c r="G24" s="12">
        <f t="shared" si="6"/>
        <v>106056</v>
      </c>
      <c r="H24" s="11">
        <f t="shared" si="6"/>
        <v>235</v>
      </c>
      <c r="I24" s="12">
        <f t="shared" si="6"/>
        <v>233</v>
      </c>
      <c r="J24" s="13">
        <f t="shared" si="6"/>
        <v>468</v>
      </c>
      <c r="K24" s="12">
        <f t="shared" si="6"/>
        <v>49168</v>
      </c>
      <c r="L24" s="12">
        <f t="shared" si="6"/>
        <v>60426</v>
      </c>
      <c r="M24" s="12">
        <f t="shared" si="6"/>
        <v>109594</v>
      </c>
      <c r="N24" s="55"/>
      <c r="O24" s="51">
        <f aca="true" t="shared" si="7" ref="O24:Q28">B24/(B24+E24)*100</f>
        <v>3.876729405513662</v>
      </c>
      <c r="P24" s="51">
        <f t="shared" si="7"/>
        <v>1.9487315800840628</v>
      </c>
      <c r="Q24" s="51">
        <f t="shared" si="7"/>
        <v>2.8132617341421846</v>
      </c>
    </row>
    <row r="25" spans="1:17" s="3" customFormat="1" ht="12.75">
      <c r="A25" s="71" t="s">
        <v>7</v>
      </c>
      <c r="B25" s="11">
        <f aca="true" t="shared" si="8" ref="B25:M25">SUM(B19,B12)</f>
        <v>4783</v>
      </c>
      <c r="C25" s="12">
        <f t="shared" si="8"/>
        <v>2284</v>
      </c>
      <c r="D25" s="13">
        <f t="shared" si="8"/>
        <v>7067</v>
      </c>
      <c r="E25" s="12">
        <f t="shared" si="8"/>
        <v>41298</v>
      </c>
      <c r="F25" s="12">
        <f t="shared" si="8"/>
        <v>33197</v>
      </c>
      <c r="G25" s="12">
        <f t="shared" si="8"/>
        <v>74495</v>
      </c>
      <c r="H25" s="11">
        <f t="shared" si="8"/>
        <v>115</v>
      </c>
      <c r="I25" s="12">
        <f t="shared" si="8"/>
        <v>107</v>
      </c>
      <c r="J25" s="13">
        <f t="shared" si="8"/>
        <v>222</v>
      </c>
      <c r="K25" s="12">
        <f t="shared" si="8"/>
        <v>46196</v>
      </c>
      <c r="L25" s="12">
        <f t="shared" si="8"/>
        <v>35588</v>
      </c>
      <c r="M25" s="12">
        <f t="shared" si="8"/>
        <v>81784</v>
      </c>
      <c r="N25" s="55"/>
      <c r="O25" s="51">
        <f t="shared" si="7"/>
        <v>10.379549054925024</v>
      </c>
      <c r="P25" s="51">
        <f t="shared" si="7"/>
        <v>6.437248104619374</v>
      </c>
      <c r="Q25" s="51">
        <f t="shared" si="7"/>
        <v>8.664574188960545</v>
      </c>
    </row>
    <row r="26" spans="1:17" s="3" customFormat="1" ht="12.75">
      <c r="A26" s="71" t="s">
        <v>6</v>
      </c>
      <c r="B26" s="11">
        <f aca="true" t="shared" si="9" ref="B26:M26">SUM(B20,B13)</f>
        <v>299</v>
      </c>
      <c r="C26" s="12">
        <f t="shared" si="9"/>
        <v>329</v>
      </c>
      <c r="D26" s="13">
        <f t="shared" si="9"/>
        <v>628</v>
      </c>
      <c r="E26" s="12">
        <f t="shared" si="9"/>
        <v>1710</v>
      </c>
      <c r="F26" s="12">
        <f t="shared" si="9"/>
        <v>3302</v>
      </c>
      <c r="G26" s="12">
        <f t="shared" si="9"/>
        <v>5012</v>
      </c>
      <c r="H26" s="11">
        <f t="shared" si="9"/>
        <v>13</v>
      </c>
      <c r="I26" s="12">
        <f t="shared" si="9"/>
        <v>15</v>
      </c>
      <c r="J26" s="13">
        <f t="shared" si="9"/>
        <v>28</v>
      </c>
      <c r="K26" s="12">
        <f t="shared" si="9"/>
        <v>2022</v>
      </c>
      <c r="L26" s="12">
        <f t="shared" si="9"/>
        <v>3646</v>
      </c>
      <c r="M26" s="12">
        <f t="shared" si="9"/>
        <v>5668</v>
      </c>
      <c r="N26" s="55"/>
      <c r="O26" s="51">
        <f t="shared" si="7"/>
        <v>14.88302638128422</v>
      </c>
      <c r="P26" s="51">
        <f t="shared" si="7"/>
        <v>9.060864775543926</v>
      </c>
      <c r="Q26" s="51">
        <f t="shared" si="7"/>
        <v>11.134751773049645</v>
      </c>
    </row>
    <row r="27" spans="1:17" ht="12.75">
      <c r="A27" s="71" t="s">
        <v>8</v>
      </c>
      <c r="B27" s="11">
        <f aca="true" t="shared" si="10" ref="B27:M27">SUM(B21,B14)</f>
        <v>2393</v>
      </c>
      <c r="C27" s="15">
        <f t="shared" si="10"/>
        <v>1423</v>
      </c>
      <c r="D27" s="16">
        <f t="shared" si="10"/>
        <v>3816</v>
      </c>
      <c r="E27" s="15">
        <f t="shared" si="10"/>
        <v>26219</v>
      </c>
      <c r="F27" s="15">
        <f t="shared" si="10"/>
        <v>23028</v>
      </c>
      <c r="G27" s="15">
        <f t="shared" si="10"/>
        <v>49247</v>
      </c>
      <c r="H27" s="14">
        <f t="shared" si="10"/>
        <v>320</v>
      </c>
      <c r="I27" s="15">
        <f t="shared" si="10"/>
        <v>223</v>
      </c>
      <c r="J27" s="16">
        <f t="shared" si="10"/>
        <v>543</v>
      </c>
      <c r="K27" s="15">
        <f t="shared" si="10"/>
        <v>28932</v>
      </c>
      <c r="L27" s="15">
        <f t="shared" si="10"/>
        <v>24674</v>
      </c>
      <c r="M27" s="15">
        <f t="shared" si="10"/>
        <v>53606</v>
      </c>
      <c r="N27" s="55"/>
      <c r="O27" s="52">
        <f t="shared" si="7"/>
        <v>8.363623654410738</v>
      </c>
      <c r="P27" s="52">
        <f t="shared" si="7"/>
        <v>5.819802871048219</v>
      </c>
      <c r="Q27" s="52">
        <f t="shared" si="7"/>
        <v>7.191451670655635</v>
      </c>
    </row>
    <row r="28" spans="1:17" s="1" customFormat="1" ht="12.75">
      <c r="A28" s="24" t="s">
        <v>1</v>
      </c>
      <c r="B28" s="18">
        <f aca="true" t="shared" si="11" ref="B28:M28">SUM(B22,B15)</f>
        <v>9372</v>
      </c>
      <c r="C28" s="19">
        <f t="shared" si="11"/>
        <v>5209</v>
      </c>
      <c r="D28" s="20">
        <f t="shared" si="11"/>
        <v>14581</v>
      </c>
      <c r="E28" s="19">
        <f t="shared" si="11"/>
        <v>116263</v>
      </c>
      <c r="F28" s="19">
        <f t="shared" si="11"/>
        <v>118547</v>
      </c>
      <c r="G28" s="19">
        <f t="shared" si="11"/>
        <v>234810</v>
      </c>
      <c r="H28" s="18">
        <f t="shared" si="11"/>
        <v>683</v>
      </c>
      <c r="I28" s="19">
        <f t="shared" si="11"/>
        <v>578</v>
      </c>
      <c r="J28" s="20">
        <f t="shared" si="11"/>
        <v>1261</v>
      </c>
      <c r="K28" s="19">
        <f t="shared" si="11"/>
        <v>126318</v>
      </c>
      <c r="L28" s="19">
        <f t="shared" si="11"/>
        <v>124334</v>
      </c>
      <c r="M28" s="19">
        <f t="shared" si="11"/>
        <v>250652</v>
      </c>
      <c r="N28" s="56"/>
      <c r="O28" s="57">
        <f t="shared" si="7"/>
        <v>7.459704700123374</v>
      </c>
      <c r="P28" s="57">
        <f t="shared" si="7"/>
        <v>4.209088852257668</v>
      </c>
      <c r="Q28" s="57">
        <f t="shared" si="7"/>
        <v>5.846642420937403</v>
      </c>
    </row>
    <row r="29" spans="1:17" s="1" customFormat="1" ht="12.75">
      <c r="A29" s="24"/>
      <c r="B29" s="26"/>
      <c r="C29" s="26"/>
      <c r="D29" s="26"/>
      <c r="E29" s="26"/>
      <c r="F29" s="26"/>
      <c r="G29" s="26"/>
      <c r="H29" s="26"/>
      <c r="I29" s="26"/>
      <c r="J29" s="26"/>
      <c r="K29" s="26"/>
      <c r="L29" s="26"/>
      <c r="M29" s="26"/>
      <c r="N29" s="30"/>
      <c r="O29" s="53"/>
      <c r="P29" s="53"/>
      <c r="Q29" s="53"/>
    </row>
    <row r="30" spans="1:17" s="1" customFormat="1" ht="12.75">
      <c r="A30" s="24"/>
      <c r="B30" s="26"/>
      <c r="C30" s="26"/>
      <c r="D30" s="26"/>
      <c r="E30" s="26"/>
      <c r="F30" s="26"/>
      <c r="G30" s="26"/>
      <c r="H30" s="26"/>
      <c r="I30" s="26"/>
      <c r="J30" s="26"/>
      <c r="K30" s="26"/>
      <c r="L30" s="26"/>
      <c r="M30" s="26"/>
      <c r="N30" s="30"/>
      <c r="O30" s="53"/>
      <c r="P30" s="53"/>
      <c r="Q30" s="53"/>
    </row>
    <row r="31" spans="1:17" s="1" customFormat="1" ht="12.75">
      <c r="A31" s="24"/>
      <c r="B31" s="26"/>
      <c r="C31" s="26"/>
      <c r="D31" s="26"/>
      <c r="E31" s="26"/>
      <c r="F31" s="26"/>
      <c r="G31" s="26"/>
      <c r="H31" s="26"/>
      <c r="I31" s="26"/>
      <c r="J31" s="26"/>
      <c r="K31" s="26"/>
      <c r="L31" s="26"/>
      <c r="M31" s="26"/>
      <c r="N31" s="30"/>
      <c r="O31" s="53"/>
      <c r="P31" s="53"/>
      <c r="Q31" s="53"/>
    </row>
    <row r="32" spans="1:17" s="1" customFormat="1" ht="12.75">
      <c r="A32" s="24"/>
      <c r="B32" s="26"/>
      <c r="C32" s="26"/>
      <c r="D32" s="26"/>
      <c r="E32" s="26"/>
      <c r="F32" s="26"/>
      <c r="G32" s="26"/>
      <c r="H32" s="26"/>
      <c r="I32" s="26"/>
      <c r="J32" s="26"/>
      <c r="K32" s="26"/>
      <c r="L32" s="26"/>
      <c r="M32" s="26"/>
      <c r="N32" s="30"/>
      <c r="O32" s="53"/>
      <c r="P32" s="53"/>
      <c r="Q32" s="53"/>
    </row>
    <row r="33" spans="1:17" s="1" customFormat="1" ht="12.75">
      <c r="A33" s="24"/>
      <c r="B33" s="26"/>
      <c r="C33" s="26"/>
      <c r="D33" s="26"/>
      <c r="E33" s="26"/>
      <c r="F33" s="26"/>
      <c r="G33" s="26"/>
      <c r="H33" s="26"/>
      <c r="I33" s="26"/>
      <c r="J33" s="26"/>
      <c r="K33" s="26"/>
      <c r="L33" s="26"/>
      <c r="M33" s="26"/>
      <c r="N33" s="30"/>
      <c r="O33" s="53"/>
      <c r="P33" s="53"/>
      <c r="Q33" s="53"/>
    </row>
    <row r="34" spans="1:17" s="1" customFormat="1" ht="12.75">
      <c r="A34" s="24"/>
      <c r="B34" s="26"/>
      <c r="C34" s="26"/>
      <c r="D34" s="26"/>
      <c r="E34" s="26"/>
      <c r="F34" s="26"/>
      <c r="G34" s="26"/>
      <c r="H34" s="26"/>
      <c r="I34" s="26"/>
      <c r="J34" s="26"/>
      <c r="K34" s="26"/>
      <c r="L34" s="26"/>
      <c r="M34" s="26"/>
      <c r="N34" s="30"/>
      <c r="O34" s="53"/>
      <c r="P34" s="53"/>
      <c r="Q34" s="53"/>
    </row>
    <row r="35" spans="1:17" s="1" customFormat="1" ht="12.75">
      <c r="A35" s="24"/>
      <c r="B35" s="26"/>
      <c r="C35" s="26"/>
      <c r="D35" s="26"/>
      <c r="E35" s="26"/>
      <c r="F35" s="26"/>
      <c r="G35" s="26"/>
      <c r="H35" s="26"/>
      <c r="I35" s="26"/>
      <c r="J35" s="26"/>
      <c r="K35" s="26"/>
      <c r="L35" s="26"/>
      <c r="M35" s="26"/>
      <c r="N35" s="30"/>
      <c r="O35" s="53"/>
      <c r="P35" s="53"/>
      <c r="Q35" s="53"/>
    </row>
    <row r="36" spans="1:17" s="1" customFormat="1" ht="12.75">
      <c r="A36" s="24"/>
      <c r="B36" s="26"/>
      <c r="C36" s="26"/>
      <c r="D36" s="26"/>
      <c r="E36" s="26"/>
      <c r="F36" s="26"/>
      <c r="G36" s="26"/>
      <c r="H36" s="26"/>
      <c r="I36" s="26"/>
      <c r="J36" s="26"/>
      <c r="K36" s="26"/>
      <c r="L36" s="26"/>
      <c r="M36" s="26"/>
      <c r="N36" s="30"/>
      <c r="O36" s="53"/>
      <c r="P36" s="53"/>
      <c r="Q36" s="53"/>
    </row>
    <row r="37" spans="1:17" s="1" customFormat="1" ht="12.75">
      <c r="A37" s="24"/>
      <c r="B37" s="26"/>
      <c r="C37" s="26"/>
      <c r="D37" s="26"/>
      <c r="E37" s="26"/>
      <c r="F37" s="26"/>
      <c r="G37" s="26"/>
      <c r="H37" s="26"/>
      <c r="I37" s="26"/>
      <c r="J37" s="26"/>
      <c r="K37" s="26"/>
      <c r="L37" s="26"/>
      <c r="M37" s="26"/>
      <c r="N37" s="30"/>
      <c r="O37" s="53"/>
      <c r="P37" s="53"/>
      <c r="Q37" s="53"/>
    </row>
    <row r="38" spans="1:17" s="1" customFormat="1" ht="12.75">
      <c r="A38" s="24"/>
      <c r="B38" s="26"/>
      <c r="C38" s="26"/>
      <c r="D38" s="26"/>
      <c r="E38" s="26"/>
      <c r="F38" s="26"/>
      <c r="G38" s="26"/>
      <c r="H38" s="26"/>
      <c r="I38" s="26"/>
      <c r="J38" s="26"/>
      <c r="K38" s="26"/>
      <c r="L38" s="26"/>
      <c r="M38" s="26"/>
      <c r="N38" s="30"/>
      <c r="O38" s="53"/>
      <c r="P38" s="53"/>
      <c r="Q38" s="53"/>
    </row>
    <row r="39" spans="1:17" s="1" customFormat="1" ht="12.75">
      <c r="A39" s="24"/>
      <c r="B39" s="26"/>
      <c r="C39" s="26"/>
      <c r="D39" s="26"/>
      <c r="E39" s="26"/>
      <c r="F39" s="26"/>
      <c r="G39" s="26"/>
      <c r="H39" s="26"/>
      <c r="I39" s="26"/>
      <c r="J39" s="26"/>
      <c r="K39" s="26"/>
      <c r="L39" s="26"/>
      <c r="M39" s="26"/>
      <c r="N39" s="30"/>
      <c r="O39" s="53"/>
      <c r="P39" s="53"/>
      <c r="Q39" s="53"/>
    </row>
    <row r="40" spans="1:17" s="1" customFormat="1" ht="12.75">
      <c r="A40" s="24"/>
      <c r="B40" s="26"/>
      <c r="C40" s="26"/>
      <c r="D40" s="26"/>
      <c r="E40" s="26"/>
      <c r="F40" s="26"/>
      <c r="G40" s="26"/>
      <c r="H40" s="26"/>
      <c r="I40" s="26"/>
      <c r="J40" s="26"/>
      <c r="K40" s="26"/>
      <c r="L40" s="26"/>
      <c r="M40" s="26"/>
      <c r="N40" s="30"/>
      <c r="O40" s="53"/>
      <c r="P40" s="53"/>
      <c r="Q40" s="53"/>
    </row>
    <row r="41" spans="1:17" s="1" customFormat="1" ht="12.75">
      <c r="A41" s="24"/>
      <c r="B41" s="26"/>
      <c r="C41" s="26"/>
      <c r="D41" s="26"/>
      <c r="E41" s="26"/>
      <c r="F41" s="26"/>
      <c r="G41" s="26"/>
      <c r="H41" s="26"/>
      <c r="I41" s="26"/>
      <c r="J41" s="26"/>
      <c r="K41" s="26"/>
      <c r="L41" s="26"/>
      <c r="M41" s="26"/>
      <c r="N41" s="30"/>
      <c r="O41" s="53"/>
      <c r="P41" s="53"/>
      <c r="Q41" s="53"/>
    </row>
    <row r="42" ht="12.75">
      <c r="A42" s="3"/>
    </row>
    <row r="43" ht="12.75">
      <c r="A43" s="30" t="s">
        <v>72</v>
      </c>
    </row>
    <row r="44" spans="1:17" ht="12.75">
      <c r="A44" s="219" t="s">
        <v>9</v>
      </c>
      <c r="B44" s="219"/>
      <c r="C44" s="219"/>
      <c r="D44" s="219"/>
      <c r="E44" s="219"/>
      <c r="F44" s="219"/>
      <c r="G44" s="219"/>
      <c r="H44" s="219"/>
      <c r="I44" s="219"/>
      <c r="J44" s="219"/>
      <c r="K44" s="219"/>
      <c r="L44" s="219"/>
      <c r="M44" s="219"/>
      <c r="N44" s="219"/>
      <c r="O44" s="219"/>
      <c r="P44" s="219"/>
      <c r="Q44" s="219"/>
    </row>
    <row r="45" spans="1:17" ht="12.75">
      <c r="A45" s="219" t="s">
        <v>32</v>
      </c>
      <c r="B45" s="219"/>
      <c r="C45" s="219"/>
      <c r="D45" s="219"/>
      <c r="E45" s="219"/>
      <c r="F45" s="219"/>
      <c r="G45" s="219"/>
      <c r="H45" s="219"/>
      <c r="I45" s="219"/>
      <c r="J45" s="219"/>
      <c r="K45" s="219"/>
      <c r="L45" s="219"/>
      <c r="M45" s="219"/>
      <c r="N45" s="219"/>
      <c r="O45" s="219"/>
      <c r="P45" s="219"/>
      <c r="Q45" s="219"/>
    </row>
    <row r="46" spans="1:17" ht="12.75">
      <c r="A46" s="235" t="s">
        <v>30</v>
      </c>
      <c r="B46" s="235"/>
      <c r="C46" s="235"/>
      <c r="D46" s="235"/>
      <c r="E46" s="235"/>
      <c r="F46" s="235"/>
      <c r="G46" s="235"/>
      <c r="H46" s="235"/>
      <c r="I46" s="235"/>
      <c r="J46" s="235"/>
      <c r="K46" s="235"/>
      <c r="L46" s="235"/>
      <c r="M46" s="235"/>
      <c r="N46" s="235"/>
      <c r="O46" s="235"/>
      <c r="P46" s="235"/>
      <c r="Q46" s="235"/>
    </row>
    <row r="47" ht="12.75">
      <c r="A47" s="1"/>
    </row>
    <row r="48" spans="1:17" ht="12.75">
      <c r="A48" s="219" t="s">
        <v>25</v>
      </c>
      <c r="B48" s="219"/>
      <c r="C48" s="219"/>
      <c r="D48" s="219"/>
      <c r="E48" s="219"/>
      <c r="F48" s="219"/>
      <c r="G48" s="219"/>
      <c r="H48" s="219"/>
      <c r="I48" s="219"/>
      <c r="J48" s="219"/>
      <c r="K48" s="219"/>
      <c r="L48" s="219"/>
      <c r="M48" s="219"/>
      <c r="N48" s="219"/>
      <c r="O48" s="219"/>
      <c r="P48" s="219"/>
      <c r="Q48" s="219"/>
    </row>
    <row r="49" ht="7.5" customHeight="1" thickBot="1"/>
    <row r="50" spans="1:109" ht="13.5" customHeight="1">
      <c r="A50" s="4"/>
      <c r="B50" s="237" t="s">
        <v>2</v>
      </c>
      <c r="C50" s="236"/>
      <c r="D50" s="238"/>
      <c r="E50" s="236" t="s">
        <v>3</v>
      </c>
      <c r="F50" s="236"/>
      <c r="G50" s="236"/>
      <c r="H50" s="239" t="s">
        <v>11</v>
      </c>
      <c r="I50" s="240"/>
      <c r="J50" s="241"/>
      <c r="K50" s="236" t="s">
        <v>1</v>
      </c>
      <c r="L50" s="236"/>
      <c r="M50" s="236"/>
      <c r="N50" s="54"/>
      <c r="O50" s="236" t="s">
        <v>57</v>
      </c>
      <c r="P50" s="236"/>
      <c r="Q50" s="236"/>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row>
    <row r="51" spans="1:109" ht="12.75">
      <c r="A51" s="5"/>
      <c r="B51" s="6" t="s">
        <v>12</v>
      </c>
      <c r="C51" s="7" t="s">
        <v>0</v>
      </c>
      <c r="D51" s="8" t="s">
        <v>13</v>
      </c>
      <c r="E51" s="7" t="s">
        <v>12</v>
      </c>
      <c r="F51" s="7" t="s">
        <v>0</v>
      </c>
      <c r="G51" s="7" t="s">
        <v>13</v>
      </c>
      <c r="H51" s="6" t="s">
        <v>12</v>
      </c>
      <c r="I51" s="7" t="s">
        <v>0</v>
      </c>
      <c r="J51" s="8" t="s">
        <v>13</v>
      </c>
      <c r="K51" s="7" t="s">
        <v>12</v>
      </c>
      <c r="L51" s="7" t="s">
        <v>0</v>
      </c>
      <c r="M51" s="7" t="s">
        <v>13</v>
      </c>
      <c r="N51" s="55"/>
      <c r="O51" s="7" t="s">
        <v>12</v>
      </c>
      <c r="P51" s="7" t="s">
        <v>0</v>
      </c>
      <c r="Q51" s="7" t="s">
        <v>13</v>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row>
    <row r="52" spans="1:81" s="37" customFormat="1" ht="13.5" customHeight="1">
      <c r="A52" s="28" t="s">
        <v>4</v>
      </c>
      <c r="B52" s="25"/>
      <c r="C52" s="26"/>
      <c r="D52" s="27"/>
      <c r="E52" s="26"/>
      <c r="F52" s="26"/>
      <c r="G52" s="26"/>
      <c r="H52" s="25"/>
      <c r="I52" s="26"/>
      <c r="J52" s="27"/>
      <c r="K52" s="26"/>
      <c r="L52" s="26"/>
      <c r="M52" s="26"/>
      <c r="N52" s="56"/>
      <c r="O52" s="26"/>
      <c r="P52" s="26"/>
      <c r="Q52" s="2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65" s="37" customFormat="1" ht="12.75">
      <c r="A53" s="71" t="s">
        <v>5</v>
      </c>
      <c r="B53" s="11">
        <v>75</v>
      </c>
      <c r="C53" s="12">
        <v>61</v>
      </c>
      <c r="D53" s="13">
        <v>136</v>
      </c>
      <c r="E53" s="12">
        <v>1009</v>
      </c>
      <c r="F53" s="12">
        <v>1313</v>
      </c>
      <c r="G53" s="12">
        <v>2322</v>
      </c>
      <c r="H53" s="11">
        <v>68</v>
      </c>
      <c r="I53" s="12">
        <v>85</v>
      </c>
      <c r="J53" s="13">
        <v>153</v>
      </c>
      <c r="K53" s="12">
        <f aca="true" t="shared" si="12" ref="K53:M57">SUM(H53,E53,B53)</f>
        <v>1152</v>
      </c>
      <c r="L53" s="12">
        <f t="shared" si="12"/>
        <v>1459</v>
      </c>
      <c r="M53" s="12">
        <f t="shared" si="12"/>
        <v>2611</v>
      </c>
      <c r="N53" s="55"/>
      <c r="O53" s="51">
        <f aca="true" t="shared" si="13" ref="O53:Q57">B53/(B53+E53)*100</f>
        <v>6.918819188191883</v>
      </c>
      <c r="P53" s="51">
        <f t="shared" si="13"/>
        <v>4.439592430858806</v>
      </c>
      <c r="Q53" s="51">
        <f t="shared" si="13"/>
        <v>5.532953620829943</v>
      </c>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row>
    <row r="54" spans="1:65" s="37" customFormat="1" ht="12.75">
      <c r="A54" s="71" t="s">
        <v>7</v>
      </c>
      <c r="B54" s="11">
        <v>187</v>
      </c>
      <c r="C54" s="12">
        <v>102</v>
      </c>
      <c r="D54" s="13">
        <v>289</v>
      </c>
      <c r="E54" s="12">
        <v>985</v>
      </c>
      <c r="F54" s="12">
        <v>739</v>
      </c>
      <c r="G54" s="12">
        <v>1724</v>
      </c>
      <c r="H54" s="11">
        <v>138</v>
      </c>
      <c r="I54" s="12">
        <v>119</v>
      </c>
      <c r="J54" s="13">
        <v>257</v>
      </c>
      <c r="K54" s="12">
        <f t="shared" si="12"/>
        <v>1310</v>
      </c>
      <c r="L54" s="12">
        <f t="shared" si="12"/>
        <v>960</v>
      </c>
      <c r="M54" s="12">
        <f t="shared" si="12"/>
        <v>2270</v>
      </c>
      <c r="N54" s="55"/>
      <c r="O54" s="51">
        <f t="shared" si="13"/>
        <v>15.955631399317404</v>
      </c>
      <c r="P54" s="51">
        <f t="shared" si="13"/>
        <v>12.128418549346016</v>
      </c>
      <c r="Q54" s="51">
        <f t="shared" si="13"/>
        <v>14.356681569796322</v>
      </c>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row>
    <row r="55" spans="1:65" s="37" customFormat="1" ht="12.75">
      <c r="A55" s="71" t="s">
        <v>6</v>
      </c>
      <c r="B55" s="11">
        <v>12</v>
      </c>
      <c r="C55" s="12">
        <v>18</v>
      </c>
      <c r="D55" s="13">
        <v>30</v>
      </c>
      <c r="E55" s="12">
        <v>47</v>
      </c>
      <c r="F55" s="12">
        <v>105</v>
      </c>
      <c r="G55" s="12">
        <v>152</v>
      </c>
      <c r="H55" s="11">
        <v>5</v>
      </c>
      <c r="I55" s="12">
        <v>20</v>
      </c>
      <c r="J55" s="13">
        <v>25</v>
      </c>
      <c r="K55" s="12">
        <f t="shared" si="12"/>
        <v>64</v>
      </c>
      <c r="L55" s="12">
        <f t="shared" si="12"/>
        <v>143</v>
      </c>
      <c r="M55" s="12">
        <f t="shared" si="12"/>
        <v>207</v>
      </c>
      <c r="N55" s="55"/>
      <c r="O55" s="51">
        <f t="shared" si="13"/>
        <v>20.33898305084746</v>
      </c>
      <c r="P55" s="51">
        <f t="shared" si="13"/>
        <v>14.634146341463413</v>
      </c>
      <c r="Q55" s="51">
        <f t="shared" si="13"/>
        <v>16.483516483516482</v>
      </c>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row>
    <row r="56" spans="1:65" s="37" customFormat="1" ht="12.75">
      <c r="A56" s="71" t="s">
        <v>8</v>
      </c>
      <c r="B56" s="11">
        <v>221</v>
      </c>
      <c r="C56" s="12">
        <v>159</v>
      </c>
      <c r="D56" s="13">
        <v>380</v>
      </c>
      <c r="E56" s="12">
        <v>1655</v>
      </c>
      <c r="F56" s="12">
        <v>1291</v>
      </c>
      <c r="G56" s="12">
        <v>2946</v>
      </c>
      <c r="H56" s="11">
        <v>410</v>
      </c>
      <c r="I56" s="12">
        <v>297</v>
      </c>
      <c r="J56" s="13">
        <v>707</v>
      </c>
      <c r="K56" s="12">
        <f t="shared" si="12"/>
        <v>2286</v>
      </c>
      <c r="L56" s="12">
        <f t="shared" si="12"/>
        <v>1747</v>
      </c>
      <c r="M56" s="12">
        <f t="shared" si="12"/>
        <v>4033</v>
      </c>
      <c r="N56" s="55"/>
      <c r="O56" s="51">
        <f t="shared" si="13"/>
        <v>11.780383795309168</v>
      </c>
      <c r="P56" s="51">
        <f t="shared" si="13"/>
        <v>10.965517241379311</v>
      </c>
      <c r="Q56" s="51">
        <f t="shared" si="13"/>
        <v>11.42513529765484</v>
      </c>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row>
    <row r="57" spans="1:65" s="64" customFormat="1" ht="12.75">
      <c r="A57" s="24" t="s">
        <v>1</v>
      </c>
      <c r="B57" s="18">
        <f aca="true" t="shared" si="14" ref="B57:J57">SUM(B53:B56)</f>
        <v>495</v>
      </c>
      <c r="C57" s="19">
        <f t="shared" si="14"/>
        <v>340</v>
      </c>
      <c r="D57" s="20">
        <f t="shared" si="14"/>
        <v>835</v>
      </c>
      <c r="E57" s="19">
        <f t="shared" si="14"/>
        <v>3696</v>
      </c>
      <c r="F57" s="19">
        <f t="shared" si="14"/>
        <v>3448</v>
      </c>
      <c r="G57" s="19">
        <f t="shared" si="14"/>
        <v>7144</v>
      </c>
      <c r="H57" s="18">
        <f t="shared" si="14"/>
        <v>621</v>
      </c>
      <c r="I57" s="19">
        <f t="shared" si="14"/>
        <v>521</v>
      </c>
      <c r="J57" s="20">
        <f t="shared" si="14"/>
        <v>1142</v>
      </c>
      <c r="K57" s="19">
        <f t="shared" si="12"/>
        <v>4812</v>
      </c>
      <c r="L57" s="19">
        <f t="shared" si="12"/>
        <v>4309</v>
      </c>
      <c r="M57" s="20">
        <f t="shared" si="12"/>
        <v>9121</v>
      </c>
      <c r="N57" s="59"/>
      <c r="O57" s="63">
        <f t="shared" si="13"/>
        <v>11.811023622047244</v>
      </c>
      <c r="P57" s="57">
        <f t="shared" si="13"/>
        <v>8.97571277719113</v>
      </c>
      <c r="Q57" s="57">
        <f t="shared" si="13"/>
        <v>10.46497054768768</v>
      </c>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row>
    <row r="58" spans="1:65" s="17" customFormat="1" ht="8.25" customHeight="1">
      <c r="A58" s="24"/>
      <c r="B58" s="25"/>
      <c r="C58" s="26"/>
      <c r="D58" s="27"/>
      <c r="E58" s="26"/>
      <c r="F58" s="26"/>
      <c r="G58" s="26"/>
      <c r="H58" s="25"/>
      <c r="I58" s="26"/>
      <c r="J58" s="27"/>
      <c r="K58" s="26"/>
      <c r="L58" s="26"/>
      <c r="M58" s="26"/>
      <c r="N58" s="56"/>
      <c r="O58" s="53"/>
      <c r="P58" s="53"/>
      <c r="Q58" s="53"/>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row>
    <row r="59" spans="1:65" s="17" customFormat="1" ht="12.75">
      <c r="A59" s="28" t="s">
        <v>22</v>
      </c>
      <c r="B59" s="25"/>
      <c r="C59" s="26"/>
      <c r="D59" s="27"/>
      <c r="E59" s="26"/>
      <c r="F59" s="26"/>
      <c r="G59" s="26"/>
      <c r="H59" s="25"/>
      <c r="I59" s="26"/>
      <c r="J59" s="27"/>
      <c r="K59" s="26"/>
      <c r="L59" s="26"/>
      <c r="M59" s="26"/>
      <c r="N59" s="56"/>
      <c r="O59" s="26"/>
      <c r="P59" s="26"/>
      <c r="Q59" s="2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row>
    <row r="60" spans="1:65" ht="12.75">
      <c r="A60" s="71" t="s">
        <v>5</v>
      </c>
      <c r="B60" s="11">
        <v>42</v>
      </c>
      <c r="C60" s="12">
        <v>40</v>
      </c>
      <c r="D60" s="13">
        <v>82</v>
      </c>
      <c r="E60" s="12">
        <v>565</v>
      </c>
      <c r="F60" s="12">
        <v>822</v>
      </c>
      <c r="G60" s="12">
        <v>1387</v>
      </c>
      <c r="H60" s="11">
        <v>61</v>
      </c>
      <c r="I60" s="12">
        <v>79</v>
      </c>
      <c r="J60" s="13">
        <v>140</v>
      </c>
      <c r="K60" s="12">
        <f aca="true" t="shared" si="15" ref="K60:M64">SUM(H60,E60,B60)</f>
        <v>668</v>
      </c>
      <c r="L60" s="12">
        <f t="shared" si="15"/>
        <v>941</v>
      </c>
      <c r="M60" s="12">
        <f t="shared" si="15"/>
        <v>1609</v>
      </c>
      <c r="N60" s="55"/>
      <c r="O60" s="51">
        <f aca="true" t="shared" si="16" ref="O60:Q64">B60/(B60+E60)*100</f>
        <v>6.919275123558484</v>
      </c>
      <c r="P60" s="51">
        <f t="shared" si="16"/>
        <v>4.640371229698376</v>
      </c>
      <c r="Q60" s="51">
        <f t="shared" si="16"/>
        <v>5.582028590878148</v>
      </c>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row>
    <row r="61" spans="1:17" ht="12.75">
      <c r="A61" s="71" t="s">
        <v>7</v>
      </c>
      <c r="B61" s="11">
        <v>121</v>
      </c>
      <c r="C61" s="12">
        <v>68</v>
      </c>
      <c r="D61" s="13">
        <v>189</v>
      </c>
      <c r="E61" s="12">
        <v>905</v>
      </c>
      <c r="F61" s="12">
        <v>781</v>
      </c>
      <c r="G61" s="12">
        <v>1686</v>
      </c>
      <c r="H61" s="11">
        <v>39</v>
      </c>
      <c r="I61" s="12">
        <v>61</v>
      </c>
      <c r="J61" s="13">
        <v>100</v>
      </c>
      <c r="K61" s="12">
        <f t="shared" si="15"/>
        <v>1065</v>
      </c>
      <c r="L61" s="12">
        <f t="shared" si="15"/>
        <v>910</v>
      </c>
      <c r="M61" s="12">
        <f t="shared" si="15"/>
        <v>1975</v>
      </c>
      <c r="N61" s="55"/>
      <c r="O61" s="51">
        <f t="shared" si="16"/>
        <v>11.793372319688109</v>
      </c>
      <c r="P61" s="51">
        <f t="shared" si="16"/>
        <v>8.00942285041225</v>
      </c>
      <c r="Q61" s="51">
        <f t="shared" si="16"/>
        <v>10.08</v>
      </c>
    </row>
    <row r="62" spans="1:17" ht="12.75">
      <c r="A62" s="71" t="s">
        <v>6</v>
      </c>
      <c r="B62" s="11">
        <v>5</v>
      </c>
      <c r="C62" s="12">
        <v>7</v>
      </c>
      <c r="D62" s="13">
        <v>12</v>
      </c>
      <c r="E62" s="12">
        <v>36</v>
      </c>
      <c r="F62" s="12">
        <v>111</v>
      </c>
      <c r="G62" s="12">
        <v>147</v>
      </c>
      <c r="H62" s="11">
        <v>4</v>
      </c>
      <c r="I62" s="12">
        <v>29</v>
      </c>
      <c r="J62" s="13">
        <v>33</v>
      </c>
      <c r="K62" s="12">
        <f t="shared" si="15"/>
        <v>45</v>
      </c>
      <c r="L62" s="12">
        <f t="shared" si="15"/>
        <v>147</v>
      </c>
      <c r="M62" s="12">
        <f t="shared" si="15"/>
        <v>192</v>
      </c>
      <c r="N62" s="55"/>
      <c r="O62" s="51">
        <f t="shared" si="16"/>
        <v>12.195121951219512</v>
      </c>
      <c r="P62" s="51">
        <f t="shared" si="16"/>
        <v>5.932203389830509</v>
      </c>
      <c r="Q62" s="51">
        <f t="shared" si="16"/>
        <v>7.547169811320755</v>
      </c>
    </row>
    <row r="63" spans="1:17" ht="12.75">
      <c r="A63" s="71" t="s">
        <v>8</v>
      </c>
      <c r="B63" s="11">
        <v>106</v>
      </c>
      <c r="C63" s="12">
        <v>71</v>
      </c>
      <c r="D63" s="13">
        <v>177</v>
      </c>
      <c r="E63" s="12">
        <v>1443</v>
      </c>
      <c r="F63" s="12">
        <v>1070</v>
      </c>
      <c r="G63" s="12">
        <v>2513</v>
      </c>
      <c r="H63" s="11">
        <v>79</v>
      </c>
      <c r="I63" s="12">
        <v>74</v>
      </c>
      <c r="J63" s="13">
        <v>153</v>
      </c>
      <c r="K63" s="12">
        <f t="shared" si="15"/>
        <v>1628</v>
      </c>
      <c r="L63" s="12">
        <f t="shared" si="15"/>
        <v>1215</v>
      </c>
      <c r="M63" s="12">
        <f t="shared" si="15"/>
        <v>2843</v>
      </c>
      <c r="N63" s="55"/>
      <c r="O63" s="51">
        <f t="shared" si="16"/>
        <v>6.8431245965138805</v>
      </c>
      <c r="P63" s="51">
        <f t="shared" si="16"/>
        <v>6.222611744084137</v>
      </c>
      <c r="Q63" s="51">
        <f t="shared" si="16"/>
        <v>6.5799256505576205</v>
      </c>
    </row>
    <row r="64" spans="1:65" s="24" customFormat="1" ht="12.75">
      <c r="A64" s="24" t="s">
        <v>1</v>
      </c>
      <c r="B64" s="18">
        <f>SUM(B60:B63)</f>
        <v>274</v>
      </c>
      <c r="C64" s="19">
        <f aca="true" t="shared" si="17" ref="C64:J64">SUM(C60:C63)</f>
        <v>186</v>
      </c>
      <c r="D64" s="20">
        <f t="shared" si="17"/>
        <v>460</v>
      </c>
      <c r="E64" s="19">
        <f t="shared" si="17"/>
        <v>2949</v>
      </c>
      <c r="F64" s="19">
        <f t="shared" si="17"/>
        <v>2784</v>
      </c>
      <c r="G64" s="19">
        <f t="shared" si="17"/>
        <v>5733</v>
      </c>
      <c r="H64" s="18">
        <f t="shared" si="17"/>
        <v>183</v>
      </c>
      <c r="I64" s="19">
        <f t="shared" si="17"/>
        <v>243</v>
      </c>
      <c r="J64" s="20">
        <f t="shared" si="17"/>
        <v>426</v>
      </c>
      <c r="K64" s="19">
        <f t="shared" si="15"/>
        <v>3406</v>
      </c>
      <c r="L64" s="19">
        <f t="shared" si="15"/>
        <v>3213</v>
      </c>
      <c r="M64" s="20">
        <f t="shared" si="15"/>
        <v>6619</v>
      </c>
      <c r="N64" s="59"/>
      <c r="O64" s="63">
        <f t="shared" si="16"/>
        <v>8.501396214706796</v>
      </c>
      <c r="P64" s="57">
        <f t="shared" si="16"/>
        <v>6.262626262626263</v>
      </c>
      <c r="Q64" s="57">
        <f t="shared" si="16"/>
        <v>7.427740997900855</v>
      </c>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row>
    <row r="65" spans="1:17" ht="12.75">
      <c r="A65" s="9" t="s">
        <v>33</v>
      </c>
      <c r="B65" s="201"/>
      <c r="C65" s="202"/>
      <c r="D65" s="203"/>
      <c r="E65" s="202"/>
      <c r="F65" s="202"/>
      <c r="G65" s="202"/>
      <c r="H65" s="201"/>
      <c r="I65" s="202"/>
      <c r="J65" s="203"/>
      <c r="K65" s="201"/>
      <c r="L65" s="202"/>
      <c r="M65" s="203"/>
      <c r="N65" s="55"/>
      <c r="O65" s="70"/>
      <c r="P65" s="70"/>
      <c r="Q65" s="70"/>
    </row>
    <row r="66" spans="1:65" ht="12.75">
      <c r="A66" s="71" t="s">
        <v>5</v>
      </c>
      <c r="B66" s="11">
        <f>SUM(B60,B53)</f>
        <v>117</v>
      </c>
      <c r="C66" s="12">
        <f aca="true" t="shared" si="18" ref="C66:M66">SUM(C60,C53)</f>
        <v>101</v>
      </c>
      <c r="D66" s="13">
        <f t="shared" si="18"/>
        <v>218</v>
      </c>
      <c r="E66" s="12">
        <f t="shared" si="18"/>
        <v>1574</v>
      </c>
      <c r="F66" s="12">
        <f t="shared" si="18"/>
        <v>2135</v>
      </c>
      <c r="G66" s="12">
        <f t="shared" si="18"/>
        <v>3709</v>
      </c>
      <c r="H66" s="11">
        <f t="shared" si="18"/>
        <v>129</v>
      </c>
      <c r="I66" s="12">
        <f t="shared" si="18"/>
        <v>164</v>
      </c>
      <c r="J66" s="13">
        <f t="shared" si="18"/>
        <v>293</v>
      </c>
      <c r="K66" s="12">
        <f t="shared" si="18"/>
        <v>1820</v>
      </c>
      <c r="L66" s="12">
        <f t="shared" si="18"/>
        <v>2400</v>
      </c>
      <c r="M66" s="12">
        <f t="shared" si="18"/>
        <v>4220</v>
      </c>
      <c r="N66" s="55"/>
      <c r="O66" s="51">
        <f aca="true" t="shared" si="19" ref="O66:Q70">B66/(B66+E66)*100</f>
        <v>6.9189828503843875</v>
      </c>
      <c r="P66" s="51">
        <f t="shared" si="19"/>
        <v>4.516994633273703</v>
      </c>
      <c r="Q66" s="51">
        <f t="shared" si="19"/>
        <v>5.551311433664375</v>
      </c>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row>
    <row r="67" spans="1:17" s="3" customFormat="1" ht="12.75">
      <c r="A67" s="71" t="s">
        <v>7</v>
      </c>
      <c r="B67" s="11">
        <f aca="true" t="shared" si="20" ref="B67:M67">SUM(B61,B54)</f>
        <v>308</v>
      </c>
      <c r="C67" s="12">
        <f t="shared" si="20"/>
        <v>170</v>
      </c>
      <c r="D67" s="13">
        <f t="shared" si="20"/>
        <v>478</v>
      </c>
      <c r="E67" s="12">
        <f t="shared" si="20"/>
        <v>1890</v>
      </c>
      <c r="F67" s="12">
        <f t="shared" si="20"/>
        <v>1520</v>
      </c>
      <c r="G67" s="12">
        <f t="shared" si="20"/>
        <v>3410</v>
      </c>
      <c r="H67" s="11">
        <f t="shared" si="20"/>
        <v>177</v>
      </c>
      <c r="I67" s="12">
        <f t="shared" si="20"/>
        <v>180</v>
      </c>
      <c r="J67" s="13">
        <f t="shared" si="20"/>
        <v>357</v>
      </c>
      <c r="K67" s="12">
        <f t="shared" si="20"/>
        <v>2375</v>
      </c>
      <c r="L67" s="12">
        <f t="shared" si="20"/>
        <v>1870</v>
      </c>
      <c r="M67" s="12">
        <f t="shared" si="20"/>
        <v>4245</v>
      </c>
      <c r="N67" s="55"/>
      <c r="O67" s="51">
        <f t="shared" si="19"/>
        <v>14.012738853503185</v>
      </c>
      <c r="P67" s="51">
        <f t="shared" si="19"/>
        <v>10.059171597633137</v>
      </c>
      <c r="Q67" s="51">
        <f t="shared" si="19"/>
        <v>12.294238683127572</v>
      </c>
    </row>
    <row r="68" spans="1:17" s="3" customFormat="1" ht="12.75">
      <c r="A68" s="71" t="s">
        <v>6</v>
      </c>
      <c r="B68" s="11">
        <f aca="true" t="shared" si="21" ref="B68:M68">SUM(B62,B55)</f>
        <v>17</v>
      </c>
      <c r="C68" s="12">
        <f t="shared" si="21"/>
        <v>25</v>
      </c>
      <c r="D68" s="13">
        <f t="shared" si="21"/>
        <v>42</v>
      </c>
      <c r="E68" s="12">
        <f t="shared" si="21"/>
        <v>83</v>
      </c>
      <c r="F68" s="12">
        <f t="shared" si="21"/>
        <v>216</v>
      </c>
      <c r="G68" s="12">
        <f t="shared" si="21"/>
        <v>299</v>
      </c>
      <c r="H68" s="11">
        <f t="shared" si="21"/>
        <v>9</v>
      </c>
      <c r="I68" s="12">
        <f t="shared" si="21"/>
        <v>49</v>
      </c>
      <c r="J68" s="13">
        <f t="shared" si="21"/>
        <v>58</v>
      </c>
      <c r="K68" s="12">
        <f t="shared" si="21"/>
        <v>109</v>
      </c>
      <c r="L68" s="12">
        <f t="shared" si="21"/>
        <v>290</v>
      </c>
      <c r="M68" s="12">
        <f t="shared" si="21"/>
        <v>399</v>
      </c>
      <c r="N68" s="55"/>
      <c r="O68" s="51">
        <f t="shared" si="19"/>
        <v>17</v>
      </c>
      <c r="P68" s="51">
        <f t="shared" si="19"/>
        <v>10.37344398340249</v>
      </c>
      <c r="Q68" s="51">
        <f t="shared" si="19"/>
        <v>12.316715542521994</v>
      </c>
    </row>
    <row r="69" spans="1:17" ht="12.75">
      <c r="A69" s="71" t="s">
        <v>8</v>
      </c>
      <c r="B69" s="11">
        <f aca="true" t="shared" si="22" ref="B69:M69">SUM(B63,B56)</f>
        <v>327</v>
      </c>
      <c r="C69" s="39">
        <f t="shared" si="22"/>
        <v>230</v>
      </c>
      <c r="D69" s="40">
        <f t="shared" si="22"/>
        <v>557</v>
      </c>
      <c r="E69" s="39">
        <f t="shared" si="22"/>
        <v>3098</v>
      </c>
      <c r="F69" s="39">
        <f t="shared" si="22"/>
        <v>2361</v>
      </c>
      <c r="G69" s="39">
        <f t="shared" si="22"/>
        <v>5459</v>
      </c>
      <c r="H69" s="38">
        <f t="shared" si="22"/>
        <v>489</v>
      </c>
      <c r="I69" s="39">
        <f t="shared" si="22"/>
        <v>371</v>
      </c>
      <c r="J69" s="40">
        <f t="shared" si="22"/>
        <v>860</v>
      </c>
      <c r="K69" s="39">
        <f t="shared" si="22"/>
        <v>3914</v>
      </c>
      <c r="L69" s="39">
        <f t="shared" si="22"/>
        <v>2962</v>
      </c>
      <c r="M69" s="39">
        <f t="shared" si="22"/>
        <v>6876</v>
      </c>
      <c r="N69" s="55"/>
      <c r="O69" s="52">
        <f t="shared" si="19"/>
        <v>9.547445255474454</v>
      </c>
      <c r="P69" s="52">
        <f t="shared" si="19"/>
        <v>8.876881512929371</v>
      </c>
      <c r="Q69" s="52">
        <f t="shared" si="19"/>
        <v>9.258643617021276</v>
      </c>
    </row>
    <row r="70" spans="1:17" s="1" customFormat="1" ht="12.75">
      <c r="A70" s="24" t="s">
        <v>1</v>
      </c>
      <c r="B70" s="18">
        <f aca="true" t="shared" si="23" ref="B70:M70">SUM(B64,B57)</f>
        <v>769</v>
      </c>
      <c r="C70" s="42">
        <f t="shared" si="23"/>
        <v>526</v>
      </c>
      <c r="D70" s="43">
        <f t="shared" si="23"/>
        <v>1295</v>
      </c>
      <c r="E70" s="42">
        <f t="shared" si="23"/>
        <v>6645</v>
      </c>
      <c r="F70" s="42">
        <f t="shared" si="23"/>
        <v>6232</v>
      </c>
      <c r="G70" s="42">
        <f t="shared" si="23"/>
        <v>12877</v>
      </c>
      <c r="H70" s="41">
        <f t="shared" si="23"/>
        <v>804</v>
      </c>
      <c r="I70" s="42">
        <f t="shared" si="23"/>
        <v>764</v>
      </c>
      <c r="J70" s="43">
        <f t="shared" si="23"/>
        <v>1568</v>
      </c>
      <c r="K70" s="42">
        <f t="shared" si="23"/>
        <v>8218</v>
      </c>
      <c r="L70" s="42">
        <f t="shared" si="23"/>
        <v>7522</v>
      </c>
      <c r="M70" s="42">
        <f t="shared" si="23"/>
        <v>15740</v>
      </c>
      <c r="N70" s="56"/>
      <c r="O70" s="57">
        <f t="shared" si="19"/>
        <v>10.372268680874022</v>
      </c>
      <c r="P70" s="57">
        <f t="shared" si="19"/>
        <v>7.783367860313701</v>
      </c>
      <c r="Q70" s="57">
        <f t="shared" si="19"/>
        <v>9.137736381597517</v>
      </c>
    </row>
    <row r="71" spans="1:17" s="1" customFormat="1" ht="12.75">
      <c r="A71" s="24"/>
      <c r="B71" s="26"/>
      <c r="C71" s="26"/>
      <c r="D71" s="26"/>
      <c r="E71" s="26"/>
      <c r="F71" s="26"/>
      <c r="G71" s="26"/>
      <c r="H71" s="26"/>
      <c r="I71" s="26"/>
      <c r="J71" s="26"/>
      <c r="K71" s="26"/>
      <c r="L71" s="26"/>
      <c r="M71" s="26"/>
      <c r="N71" s="30"/>
      <c r="O71" s="53"/>
      <c r="P71" s="53"/>
      <c r="Q71" s="53"/>
    </row>
    <row r="72" spans="1:17" s="1" customFormat="1" ht="12.75">
      <c r="A72" s="24"/>
      <c r="B72" s="26"/>
      <c r="C72" s="26"/>
      <c r="D72" s="26"/>
      <c r="E72" s="26"/>
      <c r="F72" s="26"/>
      <c r="G72" s="26"/>
      <c r="H72" s="26"/>
      <c r="I72" s="26"/>
      <c r="J72" s="26"/>
      <c r="K72" s="26"/>
      <c r="L72" s="26"/>
      <c r="M72" s="26"/>
      <c r="N72" s="30"/>
      <c r="O72" s="53"/>
      <c r="P72" s="53"/>
      <c r="Q72" s="53"/>
    </row>
    <row r="73" spans="1:17" s="1" customFormat="1" ht="12.75">
      <c r="A73" s="24"/>
      <c r="B73" s="26"/>
      <c r="C73" s="26"/>
      <c r="D73" s="26"/>
      <c r="E73" s="26"/>
      <c r="F73" s="26"/>
      <c r="G73" s="26"/>
      <c r="H73" s="26"/>
      <c r="I73" s="26"/>
      <c r="J73" s="26"/>
      <c r="K73" s="26"/>
      <c r="L73" s="26"/>
      <c r="M73" s="26"/>
      <c r="N73" s="30"/>
      <c r="O73" s="53"/>
      <c r="P73" s="53"/>
      <c r="Q73" s="53"/>
    </row>
    <row r="74" spans="1:17" s="1" customFormat="1" ht="12.75">
      <c r="A74" s="24"/>
      <c r="B74" s="26"/>
      <c r="C74" s="26"/>
      <c r="D74" s="26"/>
      <c r="E74" s="26"/>
      <c r="F74" s="26"/>
      <c r="G74" s="26"/>
      <c r="H74" s="26"/>
      <c r="I74" s="26"/>
      <c r="J74" s="26"/>
      <c r="K74" s="26"/>
      <c r="L74" s="26"/>
      <c r="M74" s="26"/>
      <c r="N74" s="30"/>
      <c r="O74" s="53"/>
      <c r="P74" s="53"/>
      <c r="Q74" s="53"/>
    </row>
    <row r="75" spans="1:17" s="1" customFormat="1" ht="12.75">
      <c r="A75" s="24"/>
      <c r="B75" s="26"/>
      <c r="C75" s="26"/>
      <c r="D75" s="26"/>
      <c r="E75" s="26"/>
      <c r="F75" s="26"/>
      <c r="G75" s="26"/>
      <c r="H75" s="26"/>
      <c r="I75" s="26"/>
      <c r="J75" s="26"/>
      <c r="K75" s="26"/>
      <c r="L75" s="26"/>
      <c r="M75" s="26"/>
      <c r="N75" s="30"/>
      <c r="O75" s="53"/>
      <c r="P75" s="53"/>
      <c r="Q75" s="53"/>
    </row>
    <row r="76" spans="1:17" s="1" customFormat="1" ht="12.75">
      <c r="A76" s="24"/>
      <c r="B76" s="26"/>
      <c r="C76" s="26"/>
      <c r="D76" s="26"/>
      <c r="E76" s="26"/>
      <c r="F76" s="26"/>
      <c r="G76" s="26"/>
      <c r="H76" s="26"/>
      <c r="I76" s="26"/>
      <c r="J76" s="26"/>
      <c r="K76" s="26"/>
      <c r="L76" s="26"/>
      <c r="M76" s="26"/>
      <c r="N76" s="30"/>
      <c r="O76" s="53"/>
      <c r="P76" s="53"/>
      <c r="Q76" s="53"/>
    </row>
    <row r="77" spans="1:17" s="1" customFormat="1" ht="12.75">
      <c r="A77" s="24"/>
      <c r="B77" s="26"/>
      <c r="C77" s="26"/>
      <c r="D77" s="26"/>
      <c r="E77" s="26"/>
      <c r="F77" s="26"/>
      <c r="G77" s="26"/>
      <c r="H77" s="26"/>
      <c r="I77" s="26"/>
      <c r="J77" s="26"/>
      <c r="K77" s="26"/>
      <c r="L77" s="26"/>
      <c r="M77" s="26"/>
      <c r="N77" s="30"/>
      <c r="O77" s="53"/>
      <c r="P77" s="53"/>
      <c r="Q77" s="53"/>
    </row>
    <row r="78" spans="1:17" s="1" customFormat="1" ht="12.75">
      <c r="A78" s="24"/>
      <c r="B78" s="26"/>
      <c r="C78" s="26"/>
      <c r="D78" s="26"/>
      <c r="E78" s="26"/>
      <c r="F78" s="26"/>
      <c r="G78" s="26"/>
      <c r="H78" s="26"/>
      <c r="I78" s="26"/>
      <c r="J78" s="26"/>
      <c r="K78" s="26"/>
      <c r="L78" s="26"/>
      <c r="M78" s="26"/>
      <c r="N78" s="30"/>
      <c r="O78" s="53"/>
      <c r="P78" s="53"/>
      <c r="Q78" s="53"/>
    </row>
    <row r="79" spans="1:17" s="1" customFormat="1" ht="12.75">
      <c r="A79" s="24"/>
      <c r="B79" s="26"/>
      <c r="C79" s="26"/>
      <c r="D79" s="26"/>
      <c r="E79" s="26"/>
      <c r="F79" s="26"/>
      <c r="G79" s="26"/>
      <c r="H79" s="26"/>
      <c r="I79" s="26"/>
      <c r="J79" s="26"/>
      <c r="K79" s="26"/>
      <c r="L79" s="26"/>
      <c r="M79" s="26"/>
      <c r="N79" s="30"/>
      <c r="O79" s="53"/>
      <c r="P79" s="53"/>
      <c r="Q79" s="53"/>
    </row>
    <row r="80" spans="1:17" s="1" customFormat="1" ht="12.75">
      <c r="A80" s="24"/>
      <c r="B80" s="26"/>
      <c r="C80" s="26"/>
      <c r="D80" s="26"/>
      <c r="E80" s="26"/>
      <c r="F80" s="26"/>
      <c r="G80" s="26"/>
      <c r="H80" s="26"/>
      <c r="I80" s="26"/>
      <c r="J80" s="26"/>
      <c r="K80" s="26"/>
      <c r="L80" s="26"/>
      <c r="M80" s="26"/>
      <c r="N80" s="30"/>
      <c r="O80" s="53"/>
      <c r="P80" s="53"/>
      <c r="Q80" s="53"/>
    </row>
    <row r="81" spans="1:17" s="1" customFormat="1" ht="12.75">
      <c r="A81" s="24"/>
      <c r="B81" s="26"/>
      <c r="C81" s="26"/>
      <c r="D81" s="26"/>
      <c r="E81" s="26"/>
      <c r="F81" s="26"/>
      <c r="G81" s="26"/>
      <c r="H81" s="26"/>
      <c r="I81" s="26"/>
      <c r="J81" s="26"/>
      <c r="K81" s="26"/>
      <c r="L81" s="26"/>
      <c r="M81" s="26"/>
      <c r="N81" s="30"/>
      <c r="O81" s="53"/>
      <c r="P81" s="53"/>
      <c r="Q81" s="53"/>
    </row>
    <row r="82" spans="1:17" s="1" customFormat="1" ht="12.75">
      <c r="A82" s="24"/>
      <c r="B82" s="26"/>
      <c r="C82" s="26"/>
      <c r="D82" s="26"/>
      <c r="E82" s="26"/>
      <c r="F82" s="26"/>
      <c r="G82" s="26"/>
      <c r="H82" s="26"/>
      <c r="I82" s="26"/>
      <c r="J82" s="26"/>
      <c r="K82" s="26"/>
      <c r="L82" s="26"/>
      <c r="M82" s="26"/>
      <c r="N82" s="30"/>
      <c r="O82" s="53"/>
      <c r="P82" s="53"/>
      <c r="Q82" s="53"/>
    </row>
    <row r="83" spans="1:17" s="1" customFormat="1" ht="12.75">
      <c r="A83" s="24"/>
      <c r="B83" s="26"/>
      <c r="C83" s="26"/>
      <c r="D83" s="26"/>
      <c r="E83" s="26"/>
      <c r="F83" s="26"/>
      <c r="G83" s="26"/>
      <c r="H83" s="26"/>
      <c r="I83" s="26"/>
      <c r="J83" s="26"/>
      <c r="K83" s="26"/>
      <c r="L83" s="26"/>
      <c r="M83" s="26"/>
      <c r="N83" s="30"/>
      <c r="O83" s="53"/>
      <c r="P83" s="53"/>
      <c r="Q83" s="53"/>
    </row>
    <row r="84" spans="1:13" s="30" customFormat="1" ht="12.75">
      <c r="A84" s="24"/>
      <c r="B84" s="26"/>
      <c r="C84" s="26"/>
      <c r="D84" s="26"/>
      <c r="E84" s="26"/>
      <c r="F84" s="26"/>
      <c r="G84" s="26"/>
      <c r="H84" s="26"/>
      <c r="I84" s="26"/>
      <c r="J84" s="26"/>
      <c r="K84" s="26"/>
      <c r="L84" s="26"/>
      <c r="M84" s="26"/>
    </row>
    <row r="85" ht="12.75">
      <c r="A85" s="30" t="s">
        <v>72</v>
      </c>
    </row>
    <row r="86" spans="1:17" ht="12.75">
      <c r="A86" s="219" t="s">
        <v>9</v>
      </c>
      <c r="B86" s="219"/>
      <c r="C86" s="219"/>
      <c r="D86" s="219"/>
      <c r="E86" s="219"/>
      <c r="F86" s="219"/>
      <c r="G86" s="219"/>
      <c r="H86" s="219"/>
      <c r="I86" s="219"/>
      <c r="J86" s="219"/>
      <c r="K86" s="219"/>
      <c r="L86" s="219"/>
      <c r="M86" s="219"/>
      <c r="N86" s="219"/>
      <c r="O86" s="219"/>
      <c r="P86" s="219"/>
      <c r="Q86" s="219"/>
    </row>
    <row r="87" spans="1:17" ht="12.75">
      <c r="A87" s="219" t="s">
        <v>32</v>
      </c>
      <c r="B87" s="219"/>
      <c r="C87" s="219"/>
      <c r="D87" s="219"/>
      <c r="E87" s="219"/>
      <c r="F87" s="219"/>
      <c r="G87" s="219"/>
      <c r="H87" s="219"/>
      <c r="I87" s="219"/>
      <c r="J87" s="219"/>
      <c r="K87" s="219"/>
      <c r="L87" s="219"/>
      <c r="M87" s="219"/>
      <c r="N87" s="219"/>
      <c r="O87" s="219"/>
      <c r="P87" s="219"/>
      <c r="Q87" s="219"/>
    </row>
    <row r="88" spans="1:17" ht="12.75">
      <c r="A88" s="235" t="s">
        <v>30</v>
      </c>
      <c r="B88" s="235"/>
      <c r="C88" s="235"/>
      <c r="D88" s="235"/>
      <c r="E88" s="235"/>
      <c r="F88" s="235"/>
      <c r="G88" s="235"/>
      <c r="H88" s="235"/>
      <c r="I88" s="235"/>
      <c r="J88" s="235"/>
      <c r="K88" s="235"/>
      <c r="L88" s="235"/>
      <c r="M88" s="235"/>
      <c r="N88" s="235"/>
      <c r="O88" s="235"/>
      <c r="P88" s="235"/>
      <c r="Q88" s="235"/>
    </row>
    <row r="89" ht="12.75">
      <c r="A89" s="1"/>
    </row>
    <row r="90" spans="1:17" ht="12.75">
      <c r="A90" s="219" t="s">
        <v>26</v>
      </c>
      <c r="B90" s="219"/>
      <c r="C90" s="219"/>
      <c r="D90" s="219"/>
      <c r="E90" s="219"/>
      <c r="F90" s="219"/>
      <c r="G90" s="219"/>
      <c r="H90" s="219"/>
      <c r="I90" s="219"/>
      <c r="J90" s="219"/>
      <c r="K90" s="219"/>
      <c r="L90" s="219"/>
      <c r="M90" s="219"/>
      <c r="N90" s="219"/>
      <c r="O90" s="219"/>
      <c r="P90" s="219"/>
      <c r="Q90" s="219"/>
    </row>
    <row r="91" ht="9" customHeight="1" thickBot="1"/>
    <row r="92" spans="1:17" ht="13.5" customHeight="1">
      <c r="A92" s="4"/>
      <c r="B92" s="237" t="s">
        <v>2</v>
      </c>
      <c r="C92" s="236"/>
      <c r="D92" s="238"/>
      <c r="E92" s="236" t="s">
        <v>3</v>
      </c>
      <c r="F92" s="236"/>
      <c r="G92" s="236"/>
      <c r="H92" s="239" t="s">
        <v>11</v>
      </c>
      <c r="I92" s="240"/>
      <c r="J92" s="241"/>
      <c r="K92" s="236" t="s">
        <v>1</v>
      </c>
      <c r="L92" s="236"/>
      <c r="M92" s="236"/>
      <c r="N92" s="54"/>
      <c r="O92" s="236" t="s">
        <v>57</v>
      </c>
      <c r="P92" s="236"/>
      <c r="Q92" s="236"/>
    </row>
    <row r="93" spans="1:17" ht="12.75">
      <c r="A93" s="5"/>
      <c r="B93" s="6" t="s">
        <v>12</v>
      </c>
      <c r="C93" s="7" t="s">
        <v>0</v>
      </c>
      <c r="D93" s="8" t="s">
        <v>13</v>
      </c>
      <c r="E93" s="7" t="s">
        <v>12</v>
      </c>
      <c r="F93" s="7" t="s">
        <v>0</v>
      </c>
      <c r="G93" s="7" t="s">
        <v>13</v>
      </c>
      <c r="H93" s="6" t="s">
        <v>12</v>
      </c>
      <c r="I93" s="7" t="s">
        <v>0</v>
      </c>
      <c r="J93" s="8" t="s">
        <v>13</v>
      </c>
      <c r="K93" s="7" t="s">
        <v>12</v>
      </c>
      <c r="L93" s="7" t="s">
        <v>0</v>
      </c>
      <c r="M93" s="7" t="s">
        <v>13</v>
      </c>
      <c r="N93" s="55"/>
      <c r="O93" s="7" t="s">
        <v>12</v>
      </c>
      <c r="P93" s="7" t="s">
        <v>0</v>
      </c>
      <c r="Q93" s="7" t="s">
        <v>13</v>
      </c>
    </row>
    <row r="94" spans="1:17" s="1" customFormat="1" ht="13.5" customHeight="1">
      <c r="A94" s="28" t="s">
        <v>4</v>
      </c>
      <c r="B94" s="25"/>
      <c r="C94" s="26"/>
      <c r="D94" s="27"/>
      <c r="E94" s="26"/>
      <c r="F94" s="26"/>
      <c r="G94" s="26"/>
      <c r="H94" s="25"/>
      <c r="I94" s="26"/>
      <c r="J94" s="27"/>
      <c r="K94" s="26"/>
      <c r="L94" s="26"/>
      <c r="M94" s="26"/>
      <c r="N94" s="56"/>
      <c r="O94" s="26"/>
      <c r="P94" s="26"/>
      <c r="Q94" s="26"/>
    </row>
    <row r="95" spans="1:17" ht="12.75">
      <c r="A95" s="71" t="s">
        <v>5</v>
      </c>
      <c r="B95" s="11">
        <f>SUM(B53,B11)</f>
        <v>1034</v>
      </c>
      <c r="C95" s="12">
        <f aca="true" t="shared" si="24" ref="C95:M95">SUM(C53,C11)</f>
        <v>660</v>
      </c>
      <c r="D95" s="13">
        <f t="shared" si="24"/>
        <v>1694</v>
      </c>
      <c r="E95" s="12">
        <f t="shared" si="24"/>
        <v>26926</v>
      </c>
      <c r="F95" s="12">
        <f t="shared" si="24"/>
        <v>33005</v>
      </c>
      <c r="G95" s="12">
        <f t="shared" si="24"/>
        <v>59931</v>
      </c>
      <c r="H95" s="11">
        <f t="shared" si="24"/>
        <v>215</v>
      </c>
      <c r="I95" s="12">
        <f t="shared" si="24"/>
        <v>210</v>
      </c>
      <c r="J95" s="13">
        <f t="shared" si="24"/>
        <v>425</v>
      </c>
      <c r="K95" s="12">
        <f t="shared" si="24"/>
        <v>28175</v>
      </c>
      <c r="L95" s="12">
        <f t="shared" si="24"/>
        <v>33875</v>
      </c>
      <c r="M95" s="12">
        <f t="shared" si="24"/>
        <v>62050</v>
      </c>
      <c r="N95" s="55"/>
      <c r="O95" s="51">
        <f aca="true" t="shared" si="25" ref="O95:Q99">B95/(B95+E95)*100</f>
        <v>3.698140200286123</v>
      </c>
      <c r="P95" s="51">
        <f t="shared" si="25"/>
        <v>1.9604930937175107</v>
      </c>
      <c r="Q95" s="51">
        <f t="shared" si="25"/>
        <v>2.7488843813387422</v>
      </c>
    </row>
    <row r="96" spans="1:17" ht="12.75">
      <c r="A96" s="71" t="s">
        <v>7</v>
      </c>
      <c r="B96" s="11">
        <f aca="true" t="shared" si="26" ref="B96:M96">SUM(B54,B12)</f>
        <v>2554</v>
      </c>
      <c r="C96" s="12">
        <f t="shared" si="26"/>
        <v>1228</v>
      </c>
      <c r="D96" s="13">
        <f t="shared" si="26"/>
        <v>3782</v>
      </c>
      <c r="E96" s="12">
        <f t="shared" si="26"/>
        <v>21119</v>
      </c>
      <c r="F96" s="12">
        <f t="shared" si="26"/>
        <v>16349</v>
      </c>
      <c r="G96" s="12">
        <f t="shared" si="26"/>
        <v>37468</v>
      </c>
      <c r="H96" s="11">
        <f t="shared" si="26"/>
        <v>188</v>
      </c>
      <c r="I96" s="12">
        <f t="shared" si="26"/>
        <v>165</v>
      </c>
      <c r="J96" s="13">
        <f t="shared" si="26"/>
        <v>353</v>
      </c>
      <c r="K96" s="12">
        <f t="shared" si="26"/>
        <v>23861</v>
      </c>
      <c r="L96" s="12">
        <f t="shared" si="26"/>
        <v>17742</v>
      </c>
      <c r="M96" s="12">
        <f t="shared" si="26"/>
        <v>41603</v>
      </c>
      <c r="N96" s="55"/>
      <c r="O96" s="51">
        <f t="shared" si="25"/>
        <v>10.788662188991678</v>
      </c>
      <c r="P96" s="51">
        <f t="shared" si="25"/>
        <v>6.986402685327417</v>
      </c>
      <c r="Q96" s="51">
        <f t="shared" si="25"/>
        <v>9.168484848484848</v>
      </c>
    </row>
    <row r="97" spans="1:17" ht="12.75">
      <c r="A97" s="71" t="s">
        <v>6</v>
      </c>
      <c r="B97" s="11">
        <f aca="true" t="shared" si="27" ref="B97:M97">SUM(B55,B13)</f>
        <v>175</v>
      </c>
      <c r="C97" s="12">
        <f t="shared" si="27"/>
        <v>207</v>
      </c>
      <c r="D97" s="13">
        <f t="shared" si="27"/>
        <v>382</v>
      </c>
      <c r="E97" s="12">
        <f t="shared" si="27"/>
        <v>827</v>
      </c>
      <c r="F97" s="12">
        <f t="shared" si="27"/>
        <v>1622</v>
      </c>
      <c r="G97" s="12">
        <f t="shared" si="27"/>
        <v>2449</v>
      </c>
      <c r="H97" s="11">
        <f t="shared" si="27"/>
        <v>9</v>
      </c>
      <c r="I97" s="12">
        <f t="shared" si="27"/>
        <v>26</v>
      </c>
      <c r="J97" s="13">
        <f t="shared" si="27"/>
        <v>35</v>
      </c>
      <c r="K97" s="12">
        <f t="shared" si="27"/>
        <v>1011</v>
      </c>
      <c r="L97" s="12">
        <f t="shared" si="27"/>
        <v>1855</v>
      </c>
      <c r="M97" s="12">
        <f t="shared" si="27"/>
        <v>2866</v>
      </c>
      <c r="N97" s="55"/>
      <c r="O97" s="51">
        <f t="shared" si="25"/>
        <v>17.465069860279442</v>
      </c>
      <c r="P97" s="51">
        <f t="shared" si="25"/>
        <v>11.317659923455441</v>
      </c>
      <c r="Q97" s="51">
        <f t="shared" si="25"/>
        <v>13.493465206640762</v>
      </c>
    </row>
    <row r="98" spans="1:17" ht="12.75">
      <c r="A98" s="71" t="s">
        <v>8</v>
      </c>
      <c r="B98" s="11">
        <f aca="true" t="shared" si="28" ref="B98:M98">SUM(B56,B14)</f>
        <v>1597</v>
      </c>
      <c r="C98" s="12">
        <f t="shared" si="28"/>
        <v>847</v>
      </c>
      <c r="D98" s="13">
        <f t="shared" si="28"/>
        <v>2444</v>
      </c>
      <c r="E98" s="12">
        <f t="shared" si="28"/>
        <v>14371</v>
      </c>
      <c r="F98" s="12">
        <f t="shared" si="28"/>
        <v>12208</v>
      </c>
      <c r="G98" s="12">
        <f t="shared" si="28"/>
        <v>26579</v>
      </c>
      <c r="H98" s="11">
        <f t="shared" si="28"/>
        <v>609</v>
      </c>
      <c r="I98" s="12">
        <f t="shared" si="28"/>
        <v>412</v>
      </c>
      <c r="J98" s="13">
        <f t="shared" si="28"/>
        <v>1021</v>
      </c>
      <c r="K98" s="12">
        <f t="shared" si="28"/>
        <v>16577</v>
      </c>
      <c r="L98" s="12">
        <f t="shared" si="28"/>
        <v>13467</v>
      </c>
      <c r="M98" s="12">
        <f t="shared" si="28"/>
        <v>30044</v>
      </c>
      <c r="N98" s="55"/>
      <c r="O98" s="51">
        <f t="shared" si="25"/>
        <v>10.00125250501002</v>
      </c>
      <c r="P98" s="51">
        <f t="shared" si="25"/>
        <v>6.48793565683646</v>
      </c>
      <c r="Q98" s="51">
        <f t="shared" si="25"/>
        <v>8.420907556076216</v>
      </c>
    </row>
    <row r="99" spans="1:17" s="62" customFormat="1" ht="12.75">
      <c r="A99" s="24" t="s">
        <v>1</v>
      </c>
      <c r="B99" s="18">
        <f aca="true" t="shared" si="29" ref="B99:M99">SUM(B57,B15)</f>
        <v>5360</v>
      </c>
      <c r="C99" s="19">
        <f t="shared" si="29"/>
        <v>2942</v>
      </c>
      <c r="D99" s="20">
        <f t="shared" si="29"/>
        <v>8302</v>
      </c>
      <c r="E99" s="19">
        <f t="shared" si="29"/>
        <v>63243</v>
      </c>
      <c r="F99" s="19">
        <f t="shared" si="29"/>
        <v>63184</v>
      </c>
      <c r="G99" s="19">
        <f t="shared" si="29"/>
        <v>126427</v>
      </c>
      <c r="H99" s="18">
        <f t="shared" si="29"/>
        <v>1021</v>
      </c>
      <c r="I99" s="19">
        <f t="shared" si="29"/>
        <v>813</v>
      </c>
      <c r="J99" s="20">
        <f t="shared" si="29"/>
        <v>1834</v>
      </c>
      <c r="K99" s="19">
        <f t="shared" si="29"/>
        <v>69624</v>
      </c>
      <c r="L99" s="19">
        <f t="shared" si="29"/>
        <v>66939</v>
      </c>
      <c r="M99" s="20">
        <f t="shared" si="29"/>
        <v>136563</v>
      </c>
      <c r="N99" s="61"/>
      <c r="O99" s="63">
        <f t="shared" si="25"/>
        <v>7.813069399297406</v>
      </c>
      <c r="P99" s="57">
        <f t="shared" si="25"/>
        <v>4.4490820554698605</v>
      </c>
      <c r="Q99" s="57">
        <f t="shared" si="25"/>
        <v>6.161999272613914</v>
      </c>
    </row>
    <row r="100" spans="2:17" s="1" customFormat="1" ht="12.75">
      <c r="B100" s="25"/>
      <c r="C100" s="26"/>
      <c r="D100" s="27"/>
      <c r="E100" s="26"/>
      <c r="F100" s="26"/>
      <c r="G100" s="26"/>
      <c r="H100" s="25"/>
      <c r="I100" s="26"/>
      <c r="J100" s="27"/>
      <c r="K100" s="26"/>
      <c r="L100" s="26"/>
      <c r="M100" s="26"/>
      <c r="N100" s="56"/>
      <c r="O100" s="26"/>
      <c r="P100" s="26"/>
      <c r="Q100" s="26"/>
    </row>
    <row r="101" spans="1:17" s="1" customFormat="1" ht="12.75">
      <c r="A101" s="28" t="s">
        <v>22</v>
      </c>
      <c r="B101" s="25"/>
      <c r="C101" s="26"/>
      <c r="D101" s="27"/>
      <c r="E101" s="26"/>
      <c r="F101" s="26"/>
      <c r="G101" s="26"/>
      <c r="H101" s="25"/>
      <c r="I101" s="26"/>
      <c r="J101" s="27"/>
      <c r="K101" s="26"/>
      <c r="L101" s="26"/>
      <c r="M101" s="26"/>
      <c r="N101" s="56"/>
      <c r="O101" s="26"/>
      <c r="P101" s="26"/>
      <c r="Q101" s="26"/>
    </row>
    <row r="102" spans="1:17" ht="12.75">
      <c r="A102" s="71" t="s">
        <v>5</v>
      </c>
      <c r="B102" s="11">
        <f aca="true" t="shared" si="30" ref="B102:M102">SUM(B60,B18)</f>
        <v>980</v>
      </c>
      <c r="C102" s="12">
        <f t="shared" si="30"/>
        <v>614</v>
      </c>
      <c r="D102" s="13">
        <f t="shared" si="30"/>
        <v>1594</v>
      </c>
      <c r="E102" s="12">
        <f t="shared" si="30"/>
        <v>21684</v>
      </c>
      <c r="F102" s="12">
        <f t="shared" si="30"/>
        <v>28150</v>
      </c>
      <c r="G102" s="12">
        <f t="shared" si="30"/>
        <v>49834</v>
      </c>
      <c r="H102" s="11">
        <f t="shared" si="30"/>
        <v>149</v>
      </c>
      <c r="I102" s="12">
        <f t="shared" si="30"/>
        <v>187</v>
      </c>
      <c r="J102" s="13">
        <f t="shared" si="30"/>
        <v>336</v>
      </c>
      <c r="K102" s="12">
        <f t="shared" si="30"/>
        <v>22813</v>
      </c>
      <c r="L102" s="12">
        <f t="shared" si="30"/>
        <v>28951</v>
      </c>
      <c r="M102" s="12">
        <f t="shared" si="30"/>
        <v>51764</v>
      </c>
      <c r="N102" s="55"/>
      <c r="O102" s="51">
        <f aca="true" t="shared" si="31" ref="O102:Q106">B102/(B102+E102)*100</f>
        <v>4.324038122132015</v>
      </c>
      <c r="P102" s="51">
        <f t="shared" si="31"/>
        <v>2.1346127103323598</v>
      </c>
      <c r="Q102" s="51">
        <f t="shared" si="31"/>
        <v>3.0994788830987012</v>
      </c>
    </row>
    <row r="103" spans="1:17" ht="12.75">
      <c r="A103" s="71" t="s">
        <v>7</v>
      </c>
      <c r="B103" s="11">
        <f aca="true" t="shared" si="32" ref="B103:M103">SUM(B61,B19)</f>
        <v>2537</v>
      </c>
      <c r="C103" s="12">
        <f t="shared" si="32"/>
        <v>1226</v>
      </c>
      <c r="D103" s="13">
        <f t="shared" si="32"/>
        <v>3763</v>
      </c>
      <c r="E103" s="12">
        <f t="shared" si="32"/>
        <v>22069</v>
      </c>
      <c r="F103" s="12">
        <f t="shared" si="32"/>
        <v>18368</v>
      </c>
      <c r="G103" s="12">
        <f t="shared" si="32"/>
        <v>40437</v>
      </c>
      <c r="H103" s="11">
        <f t="shared" si="32"/>
        <v>104</v>
      </c>
      <c r="I103" s="12">
        <f t="shared" si="32"/>
        <v>122</v>
      </c>
      <c r="J103" s="13">
        <f t="shared" si="32"/>
        <v>226</v>
      </c>
      <c r="K103" s="12">
        <f t="shared" si="32"/>
        <v>24710</v>
      </c>
      <c r="L103" s="12">
        <f t="shared" si="32"/>
        <v>19716</v>
      </c>
      <c r="M103" s="12">
        <f t="shared" si="32"/>
        <v>44426</v>
      </c>
      <c r="N103" s="55"/>
      <c r="O103" s="51">
        <f t="shared" si="31"/>
        <v>10.310493375599448</v>
      </c>
      <c r="P103" s="51">
        <f t="shared" si="31"/>
        <v>6.257017454322752</v>
      </c>
      <c r="Q103" s="51">
        <f t="shared" si="31"/>
        <v>8.513574660633484</v>
      </c>
    </row>
    <row r="104" spans="1:17" ht="12.75">
      <c r="A104" s="71" t="s">
        <v>6</v>
      </c>
      <c r="B104" s="11">
        <f aca="true" t="shared" si="33" ref="B104:M104">SUM(B62,B20)</f>
        <v>141</v>
      </c>
      <c r="C104" s="12">
        <f t="shared" si="33"/>
        <v>147</v>
      </c>
      <c r="D104" s="13">
        <f t="shared" si="33"/>
        <v>288</v>
      </c>
      <c r="E104" s="12">
        <f t="shared" si="33"/>
        <v>966</v>
      </c>
      <c r="F104" s="12">
        <f t="shared" si="33"/>
        <v>1896</v>
      </c>
      <c r="G104" s="12">
        <f t="shared" si="33"/>
        <v>2862</v>
      </c>
      <c r="H104" s="11">
        <f t="shared" si="33"/>
        <v>13</v>
      </c>
      <c r="I104" s="12">
        <f t="shared" si="33"/>
        <v>38</v>
      </c>
      <c r="J104" s="13">
        <f t="shared" si="33"/>
        <v>51</v>
      </c>
      <c r="K104" s="12">
        <f t="shared" si="33"/>
        <v>1120</v>
      </c>
      <c r="L104" s="12">
        <f t="shared" si="33"/>
        <v>2081</v>
      </c>
      <c r="M104" s="12">
        <f t="shared" si="33"/>
        <v>3201</v>
      </c>
      <c r="N104" s="55"/>
      <c r="O104" s="51">
        <f t="shared" si="31"/>
        <v>12.737127371273713</v>
      </c>
      <c r="P104" s="51">
        <f t="shared" si="31"/>
        <v>7.195301027900147</v>
      </c>
      <c r="Q104" s="51">
        <f t="shared" si="31"/>
        <v>9.142857142857142</v>
      </c>
    </row>
    <row r="105" spans="1:17" ht="12.75">
      <c r="A105" s="71" t="s">
        <v>8</v>
      </c>
      <c r="B105" s="11">
        <f aca="true" t="shared" si="34" ref="B105:M105">SUM(B63,B21)</f>
        <v>1123</v>
      </c>
      <c r="C105" s="12">
        <f t="shared" si="34"/>
        <v>806</v>
      </c>
      <c r="D105" s="13">
        <f t="shared" si="34"/>
        <v>1929</v>
      </c>
      <c r="E105" s="12">
        <f t="shared" si="34"/>
        <v>14946</v>
      </c>
      <c r="F105" s="12">
        <f t="shared" si="34"/>
        <v>13181</v>
      </c>
      <c r="G105" s="12">
        <f t="shared" si="34"/>
        <v>28127</v>
      </c>
      <c r="H105" s="11">
        <f t="shared" si="34"/>
        <v>200</v>
      </c>
      <c r="I105" s="12">
        <f t="shared" si="34"/>
        <v>182</v>
      </c>
      <c r="J105" s="13">
        <f t="shared" si="34"/>
        <v>382</v>
      </c>
      <c r="K105" s="12">
        <f t="shared" si="34"/>
        <v>16269</v>
      </c>
      <c r="L105" s="12">
        <f t="shared" si="34"/>
        <v>14169</v>
      </c>
      <c r="M105" s="12">
        <f t="shared" si="34"/>
        <v>30438</v>
      </c>
      <c r="N105" s="55"/>
      <c r="O105" s="51">
        <f t="shared" si="31"/>
        <v>6.988611612421433</v>
      </c>
      <c r="P105" s="51">
        <f t="shared" si="31"/>
        <v>5.762493744191034</v>
      </c>
      <c r="Q105" s="51">
        <f t="shared" si="31"/>
        <v>6.41801969656641</v>
      </c>
    </row>
    <row r="106" spans="1:17" s="62" customFormat="1" ht="12.75">
      <c r="A106" s="24" t="s">
        <v>1</v>
      </c>
      <c r="B106" s="18">
        <f aca="true" t="shared" si="35" ref="B106:M106">SUM(B64,B22)</f>
        <v>4781</v>
      </c>
      <c r="C106" s="19">
        <f t="shared" si="35"/>
        <v>2793</v>
      </c>
      <c r="D106" s="20">
        <f t="shared" si="35"/>
        <v>7574</v>
      </c>
      <c r="E106" s="19">
        <f t="shared" si="35"/>
        <v>59665</v>
      </c>
      <c r="F106" s="19">
        <f t="shared" si="35"/>
        <v>61595</v>
      </c>
      <c r="G106" s="19">
        <f t="shared" si="35"/>
        <v>121260</v>
      </c>
      <c r="H106" s="18">
        <f t="shared" si="35"/>
        <v>466</v>
      </c>
      <c r="I106" s="19">
        <f t="shared" si="35"/>
        <v>529</v>
      </c>
      <c r="J106" s="20">
        <f t="shared" si="35"/>
        <v>995</v>
      </c>
      <c r="K106" s="19">
        <f t="shared" si="35"/>
        <v>64912</v>
      </c>
      <c r="L106" s="19">
        <f t="shared" si="35"/>
        <v>64917</v>
      </c>
      <c r="M106" s="20">
        <f t="shared" si="35"/>
        <v>129829</v>
      </c>
      <c r="N106" s="61"/>
      <c r="O106" s="63">
        <f t="shared" si="31"/>
        <v>7.418614033454365</v>
      </c>
      <c r="P106" s="57">
        <f t="shared" si="31"/>
        <v>4.337764800894576</v>
      </c>
      <c r="Q106" s="57">
        <f t="shared" si="31"/>
        <v>5.878882903581353</v>
      </c>
    </row>
    <row r="107" spans="1:17" ht="12.75">
      <c r="A107" s="9" t="s">
        <v>33</v>
      </c>
      <c r="B107" s="67"/>
      <c r="C107" s="68"/>
      <c r="D107" s="69"/>
      <c r="E107" s="68"/>
      <c r="F107" s="68"/>
      <c r="G107" s="68"/>
      <c r="H107" s="67"/>
      <c r="I107" s="68"/>
      <c r="J107" s="69"/>
      <c r="K107" s="68"/>
      <c r="L107" s="68"/>
      <c r="M107" s="68"/>
      <c r="N107" s="55"/>
      <c r="O107" s="70"/>
      <c r="P107" s="70"/>
      <c r="Q107" s="70"/>
    </row>
    <row r="108" spans="1:17" ht="12.75">
      <c r="A108" s="71" t="s">
        <v>5</v>
      </c>
      <c r="B108" s="11">
        <f aca="true" t="shared" si="36" ref="B108:M108">SUM(B66,B24)</f>
        <v>2014</v>
      </c>
      <c r="C108" s="12">
        <f t="shared" si="36"/>
        <v>1274</v>
      </c>
      <c r="D108" s="13">
        <f t="shared" si="36"/>
        <v>3288</v>
      </c>
      <c r="E108" s="12">
        <f t="shared" si="36"/>
        <v>48610</v>
      </c>
      <c r="F108" s="12">
        <f t="shared" si="36"/>
        <v>61155</v>
      </c>
      <c r="G108" s="12">
        <f t="shared" si="36"/>
        <v>109765</v>
      </c>
      <c r="H108" s="11">
        <f t="shared" si="36"/>
        <v>364</v>
      </c>
      <c r="I108" s="12">
        <f t="shared" si="36"/>
        <v>397</v>
      </c>
      <c r="J108" s="13">
        <f t="shared" si="36"/>
        <v>761</v>
      </c>
      <c r="K108" s="12">
        <f t="shared" si="36"/>
        <v>50988</v>
      </c>
      <c r="L108" s="12">
        <f t="shared" si="36"/>
        <v>62826</v>
      </c>
      <c r="M108" s="12">
        <f t="shared" si="36"/>
        <v>113814</v>
      </c>
      <c r="N108" s="55"/>
      <c r="O108" s="51">
        <f aca="true" t="shared" si="37" ref="O108:Q112">B108/(B108+E108)*100</f>
        <v>3.9783501896333755</v>
      </c>
      <c r="P108" s="51">
        <f t="shared" si="37"/>
        <v>2.0407182559387462</v>
      </c>
      <c r="Q108" s="51">
        <f t="shared" si="37"/>
        <v>2.908370410338514</v>
      </c>
    </row>
    <row r="109" spans="1:17" s="3" customFormat="1" ht="12.75">
      <c r="A109" s="71" t="s">
        <v>7</v>
      </c>
      <c r="B109" s="11">
        <f aca="true" t="shared" si="38" ref="B109:M109">SUM(B67,B25)</f>
        <v>5091</v>
      </c>
      <c r="C109" s="12">
        <f t="shared" si="38"/>
        <v>2454</v>
      </c>
      <c r="D109" s="13">
        <f t="shared" si="38"/>
        <v>7545</v>
      </c>
      <c r="E109" s="12">
        <f t="shared" si="38"/>
        <v>43188</v>
      </c>
      <c r="F109" s="12">
        <f t="shared" si="38"/>
        <v>34717</v>
      </c>
      <c r="G109" s="12">
        <f t="shared" si="38"/>
        <v>77905</v>
      </c>
      <c r="H109" s="11">
        <f t="shared" si="38"/>
        <v>292</v>
      </c>
      <c r="I109" s="12">
        <f t="shared" si="38"/>
        <v>287</v>
      </c>
      <c r="J109" s="13">
        <f t="shared" si="38"/>
        <v>579</v>
      </c>
      <c r="K109" s="12">
        <f t="shared" si="38"/>
        <v>48571</v>
      </c>
      <c r="L109" s="12">
        <f t="shared" si="38"/>
        <v>37458</v>
      </c>
      <c r="M109" s="12">
        <f t="shared" si="38"/>
        <v>86029</v>
      </c>
      <c r="N109" s="55"/>
      <c r="O109" s="51">
        <f t="shared" si="37"/>
        <v>10.544957434909588</v>
      </c>
      <c r="P109" s="51">
        <f t="shared" si="37"/>
        <v>6.6019208522773125</v>
      </c>
      <c r="Q109" s="51">
        <f t="shared" si="37"/>
        <v>8.829724985371563</v>
      </c>
    </row>
    <row r="110" spans="1:17" s="3" customFormat="1" ht="12.75">
      <c r="A110" s="71" t="s">
        <v>6</v>
      </c>
      <c r="B110" s="11">
        <f aca="true" t="shared" si="39" ref="B110:M110">SUM(B68,B26)</f>
        <v>316</v>
      </c>
      <c r="C110" s="12">
        <f t="shared" si="39"/>
        <v>354</v>
      </c>
      <c r="D110" s="13">
        <f t="shared" si="39"/>
        <v>670</v>
      </c>
      <c r="E110" s="12">
        <f t="shared" si="39"/>
        <v>1793</v>
      </c>
      <c r="F110" s="12">
        <f t="shared" si="39"/>
        <v>3518</v>
      </c>
      <c r="G110" s="12">
        <f t="shared" si="39"/>
        <v>5311</v>
      </c>
      <c r="H110" s="11">
        <f t="shared" si="39"/>
        <v>22</v>
      </c>
      <c r="I110" s="12">
        <f t="shared" si="39"/>
        <v>64</v>
      </c>
      <c r="J110" s="13">
        <f t="shared" si="39"/>
        <v>86</v>
      </c>
      <c r="K110" s="12">
        <f t="shared" si="39"/>
        <v>2131</v>
      </c>
      <c r="L110" s="12">
        <f t="shared" si="39"/>
        <v>3936</v>
      </c>
      <c r="M110" s="12">
        <f t="shared" si="39"/>
        <v>6067</v>
      </c>
      <c r="N110" s="55"/>
      <c r="O110" s="51">
        <f t="shared" si="37"/>
        <v>14.983404457088668</v>
      </c>
      <c r="P110" s="51">
        <f t="shared" si="37"/>
        <v>9.142561983471074</v>
      </c>
      <c r="Q110" s="51">
        <f t="shared" si="37"/>
        <v>11.20214011034944</v>
      </c>
    </row>
    <row r="111" spans="1:17" ht="12.75">
      <c r="A111" s="71" t="s">
        <v>8</v>
      </c>
      <c r="B111" s="11">
        <f aca="true" t="shared" si="40" ref="B111:M111">SUM(B69,B27)</f>
        <v>2720</v>
      </c>
      <c r="C111" s="39">
        <f t="shared" si="40"/>
        <v>1653</v>
      </c>
      <c r="D111" s="40">
        <f t="shared" si="40"/>
        <v>4373</v>
      </c>
      <c r="E111" s="39">
        <f t="shared" si="40"/>
        <v>29317</v>
      </c>
      <c r="F111" s="39">
        <f t="shared" si="40"/>
        <v>25389</v>
      </c>
      <c r="G111" s="39">
        <f t="shared" si="40"/>
        <v>54706</v>
      </c>
      <c r="H111" s="38">
        <f t="shared" si="40"/>
        <v>809</v>
      </c>
      <c r="I111" s="39">
        <f t="shared" si="40"/>
        <v>594</v>
      </c>
      <c r="J111" s="40">
        <f t="shared" si="40"/>
        <v>1403</v>
      </c>
      <c r="K111" s="39">
        <f t="shared" si="40"/>
        <v>32846</v>
      </c>
      <c r="L111" s="39">
        <f t="shared" si="40"/>
        <v>27636</v>
      </c>
      <c r="M111" s="39">
        <f t="shared" si="40"/>
        <v>60482</v>
      </c>
      <c r="N111" s="55"/>
      <c r="O111" s="52">
        <f t="shared" si="37"/>
        <v>8.490183225645348</v>
      </c>
      <c r="P111" s="52">
        <f t="shared" si="37"/>
        <v>6.112713556689594</v>
      </c>
      <c r="Q111" s="52">
        <f t="shared" si="37"/>
        <v>7.401953316745375</v>
      </c>
    </row>
    <row r="112" spans="1:17" s="1" customFormat="1" ht="12.75">
      <c r="A112" s="24" t="s">
        <v>1</v>
      </c>
      <c r="B112" s="18">
        <f aca="true" t="shared" si="41" ref="B112:M112">SUM(B70,B28)</f>
        <v>10141</v>
      </c>
      <c r="C112" s="42">
        <f t="shared" si="41"/>
        <v>5735</v>
      </c>
      <c r="D112" s="43">
        <f t="shared" si="41"/>
        <v>15876</v>
      </c>
      <c r="E112" s="42">
        <f t="shared" si="41"/>
        <v>122908</v>
      </c>
      <c r="F112" s="42">
        <f t="shared" si="41"/>
        <v>124779</v>
      </c>
      <c r="G112" s="42">
        <f t="shared" si="41"/>
        <v>247687</v>
      </c>
      <c r="H112" s="41">
        <f t="shared" si="41"/>
        <v>1487</v>
      </c>
      <c r="I112" s="42">
        <f t="shared" si="41"/>
        <v>1342</v>
      </c>
      <c r="J112" s="43">
        <f t="shared" si="41"/>
        <v>2829</v>
      </c>
      <c r="K112" s="42">
        <f t="shared" si="41"/>
        <v>134536</v>
      </c>
      <c r="L112" s="42">
        <f t="shared" si="41"/>
        <v>131856</v>
      </c>
      <c r="M112" s="42">
        <f t="shared" si="41"/>
        <v>266392</v>
      </c>
      <c r="N112" s="56"/>
      <c r="O112" s="57">
        <f t="shared" si="37"/>
        <v>7.62200392336658</v>
      </c>
      <c r="P112" s="57">
        <f t="shared" si="37"/>
        <v>4.394164610693106</v>
      </c>
      <c r="Q112" s="57">
        <f t="shared" si="37"/>
        <v>6.023607258985518</v>
      </c>
    </row>
    <row r="114" spans="1:71" ht="12.75">
      <c r="A114" s="3"/>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row>
    <row r="115" spans="1:71" ht="12.75">
      <c r="A115" s="3"/>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c r="AZ115" s="200"/>
      <c r="BA115" s="200"/>
      <c r="BB115" s="200"/>
      <c r="BC115" s="200"/>
      <c r="BD115" s="200"/>
      <c r="BE115" s="200"/>
      <c r="BF115" s="200"/>
      <c r="BG115" s="200"/>
      <c r="BH115" s="200"/>
      <c r="BI115" s="200"/>
      <c r="BJ115" s="200"/>
      <c r="BK115" s="200"/>
      <c r="BL115" s="200"/>
      <c r="BM115" s="200"/>
      <c r="BN115" s="200"/>
      <c r="BO115" s="200"/>
      <c r="BP115" s="200"/>
      <c r="BQ115" s="200"/>
      <c r="BR115" s="200"/>
      <c r="BS115" s="200"/>
    </row>
    <row r="116" spans="1:71" ht="12.75">
      <c r="A116" s="3"/>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c r="AZ116" s="200"/>
      <c r="BA116" s="200"/>
      <c r="BB116" s="200"/>
      <c r="BC116" s="200"/>
      <c r="BD116" s="200"/>
      <c r="BE116" s="200"/>
      <c r="BF116" s="200"/>
      <c r="BG116" s="200"/>
      <c r="BH116" s="200"/>
      <c r="BI116" s="200"/>
      <c r="BJ116" s="200"/>
      <c r="BK116" s="200"/>
      <c r="BL116" s="200"/>
      <c r="BM116" s="200"/>
      <c r="BN116" s="200"/>
      <c r="BO116" s="200"/>
      <c r="BP116" s="200"/>
      <c r="BQ116" s="200"/>
      <c r="BR116" s="200"/>
      <c r="BS116" s="200"/>
    </row>
    <row r="117" spans="1:71" ht="12.75">
      <c r="A117" s="3"/>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c r="AZ117" s="200"/>
      <c r="BA117" s="200"/>
      <c r="BB117" s="200"/>
      <c r="BC117" s="200"/>
      <c r="BD117" s="200"/>
      <c r="BE117" s="200"/>
      <c r="BF117" s="200"/>
      <c r="BG117" s="200"/>
      <c r="BH117" s="200"/>
      <c r="BI117" s="200"/>
      <c r="BJ117" s="200"/>
      <c r="BK117" s="200"/>
      <c r="BL117" s="200"/>
      <c r="BM117" s="200"/>
      <c r="BN117" s="200"/>
      <c r="BO117" s="200"/>
      <c r="BP117" s="200"/>
      <c r="BQ117" s="200"/>
      <c r="BR117" s="200"/>
      <c r="BS117" s="200"/>
    </row>
    <row r="118" spans="1:71" ht="12.75">
      <c r="A118" s="3"/>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c r="AZ118" s="200"/>
      <c r="BA118" s="200"/>
      <c r="BB118" s="200"/>
      <c r="BC118" s="200"/>
      <c r="BD118" s="200"/>
      <c r="BE118" s="200"/>
      <c r="BF118" s="200"/>
      <c r="BG118" s="200"/>
      <c r="BH118" s="200"/>
      <c r="BI118" s="200"/>
      <c r="BJ118" s="200"/>
      <c r="BK118" s="200"/>
      <c r="BL118" s="200"/>
      <c r="BM118" s="200"/>
      <c r="BN118" s="200"/>
      <c r="BO118" s="200"/>
      <c r="BP118" s="200"/>
      <c r="BQ118" s="200"/>
      <c r="BR118" s="200"/>
      <c r="BS118" s="200"/>
    </row>
    <row r="119" spans="1:71" ht="12.75">
      <c r="A119" s="3"/>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row>
    <row r="120" spans="1:71" ht="12.75">
      <c r="A120" s="3"/>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c r="AZ120" s="200"/>
      <c r="BA120" s="200"/>
      <c r="BB120" s="200"/>
      <c r="BC120" s="200"/>
      <c r="BD120" s="200"/>
      <c r="BE120" s="200"/>
      <c r="BF120" s="200"/>
      <c r="BG120" s="200"/>
      <c r="BH120" s="200"/>
      <c r="BI120" s="200"/>
      <c r="BJ120" s="200"/>
      <c r="BK120" s="200"/>
      <c r="BL120" s="200"/>
      <c r="BM120" s="200"/>
      <c r="BN120" s="200"/>
      <c r="BO120" s="200"/>
      <c r="BP120" s="200"/>
      <c r="BQ120" s="200"/>
      <c r="BR120" s="200"/>
      <c r="BS120" s="200"/>
    </row>
    <row r="121" spans="1:71" ht="12.75">
      <c r="A121" s="3"/>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c r="BP121" s="200"/>
      <c r="BQ121" s="200"/>
      <c r="BR121" s="200"/>
      <c r="BS121" s="200"/>
    </row>
    <row r="122" spans="1:71" ht="12.75">
      <c r="A122" s="3"/>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c r="BP122" s="200"/>
      <c r="BQ122" s="200"/>
      <c r="BR122" s="200"/>
      <c r="BS122" s="200"/>
    </row>
    <row r="123" spans="1:71" ht="12.75">
      <c r="A123" s="3"/>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c r="AZ123" s="200"/>
      <c r="BA123" s="200"/>
      <c r="BB123" s="200"/>
      <c r="BC123" s="200"/>
      <c r="BD123" s="200"/>
      <c r="BE123" s="200"/>
      <c r="BF123" s="200"/>
      <c r="BG123" s="200"/>
      <c r="BH123" s="200"/>
      <c r="BI123" s="200"/>
      <c r="BJ123" s="200"/>
      <c r="BK123" s="200"/>
      <c r="BL123" s="200"/>
      <c r="BM123" s="200"/>
      <c r="BN123" s="200"/>
      <c r="BO123" s="200"/>
      <c r="BP123" s="200"/>
      <c r="BQ123" s="200"/>
      <c r="BR123" s="200"/>
      <c r="BS123" s="200"/>
    </row>
    <row r="124" spans="1:71" ht="12.75">
      <c r="A124" s="3"/>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c r="AZ124" s="200"/>
      <c r="BA124" s="200"/>
      <c r="BB124" s="200"/>
      <c r="BC124" s="200"/>
      <c r="BD124" s="200"/>
      <c r="BE124" s="200"/>
      <c r="BF124" s="200"/>
      <c r="BG124" s="200"/>
      <c r="BH124" s="200"/>
      <c r="BI124" s="200"/>
      <c r="BJ124" s="200"/>
      <c r="BK124" s="200"/>
      <c r="BL124" s="200"/>
      <c r="BM124" s="200"/>
      <c r="BN124" s="200"/>
      <c r="BO124" s="200"/>
      <c r="BP124" s="200"/>
      <c r="BQ124" s="200"/>
      <c r="BR124" s="200"/>
      <c r="BS124" s="200"/>
    </row>
    <row r="125" spans="18:71" ht="12.75">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200"/>
      <c r="BR125" s="200"/>
      <c r="BS125" s="200"/>
    </row>
    <row r="126" spans="18:71" ht="12.75">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row>
    <row r="127" spans="18:71" ht="12.75">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0"/>
      <c r="BR127" s="200"/>
      <c r="BS127" s="200"/>
    </row>
    <row r="128" spans="2:71" ht="12.75">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0"/>
      <c r="BR128" s="200"/>
      <c r="BS128" s="200"/>
    </row>
    <row r="129" spans="2:71" s="1" customFormat="1" ht="12.75">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0"/>
      <c r="BR129" s="200"/>
      <c r="BS129" s="200"/>
    </row>
    <row r="130" spans="2:71" s="1" customFormat="1" ht="12.75">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200"/>
      <c r="BL130" s="200"/>
      <c r="BM130" s="200"/>
      <c r="BN130" s="200"/>
      <c r="BO130" s="200"/>
      <c r="BP130" s="200"/>
      <c r="BQ130" s="200"/>
      <c r="BR130" s="200"/>
      <c r="BS130" s="200"/>
    </row>
    <row r="131" spans="2:71" ht="12.75">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c r="AZ131" s="200"/>
      <c r="BA131" s="200"/>
      <c r="BB131" s="200"/>
      <c r="BC131" s="200"/>
      <c r="BD131" s="200"/>
      <c r="BE131" s="200"/>
      <c r="BF131" s="200"/>
      <c r="BG131" s="200"/>
      <c r="BH131" s="200"/>
      <c r="BI131" s="200"/>
      <c r="BJ131" s="200"/>
      <c r="BK131" s="200"/>
      <c r="BL131" s="200"/>
      <c r="BM131" s="200"/>
      <c r="BN131" s="200"/>
      <c r="BO131" s="200"/>
      <c r="BP131" s="200"/>
      <c r="BQ131" s="200"/>
      <c r="BR131" s="200"/>
      <c r="BS131" s="200"/>
    </row>
    <row r="132" spans="2:71" ht="12.75">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c r="BP132" s="200"/>
      <c r="BQ132" s="200"/>
      <c r="BR132" s="200"/>
      <c r="BS132" s="200"/>
    </row>
    <row r="133" spans="2:71" ht="12.75">
      <c r="B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c r="BP133" s="200"/>
      <c r="BQ133" s="200"/>
      <c r="BR133" s="200"/>
      <c r="BS133" s="200"/>
    </row>
    <row r="134" spans="2:71" ht="13.5" customHeight="1">
      <c r="B134" s="200"/>
      <c r="C134" s="200"/>
      <c r="D134" s="200"/>
      <c r="E134" s="200"/>
      <c r="F134" s="200"/>
      <c r="G134" s="200"/>
      <c r="H134" s="200"/>
      <c r="I134" s="200"/>
      <c r="J134" s="200"/>
      <c r="K134" s="200"/>
      <c r="L134" s="200"/>
      <c r="M134" s="200"/>
      <c r="N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200"/>
      <c r="BA134" s="200"/>
      <c r="BB134" s="200"/>
      <c r="BC134" s="200"/>
      <c r="BD134" s="200"/>
      <c r="BE134" s="200"/>
      <c r="BF134" s="200"/>
      <c r="BG134" s="200"/>
      <c r="BH134" s="200"/>
      <c r="BI134" s="200"/>
      <c r="BJ134" s="200"/>
      <c r="BK134" s="200"/>
      <c r="BL134" s="200"/>
      <c r="BM134" s="200"/>
      <c r="BN134" s="200"/>
      <c r="BO134" s="200"/>
      <c r="BP134" s="200"/>
      <c r="BQ134" s="200"/>
      <c r="BR134" s="200"/>
      <c r="BS134" s="200"/>
    </row>
    <row r="135" spans="2:71" ht="12.75">
      <c r="B135" s="200"/>
      <c r="C135" s="200"/>
      <c r="D135" s="200"/>
      <c r="E135" s="200"/>
      <c r="F135" s="200"/>
      <c r="G135" s="200"/>
      <c r="H135" s="200"/>
      <c r="I135" s="200"/>
      <c r="J135" s="200"/>
      <c r="K135" s="200"/>
      <c r="L135" s="200"/>
      <c r="M135" s="200"/>
      <c r="N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c r="AZ135" s="200"/>
      <c r="BA135" s="200"/>
      <c r="BB135" s="200"/>
      <c r="BC135" s="200"/>
      <c r="BD135" s="200"/>
      <c r="BE135" s="200"/>
      <c r="BF135" s="200"/>
      <c r="BG135" s="200"/>
      <c r="BH135" s="200"/>
      <c r="BI135" s="200"/>
      <c r="BJ135" s="200"/>
      <c r="BK135" s="200"/>
      <c r="BL135" s="200"/>
      <c r="BM135" s="200"/>
      <c r="BN135" s="200"/>
      <c r="BO135" s="200"/>
      <c r="BP135" s="200"/>
      <c r="BQ135" s="200"/>
      <c r="BR135" s="200"/>
      <c r="BS135" s="200"/>
    </row>
    <row r="136" spans="2:71" ht="12.75">
      <c r="B136" s="200"/>
      <c r="C136" s="200"/>
      <c r="D136" s="200"/>
      <c r="E136" s="200"/>
      <c r="F136" s="200"/>
      <c r="G136" s="200"/>
      <c r="H136" s="200"/>
      <c r="I136" s="200"/>
      <c r="J136" s="200"/>
      <c r="K136" s="200"/>
      <c r="L136" s="200"/>
      <c r="M136" s="200"/>
      <c r="N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c r="AZ136" s="200"/>
      <c r="BA136" s="200"/>
      <c r="BB136" s="200"/>
      <c r="BC136" s="200"/>
      <c r="BD136" s="200"/>
      <c r="BE136" s="200"/>
      <c r="BF136" s="200"/>
      <c r="BG136" s="200"/>
      <c r="BH136" s="200"/>
      <c r="BI136" s="200"/>
      <c r="BJ136" s="200"/>
      <c r="BK136" s="200"/>
      <c r="BL136" s="200"/>
      <c r="BM136" s="200"/>
      <c r="BN136" s="200"/>
      <c r="BO136" s="200"/>
      <c r="BP136" s="200"/>
      <c r="BQ136" s="200"/>
      <c r="BR136" s="200"/>
      <c r="BS136" s="200"/>
    </row>
    <row r="137" spans="2:71" ht="12.75">
      <c r="B137" s="200"/>
      <c r="C137" s="200"/>
      <c r="D137" s="200"/>
      <c r="E137" s="200"/>
      <c r="F137" s="200"/>
      <c r="G137" s="200"/>
      <c r="H137" s="200"/>
      <c r="I137" s="200"/>
      <c r="J137" s="200"/>
      <c r="K137" s="200"/>
      <c r="L137" s="200"/>
      <c r="M137" s="200"/>
      <c r="N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c r="AZ137" s="200"/>
      <c r="BA137" s="200"/>
      <c r="BB137" s="200"/>
      <c r="BC137" s="200"/>
      <c r="BD137" s="200"/>
      <c r="BE137" s="200"/>
      <c r="BF137" s="200"/>
      <c r="BG137" s="200"/>
      <c r="BH137" s="200"/>
      <c r="BI137" s="200"/>
      <c r="BJ137" s="200"/>
      <c r="BK137" s="200"/>
      <c r="BL137" s="200"/>
      <c r="BM137" s="200"/>
      <c r="BN137" s="200"/>
      <c r="BO137" s="200"/>
      <c r="BP137" s="200"/>
      <c r="BQ137" s="200"/>
      <c r="BR137" s="200"/>
      <c r="BS137" s="200"/>
    </row>
    <row r="138" spans="2:71" ht="12.75">
      <c r="B138" s="200"/>
      <c r="C138" s="200"/>
      <c r="D138" s="200"/>
      <c r="E138" s="200"/>
      <c r="F138" s="200"/>
      <c r="G138" s="200"/>
      <c r="H138" s="200"/>
      <c r="I138" s="200"/>
      <c r="J138" s="200"/>
      <c r="K138" s="200"/>
      <c r="L138" s="200"/>
      <c r="M138" s="200"/>
      <c r="N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c r="AZ138" s="200"/>
      <c r="BA138" s="200"/>
      <c r="BB138" s="200"/>
      <c r="BC138" s="200"/>
      <c r="BD138" s="200"/>
      <c r="BE138" s="200"/>
      <c r="BF138" s="200"/>
      <c r="BG138" s="200"/>
      <c r="BH138" s="200"/>
      <c r="BI138" s="200"/>
      <c r="BJ138" s="200"/>
      <c r="BK138" s="200"/>
      <c r="BL138" s="200"/>
      <c r="BM138" s="200"/>
      <c r="BN138" s="200"/>
      <c r="BO138" s="200"/>
      <c r="BP138" s="200"/>
      <c r="BQ138" s="200"/>
      <c r="BR138" s="200"/>
      <c r="BS138" s="200"/>
    </row>
    <row r="139" spans="18:71" ht="12.75">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c r="AZ139" s="200"/>
      <c r="BA139" s="200"/>
      <c r="BB139" s="200"/>
      <c r="BC139" s="200"/>
      <c r="BD139" s="200"/>
      <c r="BE139" s="200"/>
      <c r="BF139" s="200"/>
      <c r="BG139" s="200"/>
      <c r="BH139" s="200"/>
      <c r="BI139" s="200"/>
      <c r="BJ139" s="200"/>
      <c r="BK139" s="200"/>
      <c r="BL139" s="200"/>
      <c r="BM139" s="200"/>
      <c r="BN139" s="200"/>
      <c r="BO139" s="200"/>
      <c r="BP139" s="200"/>
      <c r="BQ139" s="200"/>
      <c r="BR139" s="200"/>
      <c r="BS139" s="200"/>
    </row>
    <row r="140" spans="18:71" ht="12.75">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c r="AZ140" s="200"/>
      <c r="BA140" s="200"/>
      <c r="BB140" s="200"/>
      <c r="BC140" s="200"/>
      <c r="BD140" s="200"/>
      <c r="BE140" s="200"/>
      <c r="BF140" s="200"/>
      <c r="BG140" s="200"/>
      <c r="BH140" s="200"/>
      <c r="BI140" s="200"/>
      <c r="BJ140" s="200"/>
      <c r="BK140" s="200"/>
      <c r="BL140" s="200"/>
      <c r="BM140" s="200"/>
      <c r="BN140" s="200"/>
      <c r="BO140" s="200"/>
      <c r="BP140" s="200"/>
      <c r="BQ140" s="200"/>
      <c r="BR140" s="200"/>
      <c r="BS140" s="200"/>
    </row>
    <row r="141" spans="18:71" ht="12.75">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c r="AZ141" s="200"/>
      <c r="BA141" s="200"/>
      <c r="BB141" s="200"/>
      <c r="BC141" s="200"/>
      <c r="BD141" s="200"/>
      <c r="BE141" s="200"/>
      <c r="BF141" s="200"/>
      <c r="BG141" s="200"/>
      <c r="BH141" s="200"/>
      <c r="BI141" s="200"/>
      <c r="BJ141" s="200"/>
      <c r="BK141" s="200"/>
      <c r="BL141" s="200"/>
      <c r="BM141" s="200"/>
      <c r="BN141" s="200"/>
      <c r="BO141" s="200"/>
      <c r="BP141" s="200"/>
      <c r="BQ141" s="200"/>
      <c r="BR141" s="200"/>
      <c r="BS141" s="200"/>
    </row>
    <row r="142" spans="18:71" ht="12.75">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c r="AZ142" s="200"/>
      <c r="BA142" s="200"/>
      <c r="BB142" s="200"/>
      <c r="BC142" s="200"/>
      <c r="BD142" s="200"/>
      <c r="BE142" s="200"/>
      <c r="BF142" s="200"/>
      <c r="BG142" s="200"/>
      <c r="BH142" s="200"/>
      <c r="BI142" s="200"/>
      <c r="BJ142" s="200"/>
      <c r="BK142" s="200"/>
      <c r="BL142" s="200"/>
      <c r="BM142" s="200"/>
      <c r="BN142" s="200"/>
      <c r="BO142" s="200"/>
      <c r="BP142" s="200"/>
      <c r="BQ142" s="200"/>
      <c r="BR142" s="200"/>
      <c r="BS142" s="200"/>
    </row>
    <row r="143" spans="18:71" ht="12.75">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c r="BP143" s="200"/>
      <c r="BQ143" s="200"/>
      <c r="BR143" s="200"/>
      <c r="BS143" s="200"/>
    </row>
    <row r="144" spans="18:71" ht="12.75">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c r="BP144" s="200"/>
      <c r="BQ144" s="200"/>
      <c r="BR144" s="200"/>
      <c r="BS144" s="200"/>
    </row>
    <row r="145" spans="18:71" ht="12.75">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c r="AZ145" s="200"/>
      <c r="BA145" s="200"/>
      <c r="BB145" s="200"/>
      <c r="BC145" s="200"/>
      <c r="BD145" s="200"/>
      <c r="BE145" s="200"/>
      <c r="BF145" s="200"/>
      <c r="BG145" s="200"/>
      <c r="BH145" s="200"/>
      <c r="BI145" s="200"/>
      <c r="BJ145" s="200"/>
      <c r="BK145" s="200"/>
      <c r="BL145" s="200"/>
      <c r="BM145" s="200"/>
      <c r="BN145" s="200"/>
      <c r="BO145" s="200"/>
      <c r="BP145" s="200"/>
      <c r="BQ145" s="200"/>
      <c r="BR145" s="200"/>
      <c r="BS145" s="200"/>
    </row>
    <row r="146" spans="18:71" ht="12.75">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200"/>
      <c r="BL146" s="200"/>
      <c r="BM146" s="200"/>
      <c r="BN146" s="200"/>
      <c r="BO146" s="200"/>
      <c r="BP146" s="200"/>
      <c r="BQ146" s="200"/>
      <c r="BR146" s="200"/>
      <c r="BS146" s="200"/>
    </row>
    <row r="147" ht="12.75">
      <c r="R147" s="200"/>
    </row>
    <row r="148" ht="12.75">
      <c r="R148" s="200"/>
    </row>
    <row r="149" ht="12.75">
      <c r="R149" s="200"/>
    </row>
    <row r="150" ht="12.75">
      <c r="R150" s="200"/>
    </row>
    <row r="151" ht="12.75">
      <c r="R151" s="200"/>
    </row>
  </sheetData>
  <sheetProtection/>
  <mergeCells count="27">
    <mergeCell ref="A88:Q88"/>
    <mergeCell ref="A86:Q86"/>
    <mergeCell ref="A87:Q87"/>
    <mergeCell ref="A90:Q90"/>
    <mergeCell ref="O92:Q92"/>
    <mergeCell ref="B92:D92"/>
    <mergeCell ref="E92:G92"/>
    <mergeCell ref="H92:J92"/>
    <mergeCell ref="K92:M92"/>
    <mergeCell ref="A3:Q3"/>
    <mergeCell ref="A2:Q2"/>
    <mergeCell ref="O8:Q8"/>
    <mergeCell ref="B8:D8"/>
    <mergeCell ref="E8:G8"/>
    <mergeCell ref="H8:J8"/>
    <mergeCell ref="K8:M8"/>
    <mergeCell ref="A6:Q6"/>
    <mergeCell ref="A4:Q4"/>
    <mergeCell ref="A44:Q44"/>
    <mergeCell ref="A45:Q45"/>
    <mergeCell ref="B50:D50"/>
    <mergeCell ref="E50:G50"/>
    <mergeCell ref="H50:J50"/>
    <mergeCell ref="K50:M50"/>
    <mergeCell ref="O50:Q50"/>
    <mergeCell ref="A46:Q46"/>
    <mergeCell ref="A48:Q48"/>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2014-07-07T08:13:55Z</cp:lastPrinted>
  <dcterms:created xsi:type="dcterms:W3CDTF">2010-08-09T14:07:59Z</dcterms:created>
  <dcterms:modified xsi:type="dcterms:W3CDTF">2014-07-28T13:10:40Z</dcterms:modified>
  <cp:category/>
  <cp:version/>
  <cp:contentType/>
  <cp:contentStatus/>
</cp:coreProperties>
</file>