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6" yWindow="65524" windowWidth="7608" windowHeight="9036"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ZBL_geslacht" sheetId="9" r:id="rId9"/>
    <sheet name="8_SES_SO_SV_Belg_NBelg" sheetId="10" r:id="rId10"/>
    <sheet name="9_SES_SO_ZBL_Belg_NBelg" sheetId="11" r:id="rId11"/>
  </sheets>
  <definedNames>
    <definedName name="_xlnm.Print_Area" localSheetId="6">'5_SES_DBSO_detail'!$A$1:$T$53</definedName>
  </definedNames>
  <calcPr fullCalcOnLoad="1"/>
</workbook>
</file>

<file path=xl/sharedStrings.xml><?xml version="1.0" encoding="utf-8"?>
<sst xmlns="http://schemas.openxmlformats.org/spreadsheetml/2006/main" count="794" uniqueCount="97">
  <si>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</si>
  <si>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</si>
  <si>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</si>
  <si>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</si>
  <si>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</si>
  <si>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</si>
  <si>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</si>
  <si>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</si>
  <si>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</si>
  <si>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</si>
  <si>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</si>
  <si>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</si>
  <si>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</si>
  <si>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Limburg</t>
  </si>
  <si>
    <t>ALGEMEEN TOTAAL</t>
  </si>
  <si>
    <t>Algemeen totaal</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</si>
  <si>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</si>
  <si>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</si>
  <si>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</si>
  <si>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</si>
  <si>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</si>
  <si>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</si>
  <si>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</si>
  <si>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</si>
  <si>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</si>
  <si>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</si>
  <si>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</si>
  <si>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</si>
  <si>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</si>
  <si>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</si>
  <si>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</si>
  <si>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</si>
  <si>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</si>
  <si>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</si>
  <si>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</si>
  <si>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</si>
  <si>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</si>
  <si>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</si>
  <si>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</si>
  <si>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</si>
  <si>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</si>
  <si>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</si>
  <si>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</si>
  <si>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</si>
  <si>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</si>
  <si>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</si>
  <si>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</si>
  <si>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</si>
  <si>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</si>
  <si>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</si>
  <si>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</si>
  <si>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</si>
  <si>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</si>
  <si>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</si>
  <si>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</si>
  <si>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</si>
  <si>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</si>
  <si>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</si>
  <si>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</si>
  <si>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</si>
  <si>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</si>
  <si>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</si>
  <si>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</si>
  <si>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</si>
  <si>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</si>
  <si>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</si>
  <si>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</si>
  <si>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</si>
  <si>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</si>
  <si>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</si>
  <si>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</si>
  <si>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</si>
  <si>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</si>
  <si>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</si>
  <si>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</si>
  <si>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</si>
  <si>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</si>
  <si>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7_SES_SO_ZBL_geslacht</t>
  </si>
  <si>
    <t>8_SES_SO_SV_Belg_NBelg</t>
  </si>
  <si>
    <t>9_SES_SO_ZBL_Belg_NBelg</t>
  </si>
  <si>
    <t>Aantal leerlingen dat aantikt op de leerlingenkenmerken, per provincie, soort schoolbestuur, kenmerk en geslacht</t>
  </si>
  <si>
    <t>LEERLINGENKENMERKEN SECUNDAIR ONDERWIJS 2012-2013</t>
  </si>
  <si>
    <t>Schooljaar 2013-2014</t>
  </si>
  <si>
    <t>AANTAL LEERLINGEN DAT AANTIKT OP DE LEERLINGENKENMERKEN - schooljaar 2012-2013</t>
  </si>
  <si>
    <t xml:space="preserve">  2012-2013</t>
  </si>
  <si>
    <t>VOLTIJDS GEWOON SECUNDAIR ONDERWIJS - schooljaar 2012-2013</t>
  </si>
  <si>
    <t>DEELTIJDS BEROEPSSECUNDAIR ONDERWIJS - schooljaar 2012-2013</t>
  </si>
  <si>
    <t>Schoolse vorderingen van leerlingen in het voltijds gewoon secundair onderwijs voor alle combinaties van aantikken op drie leerlingenkenmerken, naar geslacht - aantallen - schooljaar 2012-2013</t>
  </si>
  <si>
    <t>Schoolse vorderingen van leerlingen in het voltijds gewoon secundair onderwijs voor alle combinaties van aantikken op drie leerlingenkenmerken, naar geslacht - procentueel - schooljaar 2012-2013</t>
  </si>
  <si>
    <t>Zittenblijven van leerlingen in het voltijds gewoon secundair onderwijs voor alle combinaties van aantikken op drie leerlingenkenmerken, naar geslacht- aantallen - schooljaar 2012-2013</t>
  </si>
  <si>
    <t>Zittenblijven van leerlingen in het voltijds gewoon secundair onderwijs voor alle combinaties van aantikken op drie leerlingenkenmerken, naar geslacht - procentueel - schooljaar 2012-2013</t>
  </si>
  <si>
    <t>Schoolse vorderingen van leerlingen in het voltijds gewoon secundair onderwijs voor alle combinaties van aantikken op drie leerlingenkenmerken, naar Belg/niet-Belg - aantallen - schooljaar 2012-2013</t>
  </si>
  <si>
    <t>Schoolse vorderingen van leerlingen in het voltijds gewoon secundair onderwijs voor alle combinaties van aantikken op drie leerlingenkenmerken, naar Belg/niet-Belg - procentueel - schooljaar 2012-2013</t>
  </si>
  <si>
    <t>Zittenblijven van leerlingen in het voltijds gewoon secundair onderwijs voor alle combinaties van aantikken op drie leerlingenkenmerken, naar Belg/niet-Belg - aantallen - schooljaar 2012-2013</t>
  </si>
  <si>
    <t>Zittenblijven van leerlingen in het voltijds gewoon secundair onderwijs voor alle combinaties van aantikken op drie leerlingenkenmerken, naar Belg/niet-Belg - procentueel - schooljaar 2012-2013</t>
  </si>
  <si>
    <t>Totale leerlingen                      populatie 2012-2013</t>
  </si>
  <si>
    <t>Totale leerlingen-                populatie 2012-2013</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</si>
</sst>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8">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u val="single"/>
      <sz val="10"/>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right/>
      <top style="medium"/>
      <bottom style="thin">
        <color indexed="8"/>
      </bottom>
    </border>
    <border>
      <left/>
      <right style="thin"/>
      <top style="medium"/>
      <bottom style="thin">
        <color indexed="8"/>
      </bottom>
    </border>
    <border>
      <left/>
      <right/>
      <top style="medium"/>
      <bottom style="thin"/>
    </border>
    <border>
      <left/>
      <right style="thin"/>
      <top style="medium"/>
      <bottom style="thin"/>
    </border>
    <border>
      <left style="thin"/>
      <right/>
      <top style="medium"/>
      <bottom style="thin"/>
    </border>
    <border>
      <left style="medium"/>
      <right/>
      <top style="thick"/>
      <bottom style="thin"/>
    </border>
    <border>
      <left/>
      <right/>
      <top style="thick"/>
      <bottom style="thin"/>
    </border>
    <border>
      <left/>
      <right style="medium"/>
      <top style="thick"/>
      <bottom style="thin"/>
    </border>
    <border>
      <left style="thick"/>
      <right/>
      <top style="thick"/>
      <bottom style="thin"/>
    </border>
    <border>
      <left/>
      <right style="thick"/>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19">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Border="1" applyAlignment="1">
      <alignment/>
    </xf>
    <xf numFmtId="164" fontId="0" fillId="0" borderId="14" xfId="0" applyNumberFormat="1" applyFill="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0" fillId="0" borderId="0" xfId="0" applyFont="1" applyAlignment="1">
      <alignment/>
    </xf>
    <xf numFmtId="0" fontId="40" fillId="0" borderId="0" xfId="0" applyFont="1" applyBorder="1" applyAlignment="1">
      <alignment/>
    </xf>
    <xf numFmtId="0" fontId="40" fillId="0" borderId="0" xfId="0" applyFont="1" applyBorder="1" applyAlignment="1">
      <alignment horizontal="right"/>
    </xf>
    <xf numFmtId="0" fontId="40" fillId="0" borderId="0" xfId="0" applyFont="1" applyFill="1" applyBorder="1" applyAlignment="1">
      <alignment/>
    </xf>
    <xf numFmtId="0" fontId="0" fillId="0" borderId="0" xfId="0" applyAlignment="1">
      <alignment horizontal="righ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44" fillId="0" borderId="0" xfId="0" applyFont="1" applyFill="1" applyBorder="1" applyAlignment="1">
      <alignment/>
    </xf>
    <xf numFmtId="0" fontId="0" fillId="0" borderId="23" xfId="0" applyBorder="1" applyAlignment="1">
      <alignment horizontal="center"/>
    </xf>
    <xf numFmtId="164" fontId="40" fillId="0" borderId="16" xfId="0" applyNumberFormat="1" applyFont="1" applyFill="1" applyBorder="1" applyAlignment="1">
      <alignment/>
    </xf>
    <xf numFmtId="164" fontId="40" fillId="0" borderId="15" xfId="0" applyNumberFormat="1" applyFont="1" applyFill="1" applyBorder="1" applyAlignment="1">
      <alignment/>
    </xf>
    <xf numFmtId="0" fontId="40" fillId="0" borderId="0" xfId="0" applyFont="1" applyFill="1" applyAlignment="1">
      <alignment/>
    </xf>
    <xf numFmtId="164" fontId="0" fillId="0" borderId="18" xfId="0" applyNumberFormat="1" applyFill="1" applyBorder="1" applyAlignment="1">
      <alignment horizontal="right"/>
    </xf>
    <xf numFmtId="164" fontId="2" fillId="0" borderId="24" xfId="0" applyNumberFormat="1" applyFont="1" applyFill="1" applyBorder="1" applyAlignment="1">
      <alignment horizontal="right"/>
    </xf>
    <xf numFmtId="164" fontId="0" fillId="0" borderId="24" xfId="0" applyNumberFormat="1" applyFill="1" applyBorder="1" applyAlignment="1">
      <alignment horizontal="right"/>
    </xf>
    <xf numFmtId="164" fontId="0" fillId="0" borderId="18" xfId="0" applyNumberFormat="1" applyFill="1" applyBorder="1" applyAlignment="1">
      <alignment/>
    </xf>
    <xf numFmtId="164"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64" fontId="40" fillId="0" borderId="0" xfId="0" applyNumberFormat="1" applyFont="1" applyFill="1" applyBorder="1" applyAlignment="1">
      <alignment/>
    </xf>
    <xf numFmtId="164" fontId="2" fillId="0" borderId="0" xfId="0" applyNumberFormat="1" applyFont="1" applyFill="1" applyBorder="1" applyAlignment="1">
      <alignment horizontal="right"/>
    </xf>
    <xf numFmtId="0" fontId="40" fillId="0" borderId="0" xfId="0" applyFont="1" applyFill="1" applyBorder="1" applyAlignment="1">
      <alignment horizontal="center" wrapText="1"/>
    </xf>
    <xf numFmtId="0" fontId="0" fillId="0" borderId="27" xfId="0" applyFill="1" applyBorder="1" applyAlignment="1">
      <alignment horizontal="center" wrapText="1"/>
    </xf>
    <xf numFmtId="0" fontId="40" fillId="0" borderId="27" xfId="0" applyFont="1" applyFill="1" applyBorder="1" applyAlignment="1">
      <alignment horizontal="center" wrapText="1"/>
    </xf>
    <xf numFmtId="0" fontId="40"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0"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0" fillId="0" borderId="34" xfId="0" applyFont="1" applyBorder="1" applyAlignment="1">
      <alignment/>
    </xf>
    <xf numFmtId="0" fontId="40"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0"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0" fillId="0" borderId="0" xfId="0" applyFont="1" applyBorder="1" applyAlignment="1">
      <alignment/>
    </xf>
    <xf numFmtId="3" fontId="40"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64" fontId="0" fillId="0" borderId="21" xfId="0" applyNumberFormat="1" applyBorder="1" applyAlignment="1">
      <alignment/>
    </xf>
    <xf numFmtId="164" fontId="40" fillId="0" borderId="40" xfId="0" applyNumberFormat="1" applyFont="1" applyBorder="1" applyAlignment="1">
      <alignment/>
    </xf>
    <xf numFmtId="0" fontId="0" fillId="0" borderId="26" xfId="0" applyBorder="1" applyAlignment="1">
      <alignment horizontal="right"/>
    </xf>
    <xf numFmtId="164" fontId="0" fillId="0" borderId="26" xfId="0" applyNumberFormat="1" applyBorder="1" applyAlignment="1">
      <alignment/>
    </xf>
    <xf numFmtId="164" fontId="40" fillId="0" borderId="41" xfId="0" applyNumberFormat="1" applyFont="1" applyBorder="1" applyAlignment="1">
      <alignment/>
    </xf>
    <xf numFmtId="164" fontId="0" fillId="0" borderId="36" xfId="0" applyNumberFormat="1" applyBorder="1" applyAlignment="1">
      <alignment/>
    </xf>
    <xf numFmtId="164" fontId="40"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64" fontId="0" fillId="0" borderId="37" xfId="0" applyNumberFormat="1" applyBorder="1" applyAlignment="1">
      <alignment/>
    </xf>
    <xf numFmtId="164" fontId="0" fillId="0" borderId="38" xfId="0" applyNumberFormat="1" applyBorder="1" applyAlignment="1">
      <alignment/>
    </xf>
    <xf numFmtId="164" fontId="40" fillId="0" borderId="43" xfId="0" applyNumberFormat="1" applyFont="1" applyBorder="1" applyAlignment="1">
      <alignment/>
    </xf>
    <xf numFmtId="164" fontId="40"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0" fillId="0" borderId="46" xfId="0" applyFont="1" applyBorder="1" applyAlignment="1">
      <alignment horizontal="right"/>
    </xf>
    <xf numFmtId="164" fontId="0" fillId="0" borderId="21" xfId="0" applyNumberFormat="1" applyBorder="1" applyAlignment="1">
      <alignment horizontal="right"/>
    </xf>
    <xf numFmtId="0" fontId="0" fillId="0" borderId="38" xfId="0" applyBorder="1" applyAlignment="1">
      <alignment horizontal="center"/>
    </xf>
    <xf numFmtId="164" fontId="0" fillId="0" borderId="36" xfId="0" applyNumberFormat="1" applyBorder="1" applyAlignment="1">
      <alignment horizontal="right"/>
    </xf>
    <xf numFmtId="164" fontId="0" fillId="0" borderId="37" xfId="0" applyNumberFormat="1" applyBorder="1" applyAlignment="1">
      <alignment horizontal="right"/>
    </xf>
    <xf numFmtId="164" fontId="0" fillId="0" borderId="38" xfId="0" applyNumberForma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0" fillId="0" borderId="43" xfId="0" applyNumberFormat="1" applyFont="1" applyBorder="1" applyAlignment="1">
      <alignment/>
    </xf>
    <xf numFmtId="2" fontId="40" fillId="0" borderId="40" xfId="0" applyNumberFormat="1" applyFont="1" applyBorder="1" applyAlignment="1">
      <alignment/>
    </xf>
    <xf numFmtId="2" fontId="40" fillId="0" borderId="44" xfId="0" applyNumberFormat="1" applyFont="1" applyBorder="1" applyAlignment="1">
      <alignment/>
    </xf>
    <xf numFmtId="2" fontId="40" fillId="0" borderId="42" xfId="0" applyNumberFormat="1" applyFont="1" applyBorder="1" applyAlignment="1">
      <alignment/>
    </xf>
    <xf numFmtId="2" fontId="40"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0" fillId="0" borderId="48" xfId="0" applyNumberFormat="1" applyFont="1" applyBorder="1" applyAlignment="1">
      <alignment/>
    </xf>
    <xf numFmtId="2" fontId="40"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0"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0" fillId="0" borderId="15" xfId="0" applyFont="1" applyFill="1" applyBorder="1" applyAlignment="1">
      <alignment/>
    </xf>
    <xf numFmtId="0" fontId="0" fillId="0" borderId="15" xfId="0" applyFill="1" applyBorder="1" applyAlignment="1">
      <alignment/>
    </xf>
    <xf numFmtId="0" fontId="40"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0"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6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5" xfId="0" applyNumberFormat="1" applyFont="1" applyFill="1" applyBorder="1" applyAlignment="1">
      <alignment/>
    </xf>
    <xf numFmtId="0" fontId="47" fillId="0" borderId="0" xfId="0" applyFont="1" applyAlignment="1">
      <alignment/>
    </xf>
    <xf numFmtId="0" fontId="44"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25" fillId="0" borderId="44" xfId="0" applyNumberFormat="1" applyFont="1" applyFill="1" applyBorder="1" applyAlignment="1">
      <alignment/>
    </xf>
    <xf numFmtId="164" fontId="40" fillId="0" borderId="40" xfId="0" applyNumberFormat="1" applyFont="1" applyFill="1" applyBorder="1" applyAlignment="1">
      <alignment/>
    </xf>
    <xf numFmtId="164" fontId="40" fillId="0" borderId="44" xfId="0" applyNumberFormat="1" applyFont="1" applyFill="1" applyBorder="1" applyAlignment="1">
      <alignment/>
    </xf>
    <xf numFmtId="164" fontId="40" fillId="0" borderId="43" xfId="0" applyNumberFormat="1" applyFont="1" applyFill="1" applyBorder="1" applyAlignment="1">
      <alignment/>
    </xf>
    <xf numFmtId="164" fontId="40" fillId="0" borderId="42" xfId="0" applyNumberFormat="1" applyFont="1" applyFill="1" applyBorder="1" applyAlignment="1">
      <alignment/>
    </xf>
    <xf numFmtId="164" fontId="0" fillId="0" borderId="22" xfId="0" applyNumberFormat="1" applyBorder="1" applyAlignment="1">
      <alignment/>
    </xf>
    <xf numFmtId="164" fontId="0" fillId="0" borderId="33" xfId="0" applyNumberFormat="1" applyBorder="1" applyAlignment="1">
      <alignment/>
    </xf>
    <xf numFmtId="164" fontId="40" fillId="0" borderId="52" xfId="0" applyNumberFormat="1" applyFont="1" applyBorder="1" applyAlignment="1">
      <alignment/>
    </xf>
    <xf numFmtId="164" fontId="40" fillId="0" borderId="53" xfId="0" applyNumberFormat="1" applyFont="1" applyBorder="1" applyAlignment="1">
      <alignment/>
    </xf>
    <xf numFmtId="164" fontId="0" fillId="0" borderId="37" xfId="0" applyNumberFormat="1" applyFill="1" applyBorder="1" applyAlignment="1">
      <alignment/>
    </xf>
    <xf numFmtId="164" fontId="0" fillId="0" borderId="21" xfId="0" applyNumberFormat="1" applyFill="1" applyBorder="1" applyAlignment="1">
      <alignment/>
    </xf>
    <xf numFmtId="164" fontId="0" fillId="0" borderId="38" xfId="0" applyNumberFormat="1" applyFill="1" applyBorder="1" applyAlignment="1">
      <alignment/>
    </xf>
    <xf numFmtId="164" fontId="40" fillId="0" borderId="41" xfId="0" applyNumberFormat="1" applyFont="1" applyFill="1" applyBorder="1" applyAlignment="1">
      <alignment/>
    </xf>
    <xf numFmtId="0" fontId="0" fillId="0" borderId="54"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55" xfId="0" applyBorder="1" applyAlignment="1">
      <alignment horizontal="center"/>
    </xf>
    <xf numFmtId="0" fontId="2" fillId="0" borderId="0"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45" fillId="0" borderId="0" xfId="0" applyFont="1" applyFill="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40" fillId="0" borderId="59" xfId="0" applyFont="1" applyBorder="1" applyAlignment="1">
      <alignment horizontal="center"/>
    </xf>
    <xf numFmtId="0" fontId="40" fillId="0" borderId="60" xfId="0" applyFont="1" applyBorder="1" applyAlignment="1">
      <alignment horizontal="center"/>
    </xf>
    <xf numFmtId="0" fontId="40" fillId="0" borderId="61" xfId="0" applyFont="1" applyBorder="1" applyAlignment="1">
      <alignment horizontal="center"/>
    </xf>
    <xf numFmtId="0" fontId="0" fillId="0" borderId="47" xfId="0" applyBorder="1" applyAlignment="1">
      <alignment horizontal="center"/>
    </xf>
    <xf numFmtId="0" fontId="0" fillId="0" borderId="26" xfId="0" applyBorder="1" applyAlignment="1">
      <alignment horizontal="center"/>
    </xf>
    <xf numFmtId="0" fontId="40" fillId="0" borderId="0"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40" fillId="0" borderId="6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37</xdr:row>
      <xdr:rowOff>19050</xdr:rowOff>
    </xdr:to>
    <xdr:sp>
      <xdr:nvSpPr>
        <xdr:cNvPr id="1" name="Tekstvak 1"/>
        <xdr:cNvSpPr txBox="1">
          <a:spLocks noChangeArrowheads="1"/>
        </xdr:cNvSpPr>
      </xdr:nvSpPr>
      <xdr:spPr>
        <a:xfrm>
          <a:off x="85725" y="9525"/>
          <a:ext cx="7439025" cy="705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is het derde statistisch jaarboek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 gevolg van koppelingen tussen twee databanken</a:t>
          </a:r>
          <a:r>
            <a:rPr lang="en-US" cap="none" sz="1100" b="0" i="0" u="none" baseline="0">
              <a:solidFill>
                <a:srgbClr val="000000"/>
              </a:solidFill>
              <a:latin typeface="Calibri"/>
              <a:ea typeface="Calibri"/>
              <a:cs typeface="Calibri"/>
            </a:rPr>
            <a:t> is er in de tabellen betreffende schoolse vorderingen en zittenblijven een klein dataverschil (4 leerlingen) ten opzichte van de tabellen die in het statistisch jaarboek van het schooljaar 2012-2013 gepubliceerd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466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Q30" sqref="Q30"/>
    </sheetView>
  </sheetViews>
  <sheetFormatPr defaultColWidth="9.140625" defaultRowHeight="15"/>
  <cols>
    <col min="1" max="1" width="27.28125" style="0" customWidth="1"/>
  </cols>
  <sheetData>
    <row r="1" ht="18">
      <c r="A1" s="177" t="s">
        <v>81</v>
      </c>
    </row>
    <row r="3" ht="14.25">
      <c r="A3" s="33" t="s">
        <v>80</v>
      </c>
    </row>
    <row r="4" spans="1:2" ht="14.25">
      <c r="A4" s="29" t="s">
        <v>55</v>
      </c>
      <c r="B4" t="s">
        <v>53</v>
      </c>
    </row>
    <row r="5" spans="1:2" ht="14.25">
      <c r="A5" s="29" t="s">
        <v>56</v>
      </c>
      <c r="B5" t="s">
        <v>54</v>
      </c>
    </row>
    <row r="6" ht="14.25">
      <c r="A6" s="29"/>
    </row>
    <row r="7" spans="1:2" ht="14.25">
      <c r="A7" s="29" t="s">
        <v>57</v>
      </c>
      <c r="B7" t="s">
        <v>62</v>
      </c>
    </row>
    <row r="8" ht="14.25">
      <c r="A8" s="29"/>
    </row>
    <row r="9" ht="14.25">
      <c r="A9" s="68" t="s">
        <v>63</v>
      </c>
    </row>
    <row r="10" spans="1:2" ht="14.25">
      <c r="A10" s="29" t="s">
        <v>74</v>
      </c>
      <c r="B10" t="s">
        <v>53</v>
      </c>
    </row>
    <row r="11" spans="1:2" ht="14.25">
      <c r="A11" s="29" t="s">
        <v>75</v>
      </c>
      <c r="B11" t="s">
        <v>54</v>
      </c>
    </row>
    <row r="12" ht="14.25">
      <c r="A12" s="29"/>
    </row>
    <row r="13" ht="14.25">
      <c r="A13" s="29"/>
    </row>
    <row r="14" ht="14.25">
      <c r="A14" s="68" t="s">
        <v>33</v>
      </c>
    </row>
    <row r="15" spans="1:2" ht="14.25">
      <c r="A15" s="29" t="s">
        <v>76</v>
      </c>
      <c r="B15" t="s">
        <v>61</v>
      </c>
    </row>
    <row r="16" spans="1:2" ht="14.25">
      <c r="A16" s="29" t="s">
        <v>77</v>
      </c>
      <c r="B16" t="s">
        <v>58</v>
      </c>
    </row>
    <row r="17" spans="1:2" ht="14.25">
      <c r="A17" s="29" t="s">
        <v>78</v>
      </c>
      <c r="B17" t="s">
        <v>59</v>
      </c>
    </row>
    <row r="18" spans="1:2" ht="14.25">
      <c r="A18" s="29" t="s">
        <v>79</v>
      </c>
      <c r="B18" t="s">
        <v>60</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X58"/>
  <sheetViews>
    <sheetView zoomScalePageLayoutView="0" workbookViewId="0" topLeftCell="A1">
      <selection activeCell="X22" sqref="X22"/>
    </sheetView>
  </sheetViews>
  <sheetFormatPr defaultColWidth="9.140625" defaultRowHeight="15"/>
  <cols>
    <col min="1" max="1" width="13.7109375" style="2" customWidth="1"/>
    <col min="2" max="2" width="14.7109375" style="0" customWidth="1"/>
    <col min="3" max="3" width="13.71093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4.25">
      <c r="A1" s="1" t="s">
        <v>82</v>
      </c>
      <c r="J1" s="2"/>
    </row>
    <row r="2" spans="1:24" ht="14.25">
      <c r="A2" s="196" t="s">
        <v>26</v>
      </c>
      <c r="B2" s="196"/>
      <c r="C2" s="196"/>
      <c r="D2" s="196"/>
      <c r="E2" s="196"/>
      <c r="F2" s="196"/>
      <c r="G2" s="196"/>
      <c r="H2" s="196"/>
      <c r="I2" s="196"/>
      <c r="J2" s="196"/>
      <c r="K2" s="196"/>
      <c r="L2" s="196"/>
      <c r="M2" s="196"/>
      <c r="N2" s="196"/>
      <c r="O2" s="196"/>
      <c r="P2" s="196"/>
      <c r="Q2" s="196"/>
      <c r="R2" s="196"/>
      <c r="S2" s="196"/>
      <c r="T2" s="196"/>
      <c r="U2" s="196"/>
      <c r="V2" s="196"/>
      <c r="W2" s="196"/>
      <c r="X2" s="196"/>
    </row>
    <row r="3" spans="1:24" ht="14.25">
      <c r="A3" s="212" t="s">
        <v>91</v>
      </c>
      <c r="B3" s="212"/>
      <c r="C3" s="212"/>
      <c r="D3" s="212"/>
      <c r="E3" s="212"/>
      <c r="F3" s="212"/>
      <c r="G3" s="212"/>
      <c r="H3" s="212"/>
      <c r="I3" s="212"/>
      <c r="J3" s="212"/>
      <c r="K3" s="212"/>
      <c r="L3" s="212"/>
      <c r="M3" s="212"/>
      <c r="N3" s="212"/>
      <c r="O3" s="212"/>
      <c r="P3" s="212"/>
      <c r="Q3" s="212"/>
      <c r="R3" s="212"/>
      <c r="S3" s="212"/>
      <c r="T3" s="212"/>
      <c r="U3" s="212"/>
      <c r="V3" s="212"/>
      <c r="W3" s="212"/>
      <c r="X3" s="212"/>
    </row>
    <row r="4" ht="15" thickBot="1"/>
    <row r="5" spans="1:24" s="33" customFormat="1" ht="15" thickTop="1">
      <c r="A5" s="208" t="s">
        <v>50</v>
      </c>
      <c r="B5" s="208"/>
      <c r="C5" s="209"/>
      <c r="D5" s="213" t="s">
        <v>44</v>
      </c>
      <c r="E5" s="214"/>
      <c r="F5" s="214"/>
      <c r="G5" s="214"/>
      <c r="H5" s="214"/>
      <c r="I5" s="214"/>
      <c r="J5" s="215"/>
      <c r="K5" s="213" t="s">
        <v>43</v>
      </c>
      <c r="L5" s="214"/>
      <c r="M5" s="214"/>
      <c r="N5" s="214"/>
      <c r="O5" s="214"/>
      <c r="P5" s="214"/>
      <c r="Q5" s="215"/>
      <c r="R5" s="214" t="s">
        <v>0</v>
      </c>
      <c r="S5" s="214"/>
      <c r="T5" s="214"/>
      <c r="U5" s="214"/>
      <c r="V5" s="214"/>
      <c r="W5" s="214"/>
      <c r="X5" s="214"/>
    </row>
    <row r="6" spans="1:24" ht="42" customHeight="1">
      <c r="A6" s="101" t="s">
        <v>41</v>
      </c>
      <c r="B6" s="60" t="s">
        <v>69</v>
      </c>
      <c r="C6" s="107" t="s">
        <v>40</v>
      </c>
      <c r="D6" s="210" t="s">
        <v>47</v>
      </c>
      <c r="E6" s="206"/>
      <c r="F6" s="91" t="s">
        <v>46</v>
      </c>
      <c r="G6" s="211" t="s">
        <v>45</v>
      </c>
      <c r="H6" s="205"/>
      <c r="I6" s="206"/>
      <c r="J6" s="124" t="s">
        <v>0</v>
      </c>
      <c r="K6" s="210" t="s">
        <v>47</v>
      </c>
      <c r="L6" s="206"/>
      <c r="M6" s="91" t="s">
        <v>46</v>
      </c>
      <c r="N6" s="211" t="s">
        <v>45</v>
      </c>
      <c r="O6" s="205"/>
      <c r="P6" s="206"/>
      <c r="Q6" s="124" t="s">
        <v>0</v>
      </c>
      <c r="R6" s="205" t="s">
        <v>47</v>
      </c>
      <c r="S6" s="206"/>
      <c r="T6" s="62" t="s">
        <v>46</v>
      </c>
      <c r="U6" s="211" t="s">
        <v>45</v>
      </c>
      <c r="V6" s="205"/>
      <c r="W6" s="206"/>
      <c r="X6" s="118" t="s">
        <v>0</v>
      </c>
    </row>
    <row r="7" spans="1:24" s="37" customFormat="1" ht="14.25">
      <c r="A7" s="112"/>
      <c r="B7" s="77"/>
      <c r="C7" s="129" t="s">
        <v>51</v>
      </c>
      <c r="D7" s="123" t="s">
        <v>52</v>
      </c>
      <c r="E7" s="61">
        <v>1</v>
      </c>
      <c r="F7" s="61">
        <v>0</v>
      </c>
      <c r="G7" s="61">
        <v>1</v>
      </c>
      <c r="H7" s="61">
        <v>2</v>
      </c>
      <c r="I7" s="61" t="s">
        <v>18</v>
      </c>
      <c r="J7" s="124"/>
      <c r="K7" s="123" t="s">
        <v>52</v>
      </c>
      <c r="L7" s="61">
        <v>1</v>
      </c>
      <c r="M7" s="61">
        <v>0</v>
      </c>
      <c r="N7" s="61">
        <v>1</v>
      </c>
      <c r="O7" s="61">
        <v>2</v>
      </c>
      <c r="P7" s="61" t="s">
        <v>18</v>
      </c>
      <c r="Q7" s="124"/>
      <c r="R7" s="115" t="s">
        <v>52</v>
      </c>
      <c r="S7" s="61">
        <v>1</v>
      </c>
      <c r="T7" s="61">
        <v>0</v>
      </c>
      <c r="U7" s="61">
        <v>1</v>
      </c>
      <c r="V7" s="61">
        <v>2</v>
      </c>
      <c r="W7" s="61" t="s">
        <v>18</v>
      </c>
      <c r="X7" s="118"/>
    </row>
    <row r="8" spans="1:24" ht="14.25">
      <c r="A8" s="102" t="s">
        <v>71</v>
      </c>
      <c r="B8" s="98" t="s">
        <v>71</v>
      </c>
      <c r="C8" s="130" t="s">
        <v>71</v>
      </c>
      <c r="D8" s="125">
        <v>0</v>
      </c>
      <c r="E8" s="116">
        <v>18</v>
      </c>
      <c r="F8" s="116">
        <v>4364</v>
      </c>
      <c r="G8" s="116">
        <v>4984</v>
      </c>
      <c r="H8" s="116">
        <v>1894</v>
      </c>
      <c r="I8" s="116">
        <v>478</v>
      </c>
      <c r="J8" s="126">
        <v>11738</v>
      </c>
      <c r="K8" s="125">
        <v>0</v>
      </c>
      <c r="L8" s="116">
        <v>3</v>
      </c>
      <c r="M8" s="116">
        <v>873</v>
      </c>
      <c r="N8" s="116">
        <v>1528</v>
      </c>
      <c r="O8" s="116">
        <v>912</v>
      </c>
      <c r="P8" s="116">
        <v>359</v>
      </c>
      <c r="Q8" s="126">
        <v>3675</v>
      </c>
      <c r="R8" s="121">
        <f>SUM(K8,D8)</f>
        <v>0</v>
      </c>
      <c r="S8" s="121">
        <f aca="true" t="shared" si="0" ref="S8:X8">SUM(L8,E8)</f>
        <v>21</v>
      </c>
      <c r="T8" s="121">
        <f t="shared" si="0"/>
        <v>5237</v>
      </c>
      <c r="U8" s="121">
        <f t="shared" si="0"/>
        <v>6512</v>
      </c>
      <c r="V8" s="121">
        <f t="shared" si="0"/>
        <v>2806</v>
      </c>
      <c r="W8" s="121">
        <f t="shared" si="0"/>
        <v>837</v>
      </c>
      <c r="X8" s="119">
        <f t="shared" si="0"/>
        <v>15413</v>
      </c>
    </row>
    <row r="9" spans="1:24" ht="14.25">
      <c r="A9" s="102" t="s">
        <v>71</v>
      </c>
      <c r="B9" s="98" t="s">
        <v>71</v>
      </c>
      <c r="C9" s="130" t="s">
        <v>70</v>
      </c>
      <c r="D9" s="125">
        <v>0</v>
      </c>
      <c r="E9" s="116">
        <v>14</v>
      </c>
      <c r="F9" s="116">
        <v>2236</v>
      </c>
      <c r="G9" s="116">
        <v>2308</v>
      </c>
      <c r="H9" s="116">
        <v>829</v>
      </c>
      <c r="I9" s="116">
        <v>298</v>
      </c>
      <c r="J9" s="126">
        <v>5685</v>
      </c>
      <c r="K9" s="125">
        <v>0</v>
      </c>
      <c r="L9" s="116">
        <v>4</v>
      </c>
      <c r="M9" s="116">
        <v>590</v>
      </c>
      <c r="N9" s="116">
        <v>1345</v>
      </c>
      <c r="O9" s="116">
        <v>831</v>
      </c>
      <c r="P9" s="116">
        <v>359</v>
      </c>
      <c r="Q9" s="126">
        <v>3129</v>
      </c>
      <c r="R9" s="121">
        <f aca="true" t="shared" si="1" ref="R9:R16">SUM(K9,D9)</f>
        <v>0</v>
      </c>
      <c r="S9" s="121">
        <f aca="true" t="shared" si="2" ref="S9:S16">SUM(L9,E9)</f>
        <v>18</v>
      </c>
      <c r="T9" s="121">
        <f aca="true" t="shared" si="3" ref="T9:T16">SUM(M9,F9)</f>
        <v>2826</v>
      </c>
      <c r="U9" s="121">
        <f aca="true" t="shared" si="4" ref="U9:U16">SUM(N9,G9)</f>
        <v>3653</v>
      </c>
      <c r="V9" s="121">
        <f aca="true" t="shared" si="5" ref="V9:V16">SUM(O9,H9)</f>
        <v>1660</v>
      </c>
      <c r="W9" s="121">
        <f aca="true" t="shared" si="6" ref="W9:W16">SUM(P9,I9)</f>
        <v>657</v>
      </c>
      <c r="X9" s="119">
        <f aca="true" t="shared" si="7" ref="X9:X16">SUM(Q9,J9)</f>
        <v>8814</v>
      </c>
    </row>
    <row r="10" spans="1:24" ht="14.25">
      <c r="A10" s="102" t="s">
        <v>71</v>
      </c>
      <c r="B10" s="98" t="s">
        <v>70</v>
      </c>
      <c r="C10" s="130" t="s">
        <v>71</v>
      </c>
      <c r="D10" s="125">
        <v>1</v>
      </c>
      <c r="E10" s="116">
        <v>43</v>
      </c>
      <c r="F10" s="116">
        <v>2679</v>
      </c>
      <c r="G10" s="116">
        <v>1997</v>
      </c>
      <c r="H10" s="116">
        <v>755</v>
      </c>
      <c r="I10" s="116">
        <v>217</v>
      </c>
      <c r="J10" s="126">
        <v>5692</v>
      </c>
      <c r="K10" s="125">
        <v>0</v>
      </c>
      <c r="L10" s="116">
        <v>7</v>
      </c>
      <c r="M10" s="116">
        <v>535</v>
      </c>
      <c r="N10" s="116">
        <v>737</v>
      </c>
      <c r="O10" s="116">
        <v>474</v>
      </c>
      <c r="P10" s="116">
        <v>170</v>
      </c>
      <c r="Q10" s="126">
        <v>1923</v>
      </c>
      <c r="R10" s="121">
        <f t="shared" si="1"/>
        <v>1</v>
      </c>
      <c r="S10" s="121">
        <f t="shared" si="2"/>
        <v>50</v>
      </c>
      <c r="T10" s="121">
        <f t="shared" si="3"/>
        <v>3214</v>
      </c>
      <c r="U10" s="121">
        <f t="shared" si="4"/>
        <v>2734</v>
      </c>
      <c r="V10" s="121">
        <f t="shared" si="5"/>
        <v>1229</v>
      </c>
      <c r="W10" s="121">
        <f t="shared" si="6"/>
        <v>387</v>
      </c>
      <c r="X10" s="119">
        <f t="shared" si="7"/>
        <v>7615</v>
      </c>
    </row>
    <row r="11" spans="1:24" ht="14.25">
      <c r="A11" s="102" t="s">
        <v>70</v>
      </c>
      <c r="B11" s="98" t="s">
        <v>71</v>
      </c>
      <c r="C11" s="130" t="s">
        <v>71</v>
      </c>
      <c r="D11" s="125">
        <v>1</v>
      </c>
      <c r="E11" s="116">
        <v>65</v>
      </c>
      <c r="F11" s="116">
        <v>14052</v>
      </c>
      <c r="G11" s="116">
        <v>10055</v>
      </c>
      <c r="H11" s="116">
        <v>2191</v>
      </c>
      <c r="I11" s="116">
        <v>485</v>
      </c>
      <c r="J11" s="126">
        <v>26849</v>
      </c>
      <c r="K11" s="125">
        <v>0</v>
      </c>
      <c r="L11" s="116">
        <v>4</v>
      </c>
      <c r="M11" s="116">
        <v>509</v>
      </c>
      <c r="N11" s="116">
        <v>602</v>
      </c>
      <c r="O11" s="116">
        <v>229</v>
      </c>
      <c r="P11" s="116">
        <v>85</v>
      </c>
      <c r="Q11" s="126">
        <v>1429</v>
      </c>
      <c r="R11" s="121">
        <f t="shared" si="1"/>
        <v>1</v>
      </c>
      <c r="S11" s="121">
        <f t="shared" si="2"/>
        <v>69</v>
      </c>
      <c r="T11" s="121">
        <f t="shared" si="3"/>
        <v>14561</v>
      </c>
      <c r="U11" s="121">
        <f t="shared" si="4"/>
        <v>10657</v>
      </c>
      <c r="V11" s="121">
        <f t="shared" si="5"/>
        <v>2420</v>
      </c>
      <c r="W11" s="121">
        <f t="shared" si="6"/>
        <v>570</v>
      </c>
      <c r="X11" s="119">
        <f t="shared" si="7"/>
        <v>28278</v>
      </c>
    </row>
    <row r="12" spans="1:24" ht="14.25">
      <c r="A12" s="102" t="s">
        <v>71</v>
      </c>
      <c r="B12" s="98" t="s">
        <v>70</v>
      </c>
      <c r="C12" s="130" t="s">
        <v>70</v>
      </c>
      <c r="D12" s="125">
        <v>5</v>
      </c>
      <c r="E12" s="116">
        <v>167</v>
      </c>
      <c r="F12" s="116">
        <v>6164</v>
      </c>
      <c r="G12" s="116">
        <v>2263</v>
      </c>
      <c r="H12" s="116">
        <v>654</v>
      </c>
      <c r="I12" s="116">
        <v>183</v>
      </c>
      <c r="J12" s="126">
        <v>9436</v>
      </c>
      <c r="K12" s="125">
        <v>3</v>
      </c>
      <c r="L12" s="116">
        <v>23</v>
      </c>
      <c r="M12" s="116">
        <v>798</v>
      </c>
      <c r="N12" s="116">
        <v>1021</v>
      </c>
      <c r="O12" s="116">
        <v>684</v>
      </c>
      <c r="P12" s="116">
        <v>263</v>
      </c>
      <c r="Q12" s="126">
        <v>2792</v>
      </c>
      <c r="R12" s="121">
        <f t="shared" si="1"/>
        <v>8</v>
      </c>
      <c r="S12" s="121">
        <f t="shared" si="2"/>
        <v>190</v>
      </c>
      <c r="T12" s="121">
        <f t="shared" si="3"/>
        <v>6962</v>
      </c>
      <c r="U12" s="121">
        <f t="shared" si="4"/>
        <v>3284</v>
      </c>
      <c r="V12" s="121">
        <f t="shared" si="5"/>
        <v>1338</v>
      </c>
      <c r="W12" s="121">
        <f t="shared" si="6"/>
        <v>446</v>
      </c>
      <c r="X12" s="119">
        <f t="shared" si="7"/>
        <v>12228</v>
      </c>
    </row>
    <row r="13" spans="1:24" ht="14.25">
      <c r="A13" s="102" t="s">
        <v>70</v>
      </c>
      <c r="B13" s="98" t="s">
        <v>71</v>
      </c>
      <c r="C13" s="130" t="s">
        <v>70</v>
      </c>
      <c r="D13" s="125">
        <v>3</v>
      </c>
      <c r="E13" s="116">
        <v>111</v>
      </c>
      <c r="F13" s="116">
        <v>20631</v>
      </c>
      <c r="G13" s="116">
        <v>11315</v>
      </c>
      <c r="H13" s="116">
        <v>2279</v>
      </c>
      <c r="I13" s="116">
        <v>428</v>
      </c>
      <c r="J13" s="126">
        <v>34767</v>
      </c>
      <c r="K13" s="125">
        <v>0</v>
      </c>
      <c r="L13" s="116">
        <v>8</v>
      </c>
      <c r="M13" s="116">
        <v>1018</v>
      </c>
      <c r="N13" s="116">
        <v>1101</v>
      </c>
      <c r="O13" s="116">
        <v>396</v>
      </c>
      <c r="P13" s="116">
        <v>95</v>
      </c>
      <c r="Q13" s="126">
        <v>2618</v>
      </c>
      <c r="R13" s="121">
        <f t="shared" si="1"/>
        <v>3</v>
      </c>
      <c r="S13" s="121">
        <f t="shared" si="2"/>
        <v>119</v>
      </c>
      <c r="T13" s="121">
        <f t="shared" si="3"/>
        <v>21649</v>
      </c>
      <c r="U13" s="121">
        <f t="shared" si="4"/>
        <v>12416</v>
      </c>
      <c r="V13" s="121">
        <f t="shared" si="5"/>
        <v>2675</v>
      </c>
      <c r="W13" s="121">
        <f t="shared" si="6"/>
        <v>523</v>
      </c>
      <c r="X13" s="119">
        <f t="shared" si="7"/>
        <v>37385</v>
      </c>
    </row>
    <row r="14" spans="1:24" ht="14.25">
      <c r="A14" s="102" t="s">
        <v>70</v>
      </c>
      <c r="B14" s="98" t="s">
        <v>70</v>
      </c>
      <c r="C14" s="130" t="s">
        <v>71</v>
      </c>
      <c r="D14" s="125">
        <v>8</v>
      </c>
      <c r="E14" s="116">
        <v>478</v>
      </c>
      <c r="F14" s="116">
        <v>35664</v>
      </c>
      <c r="G14" s="116">
        <v>12687</v>
      </c>
      <c r="H14" s="116">
        <v>2162</v>
      </c>
      <c r="I14" s="116">
        <v>374</v>
      </c>
      <c r="J14" s="126">
        <v>51373</v>
      </c>
      <c r="K14" s="125">
        <v>2</v>
      </c>
      <c r="L14" s="116">
        <v>11</v>
      </c>
      <c r="M14" s="116">
        <v>728</v>
      </c>
      <c r="N14" s="116">
        <v>652</v>
      </c>
      <c r="O14" s="116">
        <v>246</v>
      </c>
      <c r="P14" s="116">
        <v>62</v>
      </c>
      <c r="Q14" s="126">
        <v>1701</v>
      </c>
      <c r="R14" s="121">
        <f t="shared" si="1"/>
        <v>10</v>
      </c>
      <c r="S14" s="121">
        <f t="shared" si="2"/>
        <v>489</v>
      </c>
      <c r="T14" s="121">
        <f t="shared" si="3"/>
        <v>36392</v>
      </c>
      <c r="U14" s="121">
        <f t="shared" si="4"/>
        <v>13339</v>
      </c>
      <c r="V14" s="121">
        <f t="shared" si="5"/>
        <v>2408</v>
      </c>
      <c r="W14" s="121">
        <f t="shared" si="6"/>
        <v>436</v>
      </c>
      <c r="X14" s="119">
        <f t="shared" si="7"/>
        <v>53074</v>
      </c>
    </row>
    <row r="15" spans="1:24" ht="14.25">
      <c r="A15" s="102" t="s">
        <v>70</v>
      </c>
      <c r="B15" s="98" t="s">
        <v>70</v>
      </c>
      <c r="C15" s="130" t="s">
        <v>70</v>
      </c>
      <c r="D15" s="125">
        <v>58</v>
      </c>
      <c r="E15" s="116">
        <v>3757</v>
      </c>
      <c r="F15" s="116">
        <v>185127</v>
      </c>
      <c r="G15" s="116">
        <v>35575</v>
      </c>
      <c r="H15" s="116">
        <v>5176</v>
      </c>
      <c r="I15" s="116">
        <v>817</v>
      </c>
      <c r="J15" s="126">
        <v>230510</v>
      </c>
      <c r="K15" s="125">
        <v>4</v>
      </c>
      <c r="L15" s="116">
        <v>79</v>
      </c>
      <c r="M15" s="116">
        <v>3310</v>
      </c>
      <c r="N15" s="116">
        <v>2380</v>
      </c>
      <c r="O15" s="116">
        <v>627</v>
      </c>
      <c r="P15" s="116">
        <v>188</v>
      </c>
      <c r="Q15" s="126">
        <v>6588</v>
      </c>
      <c r="R15" s="121">
        <f t="shared" si="1"/>
        <v>62</v>
      </c>
      <c r="S15" s="121">
        <f t="shared" si="2"/>
        <v>3836</v>
      </c>
      <c r="T15" s="121">
        <f t="shared" si="3"/>
        <v>188437</v>
      </c>
      <c r="U15" s="121">
        <f t="shared" si="4"/>
        <v>37955</v>
      </c>
      <c r="V15" s="121">
        <f t="shared" si="5"/>
        <v>5803</v>
      </c>
      <c r="W15" s="121">
        <f t="shared" si="6"/>
        <v>1005</v>
      </c>
      <c r="X15" s="119">
        <f t="shared" si="7"/>
        <v>237098</v>
      </c>
    </row>
    <row r="16" spans="1:24" s="34" customFormat="1" ht="14.25">
      <c r="A16" s="99"/>
      <c r="B16" s="99"/>
      <c r="C16" s="131" t="s">
        <v>0</v>
      </c>
      <c r="D16" s="127">
        <f>SUM(D8:D15)</f>
        <v>76</v>
      </c>
      <c r="E16" s="117">
        <f aca="true" t="shared" si="8" ref="E16:J16">SUM(E8:E15)</f>
        <v>4653</v>
      </c>
      <c r="F16" s="117">
        <f t="shared" si="8"/>
        <v>270917</v>
      </c>
      <c r="G16" s="117">
        <f t="shared" si="8"/>
        <v>81184</v>
      </c>
      <c r="H16" s="117">
        <f t="shared" si="8"/>
        <v>15940</v>
      </c>
      <c r="I16" s="117">
        <f t="shared" si="8"/>
        <v>3280</v>
      </c>
      <c r="J16" s="128">
        <f t="shared" si="8"/>
        <v>376050</v>
      </c>
      <c r="K16" s="127">
        <f>SUM(K8:K15)</f>
        <v>9</v>
      </c>
      <c r="L16" s="117">
        <f aca="true" t="shared" si="9" ref="L16:Q16">SUM(L8:L15)</f>
        <v>139</v>
      </c>
      <c r="M16" s="117">
        <f t="shared" si="9"/>
        <v>8361</v>
      </c>
      <c r="N16" s="117">
        <f t="shared" si="9"/>
        <v>9366</v>
      </c>
      <c r="O16" s="117">
        <f t="shared" si="9"/>
        <v>4399</v>
      </c>
      <c r="P16" s="117">
        <f t="shared" si="9"/>
        <v>1581</v>
      </c>
      <c r="Q16" s="128">
        <f t="shared" si="9"/>
        <v>23855</v>
      </c>
      <c r="R16" s="122">
        <f t="shared" si="1"/>
        <v>85</v>
      </c>
      <c r="S16" s="122">
        <f t="shared" si="2"/>
        <v>4792</v>
      </c>
      <c r="T16" s="122">
        <f t="shared" si="3"/>
        <v>279278</v>
      </c>
      <c r="U16" s="122">
        <f t="shared" si="4"/>
        <v>90550</v>
      </c>
      <c r="V16" s="122">
        <f t="shared" si="5"/>
        <v>20339</v>
      </c>
      <c r="W16" s="122">
        <f t="shared" si="6"/>
        <v>4861</v>
      </c>
      <c r="X16" s="120">
        <f t="shared" si="7"/>
        <v>399905</v>
      </c>
    </row>
    <row r="17" spans="2:24" ht="14.25">
      <c r="B17" s="2"/>
      <c r="C17" s="2"/>
      <c r="D17" s="51"/>
      <c r="E17" s="51"/>
      <c r="F17" s="51"/>
      <c r="G17" s="2"/>
      <c r="H17" s="51"/>
      <c r="I17" s="51"/>
      <c r="J17" s="2"/>
      <c r="L17" s="2"/>
      <c r="M17" s="51"/>
      <c r="N17" s="51"/>
      <c r="O17" s="2"/>
      <c r="P17" s="51"/>
      <c r="Q17" s="51"/>
      <c r="R17" s="2"/>
      <c r="S17" s="2"/>
      <c r="T17" s="2"/>
      <c r="U17" s="51"/>
      <c r="V17" s="51"/>
      <c r="W17" s="51"/>
      <c r="X17" s="51"/>
    </row>
    <row r="18" spans="2:23" ht="14.25">
      <c r="B18" s="2"/>
      <c r="C18" s="51"/>
      <c r="D18" s="51"/>
      <c r="E18" s="51"/>
      <c r="F18" s="51"/>
      <c r="G18" s="51"/>
      <c r="H18" s="51"/>
      <c r="I18" s="2"/>
      <c r="J18" s="2"/>
      <c r="K18" s="2"/>
      <c r="L18" s="51"/>
      <c r="M18" s="51"/>
      <c r="N18" s="2"/>
      <c r="O18" s="51"/>
      <c r="P18" s="51"/>
      <c r="Q18" s="2"/>
      <c r="R18" s="2"/>
      <c r="S18" s="2"/>
      <c r="T18" s="51"/>
      <c r="U18" s="51"/>
      <c r="V18" s="51"/>
      <c r="W18" s="51"/>
    </row>
    <row r="19" spans="2:23" ht="14.25">
      <c r="B19" s="2"/>
      <c r="C19" s="51"/>
      <c r="D19" s="51"/>
      <c r="E19" s="51"/>
      <c r="F19" s="51"/>
      <c r="G19" s="51"/>
      <c r="H19" s="51"/>
      <c r="I19" s="2"/>
      <c r="J19" s="2"/>
      <c r="K19" s="2"/>
      <c r="L19" s="51"/>
      <c r="M19" s="51"/>
      <c r="N19" s="2"/>
      <c r="O19" s="51"/>
      <c r="P19" s="51"/>
      <c r="Q19" s="2"/>
      <c r="R19" s="2"/>
      <c r="S19" s="2"/>
      <c r="T19" s="51"/>
      <c r="U19" s="51"/>
      <c r="V19" s="51"/>
      <c r="W19" s="51"/>
    </row>
    <row r="20" spans="1:24" ht="14.25">
      <c r="A20" s="196" t="s">
        <v>26</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row>
    <row r="21" spans="1:24" ht="14.25">
      <c r="A21" s="212" t="s">
        <v>92</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row>
    <row r="22" ht="15" thickBot="1"/>
    <row r="23" spans="1:24" ht="15" thickTop="1">
      <c r="A23" s="208" t="s">
        <v>50</v>
      </c>
      <c r="B23" s="208"/>
      <c r="C23" s="209"/>
      <c r="D23" s="213" t="s">
        <v>44</v>
      </c>
      <c r="E23" s="214"/>
      <c r="F23" s="214"/>
      <c r="G23" s="214"/>
      <c r="H23" s="214"/>
      <c r="I23" s="214"/>
      <c r="J23" s="215"/>
      <c r="K23" s="213" t="s">
        <v>43</v>
      </c>
      <c r="L23" s="214"/>
      <c r="M23" s="214"/>
      <c r="N23" s="214"/>
      <c r="O23" s="214"/>
      <c r="P23" s="214"/>
      <c r="Q23" s="215"/>
      <c r="R23" s="214" t="s">
        <v>0</v>
      </c>
      <c r="S23" s="214"/>
      <c r="T23" s="214"/>
      <c r="U23" s="214"/>
      <c r="V23" s="214"/>
      <c r="W23" s="214"/>
      <c r="X23" s="214"/>
    </row>
    <row r="24" spans="1:24" ht="42.75">
      <c r="A24" s="101" t="s">
        <v>41</v>
      </c>
      <c r="B24" s="60" t="s">
        <v>69</v>
      </c>
      <c r="C24" s="107" t="s">
        <v>40</v>
      </c>
      <c r="D24" s="210" t="s">
        <v>47</v>
      </c>
      <c r="E24" s="206"/>
      <c r="F24" s="91" t="s">
        <v>46</v>
      </c>
      <c r="G24" s="211" t="s">
        <v>45</v>
      </c>
      <c r="H24" s="205"/>
      <c r="I24" s="206"/>
      <c r="J24" s="124" t="s">
        <v>0</v>
      </c>
      <c r="K24" s="210" t="s">
        <v>47</v>
      </c>
      <c r="L24" s="206"/>
      <c r="M24" s="91" t="s">
        <v>46</v>
      </c>
      <c r="N24" s="211" t="s">
        <v>45</v>
      </c>
      <c r="O24" s="205"/>
      <c r="P24" s="206"/>
      <c r="Q24" s="124" t="s">
        <v>0</v>
      </c>
      <c r="R24" s="205" t="s">
        <v>47</v>
      </c>
      <c r="S24" s="206"/>
      <c r="T24" s="62" t="s">
        <v>46</v>
      </c>
      <c r="U24" s="211" t="s">
        <v>45</v>
      </c>
      <c r="V24" s="205"/>
      <c r="W24" s="206"/>
      <c r="X24" s="118" t="s">
        <v>0</v>
      </c>
    </row>
    <row r="25" spans="1:24" ht="14.25">
      <c r="A25" s="114"/>
      <c r="B25" s="77"/>
      <c r="C25" s="129" t="s">
        <v>51</v>
      </c>
      <c r="D25" s="123">
        <v>1</v>
      </c>
      <c r="E25" s="61">
        <v>2</v>
      </c>
      <c r="F25" s="61">
        <v>3</v>
      </c>
      <c r="G25" s="61">
        <v>4</v>
      </c>
      <c r="H25" s="61">
        <v>5</v>
      </c>
      <c r="I25" s="61">
        <v>6</v>
      </c>
      <c r="J25" s="124"/>
      <c r="K25" s="123">
        <v>1</v>
      </c>
      <c r="L25" s="61">
        <v>2</v>
      </c>
      <c r="M25" s="61">
        <v>3</v>
      </c>
      <c r="N25" s="61">
        <v>4</v>
      </c>
      <c r="O25" s="61">
        <v>5</v>
      </c>
      <c r="P25" s="61">
        <v>6</v>
      </c>
      <c r="Q25" s="124"/>
      <c r="R25" s="115">
        <v>1</v>
      </c>
      <c r="S25" s="61">
        <v>2</v>
      </c>
      <c r="T25" s="61">
        <v>3</v>
      </c>
      <c r="U25" s="61">
        <v>4</v>
      </c>
      <c r="V25" s="61">
        <v>5</v>
      </c>
      <c r="W25" s="61">
        <v>6</v>
      </c>
      <c r="X25" s="118"/>
    </row>
    <row r="26" spans="1:24" ht="14.25">
      <c r="A26" s="102" t="s">
        <v>71</v>
      </c>
      <c r="B26" s="98" t="s">
        <v>71</v>
      </c>
      <c r="C26" s="130" t="s">
        <v>71</v>
      </c>
      <c r="D26" s="137">
        <f aca="true" t="shared" si="10" ref="D26:J26">D8/$J8*100</f>
        <v>0</v>
      </c>
      <c r="E26" s="138">
        <f t="shared" si="10"/>
        <v>0.15334810018742545</v>
      </c>
      <c r="F26" s="138">
        <f t="shared" si="10"/>
        <v>37.17839495655137</v>
      </c>
      <c r="G26" s="138">
        <f t="shared" si="10"/>
        <v>42.46038507411825</v>
      </c>
      <c r="H26" s="138">
        <f t="shared" si="10"/>
        <v>16.135627875276878</v>
      </c>
      <c r="I26" s="138">
        <f t="shared" si="10"/>
        <v>4.072243993866076</v>
      </c>
      <c r="J26" s="139">
        <f t="shared" si="10"/>
        <v>100</v>
      </c>
      <c r="K26" s="137">
        <f aca="true" t="shared" si="11" ref="K26:Q26">K8/$Q8*100</f>
        <v>0</v>
      </c>
      <c r="L26" s="138">
        <f t="shared" si="11"/>
        <v>0.0816326530612245</v>
      </c>
      <c r="M26" s="138">
        <f t="shared" si="11"/>
        <v>23.755102040816325</v>
      </c>
      <c r="N26" s="138">
        <f t="shared" si="11"/>
        <v>41.57823129251701</v>
      </c>
      <c r="O26" s="138">
        <f t="shared" si="11"/>
        <v>24.816326530612244</v>
      </c>
      <c r="P26" s="138">
        <f t="shared" si="11"/>
        <v>9.768707482993197</v>
      </c>
      <c r="Q26" s="139">
        <f t="shared" si="11"/>
        <v>100</v>
      </c>
      <c r="R26" s="140">
        <f aca="true" t="shared" si="12" ref="R26:X26">R8/$X8*100</f>
        <v>0</v>
      </c>
      <c r="S26" s="138">
        <f t="shared" si="12"/>
        <v>0.1362486212937131</v>
      </c>
      <c r="T26" s="138">
        <f t="shared" si="12"/>
        <v>33.97781093881788</v>
      </c>
      <c r="U26" s="138">
        <f t="shared" si="12"/>
        <v>42.25004866022189</v>
      </c>
      <c r="V26" s="138">
        <f t="shared" si="12"/>
        <v>18.205411016674237</v>
      </c>
      <c r="W26" s="138">
        <f t="shared" si="12"/>
        <v>5.430480762992279</v>
      </c>
      <c r="X26" s="141">
        <f t="shared" si="12"/>
        <v>100</v>
      </c>
    </row>
    <row r="27" spans="1:24" ht="14.25">
      <c r="A27" s="102" t="s">
        <v>71</v>
      </c>
      <c r="B27" s="98" t="s">
        <v>71</v>
      </c>
      <c r="C27" s="130" t="s">
        <v>70</v>
      </c>
      <c r="D27" s="137">
        <f aca="true" t="shared" si="13" ref="D27:J27">D9/$J9*100</f>
        <v>0</v>
      </c>
      <c r="E27" s="138">
        <f t="shared" si="13"/>
        <v>0.24626209322779247</v>
      </c>
      <c r="F27" s="138">
        <f t="shared" si="13"/>
        <v>39.331574318381705</v>
      </c>
      <c r="G27" s="138">
        <f t="shared" si="13"/>
        <v>40.59806508355321</v>
      </c>
      <c r="H27" s="138">
        <f t="shared" si="13"/>
        <v>14.582233948988566</v>
      </c>
      <c r="I27" s="138">
        <f t="shared" si="13"/>
        <v>5.241864555848725</v>
      </c>
      <c r="J27" s="139">
        <f t="shared" si="13"/>
        <v>100</v>
      </c>
      <c r="K27" s="137">
        <f aca="true" t="shared" si="14" ref="K27:Q27">K9/$Q9*100</f>
        <v>0</v>
      </c>
      <c r="L27" s="138">
        <f t="shared" si="14"/>
        <v>0.1278363694471077</v>
      </c>
      <c r="M27" s="138">
        <f t="shared" si="14"/>
        <v>18.855864493448387</v>
      </c>
      <c r="N27" s="138">
        <f t="shared" si="14"/>
        <v>42.984979226589964</v>
      </c>
      <c r="O27" s="138">
        <f t="shared" si="14"/>
        <v>26.558005752636625</v>
      </c>
      <c r="P27" s="138">
        <f t="shared" si="14"/>
        <v>11.473314157877915</v>
      </c>
      <c r="Q27" s="139">
        <f t="shared" si="14"/>
        <v>100</v>
      </c>
      <c r="R27" s="140">
        <f aca="true" t="shared" si="15" ref="R27:X27">R9/$X9*100</f>
        <v>0</v>
      </c>
      <c r="S27" s="138">
        <f t="shared" si="15"/>
        <v>0.2042205582028591</v>
      </c>
      <c r="T27" s="138">
        <f t="shared" si="15"/>
        <v>32.06262763784888</v>
      </c>
      <c r="U27" s="138">
        <f t="shared" si="15"/>
        <v>41.44542772861357</v>
      </c>
      <c r="V27" s="138">
        <f t="shared" si="15"/>
        <v>18.833673700930337</v>
      </c>
      <c r="W27" s="138">
        <f t="shared" si="15"/>
        <v>7.454050374404357</v>
      </c>
      <c r="X27" s="141">
        <f t="shared" si="15"/>
        <v>100</v>
      </c>
    </row>
    <row r="28" spans="1:24" ht="14.25">
      <c r="A28" s="102" t="s">
        <v>71</v>
      </c>
      <c r="B28" s="98" t="s">
        <v>70</v>
      </c>
      <c r="C28" s="130" t="s">
        <v>71</v>
      </c>
      <c r="D28" s="137">
        <f aca="true" t="shared" si="16" ref="D28:J28">D10/$J10*100</f>
        <v>0.017568517217146872</v>
      </c>
      <c r="E28" s="138">
        <f t="shared" si="16"/>
        <v>0.7554462403373156</v>
      </c>
      <c r="F28" s="138">
        <f t="shared" si="16"/>
        <v>47.06605762473647</v>
      </c>
      <c r="G28" s="138">
        <f t="shared" si="16"/>
        <v>35.08432888264231</v>
      </c>
      <c r="H28" s="138">
        <f t="shared" si="16"/>
        <v>13.264230498945889</v>
      </c>
      <c r="I28" s="138">
        <f t="shared" si="16"/>
        <v>3.8123682361208715</v>
      </c>
      <c r="J28" s="139">
        <f t="shared" si="16"/>
        <v>100</v>
      </c>
      <c r="K28" s="137">
        <f aca="true" t="shared" si="17" ref="K28:Q28">K10/$Q10*100</f>
        <v>0</v>
      </c>
      <c r="L28" s="138">
        <f t="shared" si="17"/>
        <v>0.36401456058242326</v>
      </c>
      <c r="M28" s="138">
        <f t="shared" si="17"/>
        <v>27.821112844513777</v>
      </c>
      <c r="N28" s="138">
        <f t="shared" si="17"/>
        <v>38.32553302132085</v>
      </c>
      <c r="O28" s="138">
        <f t="shared" si="17"/>
        <v>24.648985959438377</v>
      </c>
      <c r="P28" s="138">
        <f t="shared" si="17"/>
        <v>8.840353614144565</v>
      </c>
      <c r="Q28" s="139">
        <f t="shared" si="17"/>
        <v>100</v>
      </c>
      <c r="R28" s="140">
        <f aca="true" t="shared" si="18" ref="R28:X28">R10/$X10*100</f>
        <v>0.013131976362442548</v>
      </c>
      <c r="S28" s="138">
        <f t="shared" si="18"/>
        <v>0.6565988181221274</v>
      </c>
      <c r="T28" s="138">
        <f t="shared" si="18"/>
        <v>42.20617202889035</v>
      </c>
      <c r="U28" s="138">
        <f t="shared" si="18"/>
        <v>35.90282337491792</v>
      </c>
      <c r="V28" s="138">
        <f t="shared" si="18"/>
        <v>16.13919894944189</v>
      </c>
      <c r="W28" s="138">
        <f t="shared" si="18"/>
        <v>5.082074852265266</v>
      </c>
      <c r="X28" s="141">
        <f t="shared" si="18"/>
        <v>100</v>
      </c>
    </row>
    <row r="29" spans="1:24" ht="14.25">
      <c r="A29" s="102" t="s">
        <v>70</v>
      </c>
      <c r="B29" s="98" t="s">
        <v>71</v>
      </c>
      <c r="C29" s="130" t="s">
        <v>71</v>
      </c>
      <c r="D29" s="137">
        <f aca="true" t="shared" si="19" ref="D29:J29">D11/$J11*100</f>
        <v>0.0037245335021788522</v>
      </c>
      <c r="E29" s="138">
        <f t="shared" si="19"/>
        <v>0.2420946776416254</v>
      </c>
      <c r="F29" s="138">
        <f t="shared" si="19"/>
        <v>52.33714477261723</v>
      </c>
      <c r="G29" s="138">
        <f t="shared" si="19"/>
        <v>37.45018436440836</v>
      </c>
      <c r="H29" s="138">
        <f t="shared" si="19"/>
        <v>8.160452903273866</v>
      </c>
      <c r="I29" s="138">
        <f t="shared" si="19"/>
        <v>1.8063987485567434</v>
      </c>
      <c r="J29" s="139">
        <f t="shared" si="19"/>
        <v>100</v>
      </c>
      <c r="K29" s="137">
        <f aca="true" t="shared" si="20" ref="K29:Q29">K11/$Q11*100</f>
        <v>0</v>
      </c>
      <c r="L29" s="138">
        <f t="shared" si="20"/>
        <v>0.27991602519244224</v>
      </c>
      <c r="M29" s="138">
        <f t="shared" si="20"/>
        <v>35.61931420573828</v>
      </c>
      <c r="N29" s="138">
        <f t="shared" si="20"/>
        <v>42.12736179146256</v>
      </c>
      <c r="O29" s="138">
        <f t="shared" si="20"/>
        <v>16.02519244226732</v>
      </c>
      <c r="P29" s="138">
        <f t="shared" si="20"/>
        <v>5.948215535339398</v>
      </c>
      <c r="Q29" s="139">
        <f t="shared" si="20"/>
        <v>100</v>
      </c>
      <c r="R29" s="140">
        <f aca="true" t="shared" si="21" ref="R29:X29">R11/$X11*100</f>
        <v>0.0035363179857132755</v>
      </c>
      <c r="S29" s="138">
        <f t="shared" si="21"/>
        <v>0.244005941014216</v>
      </c>
      <c r="T29" s="138">
        <f t="shared" si="21"/>
        <v>51.492326189971</v>
      </c>
      <c r="U29" s="138">
        <f t="shared" si="21"/>
        <v>37.68654077374637</v>
      </c>
      <c r="V29" s="138">
        <f t="shared" si="21"/>
        <v>8.557889525426127</v>
      </c>
      <c r="W29" s="138">
        <f t="shared" si="21"/>
        <v>2.0157012518565667</v>
      </c>
      <c r="X29" s="141">
        <f t="shared" si="21"/>
        <v>100</v>
      </c>
    </row>
    <row r="30" spans="1:24" ht="14.25">
      <c r="A30" s="102" t="s">
        <v>71</v>
      </c>
      <c r="B30" s="98" t="s">
        <v>70</v>
      </c>
      <c r="C30" s="130" t="s">
        <v>70</v>
      </c>
      <c r="D30" s="137">
        <f aca="true" t="shared" si="22" ref="D30:J30">D12/$J12*100</f>
        <v>0.052988554472233995</v>
      </c>
      <c r="E30" s="138">
        <f t="shared" si="22"/>
        <v>1.7698177193726154</v>
      </c>
      <c r="F30" s="138">
        <f t="shared" si="22"/>
        <v>65.32428995337007</v>
      </c>
      <c r="G30" s="138">
        <f t="shared" si="22"/>
        <v>23.982619754133108</v>
      </c>
      <c r="H30" s="138">
        <f t="shared" si="22"/>
        <v>6.9309029249682075</v>
      </c>
      <c r="I30" s="138">
        <f t="shared" si="22"/>
        <v>1.9393810936837643</v>
      </c>
      <c r="J30" s="139">
        <f t="shared" si="22"/>
        <v>100</v>
      </c>
      <c r="K30" s="137">
        <f aca="true" t="shared" si="23" ref="K30:Q30">K12/$Q12*100</f>
        <v>0.10744985673352436</v>
      </c>
      <c r="L30" s="138">
        <f t="shared" si="23"/>
        <v>0.82378223495702</v>
      </c>
      <c r="M30" s="138">
        <f t="shared" si="23"/>
        <v>28.581661891117477</v>
      </c>
      <c r="N30" s="138">
        <f t="shared" si="23"/>
        <v>36.56876790830946</v>
      </c>
      <c r="O30" s="138">
        <f t="shared" si="23"/>
        <v>24.498567335243553</v>
      </c>
      <c r="P30" s="138">
        <f t="shared" si="23"/>
        <v>9.41977077363897</v>
      </c>
      <c r="Q30" s="139">
        <f t="shared" si="23"/>
        <v>100</v>
      </c>
      <c r="R30" s="140">
        <f aca="true" t="shared" si="24" ref="R30:X30">R12/$X12*100</f>
        <v>0.06542361792607132</v>
      </c>
      <c r="S30" s="138">
        <f t="shared" si="24"/>
        <v>1.5538109257441937</v>
      </c>
      <c r="T30" s="138">
        <f t="shared" si="24"/>
        <v>56.93490350016356</v>
      </c>
      <c r="U30" s="138">
        <f t="shared" si="24"/>
        <v>26.856395158652273</v>
      </c>
      <c r="V30" s="138">
        <f t="shared" si="24"/>
        <v>10.942100098135427</v>
      </c>
      <c r="W30" s="138">
        <f t="shared" si="24"/>
        <v>3.647366699378476</v>
      </c>
      <c r="X30" s="141">
        <f t="shared" si="24"/>
        <v>100</v>
      </c>
    </row>
    <row r="31" spans="1:24" ht="14.25">
      <c r="A31" s="102" t="s">
        <v>70</v>
      </c>
      <c r="B31" s="98" t="s">
        <v>71</v>
      </c>
      <c r="C31" s="130" t="s">
        <v>70</v>
      </c>
      <c r="D31" s="137">
        <f aca="true" t="shared" si="25" ref="D31:J31">D13/$J13*100</f>
        <v>0.008628872206402623</v>
      </c>
      <c r="E31" s="138">
        <f t="shared" si="25"/>
        <v>0.3192682716368971</v>
      </c>
      <c r="F31" s="138">
        <f t="shared" si="25"/>
        <v>59.340754163430844</v>
      </c>
      <c r="G31" s="138">
        <f t="shared" si="25"/>
        <v>32.54522967181523</v>
      </c>
      <c r="H31" s="138">
        <f t="shared" si="25"/>
        <v>6.5550665861305255</v>
      </c>
      <c r="I31" s="138">
        <f t="shared" si="25"/>
        <v>1.2310524347801075</v>
      </c>
      <c r="J31" s="139">
        <f t="shared" si="25"/>
        <v>100</v>
      </c>
      <c r="K31" s="137">
        <f aca="true" t="shared" si="26" ref="K31:Q31">K13/$Q13*100</f>
        <v>0</v>
      </c>
      <c r="L31" s="138">
        <f t="shared" si="26"/>
        <v>0.30557677616501144</v>
      </c>
      <c r="M31" s="138">
        <f t="shared" si="26"/>
        <v>38.8846447669977</v>
      </c>
      <c r="N31" s="138">
        <f t="shared" si="26"/>
        <v>42.055003819709704</v>
      </c>
      <c r="O31" s="138">
        <f t="shared" si="26"/>
        <v>15.126050420168067</v>
      </c>
      <c r="P31" s="138">
        <f t="shared" si="26"/>
        <v>3.6287242169595113</v>
      </c>
      <c r="Q31" s="139">
        <f t="shared" si="26"/>
        <v>100</v>
      </c>
      <c r="R31" s="140">
        <f aca="true" t="shared" si="27" ref="R31:X31">R13/$X13*100</f>
        <v>0.008024608800320984</v>
      </c>
      <c r="S31" s="138">
        <f t="shared" si="27"/>
        <v>0.3183094824127324</v>
      </c>
      <c r="T31" s="138">
        <f t="shared" si="27"/>
        <v>57.90825197271633</v>
      </c>
      <c r="U31" s="138">
        <f t="shared" si="27"/>
        <v>33.21118095492845</v>
      </c>
      <c r="V31" s="138">
        <f t="shared" si="27"/>
        <v>7.1552761802862115</v>
      </c>
      <c r="W31" s="138">
        <f t="shared" si="27"/>
        <v>1.3989568008559583</v>
      </c>
      <c r="X31" s="141">
        <f t="shared" si="27"/>
        <v>100</v>
      </c>
    </row>
    <row r="32" spans="1:24" ht="14.25">
      <c r="A32" s="102" t="s">
        <v>70</v>
      </c>
      <c r="B32" s="98" t="s">
        <v>70</v>
      </c>
      <c r="C32" s="130" t="s">
        <v>71</v>
      </c>
      <c r="D32" s="137">
        <f aca="true" t="shared" si="28" ref="D32:J32">D14/$J14*100</f>
        <v>0.015572382379849337</v>
      </c>
      <c r="E32" s="138">
        <f t="shared" si="28"/>
        <v>0.9304498471959979</v>
      </c>
      <c r="F32" s="138">
        <f t="shared" si="28"/>
        <v>69.42168064936834</v>
      </c>
      <c r="G32" s="138">
        <f t="shared" si="28"/>
        <v>24.69585190664357</v>
      </c>
      <c r="H32" s="138">
        <f t="shared" si="28"/>
        <v>4.208436338154283</v>
      </c>
      <c r="I32" s="138">
        <f t="shared" si="28"/>
        <v>0.7280088762579565</v>
      </c>
      <c r="J32" s="139">
        <f t="shared" si="28"/>
        <v>100</v>
      </c>
      <c r="K32" s="137">
        <f aca="true" t="shared" si="29" ref="K32:Q32">K14/$Q14*100</f>
        <v>0.11757789535567313</v>
      </c>
      <c r="L32" s="138">
        <f t="shared" si="29"/>
        <v>0.6466784244562023</v>
      </c>
      <c r="M32" s="138">
        <f t="shared" si="29"/>
        <v>42.79835390946502</v>
      </c>
      <c r="N32" s="138">
        <f t="shared" si="29"/>
        <v>38.33039388594944</v>
      </c>
      <c r="O32" s="138">
        <f t="shared" si="29"/>
        <v>14.462081128747794</v>
      </c>
      <c r="P32" s="138">
        <f t="shared" si="29"/>
        <v>3.6449147560258672</v>
      </c>
      <c r="Q32" s="139">
        <f t="shared" si="29"/>
        <v>100</v>
      </c>
      <c r="R32" s="140">
        <f aca="true" t="shared" si="30" ref="R32:X32">R14/$X14*100</f>
        <v>0.018841617364434564</v>
      </c>
      <c r="S32" s="138">
        <f t="shared" si="30"/>
        <v>0.9213550891208502</v>
      </c>
      <c r="T32" s="138">
        <f t="shared" si="30"/>
        <v>68.56841391265026</v>
      </c>
      <c r="U32" s="138">
        <f t="shared" si="30"/>
        <v>25.132833402419262</v>
      </c>
      <c r="V32" s="138">
        <f t="shared" si="30"/>
        <v>4.537061461355843</v>
      </c>
      <c r="W32" s="138">
        <f t="shared" si="30"/>
        <v>0.821494517089347</v>
      </c>
      <c r="X32" s="141">
        <f t="shared" si="30"/>
        <v>100</v>
      </c>
    </row>
    <row r="33" spans="1:24" ht="14.25">
      <c r="A33" s="102" t="s">
        <v>70</v>
      </c>
      <c r="B33" s="98" t="s">
        <v>70</v>
      </c>
      <c r="C33" s="130" t="s">
        <v>70</v>
      </c>
      <c r="D33" s="137">
        <f aca="true" t="shared" si="31" ref="D33:J33">D15/$J15*100</f>
        <v>0.02516159819530606</v>
      </c>
      <c r="E33" s="138">
        <f t="shared" si="31"/>
        <v>1.6298642141338768</v>
      </c>
      <c r="F33" s="138">
        <f t="shared" si="31"/>
        <v>80.31191705349009</v>
      </c>
      <c r="G33" s="138">
        <f t="shared" si="31"/>
        <v>15.433169927551951</v>
      </c>
      <c r="H33" s="138">
        <f t="shared" si="31"/>
        <v>2.245455728601796</v>
      </c>
      <c r="I33" s="138">
        <f t="shared" si="31"/>
        <v>0.35443147802698366</v>
      </c>
      <c r="J33" s="139">
        <f t="shared" si="31"/>
        <v>100</v>
      </c>
      <c r="K33" s="137">
        <f aca="true" t="shared" si="32" ref="K33:Q33">K15/$Q15*100</f>
        <v>0.060716454159077116</v>
      </c>
      <c r="L33" s="138">
        <f t="shared" si="32"/>
        <v>1.199149969641773</v>
      </c>
      <c r="M33" s="138">
        <f t="shared" si="32"/>
        <v>50.242865816636304</v>
      </c>
      <c r="N33" s="138">
        <f t="shared" si="32"/>
        <v>36.12629022465088</v>
      </c>
      <c r="O33" s="138">
        <f t="shared" si="32"/>
        <v>9.517304189435336</v>
      </c>
      <c r="P33" s="138">
        <f t="shared" si="32"/>
        <v>2.853673345476624</v>
      </c>
      <c r="Q33" s="139">
        <f t="shared" si="32"/>
        <v>100</v>
      </c>
      <c r="R33" s="140">
        <f aca="true" t="shared" si="33" ref="R33:X33">R15/$X15*100</f>
        <v>0.02614952466912416</v>
      </c>
      <c r="S33" s="138">
        <f t="shared" si="33"/>
        <v>1.6178963972703269</v>
      </c>
      <c r="T33" s="138">
        <f t="shared" si="33"/>
        <v>79.47641903347983</v>
      </c>
      <c r="U33" s="138">
        <f t="shared" si="33"/>
        <v>16.00814852930012</v>
      </c>
      <c r="V33" s="138">
        <f t="shared" si="33"/>
        <v>2.447511155724637</v>
      </c>
      <c r="W33" s="138">
        <f t="shared" si="33"/>
        <v>0.4238753595559642</v>
      </c>
      <c r="X33" s="141">
        <f t="shared" si="33"/>
        <v>100</v>
      </c>
    </row>
    <row r="34" spans="1:24" s="2" customFormat="1" ht="14.25">
      <c r="A34" s="99"/>
      <c r="B34" s="99"/>
      <c r="C34" s="131" t="s">
        <v>0</v>
      </c>
      <c r="D34" s="142">
        <f aca="true" t="shared" si="34" ref="D34:J34">D16/$J16*100</f>
        <v>0.020210078447015025</v>
      </c>
      <c r="E34" s="143">
        <f t="shared" si="34"/>
        <v>1.237335460710012</v>
      </c>
      <c r="F34" s="143">
        <f t="shared" si="34"/>
        <v>72.0428134556575</v>
      </c>
      <c r="G34" s="143">
        <f t="shared" si="34"/>
        <v>21.588618534769314</v>
      </c>
      <c r="H34" s="143">
        <f t="shared" si="34"/>
        <v>4.238798032176573</v>
      </c>
      <c r="I34" s="143">
        <f t="shared" si="34"/>
        <v>0.8722244382395957</v>
      </c>
      <c r="J34" s="144">
        <f t="shared" si="34"/>
        <v>100</v>
      </c>
      <c r="K34" s="142">
        <f aca="true" t="shared" si="35" ref="K34:Q34">K16/$Q16*100</f>
        <v>0.03772793963529659</v>
      </c>
      <c r="L34" s="143">
        <f t="shared" si="35"/>
        <v>0.5826870677006917</v>
      </c>
      <c r="M34" s="143">
        <f t="shared" si="35"/>
        <v>35.04925592119052</v>
      </c>
      <c r="N34" s="143">
        <f t="shared" si="35"/>
        <v>39.26220918046531</v>
      </c>
      <c r="O34" s="143">
        <f t="shared" si="35"/>
        <v>18.44057849507441</v>
      </c>
      <c r="P34" s="143">
        <f t="shared" si="35"/>
        <v>6.627541395933767</v>
      </c>
      <c r="Q34" s="144">
        <f t="shared" si="35"/>
        <v>100</v>
      </c>
      <c r="R34" s="145">
        <f aca="true" t="shared" si="36" ref="R34:X34">R16/$X16*100</f>
        <v>0.021255048073917555</v>
      </c>
      <c r="S34" s="143">
        <f t="shared" si="36"/>
        <v>1.1982845925907404</v>
      </c>
      <c r="T34" s="143">
        <f t="shared" si="36"/>
        <v>69.83608607044172</v>
      </c>
      <c r="U34" s="143">
        <f t="shared" si="36"/>
        <v>22.642877683449818</v>
      </c>
      <c r="V34" s="143">
        <f t="shared" si="36"/>
        <v>5.085957915004814</v>
      </c>
      <c r="W34" s="143">
        <f t="shared" si="36"/>
        <v>1.2155386904389793</v>
      </c>
      <c r="X34" s="146">
        <f t="shared" si="36"/>
        <v>100</v>
      </c>
    </row>
    <row r="36" ht="14.25">
      <c r="A36" s="178"/>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row r="55" ht="14.25">
      <c r="X55"/>
    </row>
    <row r="56" ht="14.25">
      <c r="X56"/>
    </row>
    <row r="57" ht="14.25">
      <c r="X57"/>
    </row>
    <row r="58" ht="14.25">
      <c r="X58"/>
    </row>
  </sheetData>
  <sheetProtection/>
  <mergeCells count="24">
    <mergeCell ref="D24:E24"/>
    <mergeCell ref="G24:I24"/>
    <mergeCell ref="K24:L24"/>
    <mergeCell ref="N24:P24"/>
    <mergeCell ref="R24:S24"/>
    <mergeCell ref="U24:W24"/>
    <mergeCell ref="A3:X3"/>
    <mergeCell ref="A2:X2"/>
    <mergeCell ref="A23:C23"/>
    <mergeCell ref="A20:X20"/>
    <mergeCell ref="A21:X21"/>
    <mergeCell ref="A5:C5"/>
    <mergeCell ref="D5:J5"/>
    <mergeCell ref="N6:P6"/>
    <mergeCell ref="K6:L6"/>
    <mergeCell ref="K5:Q5"/>
    <mergeCell ref="R5:X5"/>
    <mergeCell ref="R6:S6"/>
    <mergeCell ref="U6:W6"/>
    <mergeCell ref="D6:E6"/>
    <mergeCell ref="G6:I6"/>
    <mergeCell ref="D23:J23"/>
    <mergeCell ref="K23:Q23"/>
    <mergeCell ref="R23:X23"/>
  </mergeCells>
  <printOptions/>
  <pageMargins left="0.31496062992125984" right="0.31496062992125984" top="0.5511811023622047" bottom="0.5511811023622047"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Q34"/>
  <sheetViews>
    <sheetView zoomScalePageLayoutView="0" workbookViewId="0" topLeftCell="A1">
      <selection activeCell="R21" sqref="R21"/>
    </sheetView>
  </sheetViews>
  <sheetFormatPr defaultColWidth="9.140625" defaultRowHeight="15"/>
  <cols>
    <col min="1" max="1" width="12.7109375" style="2" customWidth="1"/>
    <col min="2" max="2" width="15.28125" style="0" customWidth="1"/>
    <col min="3" max="3" width="14.421875" style="0" customWidth="1"/>
    <col min="4" max="15" width="13.57421875" style="0" customWidth="1"/>
  </cols>
  <sheetData>
    <row r="1" ht="14.25">
      <c r="A1" s="34" t="s">
        <v>82</v>
      </c>
    </row>
    <row r="2" spans="1:17" ht="14.25">
      <c r="A2" s="196" t="s">
        <v>26</v>
      </c>
      <c r="B2" s="196"/>
      <c r="C2" s="196"/>
      <c r="D2" s="196"/>
      <c r="E2" s="196"/>
      <c r="F2" s="196"/>
      <c r="G2" s="196"/>
      <c r="H2" s="196"/>
      <c r="I2" s="196"/>
      <c r="J2" s="196"/>
      <c r="K2" s="196"/>
      <c r="L2" s="196"/>
      <c r="M2" s="196"/>
      <c r="N2" s="196"/>
      <c r="O2" s="196"/>
      <c r="P2" s="78"/>
      <c r="Q2" s="78"/>
    </row>
    <row r="3" spans="1:17" ht="14.25">
      <c r="A3" s="212" t="s">
        <v>93</v>
      </c>
      <c r="B3" s="212"/>
      <c r="C3" s="212"/>
      <c r="D3" s="212"/>
      <c r="E3" s="212"/>
      <c r="F3" s="212"/>
      <c r="G3" s="212"/>
      <c r="H3" s="212"/>
      <c r="I3" s="212"/>
      <c r="J3" s="212"/>
      <c r="K3" s="212"/>
      <c r="L3" s="212"/>
      <c r="M3" s="212"/>
      <c r="N3" s="212"/>
      <c r="O3" s="212"/>
      <c r="P3" s="110"/>
      <c r="Q3" s="110"/>
    </row>
    <row r="4" ht="15" thickBot="1"/>
    <row r="5" spans="1:15" s="33" customFormat="1" ht="15" thickTop="1">
      <c r="A5" s="208" t="s">
        <v>50</v>
      </c>
      <c r="B5" s="208"/>
      <c r="C5" s="218"/>
      <c r="D5" s="216" t="s">
        <v>44</v>
      </c>
      <c r="E5" s="214"/>
      <c r="F5" s="214"/>
      <c r="G5" s="217"/>
      <c r="H5" s="216" t="s">
        <v>43</v>
      </c>
      <c r="I5" s="214"/>
      <c r="J5" s="214"/>
      <c r="K5" s="217"/>
      <c r="L5" s="216" t="s">
        <v>0</v>
      </c>
      <c r="M5" s="214"/>
      <c r="N5" s="214"/>
      <c r="O5" s="214"/>
    </row>
    <row r="6" spans="1:15" ht="51.75" customHeight="1">
      <c r="A6" s="101" t="s">
        <v>41</v>
      </c>
      <c r="B6" s="94" t="s">
        <v>69</v>
      </c>
      <c r="C6" s="95" t="s">
        <v>40</v>
      </c>
      <c r="D6" s="63" t="s">
        <v>19</v>
      </c>
      <c r="E6" s="60" t="s">
        <v>20</v>
      </c>
      <c r="F6" s="60" t="s">
        <v>42</v>
      </c>
      <c r="G6" s="109" t="s">
        <v>0</v>
      </c>
      <c r="H6" s="63" t="s">
        <v>19</v>
      </c>
      <c r="I6" s="60" t="s">
        <v>20</v>
      </c>
      <c r="J6" s="60" t="s">
        <v>42</v>
      </c>
      <c r="K6" s="109" t="s">
        <v>0</v>
      </c>
      <c r="L6" s="93" t="s">
        <v>19</v>
      </c>
      <c r="M6" s="60" t="s">
        <v>20</v>
      </c>
      <c r="N6" s="60" t="s">
        <v>42</v>
      </c>
      <c r="O6" s="76" t="s">
        <v>0</v>
      </c>
    </row>
    <row r="7" spans="1:15" ht="14.25">
      <c r="A7" s="102" t="s">
        <v>71</v>
      </c>
      <c r="B7" s="96" t="s">
        <v>71</v>
      </c>
      <c r="C7" s="97" t="s">
        <v>71</v>
      </c>
      <c r="D7" s="186">
        <v>1032</v>
      </c>
      <c r="E7" s="116">
        <v>10573</v>
      </c>
      <c r="F7" s="116">
        <v>133</v>
      </c>
      <c r="G7" s="187">
        <v>11738</v>
      </c>
      <c r="H7" s="186">
        <v>326</v>
      </c>
      <c r="I7" s="116">
        <v>3084</v>
      </c>
      <c r="J7" s="116">
        <v>265</v>
      </c>
      <c r="K7" s="187">
        <v>3675</v>
      </c>
      <c r="L7" s="186">
        <f>SUM(H7,D7)</f>
        <v>1358</v>
      </c>
      <c r="M7" s="116">
        <f aca="true" t="shared" si="0" ref="M7:O14">SUM(I7,E7)</f>
        <v>13657</v>
      </c>
      <c r="N7" s="116">
        <f t="shared" si="0"/>
        <v>398</v>
      </c>
      <c r="O7" s="119">
        <f t="shared" si="0"/>
        <v>15413</v>
      </c>
    </row>
    <row r="8" spans="1:15" ht="14.25">
      <c r="A8" s="102" t="s">
        <v>71</v>
      </c>
      <c r="B8" s="96" t="s">
        <v>71</v>
      </c>
      <c r="C8" s="97" t="s">
        <v>70</v>
      </c>
      <c r="D8" s="186">
        <v>562</v>
      </c>
      <c r="E8" s="116">
        <v>5007</v>
      </c>
      <c r="F8" s="116">
        <v>116</v>
      </c>
      <c r="G8" s="187">
        <v>5685</v>
      </c>
      <c r="H8" s="186">
        <v>279</v>
      </c>
      <c r="I8" s="116">
        <v>2163</v>
      </c>
      <c r="J8" s="116">
        <v>687</v>
      </c>
      <c r="K8" s="187">
        <v>3129</v>
      </c>
      <c r="L8" s="186">
        <f aca="true" t="shared" si="1" ref="L8:L14">SUM(H8,D8)</f>
        <v>841</v>
      </c>
      <c r="M8" s="116">
        <f t="shared" si="0"/>
        <v>7170</v>
      </c>
      <c r="N8" s="116">
        <f t="shared" si="0"/>
        <v>803</v>
      </c>
      <c r="O8" s="119">
        <f t="shared" si="0"/>
        <v>8814</v>
      </c>
    </row>
    <row r="9" spans="1:15" ht="14.25">
      <c r="A9" s="102" t="s">
        <v>71</v>
      </c>
      <c r="B9" s="96" t="s">
        <v>70</v>
      </c>
      <c r="C9" s="97" t="s">
        <v>71</v>
      </c>
      <c r="D9" s="186">
        <v>535</v>
      </c>
      <c r="E9" s="116">
        <v>5097</v>
      </c>
      <c r="F9" s="116">
        <v>60</v>
      </c>
      <c r="G9" s="187">
        <v>5692</v>
      </c>
      <c r="H9" s="186">
        <v>177</v>
      </c>
      <c r="I9" s="116">
        <v>1632</v>
      </c>
      <c r="J9" s="116">
        <v>114</v>
      </c>
      <c r="K9" s="187">
        <v>1923</v>
      </c>
      <c r="L9" s="186">
        <f t="shared" si="1"/>
        <v>712</v>
      </c>
      <c r="M9" s="116">
        <f t="shared" si="0"/>
        <v>6729</v>
      </c>
      <c r="N9" s="116">
        <f t="shared" si="0"/>
        <v>174</v>
      </c>
      <c r="O9" s="119">
        <f t="shared" si="0"/>
        <v>7615</v>
      </c>
    </row>
    <row r="10" spans="1:15" ht="14.25">
      <c r="A10" s="102" t="s">
        <v>70</v>
      </c>
      <c r="B10" s="96" t="s">
        <v>71</v>
      </c>
      <c r="C10" s="97" t="s">
        <v>71</v>
      </c>
      <c r="D10" s="186">
        <v>1852</v>
      </c>
      <c r="E10" s="116">
        <v>24852</v>
      </c>
      <c r="F10" s="116">
        <v>145</v>
      </c>
      <c r="G10" s="187">
        <v>26849</v>
      </c>
      <c r="H10" s="186">
        <v>114</v>
      </c>
      <c r="I10" s="116">
        <v>1283</v>
      </c>
      <c r="J10" s="116">
        <v>32</v>
      </c>
      <c r="K10" s="187">
        <v>1429</v>
      </c>
      <c r="L10" s="186">
        <f t="shared" si="1"/>
        <v>1966</v>
      </c>
      <c r="M10" s="116">
        <f t="shared" si="0"/>
        <v>26135</v>
      </c>
      <c r="N10" s="116">
        <f t="shared" si="0"/>
        <v>177</v>
      </c>
      <c r="O10" s="119">
        <f t="shared" si="0"/>
        <v>28278</v>
      </c>
    </row>
    <row r="11" spans="1:15" ht="14.25">
      <c r="A11" s="102" t="s">
        <v>71</v>
      </c>
      <c r="B11" s="96" t="s">
        <v>70</v>
      </c>
      <c r="C11" s="97" t="s">
        <v>70</v>
      </c>
      <c r="D11" s="186">
        <v>640</v>
      </c>
      <c r="E11" s="116">
        <v>8647</v>
      </c>
      <c r="F11" s="116">
        <v>149</v>
      </c>
      <c r="G11" s="187">
        <v>9436</v>
      </c>
      <c r="H11" s="186">
        <v>214</v>
      </c>
      <c r="I11" s="116">
        <v>2090</v>
      </c>
      <c r="J11" s="116">
        <v>488</v>
      </c>
      <c r="K11" s="187">
        <v>2792</v>
      </c>
      <c r="L11" s="186">
        <f t="shared" si="1"/>
        <v>854</v>
      </c>
      <c r="M11" s="116">
        <f t="shared" si="0"/>
        <v>10737</v>
      </c>
      <c r="N11" s="116">
        <f t="shared" si="0"/>
        <v>637</v>
      </c>
      <c r="O11" s="119">
        <f t="shared" si="0"/>
        <v>12228</v>
      </c>
    </row>
    <row r="12" spans="1:15" ht="14.25">
      <c r="A12" s="102" t="s">
        <v>70</v>
      </c>
      <c r="B12" s="96" t="s">
        <v>71</v>
      </c>
      <c r="C12" s="97" t="s">
        <v>70</v>
      </c>
      <c r="D12" s="186">
        <v>2240</v>
      </c>
      <c r="E12" s="116">
        <v>32331</v>
      </c>
      <c r="F12" s="116">
        <v>196</v>
      </c>
      <c r="G12" s="187">
        <v>34767</v>
      </c>
      <c r="H12" s="186">
        <v>156</v>
      </c>
      <c r="I12" s="116">
        <v>2146</v>
      </c>
      <c r="J12" s="116">
        <v>316</v>
      </c>
      <c r="K12" s="187">
        <v>2618</v>
      </c>
      <c r="L12" s="186">
        <f t="shared" si="1"/>
        <v>2396</v>
      </c>
      <c r="M12" s="116">
        <f t="shared" si="0"/>
        <v>34477</v>
      </c>
      <c r="N12" s="116">
        <f t="shared" si="0"/>
        <v>512</v>
      </c>
      <c r="O12" s="119">
        <f t="shared" si="0"/>
        <v>37385</v>
      </c>
    </row>
    <row r="13" spans="1:15" ht="14.25">
      <c r="A13" s="102" t="s">
        <v>70</v>
      </c>
      <c r="B13" s="96" t="s">
        <v>70</v>
      </c>
      <c r="C13" s="97" t="s">
        <v>71</v>
      </c>
      <c r="D13" s="186">
        <v>2635</v>
      </c>
      <c r="E13" s="116">
        <v>48568</v>
      </c>
      <c r="F13" s="116">
        <v>170</v>
      </c>
      <c r="G13" s="187">
        <v>51373</v>
      </c>
      <c r="H13" s="186">
        <v>146</v>
      </c>
      <c r="I13" s="116">
        <v>1519</v>
      </c>
      <c r="J13" s="116">
        <v>36</v>
      </c>
      <c r="K13" s="187">
        <v>1701</v>
      </c>
      <c r="L13" s="186">
        <f t="shared" si="1"/>
        <v>2781</v>
      </c>
      <c r="M13" s="116">
        <f t="shared" si="0"/>
        <v>50087</v>
      </c>
      <c r="N13" s="116">
        <f t="shared" si="0"/>
        <v>206</v>
      </c>
      <c r="O13" s="119">
        <f t="shared" si="0"/>
        <v>53074</v>
      </c>
    </row>
    <row r="14" spans="1:15" ht="14.25">
      <c r="A14" s="102" t="s">
        <v>70</v>
      </c>
      <c r="B14" s="96" t="s">
        <v>70</v>
      </c>
      <c r="C14" s="97" t="s">
        <v>70</v>
      </c>
      <c r="D14" s="186">
        <v>8399</v>
      </c>
      <c r="E14" s="116">
        <v>221467</v>
      </c>
      <c r="F14" s="116">
        <v>644</v>
      </c>
      <c r="G14" s="187">
        <v>230510</v>
      </c>
      <c r="H14" s="186">
        <v>377</v>
      </c>
      <c r="I14" s="116">
        <v>5321</v>
      </c>
      <c r="J14" s="116">
        <v>890</v>
      </c>
      <c r="K14" s="187">
        <v>6588</v>
      </c>
      <c r="L14" s="186">
        <f t="shared" si="1"/>
        <v>8776</v>
      </c>
      <c r="M14" s="116">
        <f t="shared" si="0"/>
        <v>226788</v>
      </c>
      <c r="N14" s="116">
        <f t="shared" si="0"/>
        <v>1534</v>
      </c>
      <c r="O14" s="119">
        <f t="shared" si="0"/>
        <v>237098</v>
      </c>
    </row>
    <row r="15" spans="1:15" s="34" customFormat="1" ht="14.25">
      <c r="A15" s="99"/>
      <c r="B15" s="99"/>
      <c r="C15" s="100" t="s">
        <v>0</v>
      </c>
      <c r="D15" s="188">
        <f>SUM(D7:D14)</f>
        <v>17895</v>
      </c>
      <c r="E15" s="117">
        <f aca="true" t="shared" si="2" ref="E15:O15">SUM(E7:E14)</f>
        <v>356542</v>
      </c>
      <c r="F15" s="117">
        <f t="shared" si="2"/>
        <v>1613</v>
      </c>
      <c r="G15" s="189">
        <f t="shared" si="2"/>
        <v>376050</v>
      </c>
      <c r="H15" s="188">
        <f t="shared" si="2"/>
        <v>1789</v>
      </c>
      <c r="I15" s="117">
        <f t="shared" si="2"/>
        <v>19238</v>
      </c>
      <c r="J15" s="117">
        <f t="shared" si="2"/>
        <v>2828</v>
      </c>
      <c r="K15" s="189">
        <f t="shared" si="2"/>
        <v>23855</v>
      </c>
      <c r="L15" s="188">
        <f t="shared" si="2"/>
        <v>19684</v>
      </c>
      <c r="M15" s="117">
        <f t="shared" si="2"/>
        <v>375780</v>
      </c>
      <c r="N15" s="117">
        <f t="shared" si="2"/>
        <v>4441</v>
      </c>
      <c r="O15" s="120">
        <f t="shared" si="2"/>
        <v>399905</v>
      </c>
    </row>
    <row r="16" spans="3:15" s="34" customFormat="1" ht="14.25">
      <c r="C16" s="35"/>
      <c r="D16" s="111"/>
      <c r="E16" s="111"/>
      <c r="F16" s="111"/>
      <c r="G16" s="111"/>
      <c r="H16" s="111"/>
      <c r="I16" s="111"/>
      <c r="J16" s="111"/>
      <c r="K16" s="111"/>
      <c r="L16" s="111"/>
      <c r="M16" s="111"/>
      <c r="N16" s="111"/>
      <c r="O16" s="111"/>
    </row>
    <row r="17" spans="3:15" s="34" customFormat="1" ht="14.25">
      <c r="C17" s="35"/>
      <c r="D17" s="111"/>
      <c r="E17" s="111"/>
      <c r="F17" s="111"/>
      <c r="G17" s="111"/>
      <c r="H17" s="111"/>
      <c r="I17" s="111"/>
      <c r="J17" s="111"/>
      <c r="K17" s="111"/>
      <c r="L17" s="111"/>
      <c r="M17" s="111"/>
      <c r="N17" s="111"/>
      <c r="O17" s="111"/>
    </row>
    <row r="19" spans="1:15" ht="14.25">
      <c r="A19" s="196" t="s">
        <v>26</v>
      </c>
      <c r="B19" s="196"/>
      <c r="C19" s="196"/>
      <c r="D19" s="196"/>
      <c r="E19" s="196"/>
      <c r="F19" s="196"/>
      <c r="G19" s="196"/>
      <c r="H19" s="196"/>
      <c r="I19" s="196"/>
      <c r="J19" s="196"/>
      <c r="K19" s="196"/>
      <c r="L19" s="196"/>
      <c r="M19" s="78"/>
      <c r="N19" s="78"/>
      <c r="O19" s="78"/>
    </row>
    <row r="20" spans="1:15" ht="14.25">
      <c r="A20" s="212" t="s">
        <v>94</v>
      </c>
      <c r="B20" s="212"/>
      <c r="C20" s="212"/>
      <c r="D20" s="212"/>
      <c r="E20" s="212"/>
      <c r="F20" s="212"/>
      <c r="G20" s="212"/>
      <c r="H20" s="212"/>
      <c r="I20" s="212"/>
      <c r="J20" s="212"/>
      <c r="K20" s="212"/>
      <c r="L20" s="212"/>
      <c r="M20" s="110"/>
      <c r="N20" s="110"/>
      <c r="O20" s="110"/>
    </row>
    <row r="21" ht="15" thickBot="1"/>
    <row r="22" spans="1:12" ht="15" thickTop="1">
      <c r="A22" s="208" t="s">
        <v>50</v>
      </c>
      <c r="B22" s="208"/>
      <c r="C22" s="208"/>
      <c r="D22" s="213" t="s">
        <v>44</v>
      </c>
      <c r="E22" s="214"/>
      <c r="F22" s="215"/>
      <c r="G22" s="213" t="s">
        <v>43</v>
      </c>
      <c r="H22" s="214"/>
      <c r="I22" s="215"/>
      <c r="J22" s="213" t="s">
        <v>0</v>
      </c>
      <c r="K22" s="214"/>
      <c r="L22" s="214"/>
    </row>
    <row r="23" spans="1:12" ht="48.75" customHeight="1">
      <c r="A23" s="101" t="s">
        <v>41</v>
      </c>
      <c r="B23" s="60" t="s">
        <v>69</v>
      </c>
      <c r="C23" s="105" t="s">
        <v>40</v>
      </c>
      <c r="D23" s="106" t="s">
        <v>19</v>
      </c>
      <c r="E23" s="60" t="s">
        <v>20</v>
      </c>
      <c r="F23" s="108" t="s">
        <v>0</v>
      </c>
      <c r="G23" s="106" t="s">
        <v>19</v>
      </c>
      <c r="H23" s="60" t="s">
        <v>20</v>
      </c>
      <c r="I23" s="108" t="s">
        <v>0</v>
      </c>
      <c r="J23" s="106" t="s">
        <v>19</v>
      </c>
      <c r="K23" s="60" t="s">
        <v>20</v>
      </c>
      <c r="L23" s="76" t="s">
        <v>0</v>
      </c>
    </row>
    <row r="24" spans="1:12" ht="14.25">
      <c r="A24" s="102" t="s">
        <v>71</v>
      </c>
      <c r="B24" s="98" t="s">
        <v>71</v>
      </c>
      <c r="C24" s="103" t="s">
        <v>71</v>
      </c>
      <c r="D24" s="137">
        <f>D7/(D7+E7)*100</f>
        <v>8.892718655751832</v>
      </c>
      <c r="E24" s="138">
        <f>E7/(E7+D7)*100</f>
        <v>91.10728134424816</v>
      </c>
      <c r="F24" s="139">
        <f>SUM(D24:E24)</f>
        <v>100</v>
      </c>
      <c r="G24" s="137">
        <f>H7/(H7+I7)*100</f>
        <v>9.560117302052786</v>
      </c>
      <c r="H24" s="138">
        <f>I7/(I7+H7)*100</f>
        <v>90.43988269794721</v>
      </c>
      <c r="I24" s="139">
        <f>SUM(G24:H24)</f>
        <v>100</v>
      </c>
      <c r="J24" s="137">
        <f>L7/(L7+M7)*100</f>
        <v>9.044289044289044</v>
      </c>
      <c r="K24" s="138">
        <f>M7/(M7+L7)*100</f>
        <v>90.95571095571096</v>
      </c>
      <c r="L24" s="141">
        <f>SUM(J24:K24)</f>
        <v>100</v>
      </c>
    </row>
    <row r="25" spans="1:12" ht="14.25">
      <c r="A25" s="102" t="s">
        <v>71</v>
      </c>
      <c r="B25" s="98" t="s">
        <v>71</v>
      </c>
      <c r="C25" s="103" t="s">
        <v>70</v>
      </c>
      <c r="D25" s="137">
        <f aca="true" t="shared" si="3" ref="D25:D32">D8/(D8+E8)*100</f>
        <v>10.091578380319627</v>
      </c>
      <c r="E25" s="138">
        <f aca="true" t="shared" si="4" ref="E25:E32">E8/(E8+D8)*100</f>
        <v>89.90842161968038</v>
      </c>
      <c r="F25" s="139">
        <f aca="true" t="shared" si="5" ref="F25:F32">SUM(D25:E25)</f>
        <v>100.00000000000001</v>
      </c>
      <c r="G25" s="137">
        <f aca="true" t="shared" si="6" ref="G25:G32">H8/(H8+I8)*100</f>
        <v>11.425061425061426</v>
      </c>
      <c r="H25" s="138">
        <f aca="true" t="shared" si="7" ref="H25:H32">I8/(I8+H8)*100</f>
        <v>88.57493857493857</v>
      </c>
      <c r="I25" s="139">
        <f aca="true" t="shared" si="8" ref="I25:I32">SUM(G25:H25)</f>
        <v>100</v>
      </c>
      <c r="J25" s="137">
        <f aca="true" t="shared" si="9" ref="J25:J32">L8/(L8+M8)*100</f>
        <v>10.498065160404444</v>
      </c>
      <c r="K25" s="138">
        <f aca="true" t="shared" si="10" ref="K25:K32">M8/(M8+L8)*100</f>
        <v>89.50193483959555</v>
      </c>
      <c r="L25" s="141">
        <f aca="true" t="shared" si="11" ref="L25:L32">SUM(J25:K25)</f>
        <v>100</v>
      </c>
    </row>
    <row r="26" spans="1:12" ht="14.25">
      <c r="A26" s="102" t="s">
        <v>71</v>
      </c>
      <c r="B26" s="98" t="s">
        <v>70</v>
      </c>
      <c r="C26" s="103" t="s">
        <v>71</v>
      </c>
      <c r="D26" s="137">
        <f t="shared" si="3"/>
        <v>9.499289772727272</v>
      </c>
      <c r="E26" s="138">
        <f t="shared" si="4"/>
        <v>90.50071022727273</v>
      </c>
      <c r="F26" s="139">
        <f t="shared" si="5"/>
        <v>100</v>
      </c>
      <c r="G26" s="137">
        <f t="shared" si="6"/>
        <v>9.78441127694859</v>
      </c>
      <c r="H26" s="138">
        <f t="shared" si="7"/>
        <v>90.21558872305141</v>
      </c>
      <c r="I26" s="139">
        <f t="shared" si="8"/>
        <v>100</v>
      </c>
      <c r="J26" s="137">
        <f t="shared" si="9"/>
        <v>9.568606370111544</v>
      </c>
      <c r="K26" s="138">
        <f t="shared" si="10"/>
        <v>90.43139362988846</v>
      </c>
      <c r="L26" s="141">
        <f t="shared" si="11"/>
        <v>100</v>
      </c>
    </row>
    <row r="27" spans="1:12" ht="14.25">
      <c r="A27" s="102" t="s">
        <v>70</v>
      </c>
      <c r="B27" s="98" t="s">
        <v>71</v>
      </c>
      <c r="C27" s="103" t="s">
        <v>71</v>
      </c>
      <c r="D27" s="137">
        <f t="shared" si="3"/>
        <v>6.935290593169563</v>
      </c>
      <c r="E27" s="138">
        <f t="shared" si="4"/>
        <v>93.06470940683043</v>
      </c>
      <c r="F27" s="139">
        <f t="shared" si="5"/>
        <v>100</v>
      </c>
      <c r="G27" s="137">
        <f t="shared" si="6"/>
        <v>8.16034359341446</v>
      </c>
      <c r="H27" s="138">
        <f t="shared" si="7"/>
        <v>91.83965640658555</v>
      </c>
      <c r="I27" s="139">
        <f t="shared" si="8"/>
        <v>100</v>
      </c>
      <c r="J27" s="137">
        <f t="shared" si="9"/>
        <v>6.996192306323619</v>
      </c>
      <c r="K27" s="138">
        <f t="shared" si="10"/>
        <v>93.00380769367638</v>
      </c>
      <c r="L27" s="141">
        <f t="shared" si="11"/>
        <v>100</v>
      </c>
    </row>
    <row r="28" spans="1:12" ht="14.25">
      <c r="A28" s="102" t="s">
        <v>71</v>
      </c>
      <c r="B28" s="98" t="s">
        <v>70</v>
      </c>
      <c r="C28" s="103" t="s">
        <v>70</v>
      </c>
      <c r="D28" s="137">
        <f t="shared" si="3"/>
        <v>6.891353504899321</v>
      </c>
      <c r="E28" s="138">
        <f t="shared" si="4"/>
        <v>93.10864649510067</v>
      </c>
      <c r="F28" s="139">
        <f t="shared" si="5"/>
        <v>100</v>
      </c>
      <c r="G28" s="137">
        <f t="shared" si="6"/>
        <v>9.288194444444445</v>
      </c>
      <c r="H28" s="138">
        <f t="shared" si="7"/>
        <v>90.71180555555556</v>
      </c>
      <c r="I28" s="139">
        <f t="shared" si="8"/>
        <v>100</v>
      </c>
      <c r="J28" s="137">
        <f t="shared" si="9"/>
        <v>7.367785350703132</v>
      </c>
      <c r="K28" s="138">
        <f t="shared" si="10"/>
        <v>92.63221464929687</v>
      </c>
      <c r="L28" s="141">
        <f t="shared" si="11"/>
        <v>100</v>
      </c>
    </row>
    <row r="29" spans="1:12" ht="14.25">
      <c r="A29" s="102" t="s">
        <v>70</v>
      </c>
      <c r="B29" s="98" t="s">
        <v>71</v>
      </c>
      <c r="C29" s="103" t="s">
        <v>70</v>
      </c>
      <c r="D29" s="137">
        <f t="shared" si="3"/>
        <v>6.479419166353302</v>
      </c>
      <c r="E29" s="138">
        <f t="shared" si="4"/>
        <v>93.52058083364669</v>
      </c>
      <c r="F29" s="139">
        <f t="shared" si="5"/>
        <v>99.99999999999999</v>
      </c>
      <c r="G29" s="137">
        <f t="shared" si="6"/>
        <v>6.776715899218071</v>
      </c>
      <c r="H29" s="138">
        <f t="shared" si="7"/>
        <v>93.22328410078194</v>
      </c>
      <c r="I29" s="139">
        <f t="shared" si="8"/>
        <v>100.00000000000001</v>
      </c>
      <c r="J29" s="137">
        <f t="shared" si="9"/>
        <v>6.497979551433299</v>
      </c>
      <c r="K29" s="138">
        <f t="shared" si="10"/>
        <v>93.5020204485667</v>
      </c>
      <c r="L29" s="141">
        <f t="shared" si="11"/>
        <v>100</v>
      </c>
    </row>
    <row r="30" spans="1:12" ht="14.25">
      <c r="A30" s="102" t="s">
        <v>70</v>
      </c>
      <c r="B30" s="98" t="s">
        <v>70</v>
      </c>
      <c r="C30" s="103" t="s">
        <v>71</v>
      </c>
      <c r="D30" s="137">
        <f t="shared" si="3"/>
        <v>5.146182840849169</v>
      </c>
      <c r="E30" s="138">
        <f t="shared" si="4"/>
        <v>94.85381715915084</v>
      </c>
      <c r="F30" s="139">
        <f t="shared" si="5"/>
        <v>100</v>
      </c>
      <c r="G30" s="137">
        <f t="shared" si="6"/>
        <v>8.76876876876877</v>
      </c>
      <c r="H30" s="138">
        <f t="shared" si="7"/>
        <v>91.23123123123123</v>
      </c>
      <c r="I30" s="139">
        <f t="shared" si="8"/>
        <v>100</v>
      </c>
      <c r="J30" s="137">
        <f t="shared" si="9"/>
        <v>5.260270863282137</v>
      </c>
      <c r="K30" s="138">
        <f t="shared" si="10"/>
        <v>94.73972913671787</v>
      </c>
      <c r="L30" s="141">
        <f t="shared" si="11"/>
        <v>100</v>
      </c>
    </row>
    <row r="31" spans="1:12" ht="14.25">
      <c r="A31" s="102" t="s">
        <v>70</v>
      </c>
      <c r="B31" s="98" t="s">
        <v>70</v>
      </c>
      <c r="C31" s="103" t="s">
        <v>70</v>
      </c>
      <c r="D31" s="137">
        <f t="shared" si="3"/>
        <v>3.6538679056493786</v>
      </c>
      <c r="E31" s="138">
        <f t="shared" si="4"/>
        <v>96.34613209435062</v>
      </c>
      <c r="F31" s="139">
        <f t="shared" si="5"/>
        <v>100</v>
      </c>
      <c r="G31" s="137">
        <f t="shared" si="6"/>
        <v>6.616356616356617</v>
      </c>
      <c r="H31" s="138">
        <f t="shared" si="7"/>
        <v>93.38364338364339</v>
      </c>
      <c r="I31" s="139">
        <f t="shared" si="8"/>
        <v>100</v>
      </c>
      <c r="J31" s="137">
        <f t="shared" si="9"/>
        <v>3.7255268207366155</v>
      </c>
      <c r="K31" s="138">
        <f t="shared" si="10"/>
        <v>96.27447317926338</v>
      </c>
      <c r="L31" s="141">
        <f t="shared" si="11"/>
        <v>100</v>
      </c>
    </row>
    <row r="32" spans="1:12" s="2" customFormat="1" ht="14.25">
      <c r="A32" s="99"/>
      <c r="B32" s="99"/>
      <c r="C32" s="104" t="s">
        <v>0</v>
      </c>
      <c r="D32" s="142">
        <f t="shared" si="3"/>
        <v>4.779175134935917</v>
      </c>
      <c r="E32" s="143">
        <f t="shared" si="4"/>
        <v>95.22082486506407</v>
      </c>
      <c r="F32" s="144">
        <f t="shared" si="5"/>
        <v>99.99999999999999</v>
      </c>
      <c r="G32" s="142">
        <f t="shared" si="6"/>
        <v>8.508108622247587</v>
      </c>
      <c r="H32" s="143">
        <f t="shared" si="7"/>
        <v>91.49189137775241</v>
      </c>
      <c r="I32" s="144">
        <f t="shared" si="8"/>
        <v>100</v>
      </c>
      <c r="J32" s="142">
        <f t="shared" si="9"/>
        <v>4.977444217425607</v>
      </c>
      <c r="K32" s="143">
        <f t="shared" si="10"/>
        <v>95.02255578257439</v>
      </c>
      <c r="L32" s="146">
        <f t="shared" si="11"/>
        <v>100</v>
      </c>
    </row>
    <row r="34" ht="14.25">
      <c r="A34" s="178"/>
    </row>
  </sheetData>
  <sheetProtection/>
  <mergeCells count="12">
    <mergeCell ref="A2:O2"/>
    <mergeCell ref="A3:O3"/>
    <mergeCell ref="A19:L19"/>
    <mergeCell ref="A20:L20"/>
    <mergeCell ref="A5:C5"/>
    <mergeCell ref="D5:G5"/>
    <mergeCell ref="H5:K5"/>
    <mergeCell ref="L5:O5"/>
    <mergeCell ref="D22:F22"/>
    <mergeCell ref="G22:I22"/>
    <mergeCell ref="J22:L22"/>
    <mergeCell ref="A22:C22"/>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Q59" sqref="Q59"/>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R33" sqref="R33"/>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82</v>
      </c>
    </row>
    <row r="2" spans="1:14" s="3" customFormat="1" ht="12.75">
      <c r="A2" s="196" t="s">
        <v>26</v>
      </c>
      <c r="B2" s="196"/>
      <c r="C2" s="196"/>
      <c r="D2" s="196"/>
      <c r="E2" s="196"/>
      <c r="F2" s="196"/>
      <c r="G2" s="196"/>
      <c r="H2" s="196"/>
      <c r="I2" s="196"/>
      <c r="J2" s="196"/>
      <c r="K2" s="196"/>
      <c r="L2" s="196"/>
      <c r="M2" s="196"/>
      <c r="N2" s="196"/>
    </row>
    <row r="3" spans="1:14" ht="14.25">
      <c r="A3" s="196" t="s">
        <v>83</v>
      </c>
      <c r="B3" s="196"/>
      <c r="C3" s="196"/>
      <c r="D3" s="196"/>
      <c r="E3" s="196"/>
      <c r="F3" s="196"/>
      <c r="G3" s="196"/>
      <c r="H3" s="196"/>
      <c r="I3" s="196"/>
      <c r="J3" s="196"/>
      <c r="K3" s="196"/>
      <c r="L3" s="196"/>
      <c r="M3" s="196"/>
      <c r="N3" s="196"/>
    </row>
    <row r="4" spans="1:11" ht="15" thickBot="1">
      <c r="A4" s="31"/>
      <c r="B4" s="31"/>
      <c r="C4" s="31"/>
      <c r="D4" s="31"/>
      <c r="E4" s="31"/>
      <c r="F4" s="31"/>
      <c r="G4" s="31"/>
      <c r="H4" s="31"/>
      <c r="I4" s="31"/>
      <c r="J4" s="31"/>
      <c r="K4" s="31"/>
    </row>
    <row r="5" spans="1:14" ht="28.5" customHeight="1">
      <c r="A5" s="4"/>
      <c r="B5" s="197" t="s">
        <v>28</v>
      </c>
      <c r="C5" s="198"/>
      <c r="D5" s="198"/>
      <c r="E5" s="197" t="s">
        <v>16</v>
      </c>
      <c r="F5" s="198"/>
      <c r="G5" s="199"/>
      <c r="H5" s="197" t="s">
        <v>17</v>
      </c>
      <c r="I5" s="198"/>
      <c r="J5" s="199"/>
      <c r="K5" s="65"/>
      <c r="L5" s="194" t="s">
        <v>95</v>
      </c>
      <c r="M5" s="195"/>
      <c r="N5" s="195"/>
    </row>
    <row r="6" spans="1:14" ht="14.25">
      <c r="A6" s="5"/>
      <c r="B6" s="6" t="s">
        <v>1</v>
      </c>
      <c r="C6" s="7" t="s">
        <v>2</v>
      </c>
      <c r="D6" s="7" t="s">
        <v>0</v>
      </c>
      <c r="E6" s="6" t="s">
        <v>1</v>
      </c>
      <c r="F6" s="7" t="s">
        <v>2</v>
      </c>
      <c r="G6" s="7" t="s">
        <v>0</v>
      </c>
      <c r="H6" s="6" t="s">
        <v>1</v>
      </c>
      <c r="I6" s="7" t="s">
        <v>2</v>
      </c>
      <c r="J6" s="57" t="s">
        <v>0</v>
      </c>
      <c r="K6" s="7"/>
      <c r="L6" s="6" t="s">
        <v>1</v>
      </c>
      <c r="M6" s="7" t="s">
        <v>2</v>
      </c>
      <c r="N6" s="7" t="s">
        <v>0</v>
      </c>
    </row>
    <row r="7" spans="1:13" s="2" customFormat="1" ht="14.25">
      <c r="A7" s="8" t="s">
        <v>3</v>
      </c>
      <c r="B7" s="9"/>
      <c r="C7" s="10"/>
      <c r="E7" s="9"/>
      <c r="F7" s="10"/>
      <c r="H7" s="11"/>
      <c r="I7" s="12"/>
      <c r="J7" s="32"/>
      <c r="L7" s="11"/>
      <c r="M7" s="12"/>
    </row>
    <row r="8" spans="1:14" ht="14.25">
      <c r="A8" s="2" t="s">
        <v>4</v>
      </c>
      <c r="B8" s="13">
        <v>1700</v>
      </c>
      <c r="C8" s="14">
        <v>1542</v>
      </c>
      <c r="D8" s="14">
        <v>3242</v>
      </c>
      <c r="E8" s="13">
        <v>3194</v>
      </c>
      <c r="F8" s="14">
        <v>3151</v>
      </c>
      <c r="G8" s="14">
        <v>6345</v>
      </c>
      <c r="H8" s="18">
        <v>3172</v>
      </c>
      <c r="I8" s="17">
        <v>3219</v>
      </c>
      <c r="J8" s="72">
        <v>6391</v>
      </c>
      <c r="K8" s="14"/>
      <c r="L8" s="13">
        <v>8655</v>
      </c>
      <c r="M8" s="14">
        <v>8523</v>
      </c>
      <c r="N8" s="14">
        <v>17178</v>
      </c>
    </row>
    <row r="9" spans="1:14" ht="14.25">
      <c r="A9" s="2" t="s">
        <v>5</v>
      </c>
      <c r="B9" s="13">
        <v>3788</v>
      </c>
      <c r="C9" s="15">
        <v>4232</v>
      </c>
      <c r="D9" s="14">
        <v>8020</v>
      </c>
      <c r="E9" s="13">
        <v>7931</v>
      </c>
      <c r="F9" s="15">
        <v>9317</v>
      </c>
      <c r="G9" s="14">
        <v>17248</v>
      </c>
      <c r="H9" s="18">
        <v>9804</v>
      </c>
      <c r="I9" s="17">
        <v>11262</v>
      </c>
      <c r="J9" s="72">
        <v>21066</v>
      </c>
      <c r="K9" s="14"/>
      <c r="L9" s="13">
        <v>40819</v>
      </c>
      <c r="M9" s="15">
        <v>44297</v>
      </c>
      <c r="N9" s="14">
        <v>85116</v>
      </c>
    </row>
    <row r="10" spans="1:14" ht="14.25">
      <c r="A10" s="2" t="s">
        <v>6</v>
      </c>
      <c r="B10" s="13">
        <v>238</v>
      </c>
      <c r="C10" s="16">
        <v>203</v>
      </c>
      <c r="D10" s="17">
        <v>441</v>
      </c>
      <c r="E10" s="18">
        <v>863</v>
      </c>
      <c r="F10" s="16">
        <v>546</v>
      </c>
      <c r="G10" s="17">
        <v>1409</v>
      </c>
      <c r="H10" s="18">
        <v>919</v>
      </c>
      <c r="I10" s="17">
        <v>593</v>
      </c>
      <c r="J10" s="72">
        <v>1512</v>
      </c>
      <c r="K10" s="17"/>
      <c r="L10" s="18">
        <v>3052</v>
      </c>
      <c r="M10" s="16">
        <v>1444</v>
      </c>
      <c r="N10" s="17">
        <v>4496</v>
      </c>
    </row>
    <row r="11" spans="1:14" ht="14.25">
      <c r="A11" s="2" t="s">
        <v>7</v>
      </c>
      <c r="B11" s="13">
        <v>1531</v>
      </c>
      <c r="C11" s="16">
        <v>1200</v>
      </c>
      <c r="D11" s="17">
        <v>2731</v>
      </c>
      <c r="E11" s="18">
        <v>2504</v>
      </c>
      <c r="F11" s="16">
        <v>1944</v>
      </c>
      <c r="G11" s="17">
        <v>4448</v>
      </c>
      <c r="H11" s="18">
        <v>2416</v>
      </c>
      <c r="I11" s="17">
        <v>1807</v>
      </c>
      <c r="J11" s="72">
        <v>4223</v>
      </c>
      <c r="K11" s="17"/>
      <c r="L11" s="18">
        <v>6350</v>
      </c>
      <c r="M11" s="16">
        <v>3934</v>
      </c>
      <c r="N11" s="17">
        <v>10284</v>
      </c>
    </row>
    <row r="12" spans="1:14" s="19" customFormat="1" ht="12.75">
      <c r="A12" s="19" t="s">
        <v>0</v>
      </c>
      <c r="B12" s="20">
        <v>7257</v>
      </c>
      <c r="C12" s="21">
        <v>7177</v>
      </c>
      <c r="D12" s="21">
        <v>14434</v>
      </c>
      <c r="E12" s="22">
        <v>14492</v>
      </c>
      <c r="F12" s="21">
        <v>14958</v>
      </c>
      <c r="G12" s="21">
        <v>29450</v>
      </c>
      <c r="H12" s="22">
        <v>16311</v>
      </c>
      <c r="I12" s="21">
        <v>16881</v>
      </c>
      <c r="J12" s="70">
        <v>33192</v>
      </c>
      <c r="K12" s="21"/>
      <c r="L12" s="22">
        <v>58876</v>
      </c>
      <c r="M12" s="21">
        <v>58198</v>
      </c>
      <c r="N12" s="21">
        <v>117074</v>
      </c>
    </row>
    <row r="13" spans="1:14" s="2" customFormat="1" ht="14.25">
      <c r="A13" s="1" t="s">
        <v>8</v>
      </c>
      <c r="B13" s="13"/>
      <c r="C13" s="17"/>
      <c r="D13" s="17"/>
      <c r="E13" s="18"/>
      <c r="F13" s="17"/>
      <c r="G13" s="17"/>
      <c r="H13" s="18"/>
      <c r="I13" s="17"/>
      <c r="J13" s="72"/>
      <c r="K13" s="17"/>
      <c r="L13" s="18"/>
      <c r="M13" s="17"/>
      <c r="N13" s="17"/>
    </row>
    <row r="14" spans="1:14" ht="14.25">
      <c r="A14" s="2" t="s">
        <v>4</v>
      </c>
      <c r="B14" s="13">
        <v>1154</v>
      </c>
      <c r="C14" s="17">
        <v>1014</v>
      </c>
      <c r="D14" s="17">
        <v>2168</v>
      </c>
      <c r="E14" s="18">
        <v>1463</v>
      </c>
      <c r="F14" s="17">
        <v>1400</v>
      </c>
      <c r="G14" s="17">
        <v>2863</v>
      </c>
      <c r="H14" s="18">
        <v>1593</v>
      </c>
      <c r="I14" s="17">
        <v>1547</v>
      </c>
      <c r="J14" s="72">
        <v>3140</v>
      </c>
      <c r="K14" s="17"/>
      <c r="L14" s="18">
        <v>6242</v>
      </c>
      <c r="M14" s="17">
        <v>5777</v>
      </c>
      <c r="N14" s="17">
        <v>12019</v>
      </c>
    </row>
    <row r="15" spans="1:14" ht="14.25">
      <c r="A15" s="2" t="s">
        <v>5</v>
      </c>
      <c r="B15" s="13">
        <v>2719</v>
      </c>
      <c r="C15" s="16">
        <v>2671</v>
      </c>
      <c r="D15" s="17">
        <v>5390</v>
      </c>
      <c r="E15" s="18">
        <v>2818</v>
      </c>
      <c r="F15" s="16">
        <v>3015</v>
      </c>
      <c r="G15" s="17">
        <v>5833</v>
      </c>
      <c r="H15" s="18">
        <v>3453</v>
      </c>
      <c r="I15" s="17">
        <v>3701</v>
      </c>
      <c r="J15" s="72">
        <v>7154</v>
      </c>
      <c r="K15" s="17"/>
      <c r="L15" s="18">
        <v>21822</v>
      </c>
      <c r="M15" s="16">
        <v>22060</v>
      </c>
      <c r="N15" s="17">
        <v>43882</v>
      </c>
    </row>
    <row r="16" spans="1:14" ht="14.25">
      <c r="A16" s="2" t="s">
        <v>6</v>
      </c>
      <c r="B16" s="13">
        <v>80</v>
      </c>
      <c r="C16" s="16">
        <v>53</v>
      </c>
      <c r="D16" s="17">
        <v>133</v>
      </c>
      <c r="E16" s="18">
        <v>176</v>
      </c>
      <c r="F16" s="16">
        <v>124</v>
      </c>
      <c r="G16" s="17">
        <v>300</v>
      </c>
      <c r="H16" s="18">
        <v>176</v>
      </c>
      <c r="I16" s="17">
        <v>124</v>
      </c>
      <c r="J16" s="72">
        <v>300</v>
      </c>
      <c r="K16" s="17"/>
      <c r="L16" s="18">
        <v>669</v>
      </c>
      <c r="M16" s="16">
        <v>382</v>
      </c>
      <c r="N16" s="17">
        <v>1051</v>
      </c>
    </row>
    <row r="17" spans="1:14" ht="14.25">
      <c r="A17" s="2" t="s">
        <v>7</v>
      </c>
      <c r="B17" s="13">
        <v>147</v>
      </c>
      <c r="C17" s="16">
        <v>58</v>
      </c>
      <c r="D17" s="17">
        <v>205</v>
      </c>
      <c r="E17" s="18">
        <v>457</v>
      </c>
      <c r="F17" s="16">
        <v>295</v>
      </c>
      <c r="G17" s="17">
        <v>752</v>
      </c>
      <c r="H17" s="18">
        <v>418</v>
      </c>
      <c r="I17" s="17">
        <v>260</v>
      </c>
      <c r="J17" s="72">
        <v>678</v>
      </c>
      <c r="K17" s="17"/>
      <c r="L17" s="18">
        <v>1706</v>
      </c>
      <c r="M17" s="16">
        <v>866</v>
      </c>
      <c r="N17" s="17">
        <v>2572</v>
      </c>
    </row>
    <row r="18" spans="1:14" s="19" customFormat="1" ht="12.75">
      <c r="A18" s="19" t="s">
        <v>0</v>
      </c>
      <c r="B18" s="20">
        <v>4100</v>
      </c>
      <c r="C18" s="21">
        <v>3796</v>
      </c>
      <c r="D18" s="21">
        <v>7896</v>
      </c>
      <c r="E18" s="22">
        <v>4914</v>
      </c>
      <c r="F18" s="21">
        <v>4834</v>
      </c>
      <c r="G18" s="21">
        <v>9748</v>
      </c>
      <c r="H18" s="22">
        <v>5640</v>
      </c>
      <c r="I18" s="21">
        <v>5632</v>
      </c>
      <c r="J18" s="70">
        <v>11272</v>
      </c>
      <c r="K18" s="21"/>
      <c r="L18" s="22">
        <v>30439</v>
      </c>
      <c r="M18" s="21">
        <v>29085</v>
      </c>
      <c r="N18" s="21">
        <v>59524</v>
      </c>
    </row>
    <row r="19" spans="1:14" s="2" customFormat="1" ht="14.25">
      <c r="A19" s="1" t="s">
        <v>9</v>
      </c>
      <c r="B19" s="13"/>
      <c r="C19" s="17"/>
      <c r="D19" s="17"/>
      <c r="E19" s="18"/>
      <c r="F19" s="17"/>
      <c r="G19" s="17"/>
      <c r="H19" s="18"/>
      <c r="I19" s="17"/>
      <c r="J19" s="72"/>
      <c r="K19" s="17"/>
      <c r="L19" s="18"/>
      <c r="M19" s="17"/>
      <c r="N19" s="17"/>
    </row>
    <row r="20" spans="1:14" ht="14.25">
      <c r="A20" s="2" t="s">
        <v>4</v>
      </c>
      <c r="B20" s="13">
        <v>1424</v>
      </c>
      <c r="C20" s="17">
        <v>1507</v>
      </c>
      <c r="D20" s="17">
        <v>2931</v>
      </c>
      <c r="E20" s="18">
        <v>953</v>
      </c>
      <c r="F20" s="17">
        <v>1024</v>
      </c>
      <c r="G20" s="17">
        <v>1977</v>
      </c>
      <c r="H20" s="18">
        <v>948</v>
      </c>
      <c r="I20" s="17">
        <v>1000</v>
      </c>
      <c r="J20" s="72">
        <v>1948</v>
      </c>
      <c r="K20" s="17"/>
      <c r="L20" s="18">
        <v>2113</v>
      </c>
      <c r="M20" s="17">
        <v>2318</v>
      </c>
      <c r="N20" s="17">
        <v>4431</v>
      </c>
    </row>
    <row r="21" spans="1:14" ht="14.25">
      <c r="A21" s="2" t="s">
        <v>5</v>
      </c>
      <c r="B21" s="13">
        <v>1974</v>
      </c>
      <c r="C21" s="16">
        <v>2246</v>
      </c>
      <c r="D21" s="17">
        <v>4220</v>
      </c>
      <c r="E21" s="18">
        <v>1070</v>
      </c>
      <c r="F21" s="16">
        <v>1344</v>
      </c>
      <c r="G21" s="17">
        <v>2414</v>
      </c>
      <c r="H21" s="18">
        <v>1046</v>
      </c>
      <c r="I21" s="17">
        <v>1345</v>
      </c>
      <c r="J21" s="72">
        <v>2391</v>
      </c>
      <c r="K21" s="17"/>
      <c r="L21" s="18">
        <v>3779</v>
      </c>
      <c r="M21" s="16">
        <v>4261</v>
      </c>
      <c r="N21" s="17">
        <v>8040</v>
      </c>
    </row>
    <row r="22" spans="1:14" ht="14.25">
      <c r="A22" s="2" t="s">
        <v>7</v>
      </c>
      <c r="B22" s="13">
        <v>234</v>
      </c>
      <c r="C22" s="16">
        <v>200</v>
      </c>
      <c r="D22" s="17">
        <v>434</v>
      </c>
      <c r="E22" s="18">
        <v>181</v>
      </c>
      <c r="F22" s="16">
        <v>148</v>
      </c>
      <c r="G22" s="17">
        <v>329</v>
      </c>
      <c r="H22" s="18">
        <v>115</v>
      </c>
      <c r="I22" s="17">
        <v>93</v>
      </c>
      <c r="J22" s="72">
        <v>208</v>
      </c>
      <c r="K22" s="17"/>
      <c r="L22" s="18">
        <v>294</v>
      </c>
      <c r="M22" s="16">
        <v>237</v>
      </c>
      <c r="N22" s="17">
        <v>531</v>
      </c>
    </row>
    <row r="23" spans="1:14" ht="14.25">
      <c r="A23" s="2" t="s">
        <v>10</v>
      </c>
      <c r="B23" s="13">
        <v>68</v>
      </c>
      <c r="C23" s="16">
        <v>29</v>
      </c>
      <c r="D23" s="17">
        <v>97</v>
      </c>
      <c r="E23" s="18">
        <v>73</v>
      </c>
      <c r="F23" s="16">
        <v>33</v>
      </c>
      <c r="G23" s="17">
        <v>106</v>
      </c>
      <c r="H23" s="18">
        <v>57</v>
      </c>
      <c r="I23" s="17">
        <v>23</v>
      </c>
      <c r="J23" s="72">
        <v>80</v>
      </c>
      <c r="K23" s="17"/>
      <c r="L23" s="18">
        <v>192</v>
      </c>
      <c r="M23" s="16">
        <v>68</v>
      </c>
      <c r="N23" s="17">
        <v>260</v>
      </c>
    </row>
    <row r="24" spans="1:14" s="19" customFormat="1" ht="12.75">
      <c r="A24" s="19" t="s">
        <v>0</v>
      </c>
      <c r="B24" s="20">
        <v>3700</v>
      </c>
      <c r="C24" s="21">
        <v>3982</v>
      </c>
      <c r="D24" s="21">
        <v>7682</v>
      </c>
      <c r="E24" s="22">
        <v>2277</v>
      </c>
      <c r="F24" s="21">
        <v>2549</v>
      </c>
      <c r="G24" s="21">
        <v>4826</v>
      </c>
      <c r="H24" s="22">
        <v>2166</v>
      </c>
      <c r="I24" s="21">
        <v>2461</v>
      </c>
      <c r="J24" s="70">
        <v>4627</v>
      </c>
      <c r="K24" s="21"/>
      <c r="L24" s="22">
        <v>6378</v>
      </c>
      <c r="M24" s="21">
        <v>6884</v>
      </c>
      <c r="N24" s="21">
        <v>13262</v>
      </c>
    </row>
    <row r="25" spans="1:14" s="2" customFormat="1" ht="14.25">
      <c r="A25" s="1" t="s">
        <v>11</v>
      </c>
      <c r="B25" s="13"/>
      <c r="C25" s="17"/>
      <c r="D25" s="17"/>
      <c r="E25" s="18"/>
      <c r="F25" s="17"/>
      <c r="G25" s="17"/>
      <c r="H25" s="18"/>
      <c r="I25" s="17"/>
      <c r="J25" s="72"/>
      <c r="K25" s="17"/>
      <c r="L25" s="18"/>
      <c r="M25" s="17"/>
      <c r="N25" s="17"/>
    </row>
    <row r="26" spans="1:14" ht="14.25">
      <c r="A26" s="2" t="s">
        <v>4</v>
      </c>
      <c r="B26" s="13">
        <v>665</v>
      </c>
      <c r="C26" s="17">
        <v>568</v>
      </c>
      <c r="D26" s="17">
        <v>1233</v>
      </c>
      <c r="E26" s="18">
        <v>2075</v>
      </c>
      <c r="F26" s="17">
        <v>2139</v>
      </c>
      <c r="G26" s="17">
        <v>4214</v>
      </c>
      <c r="H26" s="18">
        <v>1945</v>
      </c>
      <c r="I26" s="17">
        <v>2086</v>
      </c>
      <c r="J26" s="72">
        <v>4031</v>
      </c>
      <c r="K26" s="17"/>
      <c r="L26" s="18">
        <v>5622</v>
      </c>
      <c r="M26" s="17">
        <v>5454</v>
      </c>
      <c r="N26" s="17">
        <v>11076</v>
      </c>
    </row>
    <row r="27" spans="1:14" ht="14.25">
      <c r="A27" s="2" t="s">
        <v>5</v>
      </c>
      <c r="B27" s="13">
        <v>1459</v>
      </c>
      <c r="C27" s="16">
        <v>1436</v>
      </c>
      <c r="D27" s="17">
        <v>2895</v>
      </c>
      <c r="E27" s="18">
        <v>5973</v>
      </c>
      <c r="F27" s="16">
        <v>6179</v>
      </c>
      <c r="G27" s="17">
        <v>12152</v>
      </c>
      <c r="H27" s="18">
        <v>7706</v>
      </c>
      <c r="I27" s="17">
        <v>7857</v>
      </c>
      <c r="J27" s="72">
        <v>15563</v>
      </c>
      <c r="K27" s="17"/>
      <c r="L27" s="18">
        <v>32653</v>
      </c>
      <c r="M27" s="16">
        <v>31780</v>
      </c>
      <c r="N27" s="17">
        <v>64433</v>
      </c>
    </row>
    <row r="28" spans="1:14" ht="14.25">
      <c r="A28" s="2" t="s">
        <v>6</v>
      </c>
      <c r="B28" s="13">
        <v>17</v>
      </c>
      <c r="C28" s="16">
        <v>4</v>
      </c>
      <c r="D28" s="17">
        <v>21</v>
      </c>
      <c r="E28" s="18">
        <v>159</v>
      </c>
      <c r="F28" s="16">
        <v>31</v>
      </c>
      <c r="G28" s="17">
        <v>190</v>
      </c>
      <c r="H28" s="18">
        <v>189</v>
      </c>
      <c r="I28" s="17">
        <v>30</v>
      </c>
      <c r="J28" s="72">
        <v>219</v>
      </c>
      <c r="K28" s="17"/>
      <c r="L28" s="18">
        <v>674</v>
      </c>
      <c r="M28" s="16">
        <v>110</v>
      </c>
      <c r="N28" s="17">
        <v>784</v>
      </c>
    </row>
    <row r="29" spans="1:14" ht="14.25">
      <c r="A29" s="2" t="s">
        <v>7</v>
      </c>
      <c r="B29" s="13">
        <v>10</v>
      </c>
      <c r="C29" s="16">
        <v>10</v>
      </c>
      <c r="D29" s="17">
        <v>20</v>
      </c>
      <c r="E29" s="18">
        <v>23</v>
      </c>
      <c r="F29" s="16">
        <v>49</v>
      </c>
      <c r="G29" s="17">
        <v>72</v>
      </c>
      <c r="H29" s="18">
        <v>43</v>
      </c>
      <c r="I29" s="17">
        <v>78</v>
      </c>
      <c r="J29" s="72">
        <v>121</v>
      </c>
      <c r="K29" s="17"/>
      <c r="L29" s="18">
        <v>143</v>
      </c>
      <c r="M29" s="16">
        <v>236</v>
      </c>
      <c r="N29" s="17">
        <v>379</v>
      </c>
    </row>
    <row r="30" spans="1:14" s="19" customFormat="1" ht="12.75">
      <c r="A30" s="19" t="s">
        <v>0</v>
      </c>
      <c r="B30" s="20">
        <v>2151</v>
      </c>
      <c r="C30" s="21">
        <v>2018</v>
      </c>
      <c r="D30" s="21">
        <v>4169</v>
      </c>
      <c r="E30" s="22">
        <v>8230</v>
      </c>
      <c r="F30" s="21">
        <v>8398</v>
      </c>
      <c r="G30" s="21">
        <v>16628</v>
      </c>
      <c r="H30" s="22">
        <v>9883</v>
      </c>
      <c r="I30" s="21">
        <v>10051</v>
      </c>
      <c r="J30" s="70">
        <v>19934</v>
      </c>
      <c r="K30" s="21"/>
      <c r="L30" s="22">
        <v>39092</v>
      </c>
      <c r="M30" s="21">
        <v>37580</v>
      </c>
      <c r="N30" s="21">
        <v>76672</v>
      </c>
    </row>
    <row r="31" spans="1:14" s="2" customFormat="1" ht="14.25">
      <c r="A31" s="1" t="s">
        <v>12</v>
      </c>
      <c r="B31" s="13"/>
      <c r="C31" s="17"/>
      <c r="D31" s="17"/>
      <c r="E31" s="18"/>
      <c r="F31" s="17"/>
      <c r="G31" s="17"/>
      <c r="H31" s="18"/>
      <c r="I31" s="17"/>
      <c r="J31" s="72"/>
      <c r="K31" s="17"/>
      <c r="L31" s="18"/>
      <c r="M31" s="17"/>
      <c r="N31" s="17"/>
    </row>
    <row r="32" spans="1:14" ht="14.25">
      <c r="A32" s="2" t="s">
        <v>4</v>
      </c>
      <c r="B32" s="13">
        <v>1583</v>
      </c>
      <c r="C32" s="17">
        <v>1270</v>
      </c>
      <c r="D32" s="17">
        <v>2853</v>
      </c>
      <c r="E32" s="18">
        <v>3162</v>
      </c>
      <c r="F32" s="17">
        <v>3023</v>
      </c>
      <c r="G32" s="17">
        <v>6185</v>
      </c>
      <c r="H32" s="18">
        <v>3271</v>
      </c>
      <c r="I32" s="17">
        <v>3141</v>
      </c>
      <c r="J32" s="72">
        <v>6412</v>
      </c>
      <c r="K32" s="17"/>
      <c r="L32" s="18">
        <v>9869</v>
      </c>
      <c r="M32" s="17">
        <v>9092</v>
      </c>
      <c r="N32" s="17">
        <v>18961</v>
      </c>
    </row>
    <row r="33" spans="1:14" ht="14.25">
      <c r="A33" s="2" t="s">
        <v>5</v>
      </c>
      <c r="B33" s="13">
        <v>2470</v>
      </c>
      <c r="C33" s="16">
        <v>2477</v>
      </c>
      <c r="D33" s="17">
        <v>4947</v>
      </c>
      <c r="E33" s="18">
        <v>6469</v>
      </c>
      <c r="F33" s="16">
        <v>6973</v>
      </c>
      <c r="G33" s="17">
        <v>13442</v>
      </c>
      <c r="H33" s="18">
        <v>7259</v>
      </c>
      <c r="I33" s="17">
        <v>7927</v>
      </c>
      <c r="J33" s="72">
        <v>15186</v>
      </c>
      <c r="K33" s="17"/>
      <c r="L33" s="18">
        <v>33888</v>
      </c>
      <c r="M33" s="16">
        <v>35351</v>
      </c>
      <c r="N33" s="17">
        <v>69239</v>
      </c>
    </row>
    <row r="34" spans="1:14" ht="14.25">
      <c r="A34" s="2" t="s">
        <v>6</v>
      </c>
      <c r="B34" s="13">
        <v>205</v>
      </c>
      <c r="C34" s="16">
        <v>221</v>
      </c>
      <c r="D34" s="17">
        <v>426</v>
      </c>
      <c r="E34" s="18">
        <v>757</v>
      </c>
      <c r="F34" s="16">
        <v>442</v>
      </c>
      <c r="G34" s="17">
        <v>1199</v>
      </c>
      <c r="H34" s="18">
        <v>661</v>
      </c>
      <c r="I34" s="17">
        <v>401</v>
      </c>
      <c r="J34" s="72">
        <v>1062</v>
      </c>
      <c r="K34" s="17"/>
      <c r="L34" s="18">
        <v>2173</v>
      </c>
      <c r="M34" s="16">
        <v>881</v>
      </c>
      <c r="N34" s="17">
        <v>3054</v>
      </c>
    </row>
    <row r="35" spans="1:14" ht="14.25">
      <c r="A35" s="2" t="s">
        <v>7</v>
      </c>
      <c r="B35" s="13">
        <v>258</v>
      </c>
      <c r="C35" s="16">
        <v>347</v>
      </c>
      <c r="D35" s="17">
        <v>605</v>
      </c>
      <c r="E35" s="18">
        <v>600</v>
      </c>
      <c r="F35" s="16">
        <v>509</v>
      </c>
      <c r="G35" s="17">
        <v>1109</v>
      </c>
      <c r="H35" s="18">
        <v>552</v>
      </c>
      <c r="I35" s="17">
        <v>548</v>
      </c>
      <c r="J35" s="72">
        <v>1100</v>
      </c>
      <c r="K35" s="17"/>
      <c r="L35" s="18">
        <v>1947</v>
      </c>
      <c r="M35" s="16">
        <v>1500</v>
      </c>
      <c r="N35" s="17">
        <v>3447</v>
      </c>
    </row>
    <row r="36" spans="1:14" s="19" customFormat="1" ht="12.75">
      <c r="A36" s="19" t="s">
        <v>0</v>
      </c>
      <c r="B36" s="20">
        <v>4516</v>
      </c>
      <c r="C36" s="21">
        <v>4315</v>
      </c>
      <c r="D36" s="21">
        <v>8831</v>
      </c>
      <c r="E36" s="22">
        <v>10988</v>
      </c>
      <c r="F36" s="21">
        <v>10947</v>
      </c>
      <c r="G36" s="21">
        <v>21935</v>
      </c>
      <c r="H36" s="22">
        <v>11743</v>
      </c>
      <c r="I36" s="21">
        <v>12017</v>
      </c>
      <c r="J36" s="70">
        <v>23760</v>
      </c>
      <c r="K36" s="21"/>
      <c r="L36" s="22">
        <v>47877</v>
      </c>
      <c r="M36" s="21">
        <v>46824</v>
      </c>
      <c r="N36" s="21">
        <v>94701</v>
      </c>
    </row>
    <row r="37" spans="1:14" s="2" customFormat="1" ht="14.25">
      <c r="A37" s="1" t="s">
        <v>13</v>
      </c>
      <c r="B37" s="13"/>
      <c r="C37" s="17"/>
      <c r="D37" s="17"/>
      <c r="E37" s="18"/>
      <c r="F37" s="17"/>
      <c r="G37" s="17"/>
      <c r="H37" s="18"/>
      <c r="I37" s="17"/>
      <c r="J37" s="72"/>
      <c r="K37" s="17"/>
      <c r="L37" s="18"/>
      <c r="M37" s="17"/>
      <c r="N37" s="17"/>
    </row>
    <row r="38" spans="1:14" ht="14.25">
      <c r="A38" s="2" t="s">
        <v>4</v>
      </c>
      <c r="B38" s="13">
        <v>772</v>
      </c>
      <c r="C38" s="17">
        <v>809</v>
      </c>
      <c r="D38" s="17">
        <v>1581</v>
      </c>
      <c r="E38" s="18">
        <v>1703</v>
      </c>
      <c r="F38" s="17">
        <v>1896</v>
      </c>
      <c r="G38" s="17">
        <v>3599</v>
      </c>
      <c r="H38" s="18">
        <v>1802</v>
      </c>
      <c r="I38" s="17">
        <v>2009</v>
      </c>
      <c r="J38" s="72">
        <v>3811</v>
      </c>
      <c r="K38" s="17"/>
      <c r="L38" s="18">
        <v>4933</v>
      </c>
      <c r="M38" s="17">
        <v>5000</v>
      </c>
      <c r="N38" s="17">
        <v>9933</v>
      </c>
    </row>
    <row r="39" spans="1:14" ht="14.25">
      <c r="A39" s="2" t="s">
        <v>5</v>
      </c>
      <c r="B39" s="13">
        <v>1447</v>
      </c>
      <c r="C39" s="16">
        <v>1397</v>
      </c>
      <c r="D39" s="17">
        <v>2844</v>
      </c>
      <c r="E39" s="18">
        <v>5421</v>
      </c>
      <c r="F39" s="16">
        <v>4775</v>
      </c>
      <c r="G39" s="17">
        <v>10196</v>
      </c>
      <c r="H39" s="18">
        <v>5932</v>
      </c>
      <c r="I39" s="17">
        <v>5950</v>
      </c>
      <c r="J39" s="72">
        <v>11882</v>
      </c>
      <c r="K39" s="17"/>
      <c r="L39" s="18">
        <v>22210</v>
      </c>
      <c r="M39" s="16">
        <v>20404</v>
      </c>
      <c r="N39" s="17">
        <v>42614</v>
      </c>
    </row>
    <row r="40" spans="1:14" ht="14.25">
      <c r="A40" s="2" t="s">
        <v>6</v>
      </c>
      <c r="B40" s="13">
        <v>230</v>
      </c>
      <c r="C40" s="16">
        <v>125</v>
      </c>
      <c r="D40" s="17">
        <v>355</v>
      </c>
      <c r="E40" s="18">
        <v>686</v>
      </c>
      <c r="F40" s="16">
        <v>371</v>
      </c>
      <c r="G40" s="17">
        <v>1057</v>
      </c>
      <c r="H40" s="18">
        <v>740</v>
      </c>
      <c r="I40" s="17">
        <v>480</v>
      </c>
      <c r="J40" s="72">
        <v>1220</v>
      </c>
      <c r="K40" s="17"/>
      <c r="L40" s="18">
        <v>2468</v>
      </c>
      <c r="M40" s="16">
        <v>1607</v>
      </c>
      <c r="N40" s="17">
        <v>4075</v>
      </c>
    </row>
    <row r="41" spans="1:14" ht="14.25">
      <c r="A41" s="2" t="s">
        <v>7</v>
      </c>
      <c r="B41" s="13">
        <v>33</v>
      </c>
      <c r="C41" s="16">
        <v>44</v>
      </c>
      <c r="D41" s="17">
        <v>77</v>
      </c>
      <c r="E41" s="18">
        <v>88</v>
      </c>
      <c r="F41" s="16">
        <v>112</v>
      </c>
      <c r="G41" s="17">
        <v>200</v>
      </c>
      <c r="H41" s="18">
        <v>99</v>
      </c>
      <c r="I41" s="17">
        <v>134</v>
      </c>
      <c r="J41" s="72">
        <v>233</v>
      </c>
      <c r="K41" s="17"/>
      <c r="L41" s="18">
        <v>426</v>
      </c>
      <c r="M41" s="16">
        <v>536</v>
      </c>
      <c r="N41" s="17">
        <v>962</v>
      </c>
    </row>
    <row r="42" spans="1:14" s="19" customFormat="1" ht="12.75">
      <c r="A42" s="19" t="s">
        <v>0</v>
      </c>
      <c r="B42" s="20">
        <v>2482</v>
      </c>
      <c r="C42" s="21">
        <v>2375</v>
      </c>
      <c r="D42" s="21">
        <v>4857</v>
      </c>
      <c r="E42" s="22">
        <v>7898</v>
      </c>
      <c r="F42" s="21">
        <v>7154</v>
      </c>
      <c r="G42" s="21">
        <v>15052</v>
      </c>
      <c r="H42" s="22">
        <v>8573</v>
      </c>
      <c r="I42" s="21">
        <v>8573</v>
      </c>
      <c r="J42" s="70">
        <v>17146</v>
      </c>
      <c r="K42" s="21"/>
      <c r="L42" s="22">
        <v>30037</v>
      </c>
      <c r="M42" s="21">
        <v>27547</v>
      </c>
      <c r="N42" s="21">
        <v>57584</v>
      </c>
    </row>
    <row r="43" spans="1:14" s="2" customFormat="1" ht="14.25">
      <c r="A43" s="23" t="s">
        <v>14</v>
      </c>
      <c r="B43" s="24"/>
      <c r="C43" s="25"/>
      <c r="D43" s="25"/>
      <c r="E43" s="26"/>
      <c r="F43" s="25"/>
      <c r="G43" s="25"/>
      <c r="H43" s="26"/>
      <c r="I43" s="25"/>
      <c r="J43" s="73"/>
      <c r="K43" s="25"/>
      <c r="L43" s="26"/>
      <c r="M43" s="25"/>
      <c r="N43" s="25"/>
    </row>
    <row r="44" spans="1:14" ht="14.25">
      <c r="A44" s="2" t="s">
        <v>4</v>
      </c>
      <c r="B44" s="13">
        <f>SUM(B8,B14,B20,B26,B32,B38)</f>
        <v>7298</v>
      </c>
      <c r="C44" s="17">
        <f aca="true" t="shared" si="0" ref="C44:J44">SUM(C8,C14,C20,C26,C32,C38)</f>
        <v>6710</v>
      </c>
      <c r="D44" s="17">
        <f t="shared" si="0"/>
        <v>14008</v>
      </c>
      <c r="E44" s="18">
        <f t="shared" si="0"/>
        <v>12550</v>
      </c>
      <c r="F44" s="17">
        <f t="shared" si="0"/>
        <v>12633</v>
      </c>
      <c r="G44" s="17">
        <f t="shared" si="0"/>
        <v>25183</v>
      </c>
      <c r="H44" s="18">
        <f t="shared" si="0"/>
        <v>12731</v>
      </c>
      <c r="I44" s="17">
        <f t="shared" si="0"/>
        <v>13002</v>
      </c>
      <c r="J44" s="72">
        <f t="shared" si="0"/>
        <v>25733</v>
      </c>
      <c r="K44" s="17"/>
      <c r="L44" s="18">
        <f aca="true" t="shared" si="1" ref="L44:N45">SUM(L8,L14,L20,L26,L32,L38)</f>
        <v>37434</v>
      </c>
      <c r="M44" s="17">
        <f t="shared" si="1"/>
        <v>36164</v>
      </c>
      <c r="N44" s="17">
        <f t="shared" si="1"/>
        <v>73598</v>
      </c>
    </row>
    <row r="45" spans="1:14" ht="14.25">
      <c r="A45" s="2" t="s">
        <v>5</v>
      </c>
      <c r="B45" s="13">
        <f>SUM(B9,B15,B21,B27,B33,B39)</f>
        <v>13857</v>
      </c>
      <c r="C45" s="16">
        <f aca="true" t="shared" si="2" ref="C45:J45">SUM(C9,C15,C21,C27,C33,C39)</f>
        <v>14459</v>
      </c>
      <c r="D45" s="17">
        <f t="shared" si="2"/>
        <v>28316</v>
      </c>
      <c r="E45" s="18">
        <f t="shared" si="2"/>
        <v>29682</v>
      </c>
      <c r="F45" s="16">
        <f t="shared" si="2"/>
        <v>31603</v>
      </c>
      <c r="G45" s="17">
        <f t="shared" si="2"/>
        <v>61285</v>
      </c>
      <c r="H45" s="18">
        <f t="shared" si="2"/>
        <v>35200</v>
      </c>
      <c r="I45" s="17">
        <f t="shared" si="2"/>
        <v>38042</v>
      </c>
      <c r="J45" s="72">
        <f t="shared" si="2"/>
        <v>73242</v>
      </c>
      <c r="K45" s="17"/>
      <c r="L45" s="18">
        <f t="shared" si="1"/>
        <v>155171</v>
      </c>
      <c r="M45" s="16">
        <f t="shared" si="1"/>
        <v>158153</v>
      </c>
      <c r="N45" s="17">
        <f t="shared" si="1"/>
        <v>313324</v>
      </c>
    </row>
    <row r="46" spans="1:14" ht="14.25">
      <c r="A46" s="2" t="s">
        <v>6</v>
      </c>
      <c r="B46" s="13">
        <f>SUM(B10,B16,B28,B34,B40)</f>
        <v>770</v>
      </c>
      <c r="C46" s="16">
        <f aca="true" t="shared" si="3" ref="C46:J46">SUM(C10,C16,C28,C34,C40)</f>
        <v>606</v>
      </c>
      <c r="D46" s="17">
        <f t="shared" si="3"/>
        <v>1376</v>
      </c>
      <c r="E46" s="18">
        <f t="shared" si="3"/>
        <v>2641</v>
      </c>
      <c r="F46" s="16">
        <f t="shared" si="3"/>
        <v>1514</v>
      </c>
      <c r="G46" s="17">
        <f t="shared" si="3"/>
        <v>4155</v>
      </c>
      <c r="H46" s="18">
        <f t="shared" si="3"/>
        <v>2685</v>
      </c>
      <c r="I46" s="17">
        <f t="shared" si="3"/>
        <v>1628</v>
      </c>
      <c r="J46" s="72">
        <f t="shared" si="3"/>
        <v>4313</v>
      </c>
      <c r="K46" s="17"/>
      <c r="L46" s="18">
        <f>SUM(L10,L16,L28,L34,L40)</f>
        <v>9036</v>
      </c>
      <c r="M46" s="16">
        <f>SUM(M10,M16,M28,M34,M40)</f>
        <v>4424</v>
      </c>
      <c r="N46" s="17">
        <f>SUM(N10,N16,N28,N34,N40)</f>
        <v>13460</v>
      </c>
    </row>
    <row r="47" spans="1:14" ht="14.25">
      <c r="A47" s="2" t="s">
        <v>7</v>
      </c>
      <c r="B47" s="13">
        <f>SUM(B11,B17,B22,B29,B35,B41)</f>
        <v>2213</v>
      </c>
      <c r="C47" s="16">
        <f aca="true" t="shared" si="4" ref="C47:J47">SUM(C11,C17,C22,C29,C35,C41)</f>
        <v>1859</v>
      </c>
      <c r="D47" s="17">
        <f t="shared" si="4"/>
        <v>4072</v>
      </c>
      <c r="E47" s="18">
        <f t="shared" si="4"/>
        <v>3853</v>
      </c>
      <c r="F47" s="16">
        <f t="shared" si="4"/>
        <v>3057</v>
      </c>
      <c r="G47" s="17">
        <f t="shared" si="4"/>
        <v>6910</v>
      </c>
      <c r="H47" s="18">
        <f t="shared" si="4"/>
        <v>3643</v>
      </c>
      <c r="I47" s="17">
        <f t="shared" si="4"/>
        <v>2920</v>
      </c>
      <c r="J47" s="72">
        <f t="shared" si="4"/>
        <v>6563</v>
      </c>
      <c r="K47" s="17"/>
      <c r="L47" s="18">
        <f>SUM(L11,L17,L22,L29,L35,L41)</f>
        <v>10866</v>
      </c>
      <c r="M47" s="16">
        <f>SUM(M11,M17,M22,M29,M35,M41)</f>
        <v>7309</v>
      </c>
      <c r="N47" s="17">
        <f>SUM(N11,N17,N22,N29,N35,N41)</f>
        <v>18175</v>
      </c>
    </row>
    <row r="48" spans="1:14" ht="14.25">
      <c r="A48" s="2" t="s">
        <v>10</v>
      </c>
      <c r="B48" s="13">
        <f>SUM(B23)</f>
        <v>68</v>
      </c>
      <c r="C48" s="16">
        <f aca="true" t="shared" si="5" ref="C48:J48">SUM(C23)</f>
        <v>29</v>
      </c>
      <c r="D48" s="17">
        <f t="shared" si="5"/>
        <v>97</v>
      </c>
      <c r="E48" s="18">
        <f t="shared" si="5"/>
        <v>73</v>
      </c>
      <c r="F48" s="16">
        <f t="shared" si="5"/>
        <v>33</v>
      </c>
      <c r="G48" s="17">
        <f t="shared" si="5"/>
        <v>106</v>
      </c>
      <c r="H48" s="18">
        <f t="shared" si="5"/>
        <v>57</v>
      </c>
      <c r="I48" s="17">
        <f t="shared" si="5"/>
        <v>23</v>
      </c>
      <c r="J48" s="72">
        <f t="shared" si="5"/>
        <v>80</v>
      </c>
      <c r="K48" s="17"/>
      <c r="L48" s="18">
        <f>SUM(L23)</f>
        <v>192</v>
      </c>
      <c r="M48" s="16">
        <f>SUM(M23)</f>
        <v>68</v>
      </c>
      <c r="N48" s="17">
        <f>SUM(N23)</f>
        <v>260</v>
      </c>
    </row>
    <row r="49" spans="1:14" s="19" customFormat="1" ht="12.75">
      <c r="A49" s="19" t="s">
        <v>15</v>
      </c>
      <c r="B49" s="20">
        <f>SUM(B44:B48)</f>
        <v>24206</v>
      </c>
      <c r="C49" s="21">
        <f aca="true" t="shared" si="6" ref="C49:J49">SUM(C44:C48)</f>
        <v>23663</v>
      </c>
      <c r="D49" s="21">
        <f t="shared" si="6"/>
        <v>47869</v>
      </c>
      <c r="E49" s="22">
        <f t="shared" si="6"/>
        <v>48799</v>
      </c>
      <c r="F49" s="21">
        <f t="shared" si="6"/>
        <v>48840</v>
      </c>
      <c r="G49" s="21">
        <f t="shared" si="6"/>
        <v>97639</v>
      </c>
      <c r="H49" s="22">
        <f t="shared" si="6"/>
        <v>54316</v>
      </c>
      <c r="I49" s="21">
        <f t="shared" si="6"/>
        <v>55615</v>
      </c>
      <c r="J49" s="70">
        <f t="shared" si="6"/>
        <v>109931</v>
      </c>
      <c r="K49" s="21"/>
      <c r="L49" s="22">
        <f>SUM(L44:L48)</f>
        <v>212699</v>
      </c>
      <c r="M49" s="21">
        <f>SUM(M44:M48)</f>
        <v>206118</v>
      </c>
      <c r="N49" s="21">
        <f>SUM(N44:N48)</f>
        <v>418817</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G50" sqref="G50"/>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82</v>
      </c>
    </row>
    <row r="2" spans="1:14" s="3" customFormat="1" ht="14.25" customHeight="1">
      <c r="A2" s="196" t="s">
        <v>27</v>
      </c>
      <c r="B2" s="196"/>
      <c r="C2" s="196"/>
      <c r="D2" s="196"/>
      <c r="E2" s="196"/>
      <c r="F2" s="196"/>
      <c r="G2" s="196"/>
      <c r="H2" s="196"/>
      <c r="I2" s="196"/>
      <c r="J2" s="196"/>
      <c r="K2" s="196"/>
      <c r="L2" s="196"/>
      <c r="M2" s="196"/>
      <c r="N2" s="196"/>
    </row>
    <row r="3" spans="1:14" ht="14.25">
      <c r="A3" s="196" t="s">
        <v>83</v>
      </c>
      <c r="B3" s="196"/>
      <c r="C3" s="196"/>
      <c r="D3" s="196"/>
      <c r="E3" s="196"/>
      <c r="F3" s="196"/>
      <c r="G3" s="196"/>
      <c r="H3" s="196"/>
      <c r="I3" s="196"/>
      <c r="J3" s="196"/>
      <c r="K3" s="196"/>
      <c r="L3" s="196"/>
      <c r="M3" s="196"/>
      <c r="N3" s="196"/>
    </row>
    <row r="4" spans="1:11" ht="15" thickBot="1">
      <c r="A4" s="31"/>
      <c r="B4" s="31"/>
      <c r="C4" s="31"/>
      <c r="D4" s="31"/>
      <c r="E4" s="31"/>
      <c r="F4" s="31"/>
      <c r="G4" s="31"/>
      <c r="H4" s="31"/>
      <c r="I4" s="31"/>
      <c r="J4" s="31"/>
      <c r="K4" s="31"/>
    </row>
    <row r="5" spans="1:14" ht="29.25" customHeight="1">
      <c r="A5" s="4"/>
      <c r="B5" s="197" t="s">
        <v>28</v>
      </c>
      <c r="C5" s="198"/>
      <c r="D5" s="198"/>
      <c r="E5" s="197" t="s">
        <v>16</v>
      </c>
      <c r="F5" s="198"/>
      <c r="G5" s="199"/>
      <c r="H5" s="197" t="s">
        <v>17</v>
      </c>
      <c r="I5" s="198"/>
      <c r="J5" s="199"/>
      <c r="K5" s="65"/>
      <c r="L5" s="194" t="s">
        <v>96</v>
      </c>
      <c r="M5" s="195"/>
      <c r="N5" s="195"/>
    </row>
    <row r="6" spans="1:14" ht="14.25">
      <c r="A6" s="5"/>
      <c r="B6" s="6" t="s">
        <v>1</v>
      </c>
      <c r="C6" s="7" t="s">
        <v>2</v>
      </c>
      <c r="D6" s="7" t="s">
        <v>0</v>
      </c>
      <c r="E6" s="6" t="s">
        <v>1</v>
      </c>
      <c r="F6" s="7" t="s">
        <v>2</v>
      </c>
      <c r="G6" s="7" t="s">
        <v>0</v>
      </c>
      <c r="H6" s="6" t="s">
        <v>1</v>
      </c>
      <c r="I6" s="7" t="s">
        <v>2</v>
      </c>
      <c r="J6" s="57" t="s">
        <v>0</v>
      </c>
      <c r="K6" s="7"/>
      <c r="L6" s="6" t="s">
        <v>1</v>
      </c>
      <c r="M6" s="7" t="s">
        <v>2</v>
      </c>
      <c r="N6" s="7" t="s">
        <v>0</v>
      </c>
    </row>
    <row r="7" spans="1:13" s="2" customFormat="1" ht="14.25">
      <c r="A7" s="8" t="s">
        <v>3</v>
      </c>
      <c r="B7" s="9"/>
      <c r="C7" s="10"/>
      <c r="E7" s="9"/>
      <c r="F7" s="10"/>
      <c r="H7" s="11"/>
      <c r="I7" s="12"/>
      <c r="J7" s="32"/>
      <c r="L7" s="11"/>
      <c r="M7" s="12"/>
    </row>
    <row r="8" spans="1:20" ht="14.25">
      <c r="A8" s="2" t="s">
        <v>4</v>
      </c>
      <c r="B8" s="38">
        <v>168</v>
      </c>
      <c r="C8" s="39">
        <v>80</v>
      </c>
      <c r="D8" s="39">
        <v>248</v>
      </c>
      <c r="E8" s="38">
        <v>357</v>
      </c>
      <c r="F8" s="39">
        <v>230</v>
      </c>
      <c r="G8" s="39">
        <v>587</v>
      </c>
      <c r="H8" s="43">
        <v>198</v>
      </c>
      <c r="I8" s="42">
        <v>124</v>
      </c>
      <c r="J8" s="69">
        <v>322</v>
      </c>
      <c r="K8" s="39"/>
      <c r="L8" s="38">
        <v>621</v>
      </c>
      <c r="M8" s="39">
        <v>353</v>
      </c>
      <c r="N8" s="39">
        <v>974</v>
      </c>
      <c r="R8" s="15"/>
      <c r="S8" s="15"/>
      <c r="T8" s="15"/>
    </row>
    <row r="9" spans="1:20" ht="14.25">
      <c r="A9" s="2" t="s">
        <v>5</v>
      </c>
      <c r="B9" s="38">
        <v>196</v>
      </c>
      <c r="C9" s="40">
        <v>107</v>
      </c>
      <c r="D9" s="39">
        <v>303</v>
      </c>
      <c r="E9" s="38">
        <v>499</v>
      </c>
      <c r="F9" s="40">
        <v>267</v>
      </c>
      <c r="G9" s="39">
        <v>766</v>
      </c>
      <c r="H9" s="43">
        <v>273</v>
      </c>
      <c r="I9" s="42">
        <v>171</v>
      </c>
      <c r="J9" s="69">
        <v>444</v>
      </c>
      <c r="K9" s="39"/>
      <c r="L9" s="38">
        <v>874</v>
      </c>
      <c r="M9" s="40">
        <v>436</v>
      </c>
      <c r="N9" s="39">
        <v>1310</v>
      </c>
      <c r="R9" s="15"/>
      <c r="S9" s="15"/>
      <c r="T9" s="15"/>
    </row>
    <row r="10" spans="1:20" ht="14.25">
      <c r="A10" s="2" t="s">
        <v>6</v>
      </c>
      <c r="B10" s="38">
        <v>22</v>
      </c>
      <c r="C10" s="41">
        <v>4</v>
      </c>
      <c r="D10" s="42">
        <v>26</v>
      </c>
      <c r="E10" s="43">
        <v>71</v>
      </c>
      <c r="F10" s="41">
        <v>24</v>
      </c>
      <c r="G10" s="42">
        <v>95</v>
      </c>
      <c r="H10" s="43">
        <v>44</v>
      </c>
      <c r="I10" s="42">
        <v>12</v>
      </c>
      <c r="J10" s="69">
        <v>56</v>
      </c>
      <c r="K10" s="42"/>
      <c r="L10" s="43">
        <v>132</v>
      </c>
      <c r="M10" s="41">
        <v>45</v>
      </c>
      <c r="N10" s="42">
        <v>177</v>
      </c>
      <c r="R10" s="15"/>
      <c r="S10" s="15"/>
      <c r="T10" s="15"/>
    </row>
    <row r="11" spans="1:20" ht="14.25">
      <c r="A11" s="2" t="s">
        <v>7</v>
      </c>
      <c r="B11" s="38">
        <v>198</v>
      </c>
      <c r="C11" s="41">
        <v>60</v>
      </c>
      <c r="D11" s="42">
        <v>258</v>
      </c>
      <c r="E11" s="43">
        <v>359</v>
      </c>
      <c r="F11" s="41">
        <v>137</v>
      </c>
      <c r="G11" s="42">
        <v>496</v>
      </c>
      <c r="H11" s="43">
        <v>145</v>
      </c>
      <c r="I11" s="42">
        <v>76</v>
      </c>
      <c r="J11" s="69">
        <v>221</v>
      </c>
      <c r="K11" s="42"/>
      <c r="L11" s="43">
        <v>535</v>
      </c>
      <c r="M11" s="41">
        <v>255</v>
      </c>
      <c r="N11" s="42">
        <v>790</v>
      </c>
      <c r="R11" s="15"/>
      <c r="S11" s="15"/>
      <c r="T11" s="15"/>
    </row>
    <row r="12" spans="1:20" s="19" customFormat="1" ht="14.25">
      <c r="A12" s="19" t="s">
        <v>0</v>
      </c>
      <c r="B12" s="20">
        <v>584</v>
      </c>
      <c r="C12" s="21">
        <v>251</v>
      </c>
      <c r="D12" s="21">
        <v>835</v>
      </c>
      <c r="E12" s="22">
        <v>1286</v>
      </c>
      <c r="F12" s="21">
        <v>658</v>
      </c>
      <c r="G12" s="21">
        <v>1944</v>
      </c>
      <c r="H12" s="22">
        <v>660</v>
      </c>
      <c r="I12" s="21">
        <v>383</v>
      </c>
      <c r="J12" s="70">
        <v>1043</v>
      </c>
      <c r="K12" s="21"/>
      <c r="L12" s="22">
        <v>2162</v>
      </c>
      <c r="M12" s="21">
        <v>1089</v>
      </c>
      <c r="N12" s="21">
        <v>3251</v>
      </c>
      <c r="R12" s="15"/>
      <c r="S12" s="15"/>
      <c r="T12" s="15"/>
    </row>
    <row r="13" spans="1:20" s="2" customFormat="1" ht="14.25">
      <c r="A13" s="1" t="s">
        <v>8</v>
      </c>
      <c r="B13" s="38"/>
      <c r="C13" s="42"/>
      <c r="D13" s="42"/>
      <c r="E13" s="43"/>
      <c r="F13" s="42"/>
      <c r="G13" s="42"/>
      <c r="H13" s="43"/>
      <c r="I13" s="42"/>
      <c r="J13" s="69"/>
      <c r="K13" s="42"/>
      <c r="L13" s="43"/>
      <c r="M13" s="42"/>
      <c r="N13" s="42"/>
      <c r="R13" s="15"/>
      <c r="S13" s="15"/>
      <c r="T13" s="15"/>
    </row>
    <row r="14" spans="1:20" ht="14.25">
      <c r="A14" s="2" t="s">
        <v>4</v>
      </c>
      <c r="B14" s="38">
        <v>22</v>
      </c>
      <c r="C14" s="42">
        <v>20</v>
      </c>
      <c r="D14" s="42">
        <v>42</v>
      </c>
      <c r="E14" s="43">
        <v>32</v>
      </c>
      <c r="F14" s="42">
        <v>36</v>
      </c>
      <c r="G14" s="42">
        <v>68</v>
      </c>
      <c r="H14" s="43">
        <v>26</v>
      </c>
      <c r="I14" s="42">
        <v>26</v>
      </c>
      <c r="J14" s="69">
        <v>52</v>
      </c>
      <c r="K14" s="42"/>
      <c r="L14" s="43">
        <v>93</v>
      </c>
      <c r="M14" s="42">
        <v>64</v>
      </c>
      <c r="N14" s="42">
        <v>157</v>
      </c>
      <c r="R14" s="15"/>
      <c r="S14" s="15"/>
      <c r="T14" s="15"/>
    </row>
    <row r="15" spans="1:20" ht="14.25">
      <c r="A15" s="2" t="s">
        <v>5</v>
      </c>
      <c r="B15" s="38">
        <v>34</v>
      </c>
      <c r="C15" s="41">
        <v>18</v>
      </c>
      <c r="D15" s="42">
        <v>52</v>
      </c>
      <c r="E15" s="43">
        <v>80</v>
      </c>
      <c r="F15" s="41">
        <v>44</v>
      </c>
      <c r="G15" s="42">
        <v>124</v>
      </c>
      <c r="H15" s="43">
        <v>40</v>
      </c>
      <c r="I15" s="42">
        <v>20</v>
      </c>
      <c r="J15" s="69">
        <v>60</v>
      </c>
      <c r="K15" s="42"/>
      <c r="L15" s="43">
        <v>165</v>
      </c>
      <c r="M15" s="41">
        <v>67</v>
      </c>
      <c r="N15" s="42">
        <v>232</v>
      </c>
      <c r="R15" s="15"/>
      <c r="S15" s="15"/>
      <c r="T15" s="15"/>
    </row>
    <row r="16" spans="1:20" ht="14.25">
      <c r="A16" s="2" t="s">
        <v>6</v>
      </c>
      <c r="B16" s="38">
        <v>0</v>
      </c>
      <c r="C16" s="41">
        <v>0</v>
      </c>
      <c r="D16" s="42">
        <v>0</v>
      </c>
      <c r="E16" s="43">
        <v>0</v>
      </c>
      <c r="F16" s="41">
        <v>0</v>
      </c>
      <c r="G16" s="42">
        <v>0</v>
      </c>
      <c r="H16" s="43">
        <v>0</v>
      </c>
      <c r="I16" s="42">
        <v>0</v>
      </c>
      <c r="J16" s="69">
        <v>0</v>
      </c>
      <c r="K16" s="42"/>
      <c r="L16" s="43">
        <v>0</v>
      </c>
      <c r="M16" s="41">
        <v>0</v>
      </c>
      <c r="N16" s="42">
        <v>0</v>
      </c>
      <c r="R16" s="15"/>
      <c r="S16" s="15"/>
      <c r="T16" s="15"/>
    </row>
    <row r="17" spans="1:20" ht="14.25">
      <c r="A17" s="2" t="s">
        <v>7</v>
      </c>
      <c r="B17" s="38">
        <v>0</v>
      </c>
      <c r="C17" s="41">
        <v>0</v>
      </c>
      <c r="D17" s="42">
        <v>0</v>
      </c>
      <c r="E17" s="43">
        <v>0</v>
      </c>
      <c r="F17" s="41">
        <v>0</v>
      </c>
      <c r="G17" s="42">
        <v>0</v>
      </c>
      <c r="H17" s="43">
        <v>0</v>
      </c>
      <c r="I17" s="42">
        <v>0</v>
      </c>
      <c r="J17" s="69">
        <v>0</v>
      </c>
      <c r="K17" s="42"/>
      <c r="L17" s="43">
        <v>0</v>
      </c>
      <c r="M17" s="41">
        <v>0</v>
      </c>
      <c r="N17" s="42">
        <v>0</v>
      </c>
      <c r="R17" s="15"/>
      <c r="S17" s="15"/>
      <c r="T17" s="15"/>
    </row>
    <row r="18" spans="1:20" s="19" customFormat="1" ht="14.25">
      <c r="A18" s="19" t="s">
        <v>0</v>
      </c>
      <c r="B18" s="20">
        <v>56</v>
      </c>
      <c r="C18" s="21">
        <v>38</v>
      </c>
      <c r="D18" s="21">
        <v>94</v>
      </c>
      <c r="E18" s="22">
        <v>112</v>
      </c>
      <c r="F18" s="21">
        <v>80</v>
      </c>
      <c r="G18" s="21">
        <v>192</v>
      </c>
      <c r="H18" s="22">
        <v>66</v>
      </c>
      <c r="I18" s="21">
        <v>46</v>
      </c>
      <c r="J18" s="70">
        <v>112</v>
      </c>
      <c r="K18" s="21"/>
      <c r="L18" s="22">
        <v>258</v>
      </c>
      <c r="M18" s="21">
        <v>131</v>
      </c>
      <c r="N18" s="21">
        <v>389</v>
      </c>
      <c r="R18" s="15"/>
      <c r="S18" s="15"/>
      <c r="T18" s="15"/>
    </row>
    <row r="19" spans="1:20" s="2" customFormat="1" ht="14.25">
      <c r="A19" s="1" t="s">
        <v>9</v>
      </c>
      <c r="B19" s="38"/>
      <c r="C19" s="42"/>
      <c r="D19" s="42"/>
      <c r="E19" s="43"/>
      <c r="F19" s="42"/>
      <c r="G19" s="42"/>
      <c r="H19" s="43"/>
      <c r="I19" s="42"/>
      <c r="J19" s="69"/>
      <c r="K19" s="42"/>
      <c r="L19" s="43"/>
      <c r="M19" s="42"/>
      <c r="N19" s="42"/>
      <c r="R19" s="15"/>
      <c r="S19" s="15"/>
      <c r="T19" s="15"/>
    </row>
    <row r="20" spans="1:20" ht="14.25">
      <c r="A20" s="2" t="s">
        <v>4</v>
      </c>
      <c r="B20" s="38">
        <v>37</v>
      </c>
      <c r="C20" s="42">
        <v>27</v>
      </c>
      <c r="D20" s="42">
        <v>64</v>
      </c>
      <c r="E20" s="43">
        <v>41</v>
      </c>
      <c r="F20" s="42">
        <v>39</v>
      </c>
      <c r="G20" s="42">
        <v>80</v>
      </c>
      <c r="H20" s="43">
        <v>20</v>
      </c>
      <c r="I20" s="42">
        <v>10</v>
      </c>
      <c r="J20" s="69">
        <v>30</v>
      </c>
      <c r="K20" s="42"/>
      <c r="L20" s="43">
        <v>74</v>
      </c>
      <c r="M20" s="42">
        <v>49</v>
      </c>
      <c r="N20" s="42">
        <v>123</v>
      </c>
      <c r="R20" s="15"/>
      <c r="S20" s="15"/>
      <c r="T20" s="15"/>
    </row>
    <row r="21" spans="1:20" ht="14.25">
      <c r="A21" s="2" t="s">
        <v>5</v>
      </c>
      <c r="B21" s="38">
        <v>68</v>
      </c>
      <c r="C21" s="41">
        <v>19</v>
      </c>
      <c r="D21" s="42">
        <v>87</v>
      </c>
      <c r="E21" s="43">
        <v>72</v>
      </c>
      <c r="F21" s="41">
        <v>25</v>
      </c>
      <c r="G21" s="42">
        <v>97</v>
      </c>
      <c r="H21" s="43">
        <v>22</v>
      </c>
      <c r="I21" s="42">
        <v>6</v>
      </c>
      <c r="J21" s="69">
        <v>28</v>
      </c>
      <c r="K21" s="42"/>
      <c r="L21" s="43">
        <v>111</v>
      </c>
      <c r="M21" s="41">
        <v>32</v>
      </c>
      <c r="N21" s="42">
        <v>143</v>
      </c>
      <c r="R21" s="15"/>
      <c r="S21" s="15"/>
      <c r="T21" s="15"/>
    </row>
    <row r="22" spans="1:20" ht="14.25">
      <c r="A22" s="2" t="s">
        <v>7</v>
      </c>
      <c r="B22" s="38">
        <v>76</v>
      </c>
      <c r="C22" s="41">
        <v>85</v>
      </c>
      <c r="D22" s="42">
        <v>161</v>
      </c>
      <c r="E22" s="43">
        <v>70</v>
      </c>
      <c r="F22" s="41">
        <v>79</v>
      </c>
      <c r="G22" s="42">
        <v>149</v>
      </c>
      <c r="H22" s="43">
        <v>30</v>
      </c>
      <c r="I22" s="42">
        <v>38</v>
      </c>
      <c r="J22" s="69">
        <v>68</v>
      </c>
      <c r="K22" s="42"/>
      <c r="L22" s="43">
        <v>88</v>
      </c>
      <c r="M22" s="41">
        <v>101</v>
      </c>
      <c r="N22" s="42">
        <v>189</v>
      </c>
      <c r="R22" s="15"/>
      <c r="S22" s="15"/>
      <c r="T22" s="15"/>
    </row>
    <row r="23" spans="1:20" ht="14.25">
      <c r="A23" s="2" t="s">
        <v>10</v>
      </c>
      <c r="B23" s="38">
        <v>0</v>
      </c>
      <c r="C23" s="41">
        <v>0</v>
      </c>
      <c r="D23" s="42">
        <v>0</v>
      </c>
      <c r="E23" s="43">
        <v>0</v>
      </c>
      <c r="F23" s="41">
        <v>0</v>
      </c>
      <c r="G23" s="42">
        <v>0</v>
      </c>
      <c r="H23" s="43">
        <v>0</v>
      </c>
      <c r="I23" s="42">
        <v>0</v>
      </c>
      <c r="J23" s="69">
        <v>0</v>
      </c>
      <c r="K23" s="42"/>
      <c r="L23" s="43">
        <v>0</v>
      </c>
      <c r="M23" s="41">
        <v>0</v>
      </c>
      <c r="N23" s="42">
        <v>0</v>
      </c>
      <c r="R23" s="15"/>
      <c r="S23" s="15"/>
      <c r="T23" s="15"/>
    </row>
    <row r="24" spans="1:20" s="19" customFormat="1" ht="14.25">
      <c r="A24" s="19" t="s">
        <v>0</v>
      </c>
      <c r="B24" s="20">
        <v>181</v>
      </c>
      <c r="C24" s="21">
        <v>131</v>
      </c>
      <c r="D24" s="21">
        <v>312</v>
      </c>
      <c r="E24" s="22">
        <v>183</v>
      </c>
      <c r="F24" s="21">
        <v>143</v>
      </c>
      <c r="G24" s="21">
        <v>326</v>
      </c>
      <c r="H24" s="22">
        <v>72</v>
      </c>
      <c r="I24" s="21">
        <v>54</v>
      </c>
      <c r="J24" s="70">
        <v>126</v>
      </c>
      <c r="K24" s="21"/>
      <c r="L24" s="22">
        <v>273</v>
      </c>
      <c r="M24" s="21">
        <v>182</v>
      </c>
      <c r="N24" s="21">
        <v>455</v>
      </c>
      <c r="R24" s="15"/>
      <c r="S24" s="15"/>
      <c r="T24" s="15"/>
    </row>
    <row r="25" spans="1:20" s="2" customFormat="1" ht="14.25">
      <c r="A25" s="1" t="s">
        <v>11</v>
      </c>
      <c r="B25" s="38"/>
      <c r="C25" s="42"/>
      <c r="D25" s="42"/>
      <c r="E25" s="43"/>
      <c r="F25" s="42"/>
      <c r="G25" s="42"/>
      <c r="H25" s="43"/>
      <c r="I25" s="42"/>
      <c r="J25" s="69"/>
      <c r="K25" s="42"/>
      <c r="L25" s="43"/>
      <c r="M25" s="42"/>
      <c r="N25" s="42"/>
      <c r="R25" s="15"/>
      <c r="S25" s="15"/>
      <c r="T25" s="15"/>
    </row>
    <row r="26" spans="1:20" ht="14.25">
      <c r="A26" s="2" t="s">
        <v>4</v>
      </c>
      <c r="B26" s="38">
        <v>33</v>
      </c>
      <c r="C26" s="42">
        <v>16</v>
      </c>
      <c r="D26" s="42">
        <v>49</v>
      </c>
      <c r="E26" s="43">
        <v>158</v>
      </c>
      <c r="F26" s="42">
        <v>96</v>
      </c>
      <c r="G26" s="42">
        <v>254</v>
      </c>
      <c r="H26" s="43">
        <v>92</v>
      </c>
      <c r="I26" s="42">
        <v>45</v>
      </c>
      <c r="J26" s="69">
        <v>137</v>
      </c>
      <c r="K26" s="42"/>
      <c r="L26" s="43">
        <v>281</v>
      </c>
      <c r="M26" s="42">
        <v>156</v>
      </c>
      <c r="N26" s="42">
        <v>437</v>
      </c>
      <c r="R26" s="15"/>
      <c r="S26" s="15"/>
      <c r="T26" s="15"/>
    </row>
    <row r="27" spans="1:20" ht="14.25">
      <c r="A27" s="2" t="s">
        <v>5</v>
      </c>
      <c r="B27" s="38">
        <v>110</v>
      </c>
      <c r="C27" s="41">
        <v>33</v>
      </c>
      <c r="D27" s="42">
        <v>143</v>
      </c>
      <c r="E27" s="43">
        <v>428</v>
      </c>
      <c r="F27" s="41">
        <v>226</v>
      </c>
      <c r="G27" s="42">
        <v>654</v>
      </c>
      <c r="H27" s="43">
        <v>215</v>
      </c>
      <c r="I27" s="42">
        <v>110</v>
      </c>
      <c r="J27" s="69">
        <v>325</v>
      </c>
      <c r="K27" s="42"/>
      <c r="L27" s="43">
        <v>759</v>
      </c>
      <c r="M27" s="41">
        <v>364</v>
      </c>
      <c r="N27" s="42">
        <v>1123</v>
      </c>
      <c r="R27" s="15"/>
      <c r="S27" s="15"/>
      <c r="T27" s="15"/>
    </row>
    <row r="28" spans="1:20" ht="14.25">
      <c r="A28" s="2" t="s">
        <v>6</v>
      </c>
      <c r="B28" s="38">
        <v>0</v>
      </c>
      <c r="C28" s="41">
        <v>0</v>
      </c>
      <c r="D28" s="42">
        <v>0</v>
      </c>
      <c r="E28" s="43">
        <v>0</v>
      </c>
      <c r="F28" s="41">
        <v>0</v>
      </c>
      <c r="G28" s="42">
        <v>0</v>
      </c>
      <c r="H28" s="43">
        <v>0</v>
      </c>
      <c r="I28" s="42">
        <v>0</v>
      </c>
      <c r="J28" s="69">
        <v>0</v>
      </c>
      <c r="K28" s="42"/>
      <c r="L28" s="43">
        <v>0</v>
      </c>
      <c r="M28" s="41">
        <v>0</v>
      </c>
      <c r="N28" s="42">
        <v>0</v>
      </c>
      <c r="R28" s="15"/>
      <c r="S28" s="15"/>
      <c r="T28" s="15"/>
    </row>
    <row r="29" spans="1:20" ht="14.25">
      <c r="A29" s="2" t="s">
        <v>7</v>
      </c>
      <c r="B29" s="38">
        <v>0</v>
      </c>
      <c r="C29" s="41">
        <v>0</v>
      </c>
      <c r="D29" s="42">
        <v>0</v>
      </c>
      <c r="E29" s="43">
        <v>0</v>
      </c>
      <c r="F29" s="41">
        <v>0</v>
      </c>
      <c r="G29" s="42">
        <v>0</v>
      </c>
      <c r="H29" s="43">
        <v>0</v>
      </c>
      <c r="I29" s="42">
        <v>0</v>
      </c>
      <c r="J29" s="69">
        <v>0</v>
      </c>
      <c r="K29" s="42"/>
      <c r="L29" s="43">
        <v>0</v>
      </c>
      <c r="M29" s="41">
        <v>0</v>
      </c>
      <c r="N29" s="42">
        <v>0</v>
      </c>
      <c r="R29" s="15"/>
      <c r="S29" s="15"/>
      <c r="T29" s="15"/>
    </row>
    <row r="30" spans="1:20" s="19" customFormat="1" ht="14.25">
      <c r="A30" s="19" t="s">
        <v>0</v>
      </c>
      <c r="B30" s="20">
        <v>143</v>
      </c>
      <c r="C30" s="21">
        <v>49</v>
      </c>
      <c r="D30" s="21">
        <v>192</v>
      </c>
      <c r="E30" s="22">
        <v>586</v>
      </c>
      <c r="F30" s="21">
        <v>322</v>
      </c>
      <c r="G30" s="21">
        <v>908</v>
      </c>
      <c r="H30" s="22">
        <v>307</v>
      </c>
      <c r="I30" s="21">
        <v>155</v>
      </c>
      <c r="J30" s="70">
        <v>462</v>
      </c>
      <c r="K30" s="21"/>
      <c r="L30" s="22">
        <v>1040</v>
      </c>
      <c r="M30" s="21">
        <v>520</v>
      </c>
      <c r="N30" s="21">
        <v>1560</v>
      </c>
      <c r="R30" s="15"/>
      <c r="S30" s="15"/>
      <c r="T30" s="15"/>
    </row>
    <row r="31" spans="1:20" s="2" customFormat="1" ht="14.25">
      <c r="A31" s="1" t="s">
        <v>12</v>
      </c>
      <c r="B31" s="38"/>
      <c r="C31" s="42"/>
      <c r="D31" s="42"/>
      <c r="E31" s="43"/>
      <c r="F31" s="42"/>
      <c r="G31" s="42"/>
      <c r="H31" s="43"/>
      <c r="I31" s="42"/>
      <c r="J31" s="69"/>
      <c r="K31" s="42"/>
      <c r="L31" s="43"/>
      <c r="M31" s="42"/>
      <c r="N31" s="42"/>
      <c r="R31" s="15"/>
      <c r="S31" s="15"/>
      <c r="T31" s="15"/>
    </row>
    <row r="32" spans="1:20" ht="14.25">
      <c r="A32" s="2" t="s">
        <v>4</v>
      </c>
      <c r="B32" s="38">
        <v>69</v>
      </c>
      <c r="C32" s="42">
        <v>26</v>
      </c>
      <c r="D32" s="42">
        <v>95</v>
      </c>
      <c r="E32" s="43">
        <v>152</v>
      </c>
      <c r="F32" s="42">
        <v>58</v>
      </c>
      <c r="G32" s="42">
        <v>210</v>
      </c>
      <c r="H32" s="43">
        <v>98</v>
      </c>
      <c r="I32" s="42">
        <v>30</v>
      </c>
      <c r="J32" s="69">
        <v>128</v>
      </c>
      <c r="K32" s="42"/>
      <c r="L32" s="43">
        <v>300</v>
      </c>
      <c r="M32" s="42">
        <v>99</v>
      </c>
      <c r="N32" s="42">
        <v>399</v>
      </c>
      <c r="R32" s="15"/>
      <c r="S32" s="15"/>
      <c r="T32" s="15"/>
    </row>
    <row r="33" spans="1:20" ht="14.25">
      <c r="A33" s="2" t="s">
        <v>5</v>
      </c>
      <c r="B33" s="38">
        <v>158</v>
      </c>
      <c r="C33" s="41">
        <v>62</v>
      </c>
      <c r="D33" s="42">
        <v>220</v>
      </c>
      <c r="E33" s="43">
        <v>409</v>
      </c>
      <c r="F33" s="41">
        <v>221</v>
      </c>
      <c r="G33" s="42">
        <v>630</v>
      </c>
      <c r="H33" s="43">
        <v>208</v>
      </c>
      <c r="I33" s="42">
        <v>91</v>
      </c>
      <c r="J33" s="69">
        <v>299</v>
      </c>
      <c r="K33" s="42"/>
      <c r="L33" s="43">
        <v>777</v>
      </c>
      <c r="M33" s="41">
        <v>325</v>
      </c>
      <c r="N33" s="42">
        <v>1102</v>
      </c>
      <c r="R33" s="15"/>
      <c r="S33" s="15"/>
      <c r="T33" s="15"/>
    </row>
    <row r="34" spans="1:20" ht="14.25">
      <c r="A34" s="2" t="s">
        <v>6</v>
      </c>
      <c r="B34" s="38">
        <v>9</v>
      </c>
      <c r="C34" s="41">
        <v>1</v>
      </c>
      <c r="D34" s="42">
        <v>10</v>
      </c>
      <c r="E34" s="43">
        <v>52</v>
      </c>
      <c r="F34" s="41">
        <v>31</v>
      </c>
      <c r="G34" s="42">
        <v>83</v>
      </c>
      <c r="H34" s="43">
        <v>30</v>
      </c>
      <c r="I34" s="42">
        <v>11</v>
      </c>
      <c r="J34" s="69">
        <v>41</v>
      </c>
      <c r="K34" s="42"/>
      <c r="L34" s="43">
        <v>87</v>
      </c>
      <c r="M34" s="41">
        <v>46</v>
      </c>
      <c r="N34" s="42">
        <v>133</v>
      </c>
      <c r="R34" s="15"/>
      <c r="S34" s="15"/>
      <c r="T34" s="15"/>
    </row>
    <row r="35" spans="1:20" ht="14.25">
      <c r="A35" s="2" t="s">
        <v>7</v>
      </c>
      <c r="B35" s="38">
        <v>117</v>
      </c>
      <c r="C35" s="41">
        <v>34</v>
      </c>
      <c r="D35" s="42">
        <v>151</v>
      </c>
      <c r="E35" s="43">
        <v>180</v>
      </c>
      <c r="F35" s="41">
        <v>59</v>
      </c>
      <c r="G35" s="42">
        <v>239</v>
      </c>
      <c r="H35" s="43">
        <v>72</v>
      </c>
      <c r="I35" s="42">
        <v>27</v>
      </c>
      <c r="J35" s="69">
        <v>99</v>
      </c>
      <c r="K35" s="42"/>
      <c r="L35" s="43">
        <v>247</v>
      </c>
      <c r="M35" s="41">
        <v>81</v>
      </c>
      <c r="N35" s="42">
        <v>328</v>
      </c>
      <c r="R35" s="15"/>
      <c r="S35" s="15"/>
      <c r="T35" s="15"/>
    </row>
    <row r="36" spans="1:20" s="19" customFormat="1" ht="14.25">
      <c r="A36" s="19" t="s">
        <v>0</v>
      </c>
      <c r="B36" s="20">
        <v>353</v>
      </c>
      <c r="C36" s="21">
        <v>123</v>
      </c>
      <c r="D36" s="21">
        <v>476</v>
      </c>
      <c r="E36" s="22">
        <v>793</v>
      </c>
      <c r="F36" s="21">
        <v>369</v>
      </c>
      <c r="G36" s="21">
        <v>1162</v>
      </c>
      <c r="H36" s="22">
        <v>408</v>
      </c>
      <c r="I36" s="21">
        <v>159</v>
      </c>
      <c r="J36" s="70">
        <v>567</v>
      </c>
      <c r="K36" s="21"/>
      <c r="L36" s="22">
        <v>1411</v>
      </c>
      <c r="M36" s="21">
        <v>551</v>
      </c>
      <c r="N36" s="21">
        <v>1962</v>
      </c>
      <c r="R36" s="15"/>
      <c r="S36" s="15"/>
      <c r="T36" s="15"/>
    </row>
    <row r="37" spans="1:20" s="2" customFormat="1" ht="14.25">
      <c r="A37" s="1" t="s">
        <v>13</v>
      </c>
      <c r="B37" s="38"/>
      <c r="C37" s="42"/>
      <c r="D37" s="42"/>
      <c r="E37" s="43"/>
      <c r="F37" s="42"/>
      <c r="G37" s="42"/>
      <c r="H37" s="43"/>
      <c r="I37" s="42"/>
      <c r="J37" s="69"/>
      <c r="K37" s="42"/>
      <c r="L37" s="43"/>
      <c r="M37" s="42"/>
      <c r="N37" s="42"/>
      <c r="R37" s="15"/>
      <c r="S37" s="15"/>
      <c r="T37" s="15"/>
    </row>
    <row r="38" spans="1:20" ht="14.25">
      <c r="A38" s="2" t="s">
        <v>4</v>
      </c>
      <c r="B38" s="38">
        <v>37</v>
      </c>
      <c r="C38" s="42">
        <v>12</v>
      </c>
      <c r="D38" s="42">
        <v>49</v>
      </c>
      <c r="E38" s="43">
        <v>80</v>
      </c>
      <c r="F38" s="42">
        <v>57</v>
      </c>
      <c r="G38" s="42">
        <v>137</v>
      </c>
      <c r="H38" s="43">
        <v>44</v>
      </c>
      <c r="I38" s="42">
        <v>24</v>
      </c>
      <c r="J38" s="69">
        <v>68</v>
      </c>
      <c r="K38" s="42"/>
      <c r="L38" s="43">
        <v>142</v>
      </c>
      <c r="M38" s="42">
        <v>69</v>
      </c>
      <c r="N38" s="42">
        <v>211</v>
      </c>
      <c r="R38" s="15"/>
      <c r="S38" s="15"/>
      <c r="T38" s="15"/>
    </row>
    <row r="39" spans="1:20" ht="14.25">
      <c r="A39" s="2" t="s">
        <v>5</v>
      </c>
      <c r="B39" s="38">
        <v>70</v>
      </c>
      <c r="C39" s="41">
        <v>22</v>
      </c>
      <c r="D39" s="42">
        <v>92</v>
      </c>
      <c r="E39" s="43">
        <v>234</v>
      </c>
      <c r="F39" s="41">
        <v>92</v>
      </c>
      <c r="G39" s="42">
        <v>326</v>
      </c>
      <c r="H39" s="43">
        <v>175</v>
      </c>
      <c r="I39" s="42">
        <v>68</v>
      </c>
      <c r="J39" s="69">
        <v>243</v>
      </c>
      <c r="K39" s="42"/>
      <c r="L39" s="43">
        <v>454</v>
      </c>
      <c r="M39" s="41">
        <v>176</v>
      </c>
      <c r="N39" s="42">
        <v>630</v>
      </c>
      <c r="R39" s="15"/>
      <c r="S39" s="15"/>
      <c r="T39" s="15"/>
    </row>
    <row r="40" spans="1:20" ht="14.25">
      <c r="A40" s="2" t="s">
        <v>6</v>
      </c>
      <c r="B40" s="38">
        <v>19</v>
      </c>
      <c r="C40" s="41">
        <v>14</v>
      </c>
      <c r="D40" s="42">
        <v>33</v>
      </c>
      <c r="E40" s="43">
        <v>69</v>
      </c>
      <c r="F40" s="41">
        <v>38</v>
      </c>
      <c r="G40" s="42">
        <v>107</v>
      </c>
      <c r="H40" s="43">
        <v>54</v>
      </c>
      <c r="I40" s="42">
        <v>17</v>
      </c>
      <c r="J40" s="69">
        <v>71</v>
      </c>
      <c r="K40" s="42"/>
      <c r="L40" s="43">
        <v>117</v>
      </c>
      <c r="M40" s="41">
        <v>61</v>
      </c>
      <c r="N40" s="42">
        <v>178</v>
      </c>
      <c r="R40" s="15"/>
      <c r="S40" s="15"/>
      <c r="T40" s="15"/>
    </row>
    <row r="41" spans="1:20" ht="14.25">
      <c r="A41" s="2" t="s">
        <v>7</v>
      </c>
      <c r="B41" s="38">
        <v>0</v>
      </c>
      <c r="C41" s="41">
        <v>0</v>
      </c>
      <c r="D41" s="42">
        <v>0</v>
      </c>
      <c r="E41" s="43">
        <v>0</v>
      </c>
      <c r="F41" s="41">
        <v>0</v>
      </c>
      <c r="G41" s="42">
        <v>0</v>
      </c>
      <c r="H41" s="43">
        <v>0</v>
      </c>
      <c r="I41" s="42">
        <v>0</v>
      </c>
      <c r="J41" s="69">
        <v>0</v>
      </c>
      <c r="K41" s="42"/>
      <c r="L41" s="43">
        <v>0</v>
      </c>
      <c r="M41" s="41">
        <v>0</v>
      </c>
      <c r="N41" s="42">
        <v>0</v>
      </c>
      <c r="R41" s="15"/>
      <c r="S41" s="15"/>
      <c r="T41" s="15"/>
    </row>
    <row r="42" spans="1:20" s="19" customFormat="1" ht="14.25">
      <c r="A42" s="19" t="s">
        <v>0</v>
      </c>
      <c r="B42" s="20">
        <v>126</v>
      </c>
      <c r="C42" s="21">
        <v>48</v>
      </c>
      <c r="D42" s="21">
        <v>174</v>
      </c>
      <c r="E42" s="22">
        <v>383</v>
      </c>
      <c r="F42" s="21">
        <v>187</v>
      </c>
      <c r="G42" s="21">
        <v>570</v>
      </c>
      <c r="H42" s="22">
        <v>273</v>
      </c>
      <c r="I42" s="21">
        <v>109</v>
      </c>
      <c r="J42" s="70">
        <v>382</v>
      </c>
      <c r="K42" s="21"/>
      <c r="L42" s="22">
        <v>713</v>
      </c>
      <c r="M42" s="21">
        <v>306</v>
      </c>
      <c r="N42" s="21">
        <v>1019</v>
      </c>
      <c r="R42" s="15"/>
      <c r="S42" s="15"/>
      <c r="T42" s="15"/>
    </row>
    <row r="43" spans="1:20" s="2" customFormat="1" ht="14.25">
      <c r="A43" s="23" t="s">
        <v>14</v>
      </c>
      <c r="B43" s="44"/>
      <c r="C43" s="45"/>
      <c r="D43" s="45"/>
      <c r="E43" s="46"/>
      <c r="F43" s="45"/>
      <c r="G43" s="45"/>
      <c r="H43" s="46"/>
      <c r="I43" s="45"/>
      <c r="J43" s="71"/>
      <c r="K43" s="45"/>
      <c r="L43" s="46"/>
      <c r="M43" s="45"/>
      <c r="N43" s="45"/>
      <c r="R43" s="15"/>
      <c r="S43" s="15"/>
      <c r="T43" s="15"/>
    </row>
    <row r="44" spans="1:14" ht="14.25">
      <c r="A44" s="2" t="s">
        <v>4</v>
      </c>
      <c r="B44" s="38">
        <f>SUM(B8,B14,B20,B26,B32,B38)</f>
        <v>366</v>
      </c>
      <c r="C44" s="42">
        <f aca="true" t="shared" si="0" ref="C44:J45">SUM(C8,C14,C20,C26,C32,C38)</f>
        <v>181</v>
      </c>
      <c r="D44" s="42">
        <f t="shared" si="0"/>
        <v>547</v>
      </c>
      <c r="E44" s="43">
        <f t="shared" si="0"/>
        <v>820</v>
      </c>
      <c r="F44" s="42">
        <f t="shared" si="0"/>
        <v>516</v>
      </c>
      <c r="G44" s="42">
        <f t="shared" si="0"/>
        <v>1336</v>
      </c>
      <c r="H44" s="43">
        <f t="shared" si="0"/>
        <v>478</v>
      </c>
      <c r="I44" s="42">
        <f t="shared" si="0"/>
        <v>259</v>
      </c>
      <c r="J44" s="69">
        <f t="shared" si="0"/>
        <v>737</v>
      </c>
      <c r="K44" s="42"/>
      <c r="L44" s="43">
        <f aca="true" t="shared" si="1" ref="L44:N45">SUM(L8,L14,L20,L26,L32,L38)</f>
        <v>1511</v>
      </c>
      <c r="M44" s="42">
        <f t="shared" si="1"/>
        <v>790</v>
      </c>
      <c r="N44" s="42">
        <f t="shared" si="1"/>
        <v>2301</v>
      </c>
    </row>
    <row r="45" spans="1:14" ht="14.25">
      <c r="A45" s="2" t="s">
        <v>5</v>
      </c>
      <c r="B45" s="38">
        <f>SUM(B9,B15,B21,B27,B33,B39)</f>
        <v>636</v>
      </c>
      <c r="C45" s="41">
        <f t="shared" si="0"/>
        <v>261</v>
      </c>
      <c r="D45" s="42">
        <f t="shared" si="0"/>
        <v>897</v>
      </c>
      <c r="E45" s="43">
        <f t="shared" si="0"/>
        <v>1722</v>
      </c>
      <c r="F45" s="41">
        <f t="shared" si="0"/>
        <v>875</v>
      </c>
      <c r="G45" s="42">
        <f t="shared" si="0"/>
        <v>2597</v>
      </c>
      <c r="H45" s="43">
        <f t="shared" si="0"/>
        <v>933</v>
      </c>
      <c r="I45" s="42">
        <f t="shared" si="0"/>
        <v>466</v>
      </c>
      <c r="J45" s="69">
        <f t="shared" si="0"/>
        <v>1399</v>
      </c>
      <c r="K45" s="42"/>
      <c r="L45" s="43">
        <f t="shared" si="1"/>
        <v>3140</v>
      </c>
      <c r="M45" s="41">
        <f t="shared" si="1"/>
        <v>1400</v>
      </c>
      <c r="N45" s="42">
        <f t="shared" si="1"/>
        <v>4540</v>
      </c>
    </row>
    <row r="46" spans="1:14" ht="14.25">
      <c r="A46" s="2" t="s">
        <v>6</v>
      </c>
      <c r="B46" s="38">
        <f>SUM(B10,B16,B28,B34,B40)</f>
        <v>50</v>
      </c>
      <c r="C46" s="41">
        <f aca="true" t="shared" si="2" ref="C46:J46">SUM(C10,C16,C28,C34,C40)</f>
        <v>19</v>
      </c>
      <c r="D46" s="42">
        <f t="shared" si="2"/>
        <v>69</v>
      </c>
      <c r="E46" s="43">
        <f t="shared" si="2"/>
        <v>192</v>
      </c>
      <c r="F46" s="41">
        <f t="shared" si="2"/>
        <v>93</v>
      </c>
      <c r="G46" s="42">
        <f t="shared" si="2"/>
        <v>285</v>
      </c>
      <c r="H46" s="43">
        <f t="shared" si="2"/>
        <v>128</v>
      </c>
      <c r="I46" s="42">
        <f t="shared" si="2"/>
        <v>40</v>
      </c>
      <c r="J46" s="69">
        <f t="shared" si="2"/>
        <v>168</v>
      </c>
      <c r="K46" s="42"/>
      <c r="L46" s="43">
        <f>SUM(L10,L16,L28,L34,L40)</f>
        <v>336</v>
      </c>
      <c r="M46" s="41">
        <f>SUM(M10,M16,M28,M34,M40)</f>
        <v>152</v>
      </c>
      <c r="N46" s="42">
        <f>SUM(N10,N16,N28,N34,N40)</f>
        <v>488</v>
      </c>
    </row>
    <row r="47" spans="1:14" ht="14.25">
      <c r="A47" s="2" t="s">
        <v>7</v>
      </c>
      <c r="B47" s="38">
        <f>SUM(B11,B17,B22,B29,B35,B41)</f>
        <v>391</v>
      </c>
      <c r="C47" s="41">
        <f aca="true" t="shared" si="3" ref="C47:J47">SUM(C11,C17,C22,C29,C35,C41)</f>
        <v>179</v>
      </c>
      <c r="D47" s="42">
        <f t="shared" si="3"/>
        <v>570</v>
      </c>
      <c r="E47" s="43">
        <f t="shared" si="3"/>
        <v>609</v>
      </c>
      <c r="F47" s="41">
        <f t="shared" si="3"/>
        <v>275</v>
      </c>
      <c r="G47" s="42">
        <f t="shared" si="3"/>
        <v>884</v>
      </c>
      <c r="H47" s="43">
        <f t="shared" si="3"/>
        <v>247</v>
      </c>
      <c r="I47" s="42">
        <f t="shared" si="3"/>
        <v>141</v>
      </c>
      <c r="J47" s="69">
        <f t="shared" si="3"/>
        <v>388</v>
      </c>
      <c r="K47" s="42"/>
      <c r="L47" s="43">
        <f>SUM(L11,L17,L22,L29,L35,L41)</f>
        <v>870</v>
      </c>
      <c r="M47" s="41">
        <f>SUM(M11,M17,M22,M29,M35,M41)</f>
        <v>437</v>
      </c>
      <c r="N47" s="42">
        <f>SUM(N11,N17,N22,N29,N35,N41)</f>
        <v>1307</v>
      </c>
    </row>
    <row r="48" spans="1:14" ht="14.25">
      <c r="A48" s="2" t="s">
        <v>10</v>
      </c>
      <c r="B48" s="38">
        <f>SUM(B23)</f>
        <v>0</v>
      </c>
      <c r="C48" s="41">
        <f aca="true" t="shared" si="4" ref="C48:J48">SUM(C23)</f>
        <v>0</v>
      </c>
      <c r="D48" s="42">
        <f t="shared" si="4"/>
        <v>0</v>
      </c>
      <c r="E48" s="43">
        <f t="shared" si="4"/>
        <v>0</v>
      </c>
      <c r="F48" s="41">
        <f t="shared" si="4"/>
        <v>0</v>
      </c>
      <c r="G48" s="42">
        <f t="shared" si="4"/>
        <v>0</v>
      </c>
      <c r="H48" s="43">
        <f t="shared" si="4"/>
        <v>0</v>
      </c>
      <c r="I48" s="42">
        <f t="shared" si="4"/>
        <v>0</v>
      </c>
      <c r="J48" s="69">
        <f t="shared" si="4"/>
        <v>0</v>
      </c>
      <c r="K48" s="42"/>
      <c r="L48" s="43">
        <f>SUM(L23)</f>
        <v>0</v>
      </c>
      <c r="M48" s="41">
        <f>SUM(M23)</f>
        <v>0</v>
      </c>
      <c r="N48" s="42">
        <f>SUM(N23)</f>
        <v>0</v>
      </c>
    </row>
    <row r="49" spans="1:14" s="19" customFormat="1" ht="12.75">
      <c r="A49" s="19" t="s">
        <v>15</v>
      </c>
      <c r="B49" s="20">
        <f>SUM(B44:B48)</f>
        <v>1443</v>
      </c>
      <c r="C49" s="21">
        <f aca="true" t="shared" si="5" ref="C49:J49">SUM(C44:C48)</f>
        <v>640</v>
      </c>
      <c r="D49" s="21">
        <f t="shared" si="5"/>
        <v>2083</v>
      </c>
      <c r="E49" s="22">
        <f t="shared" si="5"/>
        <v>3343</v>
      </c>
      <c r="F49" s="21">
        <f t="shared" si="5"/>
        <v>1759</v>
      </c>
      <c r="G49" s="21">
        <f t="shared" si="5"/>
        <v>5102</v>
      </c>
      <c r="H49" s="22">
        <f t="shared" si="5"/>
        <v>1786</v>
      </c>
      <c r="I49" s="21">
        <f t="shared" si="5"/>
        <v>906</v>
      </c>
      <c r="J49" s="70">
        <f t="shared" si="5"/>
        <v>2692</v>
      </c>
      <c r="K49" s="21"/>
      <c r="L49" s="22">
        <f>SUM(L44:L48)</f>
        <v>5857</v>
      </c>
      <c r="M49" s="21">
        <f>SUM(M44:M48)</f>
        <v>2779</v>
      </c>
      <c r="N49" s="21">
        <f>SUM(N44:N48)</f>
        <v>8636</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R33" sqref="R33"/>
    </sheetView>
  </sheetViews>
  <sheetFormatPr defaultColWidth="9.140625" defaultRowHeight="15"/>
  <cols>
    <col min="1" max="1" width="22.00390625" style="0" customWidth="1"/>
    <col min="2" max="10" width="8.28125" style="0" customWidth="1"/>
    <col min="11" max="11" width="1.8515625" style="0" customWidth="1"/>
  </cols>
  <sheetData>
    <row r="1" spans="1:11" ht="14.25">
      <c r="A1" s="1" t="s">
        <v>82</v>
      </c>
      <c r="D1" s="2"/>
      <c r="G1" s="2"/>
      <c r="J1" s="2"/>
      <c r="K1" s="2"/>
    </row>
    <row r="2" spans="1:14" s="3" customFormat="1" ht="12.75">
      <c r="A2" s="196" t="s">
        <v>68</v>
      </c>
      <c r="B2" s="196"/>
      <c r="C2" s="196"/>
      <c r="D2" s="196"/>
      <c r="E2" s="196"/>
      <c r="F2" s="196"/>
      <c r="G2" s="196"/>
      <c r="H2" s="196"/>
      <c r="I2" s="196"/>
      <c r="J2" s="196"/>
      <c r="K2" s="196"/>
      <c r="L2" s="196"/>
      <c r="M2" s="196"/>
      <c r="N2" s="196"/>
    </row>
    <row r="3" spans="1:11" ht="15" thickBot="1">
      <c r="A3" s="1"/>
      <c r="D3" s="2"/>
      <c r="G3" s="2"/>
      <c r="J3" s="2"/>
      <c r="K3" s="2"/>
    </row>
    <row r="4" spans="1:14" ht="30" customHeight="1">
      <c r="A4" s="4"/>
      <c r="B4" s="197" t="s">
        <v>28</v>
      </c>
      <c r="C4" s="198"/>
      <c r="D4" s="198"/>
      <c r="E4" s="197" t="s">
        <v>16</v>
      </c>
      <c r="F4" s="198"/>
      <c r="G4" s="199"/>
      <c r="H4" s="197" t="s">
        <v>17</v>
      </c>
      <c r="I4" s="198"/>
      <c r="J4" s="199"/>
      <c r="K4" s="65"/>
      <c r="L4" s="194" t="s">
        <v>72</v>
      </c>
      <c r="M4" s="195"/>
      <c r="N4" s="195"/>
    </row>
    <row r="5" spans="1:14" ht="14.25">
      <c r="A5" s="5"/>
      <c r="B5" s="6" t="s">
        <v>1</v>
      </c>
      <c r="C5" s="7" t="s">
        <v>2</v>
      </c>
      <c r="D5" s="7" t="s">
        <v>0</v>
      </c>
      <c r="E5" s="6" t="s">
        <v>1</v>
      </c>
      <c r="F5" s="7" t="s">
        <v>2</v>
      </c>
      <c r="G5" s="7" t="s">
        <v>0</v>
      </c>
      <c r="H5" s="6" t="s">
        <v>1</v>
      </c>
      <c r="I5" s="7" t="s">
        <v>2</v>
      </c>
      <c r="J5" s="57" t="s">
        <v>0</v>
      </c>
      <c r="K5" s="7"/>
      <c r="L5" s="74" t="s">
        <v>1</v>
      </c>
      <c r="M5" s="7" t="s">
        <v>2</v>
      </c>
      <c r="N5" s="7" t="s">
        <v>0</v>
      </c>
    </row>
    <row r="6" spans="2:14" ht="14.25">
      <c r="B6" s="55"/>
      <c r="C6" s="51"/>
      <c r="D6" s="56"/>
      <c r="E6" s="55"/>
      <c r="F6" s="51"/>
      <c r="G6" s="56"/>
      <c r="H6" s="51"/>
      <c r="I6" s="51"/>
      <c r="J6" s="56"/>
      <c r="K6" s="51"/>
      <c r="L6" s="55"/>
      <c r="M6" s="51"/>
      <c r="N6" s="51"/>
    </row>
    <row r="7" spans="1:14" s="2" customFormat="1" ht="14.25">
      <c r="A7" s="1" t="s">
        <v>24</v>
      </c>
      <c r="B7" s="47"/>
      <c r="C7" s="48"/>
      <c r="D7" s="51"/>
      <c r="E7" s="47"/>
      <c r="F7" s="48"/>
      <c r="G7" s="51"/>
      <c r="H7" s="49"/>
      <c r="I7" s="51"/>
      <c r="J7" s="56"/>
      <c r="K7" s="51"/>
      <c r="L7" s="55"/>
      <c r="M7" s="51"/>
      <c r="N7" s="51"/>
    </row>
    <row r="8" spans="1:14" ht="14.25">
      <c r="A8" s="2" t="s">
        <v>21</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4.25">
      <c r="A9" s="2" t="s">
        <v>22</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4.25">
      <c r="A10" s="2" t="s">
        <v>23</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4.25">
      <c r="A11" s="2" t="s">
        <v>73</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4.25">
      <c r="A12" s="2" t="s">
        <v>84</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2:14" ht="14.25">
      <c r="B13" s="75"/>
      <c r="C13" s="53"/>
      <c r="D13" s="58"/>
      <c r="E13" s="75"/>
      <c r="F13" s="53"/>
      <c r="G13" s="58"/>
      <c r="H13" s="53"/>
      <c r="I13" s="53"/>
      <c r="J13" s="58"/>
      <c r="K13" s="51"/>
      <c r="L13" s="55"/>
      <c r="M13" s="51"/>
      <c r="N13" s="51"/>
    </row>
    <row r="14" spans="1:14" ht="14.25">
      <c r="A14" s="1" t="s">
        <v>25</v>
      </c>
      <c r="B14" s="179"/>
      <c r="C14" s="180"/>
      <c r="D14" s="53"/>
      <c r="E14" s="179"/>
      <c r="F14" s="180"/>
      <c r="G14" s="53"/>
      <c r="H14" s="54"/>
      <c r="I14" s="53"/>
      <c r="J14" s="58"/>
      <c r="K14" s="51"/>
      <c r="L14" s="55"/>
      <c r="M14" s="51"/>
      <c r="N14" s="51"/>
    </row>
    <row r="15" spans="1:14" ht="14.25">
      <c r="A15" s="2" t="s">
        <v>21</v>
      </c>
      <c r="B15" s="54">
        <v>1014</v>
      </c>
      <c r="C15" s="52">
        <v>504</v>
      </c>
      <c r="D15" s="53">
        <v>1518</v>
      </c>
      <c r="E15" s="54">
        <v>2890</v>
      </c>
      <c r="F15" s="52">
        <v>1517</v>
      </c>
      <c r="G15" s="53">
        <v>4407</v>
      </c>
      <c r="H15" s="54">
        <v>1551</v>
      </c>
      <c r="I15" s="53">
        <v>772</v>
      </c>
      <c r="J15" s="58">
        <v>2323</v>
      </c>
      <c r="K15" s="51"/>
      <c r="L15" s="55">
        <v>4642</v>
      </c>
      <c r="M15" s="51">
        <v>2293</v>
      </c>
      <c r="N15" s="51">
        <v>6935</v>
      </c>
    </row>
    <row r="16" spans="1:14" ht="14.25">
      <c r="A16" s="2" t="s">
        <v>22</v>
      </c>
      <c r="B16" s="54">
        <v>1095</v>
      </c>
      <c r="C16" s="52">
        <v>577</v>
      </c>
      <c r="D16" s="53">
        <v>1672</v>
      </c>
      <c r="E16" s="54">
        <v>3007</v>
      </c>
      <c r="F16" s="52">
        <v>1600</v>
      </c>
      <c r="G16" s="53">
        <v>4607</v>
      </c>
      <c r="H16" s="54">
        <v>1473</v>
      </c>
      <c r="I16" s="53">
        <v>748</v>
      </c>
      <c r="J16" s="58">
        <v>2221</v>
      </c>
      <c r="K16" s="51"/>
      <c r="L16" s="75">
        <v>4922</v>
      </c>
      <c r="M16" s="53">
        <v>2410</v>
      </c>
      <c r="N16" s="51">
        <v>7332</v>
      </c>
    </row>
    <row r="17" spans="1:14" ht="14.25">
      <c r="A17" s="2" t="s">
        <v>23</v>
      </c>
      <c r="B17" s="54">
        <v>1163</v>
      </c>
      <c r="C17" s="52">
        <v>597</v>
      </c>
      <c r="D17" s="53">
        <v>1760</v>
      </c>
      <c r="E17" s="54">
        <v>3130</v>
      </c>
      <c r="F17" s="52">
        <v>1646</v>
      </c>
      <c r="G17" s="53">
        <v>4776</v>
      </c>
      <c r="H17" s="54">
        <v>1347</v>
      </c>
      <c r="I17" s="53">
        <v>656</v>
      </c>
      <c r="J17" s="58">
        <v>2003</v>
      </c>
      <c r="K17" s="51"/>
      <c r="L17" s="75">
        <v>5290</v>
      </c>
      <c r="M17" s="53">
        <v>2581</v>
      </c>
      <c r="N17" s="51">
        <v>7871</v>
      </c>
    </row>
    <row r="18" spans="1:14" ht="14.25">
      <c r="A18" s="2" t="s">
        <v>73</v>
      </c>
      <c r="B18" s="54">
        <v>1348</v>
      </c>
      <c r="C18" s="52">
        <v>606</v>
      </c>
      <c r="D18" s="53">
        <v>1954</v>
      </c>
      <c r="E18" s="54">
        <v>3187</v>
      </c>
      <c r="F18" s="52">
        <v>1702</v>
      </c>
      <c r="G18" s="53">
        <v>4889</v>
      </c>
      <c r="H18" s="54">
        <v>1437</v>
      </c>
      <c r="I18" s="53">
        <v>695</v>
      </c>
      <c r="J18" s="58">
        <v>2132</v>
      </c>
      <c r="K18" s="51"/>
      <c r="L18" s="75">
        <v>5536</v>
      </c>
      <c r="M18" s="53">
        <v>2705</v>
      </c>
      <c r="N18" s="51">
        <v>8241</v>
      </c>
    </row>
    <row r="19" spans="1:14" ht="14.25">
      <c r="A19" s="2" t="s">
        <v>84</v>
      </c>
      <c r="B19" s="54">
        <v>1443</v>
      </c>
      <c r="C19" s="52">
        <v>640</v>
      </c>
      <c r="D19" s="53">
        <v>2083</v>
      </c>
      <c r="E19" s="54">
        <v>3343</v>
      </c>
      <c r="F19" s="52">
        <v>1759</v>
      </c>
      <c r="G19" s="53">
        <v>5102</v>
      </c>
      <c r="H19" s="54">
        <v>1786</v>
      </c>
      <c r="I19" s="53">
        <v>906</v>
      </c>
      <c r="J19" s="58">
        <v>2692</v>
      </c>
      <c r="K19" s="51"/>
      <c r="L19" s="75">
        <v>5857</v>
      </c>
      <c r="M19" s="53">
        <v>2779</v>
      </c>
      <c r="N19" s="51">
        <v>8636</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6"/>
  <sheetViews>
    <sheetView zoomScalePageLayoutView="0" workbookViewId="0" topLeftCell="A1">
      <selection activeCell="W31" sqref="W31"/>
    </sheetView>
  </sheetViews>
  <sheetFormatPr defaultColWidth="9.140625" defaultRowHeight="15"/>
  <cols>
    <col min="1" max="1" width="24.8515625" style="151" customWidth="1"/>
    <col min="2" max="3" width="11.140625" style="29" customWidth="1"/>
    <col min="4" max="4" width="11.140625" style="68" customWidth="1"/>
    <col min="5" max="8" width="11.140625" style="29" customWidth="1"/>
    <col min="9" max="9" width="9.8515625" style="68" customWidth="1"/>
    <col min="10" max="10" width="9.8515625" style="36" customWidth="1"/>
    <col min="11" max="11" width="25.421875" style="151" customWidth="1"/>
    <col min="12" max="12" width="9.7109375" style="29" bestFit="1" customWidth="1"/>
    <col min="13" max="13" width="8.8515625" style="29" bestFit="1" customWidth="1"/>
    <col min="14" max="14" width="10.57421875" style="29" customWidth="1"/>
    <col min="15" max="15" width="9.7109375" style="68" bestFit="1" customWidth="1"/>
    <col min="16"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1" ht="14.25">
      <c r="A1" s="151" t="s">
        <v>82</v>
      </c>
      <c r="K1" s="151" t="s">
        <v>82</v>
      </c>
      <c r="L1" s="200"/>
      <c r="M1" s="200"/>
      <c r="N1" s="200"/>
      <c r="O1" s="200"/>
      <c r="P1" s="200"/>
      <c r="Q1" s="200"/>
      <c r="R1" s="200"/>
      <c r="S1" s="200"/>
      <c r="T1" s="200"/>
      <c r="U1" s="200"/>
    </row>
    <row r="2" spans="1:20" ht="14.25">
      <c r="A2" s="200" t="s">
        <v>85</v>
      </c>
      <c r="B2" s="200"/>
      <c r="C2" s="200"/>
      <c r="D2" s="200"/>
      <c r="E2" s="200"/>
      <c r="F2" s="200"/>
      <c r="G2" s="200"/>
      <c r="H2" s="200"/>
      <c r="I2" s="200"/>
      <c r="J2" s="153"/>
      <c r="K2" s="200" t="s">
        <v>85</v>
      </c>
      <c r="L2" s="200"/>
      <c r="M2" s="200"/>
      <c r="N2" s="200"/>
      <c r="O2" s="200"/>
      <c r="P2" s="200"/>
      <c r="Q2" s="200"/>
      <c r="R2" s="200"/>
      <c r="S2" s="200"/>
      <c r="T2" s="153"/>
    </row>
    <row r="3" spans="1:20" ht="12" customHeight="1">
      <c r="A3" s="200"/>
      <c r="B3" s="200"/>
      <c r="C3" s="200"/>
      <c r="D3" s="200"/>
      <c r="E3" s="200"/>
      <c r="F3" s="200"/>
      <c r="G3" s="200"/>
      <c r="H3" s="200"/>
      <c r="I3" s="200"/>
      <c r="J3" s="153"/>
      <c r="K3" s="30"/>
      <c r="O3" s="29"/>
      <c r="T3" s="29"/>
    </row>
    <row r="4" spans="1:20" s="155" customFormat="1" ht="12.75">
      <c r="A4" s="200" t="s">
        <v>28</v>
      </c>
      <c r="B4" s="200"/>
      <c r="C4" s="200"/>
      <c r="D4" s="200"/>
      <c r="E4" s="200"/>
      <c r="F4" s="200"/>
      <c r="G4" s="200"/>
      <c r="H4" s="200"/>
      <c r="I4" s="200"/>
      <c r="J4" s="153"/>
      <c r="K4" s="204" t="s">
        <v>16</v>
      </c>
      <c r="L4" s="204"/>
      <c r="M4" s="204"/>
      <c r="N4" s="204"/>
      <c r="O4" s="204"/>
      <c r="P4" s="204"/>
      <c r="Q4" s="204"/>
      <c r="R4" s="204"/>
      <c r="S4" s="204"/>
      <c r="T4" s="204"/>
    </row>
    <row r="5" spans="1:20" s="155" customFormat="1" ht="13.5" thickBot="1">
      <c r="A5" s="153"/>
      <c r="B5" s="153"/>
      <c r="C5" s="153"/>
      <c r="D5" s="153"/>
      <c r="E5" s="153"/>
      <c r="F5" s="153"/>
      <c r="G5" s="153"/>
      <c r="H5" s="153"/>
      <c r="I5" s="153"/>
      <c r="J5" s="153"/>
      <c r="K5" s="154"/>
      <c r="L5" s="154"/>
      <c r="M5" s="154"/>
      <c r="N5" s="154"/>
      <c r="O5" s="154"/>
      <c r="P5" s="154"/>
      <c r="Q5" s="154"/>
      <c r="R5" s="154"/>
      <c r="S5" s="154"/>
      <c r="T5" s="154"/>
    </row>
    <row r="6" spans="1:20" ht="14.25">
      <c r="A6" s="156"/>
      <c r="B6" s="201" t="s">
        <v>35</v>
      </c>
      <c r="C6" s="201"/>
      <c r="D6" s="202"/>
      <c r="E6" s="203" t="s">
        <v>36</v>
      </c>
      <c r="F6" s="201"/>
      <c r="G6" s="202"/>
      <c r="H6" s="157"/>
      <c r="I6" s="158"/>
      <c r="J6" s="152"/>
      <c r="K6" s="158"/>
      <c r="L6" s="203" t="s">
        <v>35</v>
      </c>
      <c r="M6" s="201"/>
      <c r="N6" s="201"/>
      <c r="O6" s="201"/>
      <c r="P6" s="203" t="s">
        <v>36</v>
      </c>
      <c r="Q6" s="201"/>
      <c r="R6" s="202"/>
      <c r="S6" s="157"/>
      <c r="T6" s="158"/>
    </row>
    <row r="7" spans="1:20" ht="65.25" customHeight="1">
      <c r="A7" s="85"/>
      <c r="B7" s="82" t="s">
        <v>48</v>
      </c>
      <c r="C7" s="82" t="s">
        <v>64</v>
      </c>
      <c r="D7" s="83" t="s">
        <v>38</v>
      </c>
      <c r="E7" s="82" t="s">
        <v>49</v>
      </c>
      <c r="F7" s="82" t="s">
        <v>65</v>
      </c>
      <c r="G7" s="159" t="s">
        <v>39</v>
      </c>
      <c r="H7" s="82" t="s">
        <v>34</v>
      </c>
      <c r="I7" s="84" t="s">
        <v>15</v>
      </c>
      <c r="J7" s="81"/>
      <c r="K7" s="85"/>
      <c r="L7" s="86" t="s">
        <v>29</v>
      </c>
      <c r="M7" s="87" t="s">
        <v>30</v>
      </c>
      <c r="N7" s="87" t="s">
        <v>31</v>
      </c>
      <c r="O7" s="88" t="s">
        <v>38</v>
      </c>
      <c r="P7" s="87" t="s">
        <v>37</v>
      </c>
      <c r="Q7" s="87" t="s">
        <v>32</v>
      </c>
      <c r="R7" s="88" t="s">
        <v>39</v>
      </c>
      <c r="S7" s="160" t="s">
        <v>34</v>
      </c>
      <c r="T7" s="84" t="s">
        <v>15</v>
      </c>
    </row>
    <row r="8" spans="1:20" ht="14.25">
      <c r="A8" s="161" t="s">
        <v>3</v>
      </c>
      <c r="B8" s="162"/>
      <c r="C8" s="162"/>
      <c r="D8" s="163"/>
      <c r="E8" s="164"/>
      <c r="F8" s="164"/>
      <c r="G8" s="163"/>
      <c r="H8" s="164"/>
      <c r="I8" s="165"/>
      <c r="K8" s="166" t="s">
        <v>3</v>
      </c>
      <c r="L8" s="167"/>
      <c r="M8" s="162"/>
      <c r="N8" s="164"/>
      <c r="O8" s="168"/>
      <c r="P8" s="164"/>
      <c r="Q8" s="164"/>
      <c r="R8" s="163"/>
      <c r="S8" s="169"/>
      <c r="T8" s="165"/>
    </row>
    <row r="9" spans="1:20" ht="14.25">
      <c r="A9" s="30" t="s">
        <v>4</v>
      </c>
      <c r="B9" s="18">
        <v>1830</v>
      </c>
      <c r="C9" s="18">
        <v>1412</v>
      </c>
      <c r="D9" s="66">
        <f>SUM(B9:C9)</f>
        <v>3242</v>
      </c>
      <c r="E9" s="18">
        <v>11893</v>
      </c>
      <c r="F9" s="18">
        <v>1777</v>
      </c>
      <c r="G9" s="66">
        <f>SUM(E9:F9)</f>
        <v>13670</v>
      </c>
      <c r="H9" s="18">
        <v>266</v>
      </c>
      <c r="I9" s="66">
        <f>SUM(G9,D9,H9)</f>
        <v>17178</v>
      </c>
      <c r="J9" s="79"/>
      <c r="K9" s="170" t="s">
        <v>4</v>
      </c>
      <c r="L9" s="17">
        <v>1548</v>
      </c>
      <c r="M9" s="18">
        <v>1917</v>
      </c>
      <c r="N9" s="18">
        <v>2880</v>
      </c>
      <c r="O9" s="66">
        <f>SUM(L9:N9)</f>
        <v>6345</v>
      </c>
      <c r="P9" s="18">
        <v>5717</v>
      </c>
      <c r="Q9" s="18">
        <v>4676</v>
      </c>
      <c r="R9" s="66">
        <f>SUM(P9:Q9)</f>
        <v>10393</v>
      </c>
      <c r="S9" s="171">
        <v>440</v>
      </c>
      <c r="T9" s="66">
        <f>SUM(R9,O9,S9)</f>
        <v>17178</v>
      </c>
    </row>
    <row r="10" spans="1:20" ht="14.25">
      <c r="A10" s="30" t="s">
        <v>5</v>
      </c>
      <c r="B10" s="18">
        <v>4369</v>
      </c>
      <c r="C10" s="18">
        <v>3651</v>
      </c>
      <c r="D10" s="66">
        <f>SUM(B10:C10)</f>
        <v>8020</v>
      </c>
      <c r="E10" s="18">
        <v>70735</v>
      </c>
      <c r="F10" s="18">
        <v>5662</v>
      </c>
      <c r="G10" s="66">
        <f>SUM(E10:F10)</f>
        <v>76397</v>
      </c>
      <c r="H10" s="18">
        <v>699</v>
      </c>
      <c r="I10" s="66">
        <f>SUM(G10,D10,H10)</f>
        <v>85116</v>
      </c>
      <c r="J10" s="79"/>
      <c r="K10" s="170" t="s">
        <v>5</v>
      </c>
      <c r="L10" s="17">
        <v>3068</v>
      </c>
      <c r="M10" s="18">
        <v>4710</v>
      </c>
      <c r="N10" s="18">
        <v>9470</v>
      </c>
      <c r="O10" s="66">
        <f>SUM(L10:N10)</f>
        <v>17248</v>
      </c>
      <c r="P10" s="18">
        <v>30960</v>
      </c>
      <c r="Q10" s="18">
        <v>35361</v>
      </c>
      <c r="R10" s="66">
        <f>SUM(P10:Q10)</f>
        <v>66321</v>
      </c>
      <c r="S10" s="171">
        <v>1547</v>
      </c>
      <c r="T10" s="66">
        <f>SUM(R10,O10,S10)</f>
        <v>85116</v>
      </c>
    </row>
    <row r="11" spans="1:20" ht="14.25">
      <c r="A11" s="30" t="s">
        <v>6</v>
      </c>
      <c r="B11" s="18">
        <v>215</v>
      </c>
      <c r="C11" s="18">
        <v>226</v>
      </c>
      <c r="D11" s="66">
        <f>SUM(B11:C11)</f>
        <v>441</v>
      </c>
      <c r="E11" s="18">
        <v>3644</v>
      </c>
      <c r="F11" s="18">
        <v>378</v>
      </c>
      <c r="G11" s="66">
        <f>SUM(E11:F11)</f>
        <v>4022</v>
      </c>
      <c r="H11" s="18">
        <v>33</v>
      </c>
      <c r="I11" s="66">
        <f>SUM(G11,D11,H11)</f>
        <v>4496</v>
      </c>
      <c r="J11" s="79"/>
      <c r="K11" s="170" t="s">
        <v>6</v>
      </c>
      <c r="L11" s="17">
        <v>199</v>
      </c>
      <c r="M11" s="18">
        <v>437</v>
      </c>
      <c r="N11" s="18">
        <v>773</v>
      </c>
      <c r="O11" s="66">
        <f>SUM(L11:N11)</f>
        <v>1409</v>
      </c>
      <c r="P11" s="18">
        <v>2128</v>
      </c>
      <c r="Q11" s="18">
        <v>858</v>
      </c>
      <c r="R11" s="66">
        <f>SUM(P11:Q11)</f>
        <v>2986</v>
      </c>
      <c r="S11" s="171">
        <v>101</v>
      </c>
      <c r="T11" s="66">
        <f>SUM(R11,O11,S11)</f>
        <v>4496</v>
      </c>
    </row>
    <row r="12" spans="1:20" ht="14.25">
      <c r="A12" s="30" t="s">
        <v>7</v>
      </c>
      <c r="B12" s="18">
        <v>1607</v>
      </c>
      <c r="C12" s="18">
        <v>1124</v>
      </c>
      <c r="D12" s="66">
        <f>SUM(B12:C12)</f>
        <v>2731</v>
      </c>
      <c r="E12" s="18">
        <v>6119</v>
      </c>
      <c r="F12" s="18">
        <v>1208</v>
      </c>
      <c r="G12" s="66">
        <f>SUM(E12:F12)</f>
        <v>7327</v>
      </c>
      <c r="H12" s="18">
        <v>226</v>
      </c>
      <c r="I12" s="66">
        <f>SUM(G12,D12,H12)</f>
        <v>10284</v>
      </c>
      <c r="J12" s="79"/>
      <c r="K12" s="170" t="s">
        <v>7</v>
      </c>
      <c r="L12" s="17">
        <v>1389</v>
      </c>
      <c r="M12" s="18">
        <v>1366</v>
      </c>
      <c r="N12" s="18">
        <v>1693</v>
      </c>
      <c r="O12" s="66">
        <f>SUM(L12:N12)</f>
        <v>4448</v>
      </c>
      <c r="P12" s="18">
        <v>3477</v>
      </c>
      <c r="Q12" s="18">
        <v>2027</v>
      </c>
      <c r="R12" s="66">
        <f>SUM(P12:Q12)</f>
        <v>5504</v>
      </c>
      <c r="S12" s="171">
        <v>332</v>
      </c>
      <c r="T12" s="66">
        <f>SUM(R12,O12,S12)</f>
        <v>10284</v>
      </c>
    </row>
    <row r="13" spans="1:20" ht="14.25">
      <c r="A13" s="172" t="s">
        <v>0</v>
      </c>
      <c r="B13" s="22">
        <v>8021</v>
      </c>
      <c r="C13" s="22">
        <v>6413</v>
      </c>
      <c r="D13" s="22">
        <f>SUM(B13:C13)</f>
        <v>14434</v>
      </c>
      <c r="E13" s="22">
        <v>92391</v>
      </c>
      <c r="F13" s="22">
        <v>9025</v>
      </c>
      <c r="G13" s="22">
        <f>SUM(E13:F13)</f>
        <v>101416</v>
      </c>
      <c r="H13" s="22">
        <v>1224</v>
      </c>
      <c r="I13" s="22">
        <f>SUM(G13,D13,H13)</f>
        <v>117074</v>
      </c>
      <c r="J13" s="80"/>
      <c r="K13" s="173" t="s">
        <v>0</v>
      </c>
      <c r="L13" s="21">
        <v>6204</v>
      </c>
      <c r="M13" s="22">
        <v>8430</v>
      </c>
      <c r="N13" s="22">
        <v>14816</v>
      </c>
      <c r="O13" s="22">
        <f>SUM(L13:N13)</f>
        <v>29450</v>
      </c>
      <c r="P13" s="22">
        <v>42282</v>
      </c>
      <c r="Q13" s="22">
        <v>42922</v>
      </c>
      <c r="R13" s="22">
        <f>SUM(P13:Q13)</f>
        <v>85204</v>
      </c>
      <c r="S13" s="22">
        <v>2420</v>
      </c>
      <c r="T13" s="22">
        <f>SUM(R13,O13,S13)</f>
        <v>117074</v>
      </c>
    </row>
    <row r="14" spans="1:20" ht="14.25">
      <c r="A14" s="151" t="s">
        <v>8</v>
      </c>
      <c r="B14" s="18"/>
      <c r="C14" s="18"/>
      <c r="D14" s="66"/>
      <c r="E14" s="18"/>
      <c r="F14" s="18"/>
      <c r="G14" s="66"/>
      <c r="H14" s="18"/>
      <c r="I14" s="66"/>
      <c r="J14" s="79"/>
      <c r="K14" s="174" t="s">
        <v>8</v>
      </c>
      <c r="L14" s="17"/>
      <c r="M14" s="18"/>
      <c r="N14" s="18"/>
      <c r="O14" s="66"/>
      <c r="P14" s="18"/>
      <c r="Q14" s="18"/>
      <c r="R14" s="66"/>
      <c r="S14" s="171"/>
      <c r="T14" s="66"/>
    </row>
    <row r="15" spans="1:20" ht="14.25">
      <c r="A15" s="30" t="s">
        <v>4</v>
      </c>
      <c r="B15" s="18">
        <v>1174</v>
      </c>
      <c r="C15" s="18">
        <v>994</v>
      </c>
      <c r="D15" s="66">
        <f>SUM(B15:C15)</f>
        <v>2168</v>
      </c>
      <c r="E15" s="18">
        <v>8118</v>
      </c>
      <c r="F15" s="18">
        <v>1599</v>
      </c>
      <c r="G15" s="66">
        <f>SUM(E15:F15)</f>
        <v>9717</v>
      </c>
      <c r="H15" s="18">
        <v>134</v>
      </c>
      <c r="I15" s="66">
        <f>SUM(G15,D15,H15)</f>
        <v>12019</v>
      </c>
      <c r="J15" s="79"/>
      <c r="K15" s="170" t="s">
        <v>4</v>
      </c>
      <c r="L15" s="17">
        <v>428</v>
      </c>
      <c r="M15" s="18">
        <v>874</v>
      </c>
      <c r="N15" s="18">
        <v>1561</v>
      </c>
      <c r="O15" s="66">
        <f>SUM(L15:N15)</f>
        <v>2863</v>
      </c>
      <c r="P15" s="18">
        <v>4514</v>
      </c>
      <c r="Q15" s="18">
        <v>4378</v>
      </c>
      <c r="R15" s="66">
        <f>SUM(P15:Q15)</f>
        <v>8892</v>
      </c>
      <c r="S15" s="171">
        <v>264</v>
      </c>
      <c r="T15" s="66">
        <f>SUM(R15,O15,S15)</f>
        <v>12019</v>
      </c>
    </row>
    <row r="16" spans="1:20" ht="14.25">
      <c r="A16" s="30" t="s">
        <v>5</v>
      </c>
      <c r="B16" s="18">
        <v>3175</v>
      </c>
      <c r="C16" s="18">
        <v>2215</v>
      </c>
      <c r="D16" s="66">
        <f>SUM(B16:C16)</f>
        <v>5390</v>
      </c>
      <c r="E16" s="18">
        <v>34104</v>
      </c>
      <c r="F16" s="18">
        <v>4192</v>
      </c>
      <c r="G16" s="66">
        <f>SUM(E16:F16)</f>
        <v>38296</v>
      </c>
      <c r="H16" s="18">
        <v>196</v>
      </c>
      <c r="I16" s="66">
        <f>SUM(G16,D16,H16)</f>
        <v>43882</v>
      </c>
      <c r="J16" s="79"/>
      <c r="K16" s="170" t="s">
        <v>5</v>
      </c>
      <c r="L16" s="17">
        <v>720</v>
      </c>
      <c r="M16" s="18">
        <v>1660</v>
      </c>
      <c r="N16" s="18">
        <v>3453</v>
      </c>
      <c r="O16" s="66">
        <f>SUM(L16:N16)</f>
        <v>5833</v>
      </c>
      <c r="P16" s="18">
        <v>13767</v>
      </c>
      <c r="Q16" s="18">
        <v>23770</v>
      </c>
      <c r="R16" s="66">
        <f>SUM(P16:Q16)</f>
        <v>37537</v>
      </c>
      <c r="S16" s="171">
        <v>512</v>
      </c>
      <c r="T16" s="66">
        <f>SUM(R16,O16,S16)</f>
        <v>43882</v>
      </c>
    </row>
    <row r="17" spans="1:20" ht="14.25">
      <c r="A17" s="30" t="s">
        <v>6</v>
      </c>
      <c r="B17" s="18">
        <v>94</v>
      </c>
      <c r="C17" s="18">
        <v>39</v>
      </c>
      <c r="D17" s="66">
        <f>SUM(B17:C17)</f>
        <v>133</v>
      </c>
      <c r="E17" s="18">
        <v>755</v>
      </c>
      <c r="F17" s="18">
        <v>69</v>
      </c>
      <c r="G17" s="66">
        <f>SUM(E17:F17)</f>
        <v>824</v>
      </c>
      <c r="H17" s="18">
        <v>94</v>
      </c>
      <c r="I17" s="66">
        <f>SUM(G17,D17,H17)</f>
        <v>1051</v>
      </c>
      <c r="J17" s="79"/>
      <c r="K17" s="170" t="s">
        <v>6</v>
      </c>
      <c r="L17" s="17">
        <v>49</v>
      </c>
      <c r="M17" s="18">
        <v>96</v>
      </c>
      <c r="N17" s="18">
        <v>155</v>
      </c>
      <c r="O17" s="66">
        <f>SUM(L17:N17)</f>
        <v>300</v>
      </c>
      <c r="P17" s="18">
        <v>400</v>
      </c>
      <c r="Q17" s="18">
        <v>281</v>
      </c>
      <c r="R17" s="66">
        <f>SUM(P17:Q17)</f>
        <v>681</v>
      </c>
      <c r="S17" s="171">
        <v>70</v>
      </c>
      <c r="T17" s="66">
        <f>SUM(R17,O17,S17)</f>
        <v>1051</v>
      </c>
    </row>
    <row r="18" spans="1:20" ht="14.25">
      <c r="A18" s="30" t="s">
        <v>7</v>
      </c>
      <c r="B18" s="18">
        <v>123</v>
      </c>
      <c r="C18" s="18">
        <v>82</v>
      </c>
      <c r="D18" s="66">
        <f>SUM(B18:C18)</f>
        <v>205</v>
      </c>
      <c r="E18" s="18">
        <v>2160</v>
      </c>
      <c r="F18" s="18">
        <v>190</v>
      </c>
      <c r="G18" s="66">
        <f>SUM(E18:F18)</f>
        <v>2350</v>
      </c>
      <c r="H18" s="18">
        <v>17</v>
      </c>
      <c r="I18" s="66">
        <f>SUM(G18,D18,H18)</f>
        <v>2572</v>
      </c>
      <c r="J18" s="79"/>
      <c r="K18" s="170" t="s">
        <v>7</v>
      </c>
      <c r="L18" s="17">
        <v>46</v>
      </c>
      <c r="M18" s="18">
        <v>226</v>
      </c>
      <c r="N18" s="18">
        <v>480</v>
      </c>
      <c r="O18" s="66">
        <f>SUM(L18:N18)</f>
        <v>752</v>
      </c>
      <c r="P18" s="18">
        <v>1185</v>
      </c>
      <c r="Q18" s="18">
        <v>581</v>
      </c>
      <c r="R18" s="66">
        <f>SUM(P18:Q18)</f>
        <v>1766</v>
      </c>
      <c r="S18" s="171">
        <v>54</v>
      </c>
      <c r="T18" s="66">
        <f>SUM(R18,O18,S18)</f>
        <v>2572</v>
      </c>
    </row>
    <row r="19" spans="1:20" ht="14.25">
      <c r="A19" s="172" t="s">
        <v>0</v>
      </c>
      <c r="B19" s="22">
        <v>4566</v>
      </c>
      <c r="C19" s="22">
        <v>3330</v>
      </c>
      <c r="D19" s="22">
        <f>SUM(B19:C19)</f>
        <v>7896</v>
      </c>
      <c r="E19" s="22">
        <v>45137</v>
      </c>
      <c r="F19" s="22">
        <v>6050</v>
      </c>
      <c r="G19" s="22">
        <f>SUM(E19:F19)</f>
        <v>51187</v>
      </c>
      <c r="H19" s="22">
        <v>441</v>
      </c>
      <c r="I19" s="22">
        <f>SUM(G19,D19,H19)</f>
        <v>59524</v>
      </c>
      <c r="J19" s="80"/>
      <c r="K19" s="173" t="s">
        <v>0</v>
      </c>
      <c r="L19" s="21">
        <v>1243</v>
      </c>
      <c r="M19" s="22">
        <v>2856</v>
      </c>
      <c r="N19" s="22">
        <v>5649</v>
      </c>
      <c r="O19" s="22">
        <f>SUM(L19:N19)</f>
        <v>9748</v>
      </c>
      <c r="P19" s="22">
        <v>19866</v>
      </c>
      <c r="Q19" s="22">
        <v>29010</v>
      </c>
      <c r="R19" s="22">
        <f>SUM(P19:Q19)</f>
        <v>48876</v>
      </c>
      <c r="S19" s="22">
        <v>900</v>
      </c>
      <c r="T19" s="22">
        <f>SUM(R19,O19,S19)</f>
        <v>59524</v>
      </c>
    </row>
    <row r="20" spans="1:20" ht="14.25">
      <c r="A20" s="151" t="s">
        <v>9</v>
      </c>
      <c r="B20" s="18"/>
      <c r="C20" s="18"/>
      <c r="D20" s="66"/>
      <c r="E20" s="18"/>
      <c r="F20" s="18"/>
      <c r="G20" s="66"/>
      <c r="H20" s="18"/>
      <c r="I20" s="66"/>
      <c r="J20" s="79"/>
      <c r="K20" s="174" t="s">
        <v>9</v>
      </c>
      <c r="L20" s="17"/>
      <c r="M20" s="18"/>
      <c r="N20" s="18"/>
      <c r="O20" s="66"/>
      <c r="P20" s="18"/>
      <c r="Q20" s="18"/>
      <c r="R20" s="66"/>
      <c r="S20" s="171"/>
      <c r="T20" s="66"/>
    </row>
    <row r="21" spans="1:20" ht="14.25">
      <c r="A21" s="30" t="s">
        <v>4</v>
      </c>
      <c r="B21" s="18">
        <v>1820</v>
      </c>
      <c r="C21" s="18">
        <v>1111</v>
      </c>
      <c r="D21" s="66">
        <f>SUM(B21:C21)</f>
        <v>2931</v>
      </c>
      <c r="E21" s="18">
        <v>628</v>
      </c>
      <c r="F21" s="18">
        <v>839</v>
      </c>
      <c r="G21" s="66">
        <f>SUM(E21:F21)</f>
        <v>1467</v>
      </c>
      <c r="H21" s="18">
        <v>33</v>
      </c>
      <c r="I21" s="66">
        <f>SUM(G21,D21,H21)</f>
        <v>4431</v>
      </c>
      <c r="J21" s="79"/>
      <c r="K21" s="170" t="s">
        <v>4</v>
      </c>
      <c r="L21" s="17">
        <v>449</v>
      </c>
      <c r="M21" s="18">
        <v>590</v>
      </c>
      <c r="N21" s="18">
        <v>938</v>
      </c>
      <c r="O21" s="66">
        <f>SUM(L21:N21)</f>
        <v>1977</v>
      </c>
      <c r="P21" s="18">
        <v>1157</v>
      </c>
      <c r="Q21" s="18">
        <v>1173</v>
      </c>
      <c r="R21" s="66">
        <f>SUM(P21:Q21)</f>
        <v>2330</v>
      </c>
      <c r="S21" s="171">
        <v>124</v>
      </c>
      <c r="T21" s="66">
        <f>SUM(R21,O21,S21)</f>
        <v>4431</v>
      </c>
    </row>
    <row r="22" spans="1:20" ht="14.25">
      <c r="A22" s="30" t="s">
        <v>5</v>
      </c>
      <c r="B22" s="18">
        <v>2726</v>
      </c>
      <c r="C22" s="18">
        <v>1494</v>
      </c>
      <c r="D22" s="66">
        <f>SUM(B22:C22)</f>
        <v>4220</v>
      </c>
      <c r="E22" s="18">
        <v>1939</v>
      </c>
      <c r="F22" s="18">
        <v>1807</v>
      </c>
      <c r="G22" s="66">
        <f>SUM(E22:F22)</f>
        <v>3746</v>
      </c>
      <c r="H22" s="18">
        <v>74</v>
      </c>
      <c r="I22" s="66">
        <f>SUM(G22,D22,H22)</f>
        <v>8040</v>
      </c>
      <c r="J22" s="79"/>
      <c r="K22" s="170" t="s">
        <v>5</v>
      </c>
      <c r="L22" s="17">
        <v>472</v>
      </c>
      <c r="M22" s="18">
        <v>785</v>
      </c>
      <c r="N22" s="18">
        <v>1157</v>
      </c>
      <c r="O22" s="66">
        <f>SUM(L22:N22)</f>
        <v>2414</v>
      </c>
      <c r="P22" s="18">
        <v>1937</v>
      </c>
      <c r="Q22" s="18">
        <v>3550</v>
      </c>
      <c r="R22" s="66">
        <f>SUM(P22:Q22)</f>
        <v>5487</v>
      </c>
      <c r="S22" s="171">
        <v>139</v>
      </c>
      <c r="T22" s="66">
        <f>SUM(R22,O22,S22)</f>
        <v>8040</v>
      </c>
    </row>
    <row r="23" spans="1:20" ht="14.25">
      <c r="A23" s="30" t="s">
        <v>7</v>
      </c>
      <c r="B23" s="18">
        <v>313</v>
      </c>
      <c r="C23" s="18">
        <v>121</v>
      </c>
      <c r="D23" s="66">
        <f>SUM(B23:C23)</f>
        <v>434</v>
      </c>
      <c r="E23" s="18">
        <v>20</v>
      </c>
      <c r="F23" s="18">
        <v>59</v>
      </c>
      <c r="G23" s="66">
        <f>SUM(E23:F23)</f>
        <v>79</v>
      </c>
      <c r="H23" s="18">
        <v>18</v>
      </c>
      <c r="I23" s="66">
        <f>SUM(G23,D23,H23)</f>
        <v>531</v>
      </c>
      <c r="J23" s="79"/>
      <c r="K23" s="170" t="s">
        <v>7</v>
      </c>
      <c r="L23" s="17">
        <v>106</v>
      </c>
      <c r="M23" s="18">
        <v>104</v>
      </c>
      <c r="N23" s="18">
        <v>119</v>
      </c>
      <c r="O23" s="66">
        <f>SUM(L23:N23)</f>
        <v>329</v>
      </c>
      <c r="P23" s="18">
        <v>116</v>
      </c>
      <c r="Q23" s="18">
        <v>46</v>
      </c>
      <c r="R23" s="66">
        <f>SUM(P23:Q23)</f>
        <v>162</v>
      </c>
      <c r="S23" s="171">
        <v>40</v>
      </c>
      <c r="T23" s="66">
        <f>SUM(R23,O23,S23)</f>
        <v>531</v>
      </c>
    </row>
    <row r="24" spans="1:20" ht="14.25">
      <c r="A24" s="30" t="s">
        <v>10</v>
      </c>
      <c r="B24" s="18">
        <v>62</v>
      </c>
      <c r="C24" s="18">
        <v>35</v>
      </c>
      <c r="D24" s="66">
        <f>SUM(B24:C24)</f>
        <v>97</v>
      </c>
      <c r="E24" s="18">
        <v>107</v>
      </c>
      <c r="F24" s="18">
        <v>55</v>
      </c>
      <c r="G24" s="66">
        <f>SUM(E24:F24)</f>
        <v>162</v>
      </c>
      <c r="H24" s="18">
        <v>1</v>
      </c>
      <c r="I24" s="66">
        <f>SUM(G24,D24,H24)</f>
        <v>260</v>
      </c>
      <c r="J24" s="79"/>
      <c r="K24" s="170" t="s">
        <v>10</v>
      </c>
      <c r="L24" s="17">
        <v>19</v>
      </c>
      <c r="M24" s="18">
        <v>31</v>
      </c>
      <c r="N24" s="18">
        <v>56</v>
      </c>
      <c r="O24" s="66">
        <f>SUM(L24:N24)</f>
        <v>106</v>
      </c>
      <c r="P24" s="18">
        <v>109</v>
      </c>
      <c r="Q24" s="18">
        <v>41</v>
      </c>
      <c r="R24" s="66">
        <f>SUM(P24:Q24)</f>
        <v>150</v>
      </c>
      <c r="S24" s="171">
        <v>4</v>
      </c>
      <c r="T24" s="66">
        <f>SUM(R24,O24,S24)</f>
        <v>260</v>
      </c>
    </row>
    <row r="25" spans="1:20" ht="14.25">
      <c r="A25" s="172" t="s">
        <v>0</v>
      </c>
      <c r="B25" s="22">
        <v>4921</v>
      </c>
      <c r="C25" s="22">
        <v>2761</v>
      </c>
      <c r="D25" s="22">
        <f>SUM(B25:C25)</f>
        <v>7682</v>
      </c>
      <c r="E25" s="22">
        <v>2694</v>
      </c>
      <c r="F25" s="22">
        <v>2760</v>
      </c>
      <c r="G25" s="22">
        <f>SUM(E25:F25)</f>
        <v>5454</v>
      </c>
      <c r="H25" s="22">
        <v>126</v>
      </c>
      <c r="I25" s="22">
        <f>SUM(G25,D25,H25)</f>
        <v>13262</v>
      </c>
      <c r="J25" s="80"/>
      <c r="K25" s="173" t="s">
        <v>0</v>
      </c>
      <c r="L25" s="21">
        <v>1046</v>
      </c>
      <c r="M25" s="22">
        <v>1510</v>
      </c>
      <c r="N25" s="22">
        <v>2270</v>
      </c>
      <c r="O25" s="22">
        <f aca="true" t="shared" si="0" ref="O25:T25">SUM(O21:O24)</f>
        <v>4826</v>
      </c>
      <c r="P25" s="22">
        <v>3319</v>
      </c>
      <c r="Q25" s="22">
        <v>4810</v>
      </c>
      <c r="R25" s="22">
        <f t="shared" si="0"/>
        <v>8129</v>
      </c>
      <c r="S25" s="22">
        <v>307</v>
      </c>
      <c r="T25" s="22">
        <f t="shared" si="0"/>
        <v>13262</v>
      </c>
    </row>
    <row r="26" spans="1:20" ht="14.25">
      <c r="A26" s="151" t="s">
        <v>11</v>
      </c>
      <c r="B26" s="18"/>
      <c r="C26" s="18"/>
      <c r="D26" s="66"/>
      <c r="E26" s="18"/>
      <c r="F26" s="18"/>
      <c r="G26" s="66"/>
      <c r="H26" s="18"/>
      <c r="I26" s="66"/>
      <c r="J26" s="79"/>
      <c r="K26" s="174" t="s">
        <v>11</v>
      </c>
      <c r="L26" s="17"/>
      <c r="M26" s="18"/>
      <c r="N26" s="18"/>
      <c r="O26" s="66"/>
      <c r="P26" s="18"/>
      <c r="Q26" s="18"/>
      <c r="R26" s="66"/>
      <c r="S26" s="171"/>
      <c r="T26" s="66"/>
    </row>
    <row r="27" spans="1:20" ht="14.25">
      <c r="A27" s="30" t="s">
        <v>4</v>
      </c>
      <c r="B27" s="18">
        <v>824</v>
      </c>
      <c r="C27" s="18">
        <v>409</v>
      </c>
      <c r="D27" s="66">
        <f>SUM(B27:C27)</f>
        <v>1233</v>
      </c>
      <c r="E27" s="18">
        <v>8965</v>
      </c>
      <c r="F27" s="18">
        <v>750</v>
      </c>
      <c r="G27" s="66">
        <f>SUM(E27:F27)</f>
        <v>9715</v>
      </c>
      <c r="H27" s="18">
        <v>128</v>
      </c>
      <c r="I27" s="66">
        <f>SUM(G27,D27,H27)</f>
        <v>11076</v>
      </c>
      <c r="J27" s="79"/>
      <c r="K27" s="170" t="s">
        <v>4</v>
      </c>
      <c r="L27" s="17">
        <v>489</v>
      </c>
      <c r="M27" s="18">
        <v>1330</v>
      </c>
      <c r="N27" s="18">
        <v>2395</v>
      </c>
      <c r="O27" s="66">
        <f>SUM(L27:N27)</f>
        <v>4214</v>
      </c>
      <c r="P27" s="18">
        <v>4188</v>
      </c>
      <c r="Q27" s="18">
        <v>2402</v>
      </c>
      <c r="R27" s="66">
        <f>SUM(P27:Q27)</f>
        <v>6590</v>
      </c>
      <c r="S27" s="171">
        <v>272</v>
      </c>
      <c r="T27" s="66">
        <f>SUM(R27,O27,S27)</f>
        <v>11076</v>
      </c>
    </row>
    <row r="28" spans="1:20" ht="14.25">
      <c r="A28" s="30" t="s">
        <v>5</v>
      </c>
      <c r="B28" s="18">
        <v>1712</v>
      </c>
      <c r="C28" s="18">
        <v>1183</v>
      </c>
      <c r="D28" s="66">
        <f>SUM(B28:C28)</f>
        <v>2895</v>
      </c>
      <c r="E28" s="18">
        <v>58945</v>
      </c>
      <c r="F28" s="18">
        <v>2339</v>
      </c>
      <c r="G28" s="66">
        <f>SUM(E28:F28)</f>
        <v>61284</v>
      </c>
      <c r="H28" s="18">
        <v>254</v>
      </c>
      <c r="I28" s="66">
        <f>SUM(G28,D28,H28)</f>
        <v>64433</v>
      </c>
      <c r="J28" s="79"/>
      <c r="K28" s="170" t="s">
        <v>5</v>
      </c>
      <c r="L28" s="17">
        <v>913</v>
      </c>
      <c r="M28" s="18">
        <v>3297</v>
      </c>
      <c r="N28" s="18">
        <v>7942</v>
      </c>
      <c r="O28" s="66">
        <f>SUM(L28:N28)</f>
        <v>12152</v>
      </c>
      <c r="P28" s="18">
        <v>26344</v>
      </c>
      <c r="Q28" s="18">
        <v>25330</v>
      </c>
      <c r="R28" s="66">
        <f>SUM(P28:Q28)</f>
        <v>51674</v>
      </c>
      <c r="S28" s="171">
        <v>607</v>
      </c>
      <c r="T28" s="66">
        <f>SUM(R28,O28,S28)</f>
        <v>64433</v>
      </c>
    </row>
    <row r="29" spans="1:20" ht="14.25">
      <c r="A29" s="30" t="s">
        <v>6</v>
      </c>
      <c r="B29" s="18">
        <v>10</v>
      </c>
      <c r="C29" s="18">
        <v>11</v>
      </c>
      <c r="D29" s="66">
        <f>SUM(B29:C29)</f>
        <v>21</v>
      </c>
      <c r="E29" s="18">
        <v>732</v>
      </c>
      <c r="F29" s="18">
        <v>27</v>
      </c>
      <c r="G29" s="66">
        <f>SUM(E29:F29)</f>
        <v>759</v>
      </c>
      <c r="H29" s="18">
        <v>4</v>
      </c>
      <c r="I29" s="66">
        <f>SUM(G29,D29,H29)</f>
        <v>784</v>
      </c>
      <c r="J29" s="79"/>
      <c r="K29" s="170" t="s">
        <v>6</v>
      </c>
      <c r="L29" s="17">
        <v>11</v>
      </c>
      <c r="M29" s="18">
        <v>48</v>
      </c>
      <c r="N29" s="18">
        <v>131</v>
      </c>
      <c r="O29" s="66">
        <f>SUM(L29:N29)</f>
        <v>190</v>
      </c>
      <c r="P29" s="18">
        <v>386</v>
      </c>
      <c r="Q29" s="18">
        <v>203</v>
      </c>
      <c r="R29" s="66">
        <f>SUM(P29:Q29)</f>
        <v>589</v>
      </c>
      <c r="S29" s="171">
        <v>5</v>
      </c>
      <c r="T29" s="66">
        <f>SUM(R29,O29,S29)</f>
        <v>784</v>
      </c>
    </row>
    <row r="30" spans="1:20" ht="14.25">
      <c r="A30" s="30" t="s">
        <v>7</v>
      </c>
      <c r="B30" s="18">
        <v>9</v>
      </c>
      <c r="C30" s="18">
        <v>11</v>
      </c>
      <c r="D30" s="66">
        <f>SUM(B30:C30)</f>
        <v>20</v>
      </c>
      <c r="E30" s="18">
        <v>340</v>
      </c>
      <c r="F30" s="18">
        <v>17</v>
      </c>
      <c r="G30" s="66">
        <f>SUM(E30:F30)</f>
        <v>357</v>
      </c>
      <c r="H30" s="18">
        <v>2</v>
      </c>
      <c r="I30" s="66">
        <f>SUM(G30,D30,H30)</f>
        <v>379</v>
      </c>
      <c r="J30" s="79"/>
      <c r="K30" s="170" t="s">
        <v>7</v>
      </c>
      <c r="L30" s="17">
        <v>7</v>
      </c>
      <c r="M30" s="18">
        <v>16</v>
      </c>
      <c r="N30" s="18">
        <v>49</v>
      </c>
      <c r="O30" s="66">
        <f>SUM(L30:N30)</f>
        <v>72</v>
      </c>
      <c r="P30" s="18">
        <v>154</v>
      </c>
      <c r="Q30" s="18">
        <v>151</v>
      </c>
      <c r="R30" s="66">
        <f>SUM(P30:Q30)</f>
        <v>305</v>
      </c>
      <c r="S30" s="171">
        <v>2</v>
      </c>
      <c r="T30" s="66">
        <f>SUM(R30,O30,S30)</f>
        <v>379</v>
      </c>
    </row>
    <row r="31" spans="1:20" ht="14.25">
      <c r="A31" s="172" t="s">
        <v>0</v>
      </c>
      <c r="B31" s="22">
        <v>2555</v>
      </c>
      <c r="C31" s="22">
        <v>1614</v>
      </c>
      <c r="D31" s="22">
        <f>SUM(B31:C31)</f>
        <v>4169</v>
      </c>
      <c r="E31" s="22">
        <v>68982</v>
      </c>
      <c r="F31" s="22">
        <v>3133</v>
      </c>
      <c r="G31" s="22">
        <f>SUM(E31:F31)</f>
        <v>72115</v>
      </c>
      <c r="H31" s="22">
        <v>388</v>
      </c>
      <c r="I31" s="22">
        <f>SUM(G31,D31,H31)</f>
        <v>76672</v>
      </c>
      <c r="J31" s="80"/>
      <c r="K31" s="173" t="s">
        <v>0</v>
      </c>
      <c r="L31" s="21">
        <v>1420</v>
      </c>
      <c r="M31" s="22">
        <v>4691</v>
      </c>
      <c r="N31" s="22">
        <v>10517</v>
      </c>
      <c r="O31" s="22">
        <f>SUM(L31:N31)</f>
        <v>16628</v>
      </c>
      <c r="P31" s="22">
        <v>31072</v>
      </c>
      <c r="Q31" s="22">
        <v>28086</v>
      </c>
      <c r="R31" s="22">
        <f>SUM(P31:Q31)</f>
        <v>59158</v>
      </c>
      <c r="S31" s="22">
        <v>886</v>
      </c>
      <c r="T31" s="22">
        <f>SUM(R31,O31,S31)</f>
        <v>76672</v>
      </c>
    </row>
    <row r="32" spans="1:20" ht="14.25">
      <c r="A32" s="151" t="s">
        <v>12</v>
      </c>
      <c r="B32" s="18"/>
      <c r="C32" s="18"/>
      <c r="D32" s="66"/>
      <c r="E32" s="18"/>
      <c r="F32" s="18"/>
      <c r="G32" s="66"/>
      <c r="H32" s="18"/>
      <c r="I32" s="66"/>
      <c r="J32" s="79"/>
      <c r="K32" s="174" t="s">
        <v>12</v>
      </c>
      <c r="L32" s="17"/>
      <c r="M32" s="18"/>
      <c r="N32" s="18"/>
      <c r="O32" s="66"/>
      <c r="P32" s="18"/>
      <c r="Q32" s="18"/>
      <c r="R32" s="66"/>
      <c r="S32" s="171"/>
      <c r="T32" s="66"/>
    </row>
    <row r="33" spans="1:20" ht="14.25">
      <c r="A33" s="30" t="s">
        <v>4</v>
      </c>
      <c r="B33" s="18">
        <v>1596</v>
      </c>
      <c r="C33" s="18">
        <v>1257</v>
      </c>
      <c r="D33" s="66">
        <f>SUM(B33:C33)</f>
        <v>2853</v>
      </c>
      <c r="E33" s="18">
        <v>14197</v>
      </c>
      <c r="F33" s="18">
        <v>1808</v>
      </c>
      <c r="G33" s="66">
        <f>SUM(E33:F33)</f>
        <v>16005</v>
      </c>
      <c r="H33" s="18">
        <v>103</v>
      </c>
      <c r="I33" s="66">
        <f>SUM(G33,D33,H33)</f>
        <v>18961</v>
      </c>
      <c r="J33" s="79"/>
      <c r="K33" s="170" t="s">
        <v>4</v>
      </c>
      <c r="L33" s="17">
        <v>985</v>
      </c>
      <c r="M33" s="18">
        <v>2115</v>
      </c>
      <c r="N33" s="18">
        <v>3085</v>
      </c>
      <c r="O33" s="66">
        <f>SUM(L33:N33)</f>
        <v>6185</v>
      </c>
      <c r="P33" s="18">
        <v>6759</v>
      </c>
      <c r="Q33" s="18">
        <v>5741</v>
      </c>
      <c r="R33" s="66">
        <f>SUM(P33:Q33)</f>
        <v>12500</v>
      </c>
      <c r="S33" s="171">
        <v>276</v>
      </c>
      <c r="T33" s="66">
        <f>SUM(R33,O33,S33)</f>
        <v>18961</v>
      </c>
    </row>
    <row r="34" spans="1:20" ht="14.25">
      <c r="A34" s="30" t="s">
        <v>5</v>
      </c>
      <c r="B34" s="18">
        <v>3007</v>
      </c>
      <c r="C34" s="18">
        <v>1940</v>
      </c>
      <c r="D34" s="66">
        <f>SUM(B34:C34)</f>
        <v>4947</v>
      </c>
      <c r="E34" s="18">
        <v>60322</v>
      </c>
      <c r="F34" s="18">
        <v>3674</v>
      </c>
      <c r="G34" s="66">
        <f>SUM(E34:F34)</f>
        <v>63996</v>
      </c>
      <c r="H34" s="18">
        <v>296</v>
      </c>
      <c r="I34" s="66">
        <f>SUM(G34,D34,H34)</f>
        <v>69239</v>
      </c>
      <c r="J34" s="79"/>
      <c r="K34" s="170" t="s">
        <v>5</v>
      </c>
      <c r="L34" s="17">
        <v>1481</v>
      </c>
      <c r="M34" s="18">
        <v>4084</v>
      </c>
      <c r="N34" s="18">
        <v>7877</v>
      </c>
      <c r="O34" s="66">
        <f>SUM(L34:N34)</f>
        <v>13442</v>
      </c>
      <c r="P34" s="18">
        <v>24730</v>
      </c>
      <c r="Q34" s="18">
        <v>30480</v>
      </c>
      <c r="R34" s="66">
        <f>SUM(P34:Q34)</f>
        <v>55210</v>
      </c>
      <c r="S34" s="171">
        <v>587</v>
      </c>
      <c r="T34" s="66">
        <f>SUM(R34,O34,S34)</f>
        <v>69239</v>
      </c>
    </row>
    <row r="35" spans="1:20" ht="14.25">
      <c r="A35" s="30" t="s">
        <v>6</v>
      </c>
      <c r="B35" s="18">
        <v>261</v>
      </c>
      <c r="C35" s="18">
        <v>165</v>
      </c>
      <c r="D35" s="66">
        <f>SUM(B35:C35)</f>
        <v>426</v>
      </c>
      <c r="E35" s="18">
        <v>2402</v>
      </c>
      <c r="F35" s="18">
        <v>209</v>
      </c>
      <c r="G35" s="66">
        <f>SUM(E35:F35)</f>
        <v>2611</v>
      </c>
      <c r="H35" s="18">
        <v>17</v>
      </c>
      <c r="I35" s="66">
        <f>SUM(G35,D35,H35)</f>
        <v>3054</v>
      </c>
      <c r="J35" s="79"/>
      <c r="K35" s="170" t="s">
        <v>6</v>
      </c>
      <c r="L35" s="17">
        <v>161</v>
      </c>
      <c r="M35" s="18">
        <v>416</v>
      </c>
      <c r="N35" s="18">
        <v>622</v>
      </c>
      <c r="O35" s="66">
        <f>SUM(L35:N35)</f>
        <v>1199</v>
      </c>
      <c r="P35" s="18">
        <v>1356</v>
      </c>
      <c r="Q35" s="18">
        <v>467</v>
      </c>
      <c r="R35" s="66">
        <f>SUM(P35:Q35)</f>
        <v>1823</v>
      </c>
      <c r="S35" s="171">
        <v>32</v>
      </c>
      <c r="T35" s="66">
        <f>SUM(R35,O35,S35)</f>
        <v>3054</v>
      </c>
    </row>
    <row r="36" spans="1:20" ht="14.25">
      <c r="A36" s="30" t="s">
        <v>7</v>
      </c>
      <c r="B36" s="18">
        <v>436</v>
      </c>
      <c r="C36" s="18">
        <v>169</v>
      </c>
      <c r="D36" s="66">
        <f>SUM(B36:C36)</f>
        <v>605</v>
      </c>
      <c r="E36" s="18">
        <v>2528</v>
      </c>
      <c r="F36" s="18">
        <v>269</v>
      </c>
      <c r="G36" s="66">
        <f>SUM(E36:F36)</f>
        <v>2797</v>
      </c>
      <c r="H36" s="18">
        <v>45</v>
      </c>
      <c r="I36" s="66">
        <f>SUM(G36,D36,H36)</f>
        <v>3447</v>
      </c>
      <c r="J36" s="79"/>
      <c r="K36" s="170" t="s">
        <v>7</v>
      </c>
      <c r="L36" s="17">
        <v>179</v>
      </c>
      <c r="M36" s="18">
        <v>409</v>
      </c>
      <c r="N36" s="18">
        <v>521</v>
      </c>
      <c r="O36" s="66">
        <f>SUM(L36:N36)</f>
        <v>1109</v>
      </c>
      <c r="P36" s="18">
        <v>1080</v>
      </c>
      <c r="Q36" s="18">
        <v>1202</v>
      </c>
      <c r="R36" s="66">
        <f>SUM(P36:Q36)</f>
        <v>2282</v>
      </c>
      <c r="S36" s="171">
        <v>56</v>
      </c>
      <c r="T36" s="66">
        <f>SUM(R36,O36,S36)</f>
        <v>3447</v>
      </c>
    </row>
    <row r="37" spans="1:20" ht="14.25">
      <c r="A37" s="172" t="s">
        <v>0</v>
      </c>
      <c r="B37" s="22">
        <v>5300</v>
      </c>
      <c r="C37" s="22">
        <v>3531</v>
      </c>
      <c r="D37" s="22">
        <f>SUM(B37:C37)</f>
        <v>8831</v>
      </c>
      <c r="E37" s="22">
        <v>79449</v>
      </c>
      <c r="F37" s="22">
        <v>5960</v>
      </c>
      <c r="G37" s="22">
        <f>SUM(E37:F37)</f>
        <v>85409</v>
      </c>
      <c r="H37" s="22">
        <v>461</v>
      </c>
      <c r="I37" s="22">
        <f>SUM(G37,D37,H37)</f>
        <v>94701</v>
      </c>
      <c r="J37" s="80"/>
      <c r="K37" s="173" t="s">
        <v>0</v>
      </c>
      <c r="L37" s="21">
        <v>2806</v>
      </c>
      <c r="M37" s="22">
        <v>7024</v>
      </c>
      <c r="N37" s="22">
        <v>12105</v>
      </c>
      <c r="O37" s="22">
        <f>SUM(L37:N37)</f>
        <v>21935</v>
      </c>
      <c r="P37" s="22">
        <v>33925</v>
      </c>
      <c r="Q37" s="22">
        <v>37890</v>
      </c>
      <c r="R37" s="22">
        <f>SUM(P37:Q37)</f>
        <v>71815</v>
      </c>
      <c r="S37" s="22">
        <v>951</v>
      </c>
      <c r="T37" s="22">
        <f>SUM(R37,O37,S37)</f>
        <v>94701</v>
      </c>
    </row>
    <row r="38" spans="1:20" ht="14.25">
      <c r="A38" s="151" t="s">
        <v>13</v>
      </c>
      <c r="B38" s="18"/>
      <c r="C38" s="18"/>
      <c r="D38" s="66"/>
      <c r="E38" s="18"/>
      <c r="F38" s="18"/>
      <c r="G38" s="66"/>
      <c r="H38" s="18"/>
      <c r="I38" s="66"/>
      <c r="J38" s="79"/>
      <c r="K38" s="174" t="s">
        <v>13</v>
      </c>
      <c r="L38" s="17"/>
      <c r="M38" s="18"/>
      <c r="N38" s="18"/>
      <c r="O38" s="66"/>
      <c r="P38" s="18"/>
      <c r="Q38" s="18"/>
      <c r="R38" s="66"/>
      <c r="S38" s="171"/>
      <c r="T38" s="66"/>
    </row>
    <row r="39" spans="1:20" ht="14.25">
      <c r="A39" s="30" t="s">
        <v>4</v>
      </c>
      <c r="B39" s="18">
        <v>1022</v>
      </c>
      <c r="C39" s="18">
        <v>559</v>
      </c>
      <c r="D39" s="66">
        <f>SUM(B39:C39)</f>
        <v>1581</v>
      </c>
      <c r="E39" s="18">
        <v>7151</v>
      </c>
      <c r="F39" s="18">
        <v>1033</v>
      </c>
      <c r="G39" s="66">
        <f>SUM(E39:F39)</f>
        <v>8184</v>
      </c>
      <c r="H39" s="18">
        <v>168</v>
      </c>
      <c r="I39" s="66">
        <f>SUM(G39,D39,H39)</f>
        <v>9933</v>
      </c>
      <c r="J39" s="79"/>
      <c r="K39" s="170" t="s">
        <v>4</v>
      </c>
      <c r="L39" s="17">
        <v>528</v>
      </c>
      <c r="M39" s="18">
        <v>1101</v>
      </c>
      <c r="N39" s="18">
        <v>1970</v>
      </c>
      <c r="O39" s="66">
        <f>SUM(L39:N39)</f>
        <v>3599</v>
      </c>
      <c r="P39" s="18">
        <v>4109</v>
      </c>
      <c r="Q39" s="18">
        <v>2013</v>
      </c>
      <c r="R39" s="66">
        <f>SUM(P39:Q39)</f>
        <v>6122</v>
      </c>
      <c r="S39" s="171">
        <v>212</v>
      </c>
      <c r="T39" s="66">
        <f>SUM(R39,O39,S39)</f>
        <v>9933</v>
      </c>
    </row>
    <row r="40" spans="1:20" ht="14.25">
      <c r="A40" s="30" t="s">
        <v>5</v>
      </c>
      <c r="B40" s="18">
        <v>1685</v>
      </c>
      <c r="C40" s="18">
        <v>1159</v>
      </c>
      <c r="D40" s="66">
        <f>SUM(B40:C40)</f>
        <v>2844</v>
      </c>
      <c r="E40" s="18">
        <v>36907</v>
      </c>
      <c r="F40" s="18">
        <v>2650</v>
      </c>
      <c r="G40" s="66">
        <f>SUM(E40:F40)</f>
        <v>39557</v>
      </c>
      <c r="H40" s="18">
        <v>213</v>
      </c>
      <c r="I40" s="66">
        <f>SUM(G40,D40,H40)</f>
        <v>42614</v>
      </c>
      <c r="J40" s="79"/>
      <c r="K40" s="170" t="s">
        <v>5</v>
      </c>
      <c r="L40" s="17">
        <v>825</v>
      </c>
      <c r="M40" s="18">
        <v>2801</v>
      </c>
      <c r="N40" s="18">
        <v>6570</v>
      </c>
      <c r="O40" s="66">
        <f>SUM(L40:N40)</f>
        <v>10196</v>
      </c>
      <c r="P40" s="18">
        <v>17338</v>
      </c>
      <c r="Q40" s="18">
        <v>14694</v>
      </c>
      <c r="R40" s="66">
        <f>SUM(P40:Q40)</f>
        <v>32032</v>
      </c>
      <c r="S40" s="171">
        <v>386</v>
      </c>
      <c r="T40" s="66">
        <f>SUM(R40,O40,S40)</f>
        <v>42614</v>
      </c>
    </row>
    <row r="41" spans="1:20" ht="14.25">
      <c r="A41" s="30" t="s">
        <v>6</v>
      </c>
      <c r="B41" s="18">
        <v>208</v>
      </c>
      <c r="C41" s="18">
        <v>147</v>
      </c>
      <c r="D41" s="66">
        <f>SUM(B41:C41)</f>
        <v>355</v>
      </c>
      <c r="E41" s="18">
        <v>3394</v>
      </c>
      <c r="F41" s="18">
        <v>285</v>
      </c>
      <c r="G41" s="66">
        <f>SUM(E41:F41)</f>
        <v>3679</v>
      </c>
      <c r="H41" s="18">
        <v>41</v>
      </c>
      <c r="I41" s="66">
        <f>SUM(G41,D41,H41)</f>
        <v>4075</v>
      </c>
      <c r="J41" s="79"/>
      <c r="K41" s="170" t="s">
        <v>6</v>
      </c>
      <c r="L41" s="17">
        <v>104</v>
      </c>
      <c r="M41" s="18">
        <v>318</v>
      </c>
      <c r="N41" s="18">
        <v>635</v>
      </c>
      <c r="O41" s="66">
        <f>SUM(L41:N41)</f>
        <v>1057</v>
      </c>
      <c r="P41" s="18">
        <v>1777</v>
      </c>
      <c r="Q41" s="18">
        <v>1189</v>
      </c>
      <c r="R41" s="66">
        <f>SUM(P41:Q41)</f>
        <v>2966</v>
      </c>
      <c r="S41" s="171">
        <v>52</v>
      </c>
      <c r="T41" s="66">
        <f>SUM(R41,O41,S41)</f>
        <v>4075</v>
      </c>
    </row>
    <row r="42" spans="1:20" ht="14.25">
      <c r="A42" s="30" t="s">
        <v>7</v>
      </c>
      <c r="B42" s="18">
        <v>39</v>
      </c>
      <c r="C42" s="18">
        <v>38</v>
      </c>
      <c r="D42" s="66">
        <f>SUM(B42:C42)</f>
        <v>77</v>
      </c>
      <c r="E42" s="18">
        <v>791</v>
      </c>
      <c r="F42" s="18">
        <v>87</v>
      </c>
      <c r="G42" s="66">
        <f>SUM(E42:F42)</f>
        <v>878</v>
      </c>
      <c r="H42" s="18">
        <v>7</v>
      </c>
      <c r="I42" s="66">
        <f>SUM(G42,D42,H42)</f>
        <v>962</v>
      </c>
      <c r="J42" s="79"/>
      <c r="K42" s="170" t="s">
        <v>7</v>
      </c>
      <c r="L42" s="17">
        <v>16</v>
      </c>
      <c r="M42" s="18">
        <v>57</v>
      </c>
      <c r="N42" s="18">
        <v>127</v>
      </c>
      <c r="O42" s="66">
        <f>SUM(L42:N42)</f>
        <v>200</v>
      </c>
      <c r="P42" s="18">
        <v>366</v>
      </c>
      <c r="Q42" s="18">
        <v>374</v>
      </c>
      <c r="R42" s="66">
        <f>SUM(P42:Q42)</f>
        <v>740</v>
      </c>
      <c r="S42" s="171">
        <v>22</v>
      </c>
      <c r="T42" s="66">
        <f>SUM(R42,O42,S42)</f>
        <v>962</v>
      </c>
    </row>
    <row r="43" spans="1:20" ht="14.25">
      <c r="A43" s="172" t="s">
        <v>0</v>
      </c>
      <c r="B43" s="22">
        <v>2954</v>
      </c>
      <c r="C43" s="22">
        <v>1903</v>
      </c>
      <c r="D43" s="22">
        <f>SUM(B43:C43)</f>
        <v>4857</v>
      </c>
      <c r="E43" s="22">
        <v>48243</v>
      </c>
      <c r="F43" s="22">
        <v>4055</v>
      </c>
      <c r="G43" s="22">
        <f>SUM(E43:F43)</f>
        <v>52298</v>
      </c>
      <c r="H43" s="22">
        <v>429</v>
      </c>
      <c r="I43" s="22">
        <f>SUM(G43,D43,H43)</f>
        <v>57584</v>
      </c>
      <c r="J43" s="80"/>
      <c r="K43" s="173" t="s">
        <v>0</v>
      </c>
      <c r="L43" s="21">
        <v>1473</v>
      </c>
      <c r="M43" s="22">
        <v>4277</v>
      </c>
      <c r="N43" s="22">
        <v>9302</v>
      </c>
      <c r="O43" s="22">
        <f>SUM(L43:N43)</f>
        <v>15052</v>
      </c>
      <c r="P43" s="22">
        <v>23590</v>
      </c>
      <c r="Q43" s="22">
        <v>18270</v>
      </c>
      <c r="R43" s="22">
        <f>SUM(P43:Q43)</f>
        <v>41860</v>
      </c>
      <c r="S43" s="22">
        <v>672</v>
      </c>
      <c r="T43" s="22">
        <f>SUM(R43,O43,S43)</f>
        <v>57584</v>
      </c>
    </row>
    <row r="44" spans="1:20" ht="14.25">
      <c r="A44" s="175" t="s">
        <v>14</v>
      </c>
      <c r="B44" s="26"/>
      <c r="C44" s="26"/>
      <c r="D44" s="67"/>
      <c r="E44" s="26"/>
      <c r="F44" s="26"/>
      <c r="G44" s="67"/>
      <c r="H44" s="26"/>
      <c r="I44" s="67"/>
      <c r="J44" s="79"/>
      <c r="K44" s="166" t="s">
        <v>14</v>
      </c>
      <c r="L44" s="25"/>
      <c r="M44" s="26"/>
      <c r="N44" s="26"/>
      <c r="O44" s="67"/>
      <c r="P44" s="26"/>
      <c r="Q44" s="26"/>
      <c r="R44" s="67"/>
      <c r="S44" s="176"/>
      <c r="T44" s="67"/>
    </row>
    <row r="45" spans="1:20" ht="14.25">
      <c r="A45" s="30" t="s">
        <v>4</v>
      </c>
      <c r="B45" s="18">
        <f aca="true" t="shared" si="1" ref="B45:E46">SUM(B9,B15,B21,B27,B33,B39)</f>
        <v>8266</v>
      </c>
      <c r="C45" s="18">
        <f t="shared" si="1"/>
        <v>5742</v>
      </c>
      <c r="D45" s="66">
        <f t="shared" si="1"/>
        <v>14008</v>
      </c>
      <c r="E45" s="18">
        <f t="shared" si="1"/>
        <v>50952</v>
      </c>
      <c r="F45" s="18">
        <f aca="true" t="shared" si="2" ref="F45:I46">SUM(F9,F15,F21,F27,F33,F39)</f>
        <v>7806</v>
      </c>
      <c r="G45" s="66">
        <f t="shared" si="2"/>
        <v>58758</v>
      </c>
      <c r="H45" s="18">
        <f t="shared" si="2"/>
        <v>832</v>
      </c>
      <c r="I45" s="66">
        <f t="shared" si="2"/>
        <v>73598</v>
      </c>
      <c r="J45" s="79"/>
      <c r="K45" s="170" t="s">
        <v>4</v>
      </c>
      <c r="L45" s="17">
        <f>SUM(L9,L15,L24,L27,L33,L39)</f>
        <v>3997</v>
      </c>
      <c r="M45" s="18">
        <f>SUM(M9,M15,M24,M27,M33,M39)</f>
        <v>7368</v>
      </c>
      <c r="N45" s="18">
        <f>SUM(N9,N15,N24,N27,N33,N39)</f>
        <v>11947</v>
      </c>
      <c r="O45" s="66">
        <f>SUM(O9,O15,O21,O27,O33,O39)</f>
        <v>25183</v>
      </c>
      <c r="P45" s="18">
        <f>SUM(P9,P15,P24,P27,P33,P39)</f>
        <v>25396</v>
      </c>
      <c r="Q45" s="18">
        <f>SUM(Q9,Q15,Q24,Q27,Q33,Q39)</f>
        <v>19251</v>
      </c>
      <c r="R45" s="66">
        <f aca="true" t="shared" si="3" ref="R45:T46">SUM(R9,R15,R21,R27,R33,R39)</f>
        <v>46827</v>
      </c>
      <c r="S45" s="18">
        <f>SUM(S9,S15,S21,S27,S33,S39)</f>
        <v>1588</v>
      </c>
      <c r="T45" s="66">
        <f t="shared" si="3"/>
        <v>73598</v>
      </c>
    </row>
    <row r="46" spans="1:20" ht="14.25">
      <c r="A46" s="30" t="s">
        <v>5</v>
      </c>
      <c r="B46" s="18">
        <f t="shared" si="1"/>
        <v>16674</v>
      </c>
      <c r="C46" s="18">
        <f t="shared" si="1"/>
        <v>11642</v>
      </c>
      <c r="D46" s="66">
        <f t="shared" si="1"/>
        <v>28316</v>
      </c>
      <c r="E46" s="18">
        <f t="shared" si="1"/>
        <v>262952</v>
      </c>
      <c r="F46" s="18">
        <f t="shared" si="2"/>
        <v>20324</v>
      </c>
      <c r="G46" s="66">
        <f t="shared" si="2"/>
        <v>283276</v>
      </c>
      <c r="H46" s="18">
        <f t="shared" si="2"/>
        <v>1732</v>
      </c>
      <c r="I46" s="66">
        <f t="shared" si="2"/>
        <v>313324</v>
      </c>
      <c r="J46" s="79"/>
      <c r="K46" s="170" t="s">
        <v>5</v>
      </c>
      <c r="L46" s="17">
        <f>SUM(L10,L16,L21,L28,L34,L40)</f>
        <v>7456</v>
      </c>
      <c r="M46" s="18">
        <f>SUM(M10,M16,M21,M28,M34,M40)</f>
        <v>17142</v>
      </c>
      <c r="N46" s="18">
        <f>SUM(N10,N16,N21,N28,N34,N40)</f>
        <v>36250</v>
      </c>
      <c r="O46" s="66">
        <f>SUM(O10,O16,O22,O28,O34,O40)</f>
        <v>61285</v>
      </c>
      <c r="P46" s="18">
        <f>SUM(P10,P16,P21,P28,P34,P40)</f>
        <v>114296</v>
      </c>
      <c r="Q46" s="18">
        <f>SUM(Q10,Q16,Q21,Q28,Q34,Q40)</f>
        <v>130808</v>
      </c>
      <c r="R46" s="66">
        <f t="shared" si="3"/>
        <v>248261</v>
      </c>
      <c r="S46" s="18">
        <f>SUM(S10,S16,S21,S28,S34,S40)</f>
        <v>3763</v>
      </c>
      <c r="T46" s="66">
        <f t="shared" si="3"/>
        <v>313324</v>
      </c>
    </row>
    <row r="47" spans="1:20" ht="14.25">
      <c r="A47" s="30" t="s">
        <v>6</v>
      </c>
      <c r="B47" s="18">
        <f>SUM(B11,B17,B29,B35,B41)</f>
        <v>788</v>
      </c>
      <c r="C47" s="18">
        <f aca="true" t="shared" si="4" ref="C47:Q47">SUM(C11,C17,C29,C35,C41)</f>
        <v>588</v>
      </c>
      <c r="D47" s="66">
        <f t="shared" si="4"/>
        <v>1376</v>
      </c>
      <c r="E47" s="18">
        <f t="shared" si="4"/>
        <v>10927</v>
      </c>
      <c r="F47" s="18">
        <f>SUM(F11,F17,F29,F35,F41)</f>
        <v>968</v>
      </c>
      <c r="G47" s="66">
        <f>SUM(G11,G17,G29,G35,G41)</f>
        <v>11895</v>
      </c>
      <c r="H47" s="18">
        <f>SUM(H11,H17,H29,H35,H41)</f>
        <v>189</v>
      </c>
      <c r="I47" s="66">
        <f>SUM(I11,I17,I29,I35,I41)</f>
        <v>13460</v>
      </c>
      <c r="J47" s="79"/>
      <c r="K47" s="170" t="s">
        <v>6</v>
      </c>
      <c r="L47" s="17">
        <f t="shared" si="4"/>
        <v>524</v>
      </c>
      <c r="M47" s="18">
        <f t="shared" si="4"/>
        <v>1315</v>
      </c>
      <c r="N47" s="18">
        <f t="shared" si="4"/>
        <v>2316</v>
      </c>
      <c r="O47" s="66">
        <f t="shared" si="4"/>
        <v>4155</v>
      </c>
      <c r="P47" s="18">
        <f t="shared" si="4"/>
        <v>6047</v>
      </c>
      <c r="Q47" s="18">
        <f t="shared" si="4"/>
        <v>2998</v>
      </c>
      <c r="R47" s="66">
        <f>SUM(R11,R17,R29,R35,R41)</f>
        <v>9045</v>
      </c>
      <c r="S47" s="18">
        <f>SUM(S11,S17,S29,S35,S41)</f>
        <v>260</v>
      </c>
      <c r="T47" s="66">
        <f>SUM(T11,T17,T29,T35,T41)</f>
        <v>13460</v>
      </c>
    </row>
    <row r="48" spans="1:20" ht="14.25">
      <c r="A48" s="30" t="s">
        <v>7</v>
      </c>
      <c r="B48" s="18">
        <f aca="true" t="shared" si="5" ref="B48:I48">SUM(B12,B18,B23,B30,B36,B42)</f>
        <v>2527</v>
      </c>
      <c r="C48" s="18">
        <f t="shared" si="5"/>
        <v>1545</v>
      </c>
      <c r="D48" s="66">
        <f t="shared" si="5"/>
        <v>4072</v>
      </c>
      <c r="E48" s="18">
        <f t="shared" si="5"/>
        <v>11958</v>
      </c>
      <c r="F48" s="18">
        <f t="shared" si="5"/>
        <v>1830</v>
      </c>
      <c r="G48" s="66">
        <f t="shared" si="5"/>
        <v>13788</v>
      </c>
      <c r="H48" s="18">
        <f t="shared" si="5"/>
        <v>315</v>
      </c>
      <c r="I48" s="66">
        <f t="shared" si="5"/>
        <v>18175</v>
      </c>
      <c r="J48" s="79"/>
      <c r="K48" s="170" t="s">
        <v>7</v>
      </c>
      <c r="L48" s="17">
        <f>SUM(L12,L18,L22,L30,L36,L42)</f>
        <v>2109</v>
      </c>
      <c r="M48" s="18">
        <f>SUM(M12,M18,M22,M30,M36,M42)</f>
        <v>2859</v>
      </c>
      <c r="N48" s="18">
        <f>SUM(N12,N18,N22,N30,N36,N42)</f>
        <v>4027</v>
      </c>
      <c r="O48" s="66">
        <f>SUM(O12,O18,O23,O30,O36,O42)</f>
        <v>6910</v>
      </c>
      <c r="P48" s="18">
        <f>SUM(P12,P18,P22,P30,P36,P42)</f>
        <v>8199</v>
      </c>
      <c r="Q48" s="18">
        <f>SUM(Q12,Q18,Q22,Q30,Q36,Q42)</f>
        <v>7885</v>
      </c>
      <c r="R48" s="66">
        <f>SUM(R12,R18,R23,R30,R36,R42)</f>
        <v>10759</v>
      </c>
      <c r="S48" s="18">
        <f>SUM(S12,S18,S22,S30,S36,S42)</f>
        <v>605</v>
      </c>
      <c r="T48" s="66">
        <f>SUM(T12,T18,T23,T30,T36,T42)</f>
        <v>18175</v>
      </c>
    </row>
    <row r="49" spans="1:20" ht="14.25">
      <c r="A49" s="30" t="s">
        <v>10</v>
      </c>
      <c r="B49" s="18">
        <f aca="true" t="shared" si="6" ref="B49:I49">SUM(B24)</f>
        <v>62</v>
      </c>
      <c r="C49" s="18">
        <f t="shared" si="6"/>
        <v>35</v>
      </c>
      <c r="D49" s="66">
        <f t="shared" si="6"/>
        <v>97</v>
      </c>
      <c r="E49" s="18">
        <f t="shared" si="6"/>
        <v>107</v>
      </c>
      <c r="F49" s="18">
        <f t="shared" si="6"/>
        <v>55</v>
      </c>
      <c r="G49" s="66">
        <f t="shared" si="6"/>
        <v>162</v>
      </c>
      <c r="H49" s="18">
        <f t="shared" si="6"/>
        <v>1</v>
      </c>
      <c r="I49" s="66">
        <f t="shared" si="6"/>
        <v>260</v>
      </c>
      <c r="J49" s="79"/>
      <c r="K49" s="170" t="s">
        <v>10</v>
      </c>
      <c r="L49" s="17">
        <f>SUM(L23)</f>
        <v>106</v>
      </c>
      <c r="M49" s="18">
        <f>SUM(M23)</f>
        <v>104</v>
      </c>
      <c r="N49" s="18">
        <f>SUM(N23)</f>
        <v>119</v>
      </c>
      <c r="O49" s="66">
        <f>SUM(O24)</f>
        <v>106</v>
      </c>
      <c r="P49" s="18">
        <f>SUM(P23)</f>
        <v>116</v>
      </c>
      <c r="Q49" s="18">
        <f>SUM(Q23)</f>
        <v>46</v>
      </c>
      <c r="R49" s="66">
        <f>SUM(R24)</f>
        <v>150</v>
      </c>
      <c r="S49" s="18">
        <f>SUM(S23)</f>
        <v>40</v>
      </c>
      <c r="T49" s="66">
        <f>SUM(T24)</f>
        <v>260</v>
      </c>
    </row>
    <row r="50" spans="1:20" ht="14.25">
      <c r="A50" s="172" t="s">
        <v>15</v>
      </c>
      <c r="B50" s="22">
        <f>SUM(B45:B49)</f>
        <v>28317</v>
      </c>
      <c r="C50" s="22">
        <f aca="true" t="shared" si="7" ref="C50:Q50">SUM(C45:C49)</f>
        <v>19552</v>
      </c>
      <c r="D50" s="22">
        <f t="shared" si="7"/>
        <v>47869</v>
      </c>
      <c r="E50" s="22">
        <f t="shared" si="7"/>
        <v>336896</v>
      </c>
      <c r="F50" s="22">
        <f>SUM(F45:F49)</f>
        <v>30983</v>
      </c>
      <c r="G50" s="22">
        <f>SUM(G45:G49)</f>
        <v>367879</v>
      </c>
      <c r="H50" s="22">
        <f>SUM(H45:H49)</f>
        <v>3069</v>
      </c>
      <c r="I50" s="22">
        <f>SUM(I45:I49)</f>
        <v>418817</v>
      </c>
      <c r="J50" s="80"/>
      <c r="K50" s="173" t="s">
        <v>15</v>
      </c>
      <c r="L50" s="21">
        <f t="shared" si="7"/>
        <v>14192</v>
      </c>
      <c r="M50" s="22">
        <f t="shared" si="7"/>
        <v>28788</v>
      </c>
      <c r="N50" s="22">
        <f t="shared" si="7"/>
        <v>54659</v>
      </c>
      <c r="O50" s="22">
        <f t="shared" si="7"/>
        <v>97639</v>
      </c>
      <c r="P50" s="22">
        <f t="shared" si="7"/>
        <v>154054</v>
      </c>
      <c r="Q50" s="22">
        <f t="shared" si="7"/>
        <v>160988</v>
      </c>
      <c r="R50" s="22">
        <f>SUM(R45:R49)</f>
        <v>315042</v>
      </c>
      <c r="S50" s="22">
        <f>SUM(S45:S49)</f>
        <v>6256</v>
      </c>
      <c r="T50" s="22">
        <f>SUM(T45:T49)</f>
        <v>418817</v>
      </c>
    </row>
    <row r="51" spans="1:20" ht="14.25">
      <c r="A51" s="30"/>
      <c r="K51" s="30"/>
      <c r="T51" s="29"/>
    </row>
    <row r="52" spans="1:11" ht="14.25">
      <c r="A52" s="92" t="s">
        <v>66</v>
      </c>
      <c r="K52" s="28"/>
    </row>
    <row r="53" spans="1:11" ht="14.25">
      <c r="A53" s="92" t="s">
        <v>67</v>
      </c>
      <c r="K53" s="28"/>
    </row>
    <row r="54" spans="1:11" ht="14.25">
      <c r="A54" s="28"/>
      <c r="K54" s="28"/>
    </row>
    <row r="55" spans="1:11" ht="14.25">
      <c r="A55" s="28"/>
      <c r="K55" s="28"/>
    </row>
    <row r="56" spans="1:11" ht="14.25">
      <c r="A56" s="28"/>
      <c r="K56" s="28"/>
    </row>
  </sheetData>
  <sheetProtection/>
  <mergeCells count="10">
    <mergeCell ref="L1:U1"/>
    <mergeCell ref="B6:D6"/>
    <mergeCell ref="L6:O6"/>
    <mergeCell ref="A3:I3"/>
    <mergeCell ref="A2:I2"/>
    <mergeCell ref="K2:S2"/>
    <mergeCell ref="K4:T4"/>
    <mergeCell ref="A4:I4"/>
    <mergeCell ref="P6:R6"/>
    <mergeCell ref="E6:G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U56"/>
  <sheetViews>
    <sheetView zoomScalePageLayoutView="0" workbookViewId="0" topLeftCell="A1">
      <selection activeCell="V31" sqref="V31"/>
    </sheetView>
  </sheetViews>
  <sheetFormatPr defaultColWidth="9.140625" defaultRowHeight="15"/>
  <cols>
    <col min="1" max="1" width="25.140625" style="151" customWidth="1"/>
    <col min="2" max="3" width="11.57421875" style="29" customWidth="1"/>
    <col min="4" max="4" width="11.57421875" style="68" customWidth="1"/>
    <col min="5" max="6" width="10.28125" style="29" bestFit="1" customWidth="1"/>
    <col min="7" max="7" width="10.28125" style="29" customWidth="1"/>
    <col min="8" max="8" width="9.28125" style="29" bestFit="1" customWidth="1"/>
    <col min="9" max="9" width="11.421875" style="68" customWidth="1"/>
    <col min="10" max="10" width="9.28125" style="36" customWidth="1"/>
    <col min="11" max="11" width="22.28125" style="29" customWidth="1"/>
    <col min="12" max="12" width="9.8515625" style="29" customWidth="1"/>
    <col min="13" max="13" width="8.8515625" style="29" bestFit="1" customWidth="1"/>
    <col min="14" max="14" width="9.8515625" style="29" customWidth="1"/>
    <col min="15" max="15" width="9.8515625" style="68" customWidth="1"/>
    <col min="16" max="16" width="9.8515625" style="29" customWidth="1"/>
    <col min="17"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1" ht="14.25">
      <c r="A1" s="151" t="s">
        <v>82</v>
      </c>
      <c r="K1" s="151" t="s">
        <v>82</v>
      </c>
      <c r="L1" s="153"/>
      <c r="M1" s="153"/>
      <c r="N1" s="153"/>
      <c r="O1" s="153"/>
      <c r="P1" s="153"/>
      <c r="Q1" s="153"/>
      <c r="R1" s="153"/>
      <c r="S1" s="153"/>
      <c r="T1" s="153"/>
      <c r="U1" s="153"/>
    </row>
    <row r="2" spans="1:20" ht="14.25">
      <c r="A2" s="200" t="s">
        <v>86</v>
      </c>
      <c r="B2" s="200"/>
      <c r="C2" s="200"/>
      <c r="D2" s="200"/>
      <c r="E2" s="200"/>
      <c r="F2" s="200"/>
      <c r="G2" s="200"/>
      <c r="H2" s="200"/>
      <c r="I2" s="200"/>
      <c r="J2" s="153"/>
      <c r="K2" s="200" t="s">
        <v>86</v>
      </c>
      <c r="L2" s="200"/>
      <c r="M2" s="200"/>
      <c r="N2" s="200"/>
      <c r="O2" s="200"/>
      <c r="P2" s="200"/>
      <c r="Q2" s="200"/>
      <c r="R2" s="200"/>
      <c r="S2" s="200"/>
      <c r="T2" s="200"/>
    </row>
    <row r="3" spans="1:20" ht="14.25">
      <c r="A3" s="153"/>
      <c r="B3" s="153"/>
      <c r="C3" s="153"/>
      <c r="D3" s="153"/>
      <c r="E3" s="153"/>
      <c r="F3" s="153"/>
      <c r="G3" s="153"/>
      <c r="H3" s="153"/>
      <c r="I3" s="153"/>
      <c r="J3" s="153"/>
      <c r="K3" s="152"/>
      <c r="L3" s="152"/>
      <c r="M3" s="152"/>
      <c r="N3" s="152"/>
      <c r="O3" s="152"/>
      <c r="P3" s="152"/>
      <c r="Q3" s="152"/>
      <c r="R3" s="152"/>
      <c r="S3" s="152"/>
      <c r="T3" s="152"/>
    </row>
    <row r="4" spans="1:20" ht="14.25">
      <c r="A4" s="200" t="s">
        <v>28</v>
      </c>
      <c r="B4" s="200"/>
      <c r="C4" s="200"/>
      <c r="D4" s="200"/>
      <c r="E4" s="200"/>
      <c r="F4" s="200"/>
      <c r="G4" s="200"/>
      <c r="H4" s="200"/>
      <c r="I4" s="200"/>
      <c r="J4" s="153"/>
      <c r="K4" s="200" t="s">
        <v>16</v>
      </c>
      <c r="L4" s="200"/>
      <c r="M4" s="200"/>
      <c r="N4" s="200"/>
      <c r="O4" s="200"/>
      <c r="P4" s="200"/>
      <c r="Q4" s="200"/>
      <c r="R4" s="200"/>
      <c r="S4" s="200"/>
      <c r="T4" s="200"/>
    </row>
    <row r="5" spans="1:20" ht="15" thickBot="1">
      <c r="A5" s="200"/>
      <c r="B5" s="200"/>
      <c r="C5" s="200"/>
      <c r="D5" s="200"/>
      <c r="E5" s="200"/>
      <c r="F5" s="200"/>
      <c r="G5" s="200"/>
      <c r="H5" s="200"/>
      <c r="I5" s="200"/>
      <c r="J5" s="153"/>
      <c r="L5" s="200"/>
      <c r="M5" s="200"/>
      <c r="N5" s="200"/>
      <c r="O5" s="200"/>
      <c r="P5" s="200"/>
      <c r="Q5" s="200"/>
      <c r="R5" s="200"/>
      <c r="S5" s="200"/>
      <c r="T5" s="200"/>
    </row>
    <row r="6" spans="1:20" ht="14.25">
      <c r="A6" s="158"/>
      <c r="B6" s="203" t="s">
        <v>35</v>
      </c>
      <c r="C6" s="201"/>
      <c r="D6" s="202"/>
      <c r="E6" s="203" t="s">
        <v>36</v>
      </c>
      <c r="F6" s="201"/>
      <c r="G6" s="202"/>
      <c r="H6" s="157"/>
      <c r="I6" s="158"/>
      <c r="J6" s="152"/>
      <c r="K6" s="156"/>
      <c r="L6" s="203" t="s">
        <v>35</v>
      </c>
      <c r="M6" s="201"/>
      <c r="N6" s="201"/>
      <c r="O6" s="202"/>
      <c r="P6" s="203" t="s">
        <v>36</v>
      </c>
      <c r="Q6" s="201"/>
      <c r="R6" s="202"/>
      <c r="S6" s="157"/>
      <c r="T6" s="158"/>
    </row>
    <row r="7" spans="1:20" ht="60.75" customHeight="1">
      <c r="A7" s="85"/>
      <c r="B7" s="82" t="s">
        <v>48</v>
      </c>
      <c r="C7" s="82" t="s">
        <v>64</v>
      </c>
      <c r="D7" s="83" t="s">
        <v>38</v>
      </c>
      <c r="E7" s="82" t="s">
        <v>49</v>
      </c>
      <c r="F7" s="82" t="s">
        <v>65</v>
      </c>
      <c r="G7" s="83" t="s">
        <v>39</v>
      </c>
      <c r="H7" s="82" t="s">
        <v>34</v>
      </c>
      <c r="I7" s="84" t="s">
        <v>15</v>
      </c>
      <c r="J7" s="81"/>
      <c r="K7" s="85"/>
      <c r="L7" s="89" t="s">
        <v>29</v>
      </c>
      <c r="M7" s="82" t="s">
        <v>30</v>
      </c>
      <c r="N7" s="82" t="s">
        <v>31</v>
      </c>
      <c r="O7" s="83" t="s">
        <v>38</v>
      </c>
      <c r="P7" s="82" t="s">
        <v>37</v>
      </c>
      <c r="Q7" s="82" t="s">
        <v>32</v>
      </c>
      <c r="R7" s="83" t="s">
        <v>39</v>
      </c>
      <c r="S7" s="82" t="s">
        <v>34</v>
      </c>
      <c r="T7" s="84" t="s">
        <v>15</v>
      </c>
    </row>
    <row r="8" spans="1:20" ht="14.25">
      <c r="A8" s="161" t="s">
        <v>3</v>
      </c>
      <c r="B8" s="162"/>
      <c r="C8" s="162"/>
      <c r="D8" s="163"/>
      <c r="E8" s="164"/>
      <c r="F8" s="164"/>
      <c r="G8" s="163"/>
      <c r="H8" s="164"/>
      <c r="I8" s="165"/>
      <c r="K8" s="166" t="s">
        <v>3</v>
      </c>
      <c r="L8" s="167"/>
      <c r="M8" s="162"/>
      <c r="N8" s="164"/>
      <c r="O8" s="168"/>
      <c r="P8" s="164"/>
      <c r="Q8" s="164"/>
      <c r="R8" s="163"/>
      <c r="S8" s="164"/>
      <c r="T8" s="165"/>
    </row>
    <row r="9" spans="1:20" ht="14.25">
      <c r="A9" s="30" t="s">
        <v>4</v>
      </c>
      <c r="B9" s="18">
        <v>177</v>
      </c>
      <c r="C9" s="18">
        <v>71</v>
      </c>
      <c r="D9" s="66">
        <f>SUM(B9:C9)</f>
        <v>248</v>
      </c>
      <c r="E9" s="18">
        <v>561</v>
      </c>
      <c r="F9" s="18">
        <v>80</v>
      </c>
      <c r="G9" s="66">
        <f>SUM(E9:F9)</f>
        <v>641</v>
      </c>
      <c r="H9" s="18">
        <v>85</v>
      </c>
      <c r="I9" s="66">
        <f>SUM(G9,D9,H9)</f>
        <v>974</v>
      </c>
      <c r="J9" s="79"/>
      <c r="K9" s="170" t="s">
        <v>4</v>
      </c>
      <c r="L9" s="17">
        <v>209</v>
      </c>
      <c r="M9" s="18">
        <v>163</v>
      </c>
      <c r="N9" s="18">
        <v>215</v>
      </c>
      <c r="O9" s="66">
        <f>SUM(L9:N9)</f>
        <v>587</v>
      </c>
      <c r="P9" s="18">
        <v>244</v>
      </c>
      <c r="Q9" s="18">
        <v>64</v>
      </c>
      <c r="R9" s="66">
        <f>SUM(P9:Q9)</f>
        <v>308</v>
      </c>
      <c r="S9" s="18">
        <v>79</v>
      </c>
      <c r="T9" s="66">
        <f>SUM(R9,O9,S9)</f>
        <v>974</v>
      </c>
    </row>
    <row r="10" spans="1:20" ht="14.25">
      <c r="A10" s="30" t="s">
        <v>5</v>
      </c>
      <c r="B10" s="18">
        <v>186</v>
      </c>
      <c r="C10" s="18">
        <v>117</v>
      </c>
      <c r="D10" s="66">
        <f>SUM(B10:C10)</f>
        <v>303</v>
      </c>
      <c r="E10" s="18">
        <v>813</v>
      </c>
      <c r="F10" s="18">
        <v>114</v>
      </c>
      <c r="G10" s="66">
        <f>SUM(E10:F10)</f>
        <v>927</v>
      </c>
      <c r="H10" s="18">
        <v>80</v>
      </c>
      <c r="I10" s="66">
        <f>SUM(G10,D10,H10)</f>
        <v>1310</v>
      </c>
      <c r="J10" s="79"/>
      <c r="K10" s="170" t="s">
        <v>5</v>
      </c>
      <c r="L10" s="17">
        <v>250</v>
      </c>
      <c r="M10" s="18">
        <v>216</v>
      </c>
      <c r="N10" s="18">
        <v>300</v>
      </c>
      <c r="O10" s="66">
        <f>SUM(L10:N10)</f>
        <v>766</v>
      </c>
      <c r="P10" s="18">
        <v>389</v>
      </c>
      <c r="Q10" s="18">
        <v>90</v>
      </c>
      <c r="R10" s="66">
        <f>SUM(P10:Q10)</f>
        <v>479</v>
      </c>
      <c r="S10" s="18">
        <v>65</v>
      </c>
      <c r="T10" s="66">
        <f>SUM(R10,O10,S10)</f>
        <v>1310</v>
      </c>
    </row>
    <row r="11" spans="1:20" ht="14.25">
      <c r="A11" s="30" t="s">
        <v>6</v>
      </c>
      <c r="B11" s="18">
        <v>15</v>
      </c>
      <c r="C11" s="18">
        <v>11</v>
      </c>
      <c r="D11" s="66">
        <f>SUM(B11:C11)</f>
        <v>26</v>
      </c>
      <c r="E11" s="18">
        <v>135</v>
      </c>
      <c r="F11" s="18">
        <v>7</v>
      </c>
      <c r="G11" s="66">
        <f>SUM(E11:F11)</f>
        <v>142</v>
      </c>
      <c r="H11" s="18">
        <v>9</v>
      </c>
      <c r="I11" s="66">
        <f>SUM(G11,D11,H11)</f>
        <v>177</v>
      </c>
      <c r="J11" s="79"/>
      <c r="K11" s="170" t="s">
        <v>6</v>
      </c>
      <c r="L11" s="17">
        <v>18</v>
      </c>
      <c r="M11" s="18">
        <v>36</v>
      </c>
      <c r="N11" s="18">
        <v>41</v>
      </c>
      <c r="O11" s="66">
        <f>SUM(L11:N11)</f>
        <v>95</v>
      </c>
      <c r="P11" s="18">
        <v>53</v>
      </c>
      <c r="Q11" s="18">
        <v>18</v>
      </c>
      <c r="R11" s="66">
        <f>SUM(P11:Q11)</f>
        <v>71</v>
      </c>
      <c r="S11" s="18">
        <v>11</v>
      </c>
      <c r="T11" s="66">
        <f>SUM(R11,O11,S11)</f>
        <v>177</v>
      </c>
    </row>
    <row r="12" spans="1:20" ht="14.25">
      <c r="A12" s="30" t="s">
        <v>7</v>
      </c>
      <c r="B12" s="18">
        <v>168</v>
      </c>
      <c r="C12" s="18">
        <v>90</v>
      </c>
      <c r="D12" s="66">
        <f>SUM(B12:C12)</f>
        <v>258</v>
      </c>
      <c r="E12" s="18">
        <v>366</v>
      </c>
      <c r="F12" s="18">
        <v>119</v>
      </c>
      <c r="G12" s="66">
        <f>SUM(E12:F12)</f>
        <v>485</v>
      </c>
      <c r="H12" s="18">
        <v>47</v>
      </c>
      <c r="I12" s="66">
        <f>SUM(G12,D12,H12)</f>
        <v>790</v>
      </c>
      <c r="J12" s="79"/>
      <c r="K12" s="170" t="s">
        <v>7</v>
      </c>
      <c r="L12" s="17">
        <v>241</v>
      </c>
      <c r="M12" s="18">
        <v>109</v>
      </c>
      <c r="N12" s="18">
        <v>146</v>
      </c>
      <c r="O12" s="66">
        <f>SUM(L12:N12)</f>
        <v>496</v>
      </c>
      <c r="P12" s="18">
        <v>197</v>
      </c>
      <c r="Q12" s="18">
        <v>57</v>
      </c>
      <c r="R12" s="66">
        <f>SUM(P12:Q12)</f>
        <v>254</v>
      </c>
      <c r="S12" s="18">
        <v>40</v>
      </c>
      <c r="T12" s="66">
        <f>SUM(R12,O12,S12)</f>
        <v>790</v>
      </c>
    </row>
    <row r="13" spans="1:20" ht="14.25">
      <c r="A13" s="172" t="s">
        <v>0</v>
      </c>
      <c r="B13" s="22">
        <v>546</v>
      </c>
      <c r="C13" s="22">
        <v>289</v>
      </c>
      <c r="D13" s="22">
        <f>SUM(B13:C13)</f>
        <v>835</v>
      </c>
      <c r="E13" s="22">
        <v>1875</v>
      </c>
      <c r="F13" s="22">
        <v>320</v>
      </c>
      <c r="G13" s="22">
        <f>SUM(E13:F13)</f>
        <v>2195</v>
      </c>
      <c r="H13" s="22">
        <v>221</v>
      </c>
      <c r="I13" s="22">
        <f>SUM(G13,D13,H13)</f>
        <v>3251</v>
      </c>
      <c r="J13" s="80"/>
      <c r="K13" s="173" t="s">
        <v>0</v>
      </c>
      <c r="L13" s="21">
        <v>718</v>
      </c>
      <c r="M13" s="22">
        <v>524</v>
      </c>
      <c r="N13" s="22">
        <v>702</v>
      </c>
      <c r="O13" s="22">
        <f>SUM(L13:N13)</f>
        <v>1944</v>
      </c>
      <c r="P13" s="22">
        <v>883</v>
      </c>
      <c r="Q13" s="22">
        <v>229</v>
      </c>
      <c r="R13" s="22">
        <f>SUM(P13:Q13)</f>
        <v>1112</v>
      </c>
      <c r="S13" s="22">
        <v>195</v>
      </c>
      <c r="T13" s="22">
        <f>SUM(R13,O13,S13)</f>
        <v>3251</v>
      </c>
    </row>
    <row r="14" spans="1:20" ht="14.25">
      <c r="A14" s="151" t="s">
        <v>8</v>
      </c>
      <c r="B14" s="18"/>
      <c r="C14" s="18"/>
      <c r="D14" s="66"/>
      <c r="E14" s="18"/>
      <c r="F14" s="18"/>
      <c r="G14" s="66"/>
      <c r="H14" s="18"/>
      <c r="I14" s="66"/>
      <c r="J14" s="79"/>
      <c r="K14" s="174" t="s">
        <v>8</v>
      </c>
      <c r="L14" s="17"/>
      <c r="M14" s="18"/>
      <c r="N14" s="18"/>
      <c r="O14" s="66"/>
      <c r="P14" s="18"/>
      <c r="Q14" s="18"/>
      <c r="R14" s="66"/>
      <c r="S14" s="18"/>
      <c r="T14" s="66"/>
    </row>
    <row r="15" spans="1:20" ht="14.25">
      <c r="A15" s="30" t="s">
        <v>4</v>
      </c>
      <c r="B15" s="18">
        <v>23</v>
      </c>
      <c r="C15" s="18">
        <v>19</v>
      </c>
      <c r="D15" s="66">
        <f>SUM(B15:C15)</f>
        <v>42</v>
      </c>
      <c r="E15" s="18">
        <v>84</v>
      </c>
      <c r="F15" s="18">
        <v>26</v>
      </c>
      <c r="G15" s="66">
        <f>SUM(E15:F15)</f>
        <v>110</v>
      </c>
      <c r="H15" s="18">
        <v>5</v>
      </c>
      <c r="I15" s="66">
        <f>SUM(G15,D15,H15)</f>
        <v>157</v>
      </c>
      <c r="J15" s="79"/>
      <c r="K15" s="170" t="s">
        <v>4</v>
      </c>
      <c r="L15" s="17">
        <v>16</v>
      </c>
      <c r="M15" s="18">
        <v>18</v>
      </c>
      <c r="N15" s="18">
        <v>34</v>
      </c>
      <c r="O15" s="66">
        <f>SUM(L15:N15)</f>
        <v>68</v>
      </c>
      <c r="P15" s="18">
        <v>60</v>
      </c>
      <c r="Q15" s="18">
        <v>14</v>
      </c>
      <c r="R15" s="66">
        <f>SUM(P15:Q15)</f>
        <v>74</v>
      </c>
      <c r="S15" s="18">
        <v>15</v>
      </c>
      <c r="T15" s="66">
        <f>SUM(R15,O15,S15)</f>
        <v>157</v>
      </c>
    </row>
    <row r="16" spans="1:20" ht="14.25">
      <c r="A16" s="30" t="s">
        <v>5</v>
      </c>
      <c r="B16" s="18">
        <v>36</v>
      </c>
      <c r="C16" s="18">
        <v>16</v>
      </c>
      <c r="D16" s="66">
        <f>SUM(B16:C16)</f>
        <v>52</v>
      </c>
      <c r="E16" s="18">
        <v>144</v>
      </c>
      <c r="F16" s="18">
        <v>33</v>
      </c>
      <c r="G16" s="66">
        <f>SUM(E16:F16)</f>
        <v>177</v>
      </c>
      <c r="H16" s="18">
        <v>3</v>
      </c>
      <c r="I16" s="66">
        <f>SUM(G16,D16,H16)</f>
        <v>232</v>
      </c>
      <c r="J16" s="79"/>
      <c r="K16" s="170" t="s">
        <v>5</v>
      </c>
      <c r="L16" s="17">
        <v>15</v>
      </c>
      <c r="M16" s="18">
        <v>44</v>
      </c>
      <c r="N16" s="18">
        <v>65</v>
      </c>
      <c r="O16" s="66">
        <f>SUM(L16:N16)</f>
        <v>124</v>
      </c>
      <c r="P16" s="18">
        <v>81</v>
      </c>
      <c r="Q16" s="18">
        <v>19</v>
      </c>
      <c r="R16" s="66">
        <f>SUM(P16:Q16)</f>
        <v>100</v>
      </c>
      <c r="S16" s="18">
        <v>8</v>
      </c>
      <c r="T16" s="66">
        <f>SUM(R16,O16,S16)</f>
        <v>232</v>
      </c>
    </row>
    <row r="17" spans="1:20" ht="14.25">
      <c r="A17" s="30" t="s">
        <v>6</v>
      </c>
      <c r="B17" s="18">
        <v>0</v>
      </c>
      <c r="C17" s="18">
        <v>0</v>
      </c>
      <c r="D17" s="66">
        <f>SUM(B17:C17)</f>
        <v>0</v>
      </c>
      <c r="E17" s="18">
        <v>0</v>
      </c>
      <c r="F17" s="18">
        <v>0</v>
      </c>
      <c r="G17" s="66">
        <f>SUM(E17:F17)</f>
        <v>0</v>
      </c>
      <c r="H17" s="18">
        <v>0</v>
      </c>
      <c r="I17" s="66">
        <f>SUM(G17,D17,H17)</f>
        <v>0</v>
      </c>
      <c r="J17" s="79"/>
      <c r="K17" s="170" t="s">
        <v>6</v>
      </c>
      <c r="L17" s="17">
        <v>0</v>
      </c>
      <c r="M17" s="18">
        <v>0</v>
      </c>
      <c r="N17" s="18">
        <v>0</v>
      </c>
      <c r="O17" s="66">
        <f>SUM(L17:N17)</f>
        <v>0</v>
      </c>
      <c r="P17" s="18">
        <v>0</v>
      </c>
      <c r="Q17" s="18">
        <v>0</v>
      </c>
      <c r="R17" s="66">
        <f>SUM(P17:Q17)</f>
        <v>0</v>
      </c>
      <c r="S17" s="18">
        <v>0</v>
      </c>
      <c r="T17" s="66">
        <f>SUM(R17,O17,S17)</f>
        <v>0</v>
      </c>
    </row>
    <row r="18" spans="1:20" ht="14.25">
      <c r="A18" s="30" t="s">
        <v>7</v>
      </c>
      <c r="B18" s="18">
        <v>0</v>
      </c>
      <c r="C18" s="18">
        <v>0</v>
      </c>
      <c r="D18" s="66">
        <f>SUM(B18:C18)</f>
        <v>0</v>
      </c>
      <c r="E18" s="18">
        <v>0</v>
      </c>
      <c r="F18" s="18">
        <v>0</v>
      </c>
      <c r="G18" s="66">
        <f>SUM(E18:F18)</f>
        <v>0</v>
      </c>
      <c r="H18" s="18">
        <v>0</v>
      </c>
      <c r="I18" s="66">
        <f>SUM(G18,D18,H18)</f>
        <v>0</v>
      </c>
      <c r="J18" s="79"/>
      <c r="K18" s="170" t="s">
        <v>7</v>
      </c>
      <c r="L18" s="17">
        <v>0</v>
      </c>
      <c r="M18" s="18">
        <v>0</v>
      </c>
      <c r="N18" s="18">
        <v>0</v>
      </c>
      <c r="O18" s="66">
        <f>SUM(L18:N18)</f>
        <v>0</v>
      </c>
      <c r="P18" s="18">
        <v>0</v>
      </c>
      <c r="Q18" s="18">
        <v>0</v>
      </c>
      <c r="R18" s="66">
        <f>SUM(P18:Q18)</f>
        <v>0</v>
      </c>
      <c r="S18" s="18">
        <v>0</v>
      </c>
      <c r="T18" s="66">
        <f>SUM(R18,O18,S18)</f>
        <v>0</v>
      </c>
    </row>
    <row r="19" spans="1:20" ht="14.25">
      <c r="A19" s="172" t="s">
        <v>0</v>
      </c>
      <c r="B19" s="22">
        <v>59</v>
      </c>
      <c r="C19" s="22">
        <v>35</v>
      </c>
      <c r="D19" s="22">
        <f>SUM(B19:C19)</f>
        <v>94</v>
      </c>
      <c r="E19" s="22">
        <v>228</v>
      </c>
      <c r="F19" s="22">
        <v>59</v>
      </c>
      <c r="G19" s="22">
        <f>SUM(E19:F19)</f>
        <v>287</v>
      </c>
      <c r="H19" s="22">
        <v>8</v>
      </c>
      <c r="I19" s="22">
        <f>SUM(G19,D19,H19)</f>
        <v>389</v>
      </c>
      <c r="J19" s="80"/>
      <c r="K19" s="173" t="s">
        <v>0</v>
      </c>
      <c r="L19" s="21">
        <v>31</v>
      </c>
      <c r="M19" s="22">
        <v>62</v>
      </c>
      <c r="N19" s="22">
        <v>99</v>
      </c>
      <c r="O19" s="22">
        <f>SUM(L19:N19)</f>
        <v>192</v>
      </c>
      <c r="P19" s="22">
        <v>141</v>
      </c>
      <c r="Q19" s="22">
        <v>33</v>
      </c>
      <c r="R19" s="22">
        <f>SUM(P19:Q19)</f>
        <v>174</v>
      </c>
      <c r="S19" s="22">
        <v>23</v>
      </c>
      <c r="T19" s="22">
        <f>SUM(R19,O19,S19)</f>
        <v>389</v>
      </c>
    </row>
    <row r="20" spans="1:20" ht="14.25">
      <c r="A20" s="151" t="s">
        <v>9</v>
      </c>
      <c r="B20" s="18"/>
      <c r="C20" s="18"/>
      <c r="D20" s="66"/>
      <c r="E20" s="18"/>
      <c r="F20" s="18"/>
      <c r="G20" s="66"/>
      <c r="H20" s="18"/>
      <c r="I20" s="66"/>
      <c r="J20" s="79"/>
      <c r="K20" s="174" t="s">
        <v>9</v>
      </c>
      <c r="L20" s="17"/>
      <c r="M20" s="18"/>
      <c r="N20" s="18"/>
      <c r="O20" s="66"/>
      <c r="P20" s="18"/>
      <c r="Q20" s="18"/>
      <c r="R20" s="66"/>
      <c r="S20" s="18"/>
      <c r="T20" s="66"/>
    </row>
    <row r="21" spans="1:20" ht="14.25">
      <c r="A21" s="30" t="s">
        <v>4</v>
      </c>
      <c r="B21" s="18">
        <v>41</v>
      </c>
      <c r="C21" s="18">
        <v>23</v>
      </c>
      <c r="D21" s="66">
        <f>SUM(B21:C21)</f>
        <v>64</v>
      </c>
      <c r="E21" s="18">
        <v>35</v>
      </c>
      <c r="F21" s="18">
        <v>18</v>
      </c>
      <c r="G21" s="66">
        <f>SUM(E21:F21)</f>
        <v>53</v>
      </c>
      <c r="H21" s="18">
        <v>6</v>
      </c>
      <c r="I21" s="66">
        <f>SUM(G21,D21,H21)</f>
        <v>123</v>
      </c>
      <c r="J21" s="79"/>
      <c r="K21" s="170" t="s">
        <v>4</v>
      </c>
      <c r="L21" s="17">
        <v>17</v>
      </c>
      <c r="M21" s="18">
        <v>29</v>
      </c>
      <c r="N21" s="18">
        <v>34</v>
      </c>
      <c r="O21" s="66">
        <f>SUM(L21:N21)</f>
        <v>80</v>
      </c>
      <c r="P21" s="18">
        <v>26</v>
      </c>
      <c r="Q21" s="18">
        <v>10</v>
      </c>
      <c r="R21" s="66">
        <f>SUM(P21:Q21)</f>
        <v>36</v>
      </c>
      <c r="S21" s="18">
        <v>7</v>
      </c>
      <c r="T21" s="66">
        <f>SUM(R21,O21,S21)</f>
        <v>123</v>
      </c>
    </row>
    <row r="22" spans="1:20" ht="14.25">
      <c r="A22" s="30" t="s">
        <v>5</v>
      </c>
      <c r="B22" s="18">
        <v>73</v>
      </c>
      <c r="C22" s="18">
        <v>14</v>
      </c>
      <c r="D22" s="66">
        <f>SUM(B22:C22)</f>
        <v>87</v>
      </c>
      <c r="E22" s="18">
        <v>1</v>
      </c>
      <c r="F22" s="18">
        <v>8</v>
      </c>
      <c r="G22" s="66">
        <f>SUM(E22:F22)</f>
        <v>9</v>
      </c>
      <c r="H22" s="18">
        <v>47</v>
      </c>
      <c r="I22" s="66">
        <f>SUM(G22,D22,H22)</f>
        <v>143</v>
      </c>
      <c r="J22" s="79"/>
      <c r="K22" s="170" t="s">
        <v>5</v>
      </c>
      <c r="L22" s="17">
        <v>57</v>
      </c>
      <c r="M22" s="18">
        <v>22</v>
      </c>
      <c r="N22" s="18">
        <v>18</v>
      </c>
      <c r="O22" s="66">
        <f>SUM(L22:N22)</f>
        <v>97</v>
      </c>
      <c r="P22" s="18">
        <v>10</v>
      </c>
      <c r="Q22" s="18">
        <v>0</v>
      </c>
      <c r="R22" s="66">
        <f>SUM(P22:Q22)</f>
        <v>10</v>
      </c>
      <c r="S22" s="18">
        <v>36</v>
      </c>
      <c r="T22" s="66">
        <f>SUM(R22,O22,S22)</f>
        <v>143</v>
      </c>
    </row>
    <row r="23" spans="1:20" ht="14.25">
      <c r="A23" s="30" t="s">
        <v>7</v>
      </c>
      <c r="B23" s="18">
        <v>117</v>
      </c>
      <c r="C23" s="18">
        <v>44</v>
      </c>
      <c r="D23" s="66">
        <f>SUM(B23:C23)</f>
        <v>161</v>
      </c>
      <c r="E23" s="18">
        <v>2</v>
      </c>
      <c r="F23" s="18">
        <v>21</v>
      </c>
      <c r="G23" s="66">
        <f>SUM(E23:F23)</f>
        <v>23</v>
      </c>
      <c r="H23" s="18">
        <v>5</v>
      </c>
      <c r="I23" s="66">
        <f>SUM(G23,D23,H23)</f>
        <v>189</v>
      </c>
      <c r="J23" s="79"/>
      <c r="K23" s="170" t="s">
        <v>7</v>
      </c>
      <c r="L23" s="17">
        <v>60</v>
      </c>
      <c r="M23" s="18">
        <v>51</v>
      </c>
      <c r="N23" s="18">
        <v>38</v>
      </c>
      <c r="O23" s="66">
        <f>SUM(L23:N23)</f>
        <v>149</v>
      </c>
      <c r="P23" s="18">
        <v>25</v>
      </c>
      <c r="Q23" s="18">
        <v>8</v>
      </c>
      <c r="R23" s="66">
        <f>SUM(P23:Q23)</f>
        <v>33</v>
      </c>
      <c r="S23" s="18">
        <v>7</v>
      </c>
      <c r="T23" s="66">
        <f>SUM(R23,O23,S23)</f>
        <v>189</v>
      </c>
    </row>
    <row r="24" spans="1:20" ht="14.25">
      <c r="A24" s="30" t="s">
        <v>10</v>
      </c>
      <c r="B24" s="18">
        <v>0</v>
      </c>
      <c r="C24" s="18">
        <v>0</v>
      </c>
      <c r="D24" s="66">
        <f>SUM(B24:C24)</f>
        <v>0</v>
      </c>
      <c r="E24" s="18">
        <v>0</v>
      </c>
      <c r="F24" s="18">
        <v>0</v>
      </c>
      <c r="G24" s="66">
        <f>SUM(E24:F24)</f>
        <v>0</v>
      </c>
      <c r="H24" s="18">
        <v>0</v>
      </c>
      <c r="I24" s="66">
        <f>SUM(G24,D24,H24)</f>
        <v>0</v>
      </c>
      <c r="J24" s="79"/>
      <c r="K24" s="170" t="s">
        <v>10</v>
      </c>
      <c r="L24" s="17">
        <v>0</v>
      </c>
      <c r="M24" s="18">
        <v>0</v>
      </c>
      <c r="N24" s="18">
        <v>0</v>
      </c>
      <c r="O24" s="66">
        <f>SUM(L24:N24)</f>
        <v>0</v>
      </c>
      <c r="P24" s="18">
        <v>0</v>
      </c>
      <c r="Q24" s="18">
        <v>0</v>
      </c>
      <c r="R24" s="66">
        <f>SUM(P24:Q24)</f>
        <v>0</v>
      </c>
      <c r="S24" s="18">
        <v>0</v>
      </c>
      <c r="T24" s="66">
        <f>SUM(R24,O24,S24)</f>
        <v>0</v>
      </c>
    </row>
    <row r="25" spans="1:20" ht="14.25">
      <c r="A25" s="172" t="s">
        <v>0</v>
      </c>
      <c r="B25" s="22">
        <v>231</v>
      </c>
      <c r="C25" s="22">
        <v>81</v>
      </c>
      <c r="D25" s="22">
        <f>SUM(B25:C25)</f>
        <v>312</v>
      </c>
      <c r="E25" s="22">
        <v>38</v>
      </c>
      <c r="F25" s="22">
        <v>47</v>
      </c>
      <c r="G25" s="22">
        <f>SUM(E25:F25)</f>
        <v>85</v>
      </c>
      <c r="H25" s="22">
        <v>58</v>
      </c>
      <c r="I25" s="22">
        <f>SUM(G25,D25,H25)</f>
        <v>455</v>
      </c>
      <c r="J25" s="80"/>
      <c r="K25" s="173" t="s">
        <v>0</v>
      </c>
      <c r="L25" s="21">
        <v>134</v>
      </c>
      <c r="M25" s="22">
        <v>102</v>
      </c>
      <c r="N25" s="22">
        <v>90</v>
      </c>
      <c r="O25" s="22">
        <f>SUM(L25:N25)</f>
        <v>326</v>
      </c>
      <c r="P25" s="22">
        <v>61</v>
      </c>
      <c r="Q25" s="22">
        <v>18</v>
      </c>
      <c r="R25" s="22">
        <f>SUM(P25:Q25)</f>
        <v>79</v>
      </c>
      <c r="S25" s="22">
        <v>50</v>
      </c>
      <c r="T25" s="22">
        <f>SUM(R25,O25,S25)</f>
        <v>455</v>
      </c>
    </row>
    <row r="26" spans="1:20" ht="14.25">
      <c r="A26" s="151" t="s">
        <v>11</v>
      </c>
      <c r="B26" s="18"/>
      <c r="C26" s="18"/>
      <c r="D26" s="66"/>
      <c r="E26" s="18"/>
      <c r="F26" s="18"/>
      <c r="G26" s="66"/>
      <c r="H26" s="18"/>
      <c r="I26" s="66"/>
      <c r="J26" s="79"/>
      <c r="K26" s="174" t="s">
        <v>11</v>
      </c>
      <c r="L26" s="17"/>
      <c r="M26" s="18"/>
      <c r="N26" s="18"/>
      <c r="O26" s="66"/>
      <c r="P26" s="18"/>
      <c r="Q26" s="18"/>
      <c r="R26" s="66"/>
      <c r="S26" s="18"/>
      <c r="T26" s="66"/>
    </row>
    <row r="27" spans="1:20" ht="14.25">
      <c r="A27" s="30" t="s">
        <v>4</v>
      </c>
      <c r="B27" s="18">
        <v>29</v>
      </c>
      <c r="C27" s="18">
        <v>20</v>
      </c>
      <c r="D27" s="66">
        <f>SUM(B27:C27)</f>
        <v>49</v>
      </c>
      <c r="E27" s="18">
        <v>344</v>
      </c>
      <c r="F27" s="18">
        <v>31</v>
      </c>
      <c r="G27" s="66">
        <f>SUM(E27:F27)</f>
        <v>375</v>
      </c>
      <c r="H27" s="18">
        <v>13</v>
      </c>
      <c r="I27" s="66">
        <f>SUM(G27,D27,H27)</f>
        <v>437</v>
      </c>
      <c r="J27" s="79"/>
      <c r="K27" s="170" t="s">
        <v>4</v>
      </c>
      <c r="L27" s="17">
        <v>23</v>
      </c>
      <c r="M27" s="18">
        <v>91</v>
      </c>
      <c r="N27" s="18">
        <v>140</v>
      </c>
      <c r="O27" s="66">
        <f>SUM(L27:N27)</f>
        <v>254</v>
      </c>
      <c r="P27" s="18">
        <v>129</v>
      </c>
      <c r="Q27" s="18">
        <v>38</v>
      </c>
      <c r="R27" s="66">
        <f>SUM(P27:Q27)</f>
        <v>167</v>
      </c>
      <c r="S27" s="18">
        <v>16</v>
      </c>
      <c r="T27" s="66">
        <f>SUM(R27,O27,S27)</f>
        <v>437</v>
      </c>
    </row>
    <row r="28" spans="1:20" ht="14.25">
      <c r="A28" s="30" t="s">
        <v>5</v>
      </c>
      <c r="B28" s="18">
        <v>102</v>
      </c>
      <c r="C28" s="18">
        <v>41</v>
      </c>
      <c r="D28" s="66">
        <f>SUM(B28:C28)</f>
        <v>143</v>
      </c>
      <c r="E28" s="18">
        <v>882</v>
      </c>
      <c r="F28" s="18">
        <v>78</v>
      </c>
      <c r="G28" s="66">
        <f>SUM(E28:F28)</f>
        <v>960</v>
      </c>
      <c r="H28" s="18">
        <v>20</v>
      </c>
      <c r="I28" s="66">
        <f>SUM(G28,D28,H28)</f>
        <v>1123</v>
      </c>
      <c r="J28" s="79"/>
      <c r="K28" s="170" t="s">
        <v>5</v>
      </c>
      <c r="L28" s="17">
        <v>81</v>
      </c>
      <c r="M28" s="18">
        <v>220</v>
      </c>
      <c r="N28" s="18">
        <v>353</v>
      </c>
      <c r="O28" s="66">
        <f>SUM(L28:N28)</f>
        <v>654</v>
      </c>
      <c r="P28" s="18">
        <v>363</v>
      </c>
      <c r="Q28" s="18">
        <v>80</v>
      </c>
      <c r="R28" s="66">
        <f>SUM(P28:Q28)</f>
        <v>443</v>
      </c>
      <c r="S28" s="18">
        <v>26</v>
      </c>
      <c r="T28" s="66">
        <f>SUM(R28,O28,S28)</f>
        <v>1123</v>
      </c>
    </row>
    <row r="29" spans="1:20" ht="14.25">
      <c r="A29" s="30" t="s">
        <v>6</v>
      </c>
      <c r="B29" s="18">
        <v>0</v>
      </c>
      <c r="C29" s="18">
        <v>0</v>
      </c>
      <c r="D29" s="66">
        <f>SUM(B29:C29)</f>
        <v>0</v>
      </c>
      <c r="E29" s="18">
        <v>0</v>
      </c>
      <c r="F29" s="18">
        <v>0</v>
      </c>
      <c r="G29" s="66">
        <f>SUM(E29:F29)</f>
        <v>0</v>
      </c>
      <c r="H29" s="18">
        <v>0</v>
      </c>
      <c r="I29" s="66">
        <f>SUM(G29,D29,H29)</f>
        <v>0</v>
      </c>
      <c r="J29" s="79"/>
      <c r="K29" s="170" t="s">
        <v>6</v>
      </c>
      <c r="L29" s="17">
        <v>0</v>
      </c>
      <c r="M29" s="18">
        <v>0</v>
      </c>
      <c r="N29" s="18">
        <v>0</v>
      </c>
      <c r="O29" s="66">
        <f>SUM(L29:N29)</f>
        <v>0</v>
      </c>
      <c r="P29" s="18">
        <v>0</v>
      </c>
      <c r="Q29" s="18">
        <v>0</v>
      </c>
      <c r="R29" s="66">
        <f>SUM(P29:Q29)</f>
        <v>0</v>
      </c>
      <c r="S29" s="18">
        <v>0</v>
      </c>
      <c r="T29" s="66">
        <f>SUM(R29,O29,S29)</f>
        <v>0</v>
      </c>
    </row>
    <row r="30" spans="1:20" ht="14.25">
      <c r="A30" s="30" t="s">
        <v>7</v>
      </c>
      <c r="B30" s="18">
        <v>0</v>
      </c>
      <c r="C30" s="18">
        <v>0</v>
      </c>
      <c r="D30" s="66">
        <f>SUM(B30:C30)</f>
        <v>0</v>
      </c>
      <c r="E30" s="18">
        <v>0</v>
      </c>
      <c r="F30" s="18">
        <v>0</v>
      </c>
      <c r="G30" s="66">
        <f>SUM(E30:F30)</f>
        <v>0</v>
      </c>
      <c r="H30" s="18">
        <v>0</v>
      </c>
      <c r="I30" s="66">
        <f>SUM(G30,D30,H30)</f>
        <v>0</v>
      </c>
      <c r="J30" s="79"/>
      <c r="K30" s="170" t="s">
        <v>7</v>
      </c>
      <c r="L30" s="17">
        <v>0</v>
      </c>
      <c r="M30" s="18">
        <v>0</v>
      </c>
      <c r="N30" s="18">
        <v>0</v>
      </c>
      <c r="O30" s="66">
        <f>SUM(L30:N30)</f>
        <v>0</v>
      </c>
      <c r="P30" s="18">
        <v>0</v>
      </c>
      <c r="Q30" s="18">
        <v>0</v>
      </c>
      <c r="R30" s="66">
        <f>SUM(P30:Q30)</f>
        <v>0</v>
      </c>
      <c r="S30" s="18">
        <v>0</v>
      </c>
      <c r="T30" s="66">
        <f>SUM(R30,O30,S30)</f>
        <v>0</v>
      </c>
    </row>
    <row r="31" spans="1:20" ht="14.25">
      <c r="A31" s="172" t="s">
        <v>0</v>
      </c>
      <c r="B31" s="22">
        <v>131</v>
      </c>
      <c r="C31" s="22">
        <v>61</v>
      </c>
      <c r="D31" s="22">
        <f>SUM(B31:C31)</f>
        <v>192</v>
      </c>
      <c r="E31" s="22">
        <v>1226</v>
      </c>
      <c r="F31" s="22">
        <v>109</v>
      </c>
      <c r="G31" s="22">
        <f>SUM(E31:F31)</f>
        <v>1335</v>
      </c>
      <c r="H31" s="22">
        <v>33</v>
      </c>
      <c r="I31" s="22">
        <f>SUM(G31,D31,H31)</f>
        <v>1560</v>
      </c>
      <c r="J31" s="80"/>
      <c r="K31" s="173" t="s">
        <v>0</v>
      </c>
      <c r="L31" s="21">
        <v>104</v>
      </c>
      <c r="M31" s="22">
        <v>311</v>
      </c>
      <c r="N31" s="22">
        <v>493</v>
      </c>
      <c r="O31" s="22">
        <f>SUM(L31:N31)</f>
        <v>908</v>
      </c>
      <c r="P31" s="22">
        <v>492</v>
      </c>
      <c r="Q31" s="22">
        <v>118</v>
      </c>
      <c r="R31" s="22">
        <f>SUM(P31:Q31)</f>
        <v>610</v>
      </c>
      <c r="S31" s="22">
        <v>42</v>
      </c>
      <c r="T31" s="22">
        <f>SUM(R31,O31,S31)</f>
        <v>1560</v>
      </c>
    </row>
    <row r="32" spans="1:20" ht="14.25">
      <c r="A32" s="151" t="s">
        <v>12</v>
      </c>
      <c r="B32" s="18"/>
      <c r="C32" s="18"/>
      <c r="D32" s="66"/>
      <c r="E32" s="18"/>
      <c r="F32" s="18"/>
      <c r="G32" s="66"/>
      <c r="H32" s="18"/>
      <c r="I32" s="66"/>
      <c r="J32" s="79"/>
      <c r="K32" s="174" t="s">
        <v>12</v>
      </c>
      <c r="L32" s="17"/>
      <c r="M32" s="18"/>
      <c r="N32" s="18"/>
      <c r="O32" s="66"/>
      <c r="P32" s="18"/>
      <c r="Q32" s="18"/>
      <c r="R32" s="66"/>
      <c r="S32" s="18"/>
      <c r="T32" s="66"/>
    </row>
    <row r="33" spans="1:20" ht="14.25">
      <c r="A33" s="30" t="s">
        <v>4</v>
      </c>
      <c r="B33" s="18">
        <v>64</v>
      </c>
      <c r="C33" s="18">
        <v>31</v>
      </c>
      <c r="D33" s="66">
        <f>SUM(B33:C33)</f>
        <v>95</v>
      </c>
      <c r="E33" s="18">
        <v>250</v>
      </c>
      <c r="F33" s="18">
        <v>38</v>
      </c>
      <c r="G33" s="66">
        <f>SUM(E33:F33)</f>
        <v>288</v>
      </c>
      <c r="H33" s="18">
        <v>16</v>
      </c>
      <c r="I33" s="66">
        <f>SUM(G33,D33,H33)</f>
        <v>399</v>
      </c>
      <c r="J33" s="79"/>
      <c r="K33" s="170" t="s">
        <v>4</v>
      </c>
      <c r="L33" s="17">
        <v>54</v>
      </c>
      <c r="M33" s="18">
        <v>68</v>
      </c>
      <c r="N33" s="18">
        <v>88</v>
      </c>
      <c r="O33" s="66">
        <f>SUM(L33:N33)</f>
        <v>210</v>
      </c>
      <c r="P33" s="18">
        <v>115</v>
      </c>
      <c r="Q33" s="18">
        <v>48</v>
      </c>
      <c r="R33" s="66">
        <f>SUM(P33:Q33)</f>
        <v>163</v>
      </c>
      <c r="S33" s="18">
        <v>26</v>
      </c>
      <c r="T33" s="66">
        <f>SUM(R33,O33,S33)</f>
        <v>399</v>
      </c>
    </row>
    <row r="34" spans="1:20" ht="14.25">
      <c r="A34" s="30" t="s">
        <v>5</v>
      </c>
      <c r="B34" s="18">
        <v>157</v>
      </c>
      <c r="C34" s="18">
        <v>63</v>
      </c>
      <c r="D34" s="66">
        <f>SUM(B34:C34)</f>
        <v>220</v>
      </c>
      <c r="E34" s="18">
        <v>769</v>
      </c>
      <c r="F34" s="18">
        <v>83</v>
      </c>
      <c r="G34" s="66">
        <f>SUM(E34:F34)</f>
        <v>852</v>
      </c>
      <c r="H34" s="18">
        <v>30</v>
      </c>
      <c r="I34" s="66">
        <f>SUM(G34,D34,H34)</f>
        <v>1102</v>
      </c>
      <c r="J34" s="79"/>
      <c r="K34" s="170" t="s">
        <v>5</v>
      </c>
      <c r="L34" s="17">
        <v>104</v>
      </c>
      <c r="M34" s="18">
        <v>241</v>
      </c>
      <c r="N34" s="18">
        <v>285</v>
      </c>
      <c r="O34" s="66">
        <f>SUM(L34:N34)</f>
        <v>630</v>
      </c>
      <c r="P34" s="18">
        <v>344</v>
      </c>
      <c r="Q34" s="18">
        <v>89</v>
      </c>
      <c r="R34" s="66">
        <f>SUM(P34:Q34)</f>
        <v>433</v>
      </c>
      <c r="S34" s="18">
        <v>39</v>
      </c>
      <c r="T34" s="66">
        <f>SUM(R34,O34,S34)</f>
        <v>1102</v>
      </c>
    </row>
    <row r="35" spans="1:20" ht="14.25">
      <c r="A35" s="30" t="s">
        <v>6</v>
      </c>
      <c r="B35" s="18">
        <v>6</v>
      </c>
      <c r="C35" s="18">
        <v>4</v>
      </c>
      <c r="D35" s="66">
        <f>SUM(B35:C35)</f>
        <v>10</v>
      </c>
      <c r="E35" s="18">
        <v>117</v>
      </c>
      <c r="F35" s="18">
        <v>1</v>
      </c>
      <c r="G35" s="66">
        <f>SUM(E35:F35)</f>
        <v>118</v>
      </c>
      <c r="H35" s="18">
        <v>5</v>
      </c>
      <c r="I35" s="66">
        <f>SUM(G35,D35,H35)</f>
        <v>133</v>
      </c>
      <c r="J35" s="79"/>
      <c r="K35" s="170" t="s">
        <v>6</v>
      </c>
      <c r="L35" s="17">
        <v>5</v>
      </c>
      <c r="M35" s="18">
        <v>33</v>
      </c>
      <c r="N35" s="18">
        <v>45</v>
      </c>
      <c r="O35" s="66">
        <f>SUM(L35:N35)</f>
        <v>83</v>
      </c>
      <c r="P35" s="18">
        <v>35</v>
      </c>
      <c r="Q35" s="18">
        <v>9</v>
      </c>
      <c r="R35" s="66">
        <f>SUM(P35:Q35)</f>
        <v>44</v>
      </c>
      <c r="S35" s="18">
        <v>6</v>
      </c>
      <c r="T35" s="66">
        <f>SUM(R35,O35,S35)</f>
        <v>133</v>
      </c>
    </row>
    <row r="36" spans="1:20" ht="14.25">
      <c r="A36" s="30" t="s">
        <v>7</v>
      </c>
      <c r="B36" s="18">
        <v>113</v>
      </c>
      <c r="C36" s="18">
        <v>38</v>
      </c>
      <c r="D36" s="66">
        <f>SUM(B36:C36)</f>
        <v>151</v>
      </c>
      <c r="E36" s="18">
        <v>132</v>
      </c>
      <c r="F36" s="18">
        <v>34</v>
      </c>
      <c r="G36" s="66">
        <f>SUM(E36:F36)</f>
        <v>166</v>
      </c>
      <c r="H36" s="18">
        <v>11</v>
      </c>
      <c r="I36" s="66">
        <f>SUM(G36,D36,H36)</f>
        <v>328</v>
      </c>
      <c r="J36" s="79"/>
      <c r="K36" s="170" t="s">
        <v>7</v>
      </c>
      <c r="L36" s="17">
        <v>62</v>
      </c>
      <c r="M36" s="18">
        <v>88</v>
      </c>
      <c r="N36" s="18">
        <v>89</v>
      </c>
      <c r="O36" s="66">
        <f>SUM(L36:N36)</f>
        <v>239</v>
      </c>
      <c r="P36" s="18">
        <v>55</v>
      </c>
      <c r="Q36" s="18">
        <v>19</v>
      </c>
      <c r="R36" s="66">
        <f>SUM(P36:Q36)</f>
        <v>74</v>
      </c>
      <c r="S36" s="18">
        <v>15</v>
      </c>
      <c r="T36" s="66">
        <f>SUM(R36,O36,S36)</f>
        <v>328</v>
      </c>
    </row>
    <row r="37" spans="1:20" ht="14.25">
      <c r="A37" s="172" t="s">
        <v>0</v>
      </c>
      <c r="B37" s="22">
        <v>340</v>
      </c>
      <c r="C37" s="22">
        <v>136</v>
      </c>
      <c r="D37" s="22">
        <f>SUM(B37:C37)</f>
        <v>476</v>
      </c>
      <c r="E37" s="22">
        <v>1268</v>
      </c>
      <c r="F37" s="22">
        <v>156</v>
      </c>
      <c r="G37" s="22">
        <f>SUM(E37:F37)</f>
        <v>1424</v>
      </c>
      <c r="H37" s="22">
        <v>62</v>
      </c>
      <c r="I37" s="22">
        <f>SUM(G37,D37,H37)</f>
        <v>1962</v>
      </c>
      <c r="J37" s="80"/>
      <c r="K37" s="173" t="s">
        <v>0</v>
      </c>
      <c r="L37" s="21">
        <v>225</v>
      </c>
      <c r="M37" s="22">
        <v>430</v>
      </c>
      <c r="N37" s="22">
        <v>507</v>
      </c>
      <c r="O37" s="22">
        <f>SUM(L37:N37)</f>
        <v>1162</v>
      </c>
      <c r="P37" s="22">
        <v>549</v>
      </c>
      <c r="Q37" s="22">
        <v>165</v>
      </c>
      <c r="R37" s="22">
        <f>SUM(P37:Q37)</f>
        <v>714</v>
      </c>
      <c r="S37" s="22">
        <v>86</v>
      </c>
      <c r="T37" s="22">
        <f>SUM(R37,O37,S37)</f>
        <v>1962</v>
      </c>
    </row>
    <row r="38" spans="1:20" ht="14.25">
      <c r="A38" s="151" t="s">
        <v>13</v>
      </c>
      <c r="B38" s="18"/>
      <c r="C38" s="18"/>
      <c r="D38" s="66"/>
      <c r="E38" s="18"/>
      <c r="F38" s="18"/>
      <c r="G38" s="66"/>
      <c r="H38" s="18"/>
      <c r="I38" s="66"/>
      <c r="J38" s="79"/>
      <c r="K38" s="174" t="s">
        <v>13</v>
      </c>
      <c r="L38" s="17"/>
      <c r="M38" s="18"/>
      <c r="N38" s="18"/>
      <c r="O38" s="66"/>
      <c r="P38" s="18"/>
      <c r="Q38" s="18"/>
      <c r="R38" s="66"/>
      <c r="S38" s="18"/>
      <c r="T38" s="66"/>
    </row>
    <row r="39" spans="1:20" ht="14.25">
      <c r="A39" s="30" t="s">
        <v>4</v>
      </c>
      <c r="B39" s="18">
        <v>36</v>
      </c>
      <c r="C39" s="18">
        <v>13</v>
      </c>
      <c r="D39" s="66">
        <f>SUM(B39:C39)</f>
        <v>49</v>
      </c>
      <c r="E39" s="18">
        <v>123</v>
      </c>
      <c r="F39" s="18">
        <v>33</v>
      </c>
      <c r="G39" s="66">
        <f>SUM(E39:F39)</f>
        <v>156</v>
      </c>
      <c r="H39" s="18">
        <v>6</v>
      </c>
      <c r="I39" s="66">
        <f>SUM(G39,D39,H39)</f>
        <v>211</v>
      </c>
      <c r="J39" s="79"/>
      <c r="K39" s="170" t="s">
        <v>4</v>
      </c>
      <c r="L39" s="17">
        <v>30</v>
      </c>
      <c r="M39" s="18">
        <v>51</v>
      </c>
      <c r="N39" s="18">
        <v>56</v>
      </c>
      <c r="O39" s="66">
        <f>SUM(L39:N39)</f>
        <v>137</v>
      </c>
      <c r="P39" s="18">
        <v>60</v>
      </c>
      <c r="Q39" s="18">
        <v>12</v>
      </c>
      <c r="R39" s="66">
        <f>SUM(P39:Q39)</f>
        <v>72</v>
      </c>
      <c r="S39" s="18">
        <v>2</v>
      </c>
      <c r="T39" s="66">
        <f>SUM(R39,O39,S39)</f>
        <v>211</v>
      </c>
    </row>
    <row r="40" spans="1:20" ht="14.25">
      <c r="A40" s="30" t="s">
        <v>5</v>
      </c>
      <c r="B40" s="18">
        <v>71</v>
      </c>
      <c r="C40" s="18">
        <v>21</v>
      </c>
      <c r="D40" s="66">
        <f>SUM(B40:C40)</f>
        <v>92</v>
      </c>
      <c r="E40" s="18">
        <v>427</v>
      </c>
      <c r="F40" s="18">
        <v>79</v>
      </c>
      <c r="G40" s="66">
        <f>SUM(E40:F40)</f>
        <v>506</v>
      </c>
      <c r="H40" s="18">
        <v>32</v>
      </c>
      <c r="I40" s="66">
        <f>SUM(G40,D40,H40)</f>
        <v>630</v>
      </c>
      <c r="J40" s="79"/>
      <c r="K40" s="170" t="s">
        <v>5</v>
      </c>
      <c r="L40" s="17">
        <v>55</v>
      </c>
      <c r="M40" s="18">
        <v>93</v>
      </c>
      <c r="N40" s="18">
        <v>178</v>
      </c>
      <c r="O40" s="66">
        <f>SUM(L40:N40)</f>
        <v>326</v>
      </c>
      <c r="P40" s="18">
        <v>180</v>
      </c>
      <c r="Q40" s="18">
        <v>31</v>
      </c>
      <c r="R40" s="66">
        <f>SUM(P40:Q40)</f>
        <v>211</v>
      </c>
      <c r="S40" s="18">
        <v>93</v>
      </c>
      <c r="T40" s="66">
        <f>SUM(R40,O40,S40)</f>
        <v>630</v>
      </c>
    </row>
    <row r="41" spans="1:20" ht="14.25">
      <c r="A41" s="30" t="s">
        <v>6</v>
      </c>
      <c r="B41" s="18">
        <v>22</v>
      </c>
      <c r="C41" s="18">
        <v>11</v>
      </c>
      <c r="D41" s="66">
        <f>SUM(B41:C41)</f>
        <v>33</v>
      </c>
      <c r="E41" s="18">
        <v>119</v>
      </c>
      <c r="F41" s="18">
        <v>23</v>
      </c>
      <c r="G41" s="66">
        <f>SUM(E41:F41)</f>
        <v>142</v>
      </c>
      <c r="H41" s="18">
        <v>3</v>
      </c>
      <c r="I41" s="66">
        <f>SUM(G41,D41,H41)</f>
        <v>178</v>
      </c>
      <c r="J41" s="79"/>
      <c r="K41" s="170" t="s">
        <v>6</v>
      </c>
      <c r="L41" s="17">
        <v>9</v>
      </c>
      <c r="M41" s="18">
        <v>39</v>
      </c>
      <c r="N41" s="18">
        <v>59</v>
      </c>
      <c r="O41" s="66">
        <f>SUM(L41:N41)</f>
        <v>107</v>
      </c>
      <c r="P41" s="18">
        <v>54</v>
      </c>
      <c r="Q41" s="18">
        <v>9</v>
      </c>
      <c r="R41" s="66">
        <f>SUM(P41:Q41)</f>
        <v>63</v>
      </c>
      <c r="S41" s="18">
        <v>8</v>
      </c>
      <c r="T41" s="66">
        <f>SUM(R41,O41,S41)</f>
        <v>178</v>
      </c>
    </row>
    <row r="42" spans="1:20" ht="14.25">
      <c r="A42" s="30" t="s">
        <v>7</v>
      </c>
      <c r="B42" s="18">
        <v>0</v>
      </c>
      <c r="C42" s="18">
        <v>0</v>
      </c>
      <c r="D42" s="66">
        <f>SUM(B42:C42)</f>
        <v>0</v>
      </c>
      <c r="E42" s="18">
        <v>0</v>
      </c>
      <c r="F42" s="18">
        <v>0</v>
      </c>
      <c r="G42" s="66">
        <f>SUM(E42:F42)</f>
        <v>0</v>
      </c>
      <c r="H42" s="18">
        <v>0</v>
      </c>
      <c r="I42" s="66">
        <f>SUM(G42,D42,H42)</f>
        <v>0</v>
      </c>
      <c r="J42" s="79"/>
      <c r="K42" s="170" t="s">
        <v>7</v>
      </c>
      <c r="L42" s="17">
        <v>0</v>
      </c>
      <c r="M42" s="18">
        <v>0</v>
      </c>
      <c r="N42" s="18">
        <v>0</v>
      </c>
      <c r="O42" s="66">
        <f>SUM(L42:N42)</f>
        <v>0</v>
      </c>
      <c r="P42" s="18">
        <v>0</v>
      </c>
      <c r="Q42" s="18">
        <v>0</v>
      </c>
      <c r="R42" s="66">
        <f>SUM(P42:Q42)</f>
        <v>0</v>
      </c>
      <c r="S42" s="18">
        <v>0</v>
      </c>
      <c r="T42" s="66">
        <f>SUM(R42,O42,S42)</f>
        <v>0</v>
      </c>
    </row>
    <row r="43" spans="1:20" ht="14.25">
      <c r="A43" s="172" t="s">
        <v>0</v>
      </c>
      <c r="B43" s="22">
        <v>129</v>
      </c>
      <c r="C43" s="22">
        <v>45</v>
      </c>
      <c r="D43" s="22">
        <f>SUM(B43:C43)</f>
        <v>174</v>
      </c>
      <c r="E43" s="22">
        <v>669</v>
      </c>
      <c r="F43" s="22">
        <v>135</v>
      </c>
      <c r="G43" s="22">
        <f>SUM(E43:F43)</f>
        <v>804</v>
      </c>
      <c r="H43" s="22">
        <v>41</v>
      </c>
      <c r="I43" s="22">
        <f>SUM(G43,D43,H43)</f>
        <v>1019</v>
      </c>
      <c r="J43" s="80"/>
      <c r="K43" s="173" t="s">
        <v>0</v>
      </c>
      <c r="L43" s="21">
        <v>94</v>
      </c>
      <c r="M43" s="22">
        <v>183</v>
      </c>
      <c r="N43" s="22">
        <v>293</v>
      </c>
      <c r="O43" s="22">
        <f>SUM(L43:N43)</f>
        <v>570</v>
      </c>
      <c r="P43" s="22">
        <v>294</v>
      </c>
      <c r="Q43" s="22">
        <v>52</v>
      </c>
      <c r="R43" s="22">
        <f>SUM(P43:Q43)</f>
        <v>346</v>
      </c>
      <c r="S43" s="22">
        <v>103</v>
      </c>
      <c r="T43" s="22">
        <f>SUM(R43,O43,S43)</f>
        <v>1019</v>
      </c>
    </row>
    <row r="44" spans="1:20" ht="14.25">
      <c r="A44" s="175" t="s">
        <v>14</v>
      </c>
      <c r="B44" s="26"/>
      <c r="C44" s="26"/>
      <c r="D44" s="67"/>
      <c r="E44" s="26"/>
      <c r="F44" s="26"/>
      <c r="G44" s="67"/>
      <c r="H44" s="26"/>
      <c r="I44" s="67"/>
      <c r="J44" s="79"/>
      <c r="K44" s="166" t="s">
        <v>14</v>
      </c>
      <c r="L44" s="25"/>
      <c r="M44" s="26"/>
      <c r="N44" s="26"/>
      <c r="O44" s="67"/>
      <c r="P44" s="26"/>
      <c r="Q44" s="26"/>
      <c r="R44" s="67"/>
      <c r="S44" s="26"/>
      <c r="T44" s="67"/>
    </row>
    <row r="45" spans="1:20" ht="14.25">
      <c r="A45" s="30" t="s">
        <v>4</v>
      </c>
      <c r="B45" s="18">
        <f>SUM(B9,B15,B21,B27,B33,B39)</f>
        <v>370</v>
      </c>
      <c r="C45" s="18">
        <f aca="true" t="shared" si="0" ref="C45:Q46">SUM(C9,C15,C21,C27,C33,C39)</f>
        <v>177</v>
      </c>
      <c r="D45" s="66">
        <f t="shared" si="0"/>
        <v>547</v>
      </c>
      <c r="E45" s="18">
        <f t="shared" si="0"/>
        <v>1397</v>
      </c>
      <c r="F45" s="18">
        <f aca="true" t="shared" si="1" ref="F45:I46">SUM(F9,F15,F21,F27,F33,F39)</f>
        <v>226</v>
      </c>
      <c r="G45" s="66">
        <f t="shared" si="1"/>
        <v>1623</v>
      </c>
      <c r="H45" s="18">
        <f t="shared" si="1"/>
        <v>131</v>
      </c>
      <c r="I45" s="66">
        <f t="shared" si="1"/>
        <v>2301</v>
      </c>
      <c r="J45" s="79"/>
      <c r="K45" s="170" t="s">
        <v>4</v>
      </c>
      <c r="L45" s="17">
        <f t="shared" si="0"/>
        <v>349</v>
      </c>
      <c r="M45" s="18">
        <f t="shared" si="0"/>
        <v>420</v>
      </c>
      <c r="N45" s="18">
        <f t="shared" si="0"/>
        <v>567</v>
      </c>
      <c r="O45" s="66">
        <f t="shared" si="0"/>
        <v>1336</v>
      </c>
      <c r="P45" s="18">
        <f t="shared" si="0"/>
        <v>634</v>
      </c>
      <c r="Q45" s="18">
        <f t="shared" si="0"/>
        <v>186</v>
      </c>
      <c r="R45" s="66">
        <f aca="true" t="shared" si="2" ref="R45:T46">SUM(R9,R15,R21,R27,R33,R39)</f>
        <v>820</v>
      </c>
      <c r="S45" s="18">
        <f t="shared" si="2"/>
        <v>145</v>
      </c>
      <c r="T45" s="66">
        <f t="shared" si="2"/>
        <v>2301</v>
      </c>
    </row>
    <row r="46" spans="1:20" ht="14.25">
      <c r="A46" s="30" t="s">
        <v>5</v>
      </c>
      <c r="B46" s="18">
        <f>SUM(B10,B16,B22,B28,B34,B40)</f>
        <v>625</v>
      </c>
      <c r="C46" s="18">
        <f t="shared" si="0"/>
        <v>272</v>
      </c>
      <c r="D46" s="66">
        <f t="shared" si="0"/>
        <v>897</v>
      </c>
      <c r="E46" s="18">
        <f t="shared" si="0"/>
        <v>3036</v>
      </c>
      <c r="F46" s="18">
        <f t="shared" si="1"/>
        <v>395</v>
      </c>
      <c r="G46" s="66">
        <f t="shared" si="1"/>
        <v>3431</v>
      </c>
      <c r="H46" s="18">
        <f t="shared" si="1"/>
        <v>212</v>
      </c>
      <c r="I46" s="66">
        <f t="shared" si="1"/>
        <v>4540</v>
      </c>
      <c r="J46" s="79"/>
      <c r="K46" s="170" t="s">
        <v>5</v>
      </c>
      <c r="L46" s="17">
        <f t="shared" si="0"/>
        <v>562</v>
      </c>
      <c r="M46" s="18">
        <f t="shared" si="0"/>
        <v>836</v>
      </c>
      <c r="N46" s="18">
        <f t="shared" si="0"/>
        <v>1199</v>
      </c>
      <c r="O46" s="66">
        <f t="shared" si="0"/>
        <v>2597</v>
      </c>
      <c r="P46" s="18">
        <f t="shared" si="0"/>
        <v>1367</v>
      </c>
      <c r="Q46" s="18">
        <f t="shared" si="0"/>
        <v>309</v>
      </c>
      <c r="R46" s="66">
        <f t="shared" si="2"/>
        <v>1676</v>
      </c>
      <c r="S46" s="18">
        <f t="shared" si="2"/>
        <v>267</v>
      </c>
      <c r="T46" s="66">
        <f t="shared" si="2"/>
        <v>4540</v>
      </c>
    </row>
    <row r="47" spans="1:20" ht="14.25">
      <c r="A47" s="30" t="s">
        <v>6</v>
      </c>
      <c r="B47" s="18">
        <f>SUM(B11,B17,B29,B35,B41)</f>
        <v>43</v>
      </c>
      <c r="C47" s="18">
        <f aca="true" t="shared" si="3" ref="C47:Q47">SUM(C11,C17,C29,C35,C41)</f>
        <v>26</v>
      </c>
      <c r="D47" s="66">
        <f t="shared" si="3"/>
        <v>69</v>
      </c>
      <c r="E47" s="18">
        <f t="shared" si="3"/>
        <v>371</v>
      </c>
      <c r="F47" s="18">
        <f>SUM(F11,F17,F29,F35,F41)</f>
        <v>31</v>
      </c>
      <c r="G47" s="66">
        <f>SUM(G11,G17,G29,G35,G41)</f>
        <v>402</v>
      </c>
      <c r="H47" s="18">
        <f>SUM(H11,H17,H29,H35,H41)</f>
        <v>17</v>
      </c>
      <c r="I47" s="66">
        <f>SUM(I11,I17,I29,I35,I41)</f>
        <v>488</v>
      </c>
      <c r="J47" s="79"/>
      <c r="K47" s="170" t="s">
        <v>6</v>
      </c>
      <c r="L47" s="17">
        <f t="shared" si="3"/>
        <v>32</v>
      </c>
      <c r="M47" s="18">
        <f t="shared" si="3"/>
        <v>108</v>
      </c>
      <c r="N47" s="18">
        <f t="shared" si="3"/>
        <v>145</v>
      </c>
      <c r="O47" s="66">
        <f t="shared" si="3"/>
        <v>285</v>
      </c>
      <c r="P47" s="18">
        <f t="shared" si="3"/>
        <v>142</v>
      </c>
      <c r="Q47" s="18">
        <f t="shared" si="3"/>
        <v>36</v>
      </c>
      <c r="R47" s="66">
        <f>SUM(R11,R17,R29,R35,R41)</f>
        <v>178</v>
      </c>
      <c r="S47" s="18">
        <f>SUM(S11,S17,S29,S35,S41)</f>
        <v>25</v>
      </c>
      <c r="T47" s="66">
        <f>SUM(T11,T17,T29,T35,T41)</f>
        <v>488</v>
      </c>
    </row>
    <row r="48" spans="1:20" ht="14.25">
      <c r="A48" s="30" t="s">
        <v>7</v>
      </c>
      <c r="B48" s="18">
        <f>SUM(B12,B18,B23,B30,B36,B42)</f>
        <v>398</v>
      </c>
      <c r="C48" s="18">
        <f aca="true" t="shared" si="4" ref="C48:Q48">SUM(C12,C18,C23,C30,C36,C42)</f>
        <v>172</v>
      </c>
      <c r="D48" s="66">
        <f t="shared" si="4"/>
        <v>570</v>
      </c>
      <c r="E48" s="18">
        <f t="shared" si="4"/>
        <v>500</v>
      </c>
      <c r="F48" s="18">
        <f>SUM(F12,F18,F23,F30,F36,F42)</f>
        <v>174</v>
      </c>
      <c r="G48" s="66">
        <f>SUM(G12,G18,G23,G30,G36,G42)</f>
        <v>674</v>
      </c>
      <c r="H48" s="18">
        <f>SUM(H12,H18,H23,H30,H36,H42)</f>
        <v>63</v>
      </c>
      <c r="I48" s="66">
        <f>SUM(I12,I18,I23,I30,I36,I42)</f>
        <v>1307</v>
      </c>
      <c r="J48" s="79"/>
      <c r="K48" s="170" t="s">
        <v>7</v>
      </c>
      <c r="L48" s="17">
        <f t="shared" si="4"/>
        <v>363</v>
      </c>
      <c r="M48" s="18">
        <f t="shared" si="4"/>
        <v>248</v>
      </c>
      <c r="N48" s="18">
        <f t="shared" si="4"/>
        <v>273</v>
      </c>
      <c r="O48" s="66">
        <f t="shared" si="4"/>
        <v>884</v>
      </c>
      <c r="P48" s="18">
        <f t="shared" si="4"/>
        <v>277</v>
      </c>
      <c r="Q48" s="18">
        <f t="shared" si="4"/>
        <v>84</v>
      </c>
      <c r="R48" s="66">
        <f>SUM(R12,R18,R23,R30,R36,R42)</f>
        <v>361</v>
      </c>
      <c r="S48" s="18">
        <f>SUM(S12,S18,S23,S30,S36,S42)</f>
        <v>62</v>
      </c>
      <c r="T48" s="66">
        <f>SUM(T12,T18,T23,T30,T36,T42)</f>
        <v>1307</v>
      </c>
    </row>
    <row r="49" spans="1:20" ht="14.25">
      <c r="A49" s="30" t="s">
        <v>10</v>
      </c>
      <c r="B49" s="18">
        <f>SUM(B24)</f>
        <v>0</v>
      </c>
      <c r="C49" s="18">
        <f aca="true" t="shared" si="5" ref="C49:Q49">SUM(C24)</f>
        <v>0</v>
      </c>
      <c r="D49" s="66">
        <f t="shared" si="5"/>
        <v>0</v>
      </c>
      <c r="E49" s="18">
        <f t="shared" si="5"/>
        <v>0</v>
      </c>
      <c r="F49" s="18">
        <f>SUM(F24)</f>
        <v>0</v>
      </c>
      <c r="G49" s="66">
        <f>SUM(G24)</f>
        <v>0</v>
      </c>
      <c r="H49" s="18">
        <f>SUM(H24)</f>
        <v>0</v>
      </c>
      <c r="I49" s="66">
        <f>SUM(I24)</f>
        <v>0</v>
      </c>
      <c r="J49" s="79"/>
      <c r="K49" s="170" t="s">
        <v>10</v>
      </c>
      <c r="L49" s="17">
        <f t="shared" si="5"/>
        <v>0</v>
      </c>
      <c r="M49" s="18">
        <f t="shared" si="5"/>
        <v>0</v>
      </c>
      <c r="N49" s="18">
        <f t="shared" si="5"/>
        <v>0</v>
      </c>
      <c r="O49" s="66">
        <f t="shared" si="5"/>
        <v>0</v>
      </c>
      <c r="P49" s="18">
        <f t="shared" si="5"/>
        <v>0</v>
      </c>
      <c r="Q49" s="18">
        <f t="shared" si="5"/>
        <v>0</v>
      </c>
      <c r="R49" s="66">
        <f>SUM(R24)</f>
        <v>0</v>
      </c>
      <c r="S49" s="18">
        <f>SUM(S24)</f>
        <v>0</v>
      </c>
      <c r="T49" s="66">
        <f>SUM(T24)</f>
        <v>0</v>
      </c>
    </row>
    <row r="50" spans="1:20" ht="14.25">
      <c r="A50" s="172" t="s">
        <v>15</v>
      </c>
      <c r="B50" s="22">
        <f>SUM(B45:B49)</f>
        <v>1436</v>
      </c>
      <c r="C50" s="22">
        <f aca="true" t="shared" si="6" ref="C50:Q50">SUM(C45:C49)</f>
        <v>647</v>
      </c>
      <c r="D50" s="22">
        <f t="shared" si="6"/>
        <v>2083</v>
      </c>
      <c r="E50" s="22">
        <f t="shared" si="6"/>
        <v>5304</v>
      </c>
      <c r="F50" s="22">
        <f>SUM(F45:F49)</f>
        <v>826</v>
      </c>
      <c r="G50" s="22">
        <f>SUM(G45:G49)</f>
        <v>6130</v>
      </c>
      <c r="H50" s="22">
        <f>SUM(H45:H49)</f>
        <v>423</v>
      </c>
      <c r="I50" s="22">
        <f>SUM(I45:I49)</f>
        <v>8636</v>
      </c>
      <c r="J50" s="80"/>
      <c r="K50" s="173" t="s">
        <v>15</v>
      </c>
      <c r="L50" s="21">
        <f t="shared" si="6"/>
        <v>1306</v>
      </c>
      <c r="M50" s="22">
        <f t="shared" si="6"/>
        <v>1612</v>
      </c>
      <c r="N50" s="22">
        <f t="shared" si="6"/>
        <v>2184</v>
      </c>
      <c r="O50" s="22">
        <f t="shared" si="6"/>
        <v>5102</v>
      </c>
      <c r="P50" s="22">
        <f t="shared" si="6"/>
        <v>2420</v>
      </c>
      <c r="Q50" s="22">
        <f t="shared" si="6"/>
        <v>615</v>
      </c>
      <c r="R50" s="22">
        <f>SUM(R45:R49)</f>
        <v>3035</v>
      </c>
      <c r="S50" s="22">
        <f>SUM(S45:S49)</f>
        <v>499</v>
      </c>
      <c r="T50" s="22">
        <f>SUM(T45:T49)</f>
        <v>8636</v>
      </c>
    </row>
    <row r="51" ht="14.25">
      <c r="A51" s="30"/>
    </row>
    <row r="52" ht="14.25">
      <c r="A52" s="92" t="s">
        <v>66</v>
      </c>
    </row>
    <row r="53" ht="14.25">
      <c r="A53" s="92" t="s">
        <v>67</v>
      </c>
    </row>
    <row r="54" ht="14.25">
      <c r="A54" s="28"/>
    </row>
    <row r="55" ht="14.25">
      <c r="A55" s="28"/>
    </row>
    <row r="56" ht="14.25">
      <c r="A56" s="28"/>
    </row>
  </sheetData>
  <sheetProtection/>
  <mergeCells count="10">
    <mergeCell ref="A4:I4"/>
    <mergeCell ref="K4:T4"/>
    <mergeCell ref="K2:T2"/>
    <mergeCell ref="E6:G6"/>
    <mergeCell ref="P6:R6"/>
    <mergeCell ref="B6:D6"/>
    <mergeCell ref="L6:O6"/>
    <mergeCell ref="A5:I5"/>
    <mergeCell ref="L5:T5"/>
    <mergeCell ref="A2:I2"/>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Y54"/>
  <sheetViews>
    <sheetView zoomScalePageLayoutView="0" workbookViewId="0" topLeftCell="A1">
      <selection activeCell="AE22" sqref="AE22"/>
    </sheetView>
  </sheetViews>
  <sheetFormatPr defaultColWidth="9.140625" defaultRowHeight="15"/>
  <cols>
    <col min="1" max="1" width="12.421875" style="2" customWidth="1"/>
    <col min="2" max="2" width="16.00390625" style="0" customWidth="1"/>
    <col min="3" max="3" width="14.2812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4.25">
      <c r="A1" s="1" t="s">
        <v>82</v>
      </c>
      <c r="J1" s="2"/>
    </row>
    <row r="2" spans="1:24" ht="14.25">
      <c r="A2" s="196" t="s">
        <v>26</v>
      </c>
      <c r="B2" s="196"/>
      <c r="C2" s="196"/>
      <c r="D2" s="196"/>
      <c r="E2" s="196"/>
      <c r="F2" s="196"/>
      <c r="G2" s="196"/>
      <c r="H2" s="196"/>
      <c r="I2" s="196"/>
      <c r="J2" s="196"/>
      <c r="K2" s="196"/>
      <c r="L2" s="196"/>
      <c r="M2" s="196"/>
      <c r="N2" s="196"/>
      <c r="O2" s="196"/>
      <c r="P2" s="196"/>
      <c r="Q2" s="196"/>
      <c r="R2" s="196"/>
      <c r="S2" s="196"/>
      <c r="T2" s="196"/>
      <c r="U2" s="196"/>
      <c r="V2" s="196"/>
      <c r="W2" s="196"/>
      <c r="X2" s="196"/>
    </row>
    <row r="3" spans="1:24" ht="14.25">
      <c r="A3" s="212" t="s">
        <v>87</v>
      </c>
      <c r="B3" s="212"/>
      <c r="C3" s="212"/>
      <c r="D3" s="212"/>
      <c r="E3" s="212"/>
      <c r="F3" s="212"/>
      <c r="G3" s="212"/>
      <c r="H3" s="212"/>
      <c r="I3" s="212"/>
      <c r="J3" s="212"/>
      <c r="K3" s="212"/>
      <c r="L3" s="212"/>
      <c r="M3" s="212"/>
      <c r="N3" s="212"/>
      <c r="O3" s="212"/>
      <c r="P3" s="212"/>
      <c r="Q3" s="212"/>
      <c r="R3" s="212"/>
      <c r="S3" s="212"/>
      <c r="T3" s="212"/>
      <c r="U3" s="212"/>
      <c r="V3" s="212"/>
      <c r="W3" s="212"/>
      <c r="X3" s="212"/>
    </row>
    <row r="4" ht="15" thickBot="1"/>
    <row r="5" spans="1:24" s="33" customFormat="1" ht="15" thickTop="1">
      <c r="A5" s="208" t="s">
        <v>50</v>
      </c>
      <c r="B5" s="208"/>
      <c r="C5" s="209"/>
      <c r="D5" s="207" t="s">
        <v>1</v>
      </c>
      <c r="E5" s="208"/>
      <c r="F5" s="208"/>
      <c r="G5" s="208"/>
      <c r="H5" s="208"/>
      <c r="I5" s="208"/>
      <c r="J5" s="209"/>
      <c r="K5" s="207" t="s">
        <v>2</v>
      </c>
      <c r="L5" s="208"/>
      <c r="M5" s="208"/>
      <c r="N5" s="208"/>
      <c r="O5" s="208"/>
      <c r="P5" s="208"/>
      <c r="Q5" s="209"/>
      <c r="R5" s="208" t="s">
        <v>0</v>
      </c>
      <c r="S5" s="208"/>
      <c r="T5" s="208"/>
      <c r="U5" s="208"/>
      <c r="V5" s="208"/>
      <c r="W5" s="208"/>
      <c r="X5" s="208"/>
    </row>
    <row r="6" spans="1:24" ht="44.25" customHeight="1">
      <c r="A6" s="101" t="s">
        <v>41</v>
      </c>
      <c r="B6" s="60" t="s">
        <v>69</v>
      </c>
      <c r="C6" s="105" t="s">
        <v>40</v>
      </c>
      <c r="D6" s="210" t="s">
        <v>47</v>
      </c>
      <c r="E6" s="206"/>
      <c r="F6" s="91" t="s">
        <v>46</v>
      </c>
      <c r="G6" s="211" t="s">
        <v>45</v>
      </c>
      <c r="H6" s="205"/>
      <c r="I6" s="206"/>
      <c r="J6" s="124" t="s">
        <v>0</v>
      </c>
      <c r="K6" s="210" t="s">
        <v>47</v>
      </c>
      <c r="L6" s="206"/>
      <c r="M6" s="91" t="s">
        <v>46</v>
      </c>
      <c r="N6" s="211" t="s">
        <v>45</v>
      </c>
      <c r="O6" s="205"/>
      <c r="P6" s="206"/>
      <c r="Q6" s="124" t="s">
        <v>0</v>
      </c>
      <c r="R6" s="205" t="s">
        <v>47</v>
      </c>
      <c r="S6" s="206"/>
      <c r="T6" s="62" t="s">
        <v>46</v>
      </c>
      <c r="U6" s="211" t="s">
        <v>45</v>
      </c>
      <c r="V6" s="205"/>
      <c r="W6" s="206"/>
      <c r="X6" s="118" t="s">
        <v>0</v>
      </c>
    </row>
    <row r="7" spans="1:24" ht="14.25">
      <c r="A7" s="113"/>
      <c r="B7" s="59"/>
      <c r="C7" s="112" t="s">
        <v>51</v>
      </c>
      <c r="D7" s="135" t="s">
        <v>52</v>
      </c>
      <c r="E7" s="132">
        <v>1</v>
      </c>
      <c r="F7" s="132">
        <v>0</v>
      </c>
      <c r="G7" s="132">
        <v>1</v>
      </c>
      <c r="H7" s="132">
        <v>2</v>
      </c>
      <c r="I7" s="132" t="s">
        <v>18</v>
      </c>
      <c r="J7" s="136"/>
      <c r="K7" s="135" t="s">
        <v>52</v>
      </c>
      <c r="L7" s="132">
        <v>1</v>
      </c>
      <c r="M7" s="132">
        <v>0</v>
      </c>
      <c r="N7" s="132">
        <v>1</v>
      </c>
      <c r="O7" s="132">
        <v>2</v>
      </c>
      <c r="P7" s="132" t="s">
        <v>18</v>
      </c>
      <c r="Q7" s="136"/>
      <c r="R7" s="134" t="s">
        <v>52</v>
      </c>
      <c r="S7" s="132">
        <v>1</v>
      </c>
      <c r="T7" s="132">
        <v>0</v>
      </c>
      <c r="U7" s="132">
        <v>1</v>
      </c>
      <c r="V7" s="132">
        <v>2</v>
      </c>
      <c r="W7" s="132" t="s">
        <v>18</v>
      </c>
      <c r="X7" s="119"/>
    </row>
    <row r="8" spans="1:25" ht="14.25">
      <c r="A8" s="102" t="s">
        <v>71</v>
      </c>
      <c r="B8" s="98" t="s">
        <v>71</v>
      </c>
      <c r="C8" s="103" t="s">
        <v>71</v>
      </c>
      <c r="D8" s="125">
        <v>0</v>
      </c>
      <c r="E8" s="116">
        <v>11</v>
      </c>
      <c r="F8" s="116">
        <v>2428</v>
      </c>
      <c r="G8" s="116">
        <v>3245</v>
      </c>
      <c r="H8" s="116">
        <v>1459</v>
      </c>
      <c r="I8" s="116">
        <v>463</v>
      </c>
      <c r="J8" s="126">
        <v>7606</v>
      </c>
      <c r="K8" s="125">
        <v>0</v>
      </c>
      <c r="L8" s="116">
        <v>10</v>
      </c>
      <c r="M8" s="116">
        <v>2809</v>
      </c>
      <c r="N8" s="116">
        <v>3267</v>
      </c>
      <c r="O8" s="116">
        <v>1347</v>
      </c>
      <c r="P8" s="116">
        <v>374</v>
      </c>
      <c r="Q8" s="126">
        <v>7807</v>
      </c>
      <c r="R8" s="121">
        <f>SUM(D8,K8)</f>
        <v>0</v>
      </c>
      <c r="S8" s="121">
        <f aca="true" t="shared" si="0" ref="S8:X8">SUM(E8,L8)</f>
        <v>21</v>
      </c>
      <c r="T8" s="121">
        <f t="shared" si="0"/>
        <v>5237</v>
      </c>
      <c r="U8" s="121">
        <f t="shared" si="0"/>
        <v>6512</v>
      </c>
      <c r="V8" s="121">
        <f t="shared" si="0"/>
        <v>2806</v>
      </c>
      <c r="W8" s="121">
        <f t="shared" si="0"/>
        <v>837</v>
      </c>
      <c r="X8" s="119">
        <f t="shared" si="0"/>
        <v>15413</v>
      </c>
      <c r="Y8" s="15"/>
    </row>
    <row r="9" spans="1:25" ht="14.25">
      <c r="A9" s="102" t="s">
        <v>71</v>
      </c>
      <c r="B9" s="98" t="s">
        <v>71</v>
      </c>
      <c r="C9" s="103" t="s">
        <v>70</v>
      </c>
      <c r="D9" s="125">
        <v>0</v>
      </c>
      <c r="E9" s="116">
        <v>7</v>
      </c>
      <c r="F9" s="116">
        <v>1317</v>
      </c>
      <c r="G9" s="116">
        <v>1879</v>
      </c>
      <c r="H9" s="116">
        <v>888</v>
      </c>
      <c r="I9" s="116">
        <v>370</v>
      </c>
      <c r="J9" s="126">
        <v>4461</v>
      </c>
      <c r="K9" s="125">
        <v>0</v>
      </c>
      <c r="L9" s="116">
        <v>11</v>
      </c>
      <c r="M9" s="116">
        <v>1509</v>
      </c>
      <c r="N9" s="116">
        <v>1774</v>
      </c>
      <c r="O9" s="116">
        <v>772</v>
      </c>
      <c r="P9" s="116">
        <v>287</v>
      </c>
      <c r="Q9" s="126">
        <v>4353</v>
      </c>
      <c r="R9" s="121">
        <f aca="true" t="shared" si="1" ref="R9:R16">SUM(D9,K9)</f>
        <v>0</v>
      </c>
      <c r="S9" s="121">
        <f aca="true" t="shared" si="2" ref="S9:S16">SUM(E9,L9)</f>
        <v>18</v>
      </c>
      <c r="T9" s="121">
        <f aca="true" t="shared" si="3" ref="T9:T16">SUM(F9,M9)</f>
        <v>2826</v>
      </c>
      <c r="U9" s="121">
        <f aca="true" t="shared" si="4" ref="U9:U16">SUM(G9,N9)</f>
        <v>3653</v>
      </c>
      <c r="V9" s="121">
        <f aca="true" t="shared" si="5" ref="V9:V16">SUM(H9,O9)</f>
        <v>1660</v>
      </c>
      <c r="W9" s="121">
        <f aca="true" t="shared" si="6" ref="W9:W16">SUM(I9,P9)</f>
        <v>657</v>
      </c>
      <c r="X9" s="119">
        <f aca="true" t="shared" si="7" ref="X9:X16">SUM(J9,Q9)</f>
        <v>8814</v>
      </c>
      <c r="Y9" s="15"/>
    </row>
    <row r="10" spans="1:25" ht="14.25">
      <c r="A10" s="102" t="s">
        <v>71</v>
      </c>
      <c r="B10" s="98" t="s">
        <v>70</v>
      </c>
      <c r="C10" s="103" t="s">
        <v>71</v>
      </c>
      <c r="D10" s="125">
        <v>0</v>
      </c>
      <c r="E10" s="116">
        <v>23</v>
      </c>
      <c r="F10" s="116">
        <v>1457</v>
      </c>
      <c r="G10" s="116">
        <v>1455</v>
      </c>
      <c r="H10" s="116">
        <v>700</v>
      </c>
      <c r="I10" s="116">
        <v>218</v>
      </c>
      <c r="J10" s="126">
        <v>3853</v>
      </c>
      <c r="K10" s="125">
        <v>1</v>
      </c>
      <c r="L10" s="116">
        <v>27</v>
      </c>
      <c r="M10" s="116">
        <v>1757</v>
      </c>
      <c r="N10" s="116">
        <v>1279</v>
      </c>
      <c r="O10" s="116">
        <v>529</v>
      </c>
      <c r="P10" s="116">
        <v>169</v>
      </c>
      <c r="Q10" s="126">
        <v>3762</v>
      </c>
      <c r="R10" s="121">
        <f t="shared" si="1"/>
        <v>1</v>
      </c>
      <c r="S10" s="121">
        <f t="shared" si="2"/>
        <v>50</v>
      </c>
      <c r="T10" s="121">
        <f t="shared" si="3"/>
        <v>3214</v>
      </c>
      <c r="U10" s="121">
        <f t="shared" si="4"/>
        <v>2734</v>
      </c>
      <c r="V10" s="121">
        <f t="shared" si="5"/>
        <v>1229</v>
      </c>
      <c r="W10" s="121">
        <f t="shared" si="6"/>
        <v>387</v>
      </c>
      <c r="X10" s="119">
        <f t="shared" si="7"/>
        <v>7615</v>
      </c>
      <c r="Y10" s="15"/>
    </row>
    <row r="11" spans="1:24" ht="14.25">
      <c r="A11" s="102" t="s">
        <v>70</v>
      </c>
      <c r="B11" s="98" t="s">
        <v>71</v>
      </c>
      <c r="C11" s="103" t="s">
        <v>71</v>
      </c>
      <c r="D11" s="125">
        <v>1</v>
      </c>
      <c r="E11" s="116">
        <v>26</v>
      </c>
      <c r="F11" s="116">
        <v>6664</v>
      </c>
      <c r="G11" s="116">
        <v>5355</v>
      </c>
      <c r="H11" s="116">
        <v>1331</v>
      </c>
      <c r="I11" s="116">
        <v>328</v>
      </c>
      <c r="J11" s="126">
        <v>13705</v>
      </c>
      <c r="K11" s="125">
        <v>0</v>
      </c>
      <c r="L11" s="116">
        <v>43</v>
      </c>
      <c r="M11" s="116">
        <v>7897</v>
      </c>
      <c r="N11" s="116">
        <v>5302</v>
      </c>
      <c r="O11" s="116">
        <v>1089</v>
      </c>
      <c r="P11" s="116">
        <v>242</v>
      </c>
      <c r="Q11" s="126">
        <v>14573</v>
      </c>
      <c r="R11" s="121">
        <f t="shared" si="1"/>
        <v>1</v>
      </c>
      <c r="S11" s="121">
        <f t="shared" si="2"/>
        <v>69</v>
      </c>
      <c r="T11" s="121">
        <f t="shared" si="3"/>
        <v>14561</v>
      </c>
      <c r="U11" s="121">
        <f t="shared" si="4"/>
        <v>10657</v>
      </c>
      <c r="V11" s="121">
        <f t="shared" si="5"/>
        <v>2420</v>
      </c>
      <c r="W11" s="121">
        <f t="shared" si="6"/>
        <v>570</v>
      </c>
      <c r="X11" s="119">
        <f t="shared" si="7"/>
        <v>28278</v>
      </c>
    </row>
    <row r="12" spans="1:24" ht="14.25">
      <c r="A12" s="102" t="s">
        <v>71</v>
      </c>
      <c r="B12" s="98" t="s">
        <v>70</v>
      </c>
      <c r="C12" s="103" t="s">
        <v>70</v>
      </c>
      <c r="D12" s="125">
        <v>4</v>
      </c>
      <c r="E12" s="116">
        <v>94</v>
      </c>
      <c r="F12" s="116">
        <v>3380</v>
      </c>
      <c r="G12" s="116">
        <v>1771</v>
      </c>
      <c r="H12" s="116">
        <v>745</v>
      </c>
      <c r="I12" s="116">
        <v>263</v>
      </c>
      <c r="J12" s="126">
        <v>6257</v>
      </c>
      <c r="K12" s="125">
        <v>4</v>
      </c>
      <c r="L12" s="116">
        <v>96</v>
      </c>
      <c r="M12" s="116">
        <v>3582</v>
      </c>
      <c r="N12" s="116">
        <v>1513</v>
      </c>
      <c r="O12" s="116">
        <v>593</v>
      </c>
      <c r="P12" s="116">
        <v>183</v>
      </c>
      <c r="Q12" s="126">
        <v>5971</v>
      </c>
      <c r="R12" s="121">
        <f t="shared" si="1"/>
        <v>8</v>
      </c>
      <c r="S12" s="121">
        <f t="shared" si="2"/>
        <v>190</v>
      </c>
      <c r="T12" s="121">
        <f t="shared" si="3"/>
        <v>6962</v>
      </c>
      <c r="U12" s="121">
        <f t="shared" si="4"/>
        <v>3284</v>
      </c>
      <c r="V12" s="121">
        <f t="shared" si="5"/>
        <v>1338</v>
      </c>
      <c r="W12" s="121">
        <f t="shared" si="6"/>
        <v>446</v>
      </c>
      <c r="X12" s="119">
        <f t="shared" si="7"/>
        <v>12228</v>
      </c>
    </row>
    <row r="13" spans="1:24" ht="14.25">
      <c r="A13" s="102" t="s">
        <v>70</v>
      </c>
      <c r="B13" s="98" t="s">
        <v>71</v>
      </c>
      <c r="C13" s="103" t="s">
        <v>70</v>
      </c>
      <c r="D13" s="125">
        <v>3</v>
      </c>
      <c r="E13" s="116">
        <v>63</v>
      </c>
      <c r="F13" s="116">
        <v>10262</v>
      </c>
      <c r="G13" s="116">
        <v>6648</v>
      </c>
      <c r="H13" s="116">
        <v>1579</v>
      </c>
      <c r="I13" s="116">
        <v>315</v>
      </c>
      <c r="J13" s="126">
        <v>18870</v>
      </c>
      <c r="K13" s="125">
        <v>0</v>
      </c>
      <c r="L13" s="116">
        <v>56</v>
      </c>
      <c r="M13" s="116">
        <v>11387</v>
      </c>
      <c r="N13" s="116">
        <v>5768</v>
      </c>
      <c r="O13" s="116">
        <v>1096</v>
      </c>
      <c r="P13" s="116">
        <v>208</v>
      </c>
      <c r="Q13" s="126">
        <v>18515</v>
      </c>
      <c r="R13" s="121">
        <f t="shared" si="1"/>
        <v>3</v>
      </c>
      <c r="S13" s="121">
        <f t="shared" si="2"/>
        <v>119</v>
      </c>
      <c r="T13" s="121">
        <f t="shared" si="3"/>
        <v>21649</v>
      </c>
      <c r="U13" s="121">
        <f t="shared" si="4"/>
        <v>12416</v>
      </c>
      <c r="V13" s="121">
        <f t="shared" si="5"/>
        <v>2675</v>
      </c>
      <c r="W13" s="121">
        <f t="shared" si="6"/>
        <v>523</v>
      </c>
      <c r="X13" s="119">
        <f t="shared" si="7"/>
        <v>37385</v>
      </c>
    </row>
    <row r="14" spans="1:24" ht="14.25">
      <c r="A14" s="102" t="s">
        <v>70</v>
      </c>
      <c r="B14" s="98" t="s">
        <v>70</v>
      </c>
      <c r="C14" s="103" t="s">
        <v>71</v>
      </c>
      <c r="D14" s="125">
        <v>5</v>
      </c>
      <c r="E14" s="116">
        <v>251</v>
      </c>
      <c r="F14" s="116">
        <v>17092</v>
      </c>
      <c r="G14" s="116">
        <v>7257</v>
      </c>
      <c r="H14" s="116">
        <v>1439</v>
      </c>
      <c r="I14" s="116">
        <v>272</v>
      </c>
      <c r="J14" s="126">
        <v>26316</v>
      </c>
      <c r="K14" s="125">
        <v>5</v>
      </c>
      <c r="L14" s="116">
        <v>238</v>
      </c>
      <c r="M14" s="116">
        <v>19300</v>
      </c>
      <c r="N14" s="116">
        <v>6082</v>
      </c>
      <c r="O14" s="116">
        <v>969</v>
      </c>
      <c r="P14" s="116">
        <v>164</v>
      </c>
      <c r="Q14" s="126">
        <v>26758</v>
      </c>
      <c r="R14" s="121">
        <f t="shared" si="1"/>
        <v>10</v>
      </c>
      <c r="S14" s="121">
        <f t="shared" si="2"/>
        <v>489</v>
      </c>
      <c r="T14" s="121">
        <f t="shared" si="3"/>
        <v>36392</v>
      </c>
      <c r="U14" s="121">
        <f t="shared" si="4"/>
        <v>13339</v>
      </c>
      <c r="V14" s="121">
        <f t="shared" si="5"/>
        <v>2408</v>
      </c>
      <c r="W14" s="121">
        <f t="shared" si="6"/>
        <v>436</v>
      </c>
      <c r="X14" s="119">
        <f t="shared" si="7"/>
        <v>53074</v>
      </c>
    </row>
    <row r="15" spans="1:24" ht="14.25">
      <c r="A15" s="102" t="s">
        <v>70</v>
      </c>
      <c r="B15" s="98" t="s">
        <v>70</v>
      </c>
      <c r="C15" s="103" t="s">
        <v>70</v>
      </c>
      <c r="D15" s="125">
        <v>39</v>
      </c>
      <c r="E15" s="116">
        <v>1998</v>
      </c>
      <c r="F15" s="116">
        <v>92195</v>
      </c>
      <c r="G15" s="116">
        <v>22529</v>
      </c>
      <c r="H15" s="116">
        <v>3826</v>
      </c>
      <c r="I15" s="116">
        <v>657</v>
      </c>
      <c r="J15" s="126">
        <v>121244</v>
      </c>
      <c r="K15" s="125">
        <v>23</v>
      </c>
      <c r="L15" s="116">
        <v>1838</v>
      </c>
      <c r="M15" s="116">
        <v>96242</v>
      </c>
      <c r="N15" s="116">
        <v>15426</v>
      </c>
      <c r="O15" s="116">
        <v>1977</v>
      </c>
      <c r="P15" s="116">
        <v>348</v>
      </c>
      <c r="Q15" s="126">
        <v>115854</v>
      </c>
      <c r="R15" s="121">
        <f t="shared" si="1"/>
        <v>62</v>
      </c>
      <c r="S15" s="121">
        <f t="shared" si="2"/>
        <v>3836</v>
      </c>
      <c r="T15" s="121">
        <f t="shared" si="3"/>
        <v>188437</v>
      </c>
      <c r="U15" s="121">
        <f t="shared" si="4"/>
        <v>37955</v>
      </c>
      <c r="V15" s="121">
        <f t="shared" si="5"/>
        <v>5803</v>
      </c>
      <c r="W15" s="121">
        <f t="shared" si="6"/>
        <v>1005</v>
      </c>
      <c r="X15" s="119">
        <f t="shared" si="7"/>
        <v>237098</v>
      </c>
    </row>
    <row r="16" spans="1:24" s="34" customFormat="1" ht="14.25">
      <c r="A16" s="99"/>
      <c r="B16" s="99"/>
      <c r="C16" s="104" t="s">
        <v>0</v>
      </c>
      <c r="D16" s="127">
        <f aca="true" t="shared" si="8" ref="D16:I16">SUM(D8:D15)</f>
        <v>52</v>
      </c>
      <c r="E16" s="117">
        <f t="shared" si="8"/>
        <v>2473</v>
      </c>
      <c r="F16" s="117">
        <f t="shared" si="8"/>
        <v>134795</v>
      </c>
      <c r="G16" s="117">
        <f t="shared" si="8"/>
        <v>50139</v>
      </c>
      <c r="H16" s="117">
        <f t="shared" si="8"/>
        <v>11967</v>
      </c>
      <c r="I16" s="117">
        <f t="shared" si="8"/>
        <v>2886</v>
      </c>
      <c r="J16" s="181">
        <f>SUM(D16:I16)</f>
        <v>202312</v>
      </c>
      <c r="K16" s="127">
        <f aca="true" t="shared" si="9" ref="K16:P16">SUM(K8:K15)</f>
        <v>33</v>
      </c>
      <c r="L16" s="117">
        <f t="shared" si="9"/>
        <v>2319</v>
      </c>
      <c r="M16" s="182">
        <f t="shared" si="9"/>
        <v>144483</v>
      </c>
      <c r="N16" s="182">
        <f t="shared" si="9"/>
        <v>40411</v>
      </c>
      <c r="O16" s="182">
        <f t="shared" si="9"/>
        <v>8372</v>
      </c>
      <c r="P16" s="182">
        <f t="shared" si="9"/>
        <v>1975</v>
      </c>
      <c r="Q16" s="183">
        <f>SUM(K16:P16)</f>
        <v>197593</v>
      </c>
      <c r="R16" s="184">
        <f t="shared" si="1"/>
        <v>85</v>
      </c>
      <c r="S16" s="185">
        <f t="shared" si="2"/>
        <v>4792</v>
      </c>
      <c r="T16" s="185">
        <f t="shared" si="3"/>
        <v>279278</v>
      </c>
      <c r="U16" s="185">
        <f t="shared" si="4"/>
        <v>90550</v>
      </c>
      <c r="V16" s="185">
        <f t="shared" si="5"/>
        <v>20339</v>
      </c>
      <c r="W16" s="122">
        <f t="shared" si="6"/>
        <v>4861</v>
      </c>
      <c r="X16" s="120">
        <f t="shared" si="7"/>
        <v>399905</v>
      </c>
    </row>
    <row r="17" s="2" customFormat="1" ht="14.25">
      <c r="C17" s="64"/>
    </row>
    <row r="18" s="2" customFormat="1" ht="14.25">
      <c r="C18" s="64"/>
    </row>
    <row r="20" spans="1:24" ht="14.25">
      <c r="A20" s="196" t="s">
        <v>26</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row>
    <row r="21" spans="1:24" ht="14.25">
      <c r="A21" s="212" t="s">
        <v>88</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row>
    <row r="22" ht="15" thickBot="1"/>
    <row r="23" spans="1:24" ht="15" thickTop="1">
      <c r="A23" s="208" t="s">
        <v>50</v>
      </c>
      <c r="B23" s="208"/>
      <c r="C23" s="209"/>
      <c r="D23" s="207" t="s">
        <v>1</v>
      </c>
      <c r="E23" s="208"/>
      <c r="F23" s="208"/>
      <c r="G23" s="208"/>
      <c r="H23" s="208"/>
      <c r="I23" s="208"/>
      <c r="J23" s="209"/>
      <c r="K23" s="207" t="s">
        <v>2</v>
      </c>
      <c r="L23" s="208"/>
      <c r="M23" s="208"/>
      <c r="N23" s="208"/>
      <c r="O23" s="208"/>
      <c r="P23" s="208"/>
      <c r="Q23" s="209"/>
      <c r="R23" s="208" t="s">
        <v>0</v>
      </c>
      <c r="S23" s="208"/>
      <c r="T23" s="208"/>
      <c r="U23" s="208"/>
      <c r="V23" s="208"/>
      <c r="W23" s="208"/>
      <c r="X23" s="208"/>
    </row>
    <row r="24" spans="1:24" ht="42.75">
      <c r="A24" s="101" t="s">
        <v>41</v>
      </c>
      <c r="B24" s="60" t="s">
        <v>69</v>
      </c>
      <c r="C24" s="105" t="s">
        <v>40</v>
      </c>
      <c r="D24" s="210" t="s">
        <v>47</v>
      </c>
      <c r="E24" s="206"/>
      <c r="F24" s="91" t="s">
        <v>46</v>
      </c>
      <c r="G24" s="211" t="s">
        <v>45</v>
      </c>
      <c r="H24" s="205"/>
      <c r="I24" s="206"/>
      <c r="J24" s="124" t="s">
        <v>0</v>
      </c>
      <c r="K24" s="210" t="s">
        <v>47</v>
      </c>
      <c r="L24" s="206"/>
      <c r="M24" s="91" t="s">
        <v>46</v>
      </c>
      <c r="N24" s="211" t="s">
        <v>45</v>
      </c>
      <c r="O24" s="205"/>
      <c r="P24" s="206"/>
      <c r="Q24" s="124" t="s">
        <v>0</v>
      </c>
      <c r="R24" s="205" t="s">
        <v>47</v>
      </c>
      <c r="S24" s="206"/>
      <c r="T24" s="62" t="s">
        <v>46</v>
      </c>
      <c r="U24" s="211" t="s">
        <v>45</v>
      </c>
      <c r="V24" s="205"/>
      <c r="W24" s="206"/>
      <c r="X24" s="118" t="s">
        <v>0</v>
      </c>
    </row>
    <row r="25" spans="1:24" ht="14.25">
      <c r="A25" s="113"/>
      <c r="B25" s="59"/>
      <c r="C25" s="112" t="s">
        <v>51</v>
      </c>
      <c r="D25" s="123" t="s">
        <v>52</v>
      </c>
      <c r="E25" s="61">
        <v>1</v>
      </c>
      <c r="F25" s="61">
        <v>0</v>
      </c>
      <c r="G25" s="61">
        <v>1</v>
      </c>
      <c r="H25" s="61">
        <v>2</v>
      </c>
      <c r="I25" s="61" t="s">
        <v>18</v>
      </c>
      <c r="J25" s="133"/>
      <c r="K25" s="123" t="s">
        <v>52</v>
      </c>
      <c r="L25" s="61">
        <v>1</v>
      </c>
      <c r="M25" s="61">
        <v>0</v>
      </c>
      <c r="N25" s="61">
        <v>1</v>
      </c>
      <c r="O25" s="61">
        <v>2</v>
      </c>
      <c r="P25" s="61" t="s">
        <v>18</v>
      </c>
      <c r="Q25" s="133"/>
      <c r="R25" s="115" t="s">
        <v>52</v>
      </c>
      <c r="S25" s="61">
        <v>1</v>
      </c>
      <c r="T25" s="61">
        <v>0</v>
      </c>
      <c r="U25" s="61">
        <v>1</v>
      </c>
      <c r="V25" s="61">
        <v>2</v>
      </c>
      <c r="W25" s="61" t="s">
        <v>18</v>
      </c>
      <c r="X25" s="90"/>
    </row>
    <row r="26" spans="1:24" ht="14.25">
      <c r="A26" s="102" t="s">
        <v>71</v>
      </c>
      <c r="B26" s="98" t="s">
        <v>71</v>
      </c>
      <c r="C26" s="103" t="s">
        <v>71</v>
      </c>
      <c r="D26" s="137">
        <f aca="true" t="shared" si="10" ref="D26:J26">D8/$J8*100</f>
        <v>0</v>
      </c>
      <c r="E26" s="138">
        <f t="shared" si="10"/>
        <v>0.14462266631606627</v>
      </c>
      <c r="F26" s="138">
        <f t="shared" si="10"/>
        <v>31.922166710491716</v>
      </c>
      <c r="G26" s="138">
        <f t="shared" si="10"/>
        <v>42.66368656323955</v>
      </c>
      <c r="H26" s="138">
        <f t="shared" si="10"/>
        <v>19.182224559558243</v>
      </c>
      <c r="I26" s="138">
        <f t="shared" si="10"/>
        <v>6.087299500394425</v>
      </c>
      <c r="J26" s="139">
        <f t="shared" si="10"/>
        <v>100</v>
      </c>
      <c r="K26" s="137">
        <f aca="true" t="shared" si="11" ref="K26:Q26">K8/$Q8*100</f>
        <v>0</v>
      </c>
      <c r="L26" s="138">
        <f t="shared" si="11"/>
        <v>0.1280901754835404</v>
      </c>
      <c r="M26" s="138">
        <f t="shared" si="11"/>
        <v>35.9805302933265</v>
      </c>
      <c r="N26" s="138">
        <f t="shared" si="11"/>
        <v>41.84706033047265</v>
      </c>
      <c r="O26" s="138">
        <f t="shared" si="11"/>
        <v>17.253746637632894</v>
      </c>
      <c r="P26" s="138">
        <f t="shared" si="11"/>
        <v>4.790572563084412</v>
      </c>
      <c r="Q26" s="139">
        <f t="shared" si="11"/>
        <v>100</v>
      </c>
      <c r="R26" s="140">
        <f aca="true" t="shared" si="12" ref="R26:X26">R8/$X8*100</f>
        <v>0</v>
      </c>
      <c r="S26" s="138">
        <f t="shared" si="12"/>
        <v>0.1362486212937131</v>
      </c>
      <c r="T26" s="138">
        <f t="shared" si="12"/>
        <v>33.97781093881788</v>
      </c>
      <c r="U26" s="138">
        <f t="shared" si="12"/>
        <v>42.25004866022189</v>
      </c>
      <c r="V26" s="138">
        <f t="shared" si="12"/>
        <v>18.205411016674237</v>
      </c>
      <c r="W26" s="138">
        <f t="shared" si="12"/>
        <v>5.430480762992279</v>
      </c>
      <c r="X26" s="141">
        <f t="shared" si="12"/>
        <v>100</v>
      </c>
    </row>
    <row r="27" spans="1:24" ht="14.25">
      <c r="A27" s="102" t="s">
        <v>71</v>
      </c>
      <c r="B27" s="98" t="s">
        <v>71</v>
      </c>
      <c r="C27" s="103" t="s">
        <v>70</v>
      </c>
      <c r="D27" s="137">
        <f aca="true" t="shared" si="13" ref="D27:J27">D9/$J9*100</f>
        <v>0</v>
      </c>
      <c r="E27" s="138">
        <f t="shared" si="13"/>
        <v>0.15691548980049316</v>
      </c>
      <c r="F27" s="138">
        <f t="shared" si="13"/>
        <v>29.52252858103564</v>
      </c>
      <c r="G27" s="138">
        <f t="shared" si="13"/>
        <v>42.12060076216095</v>
      </c>
      <c r="H27" s="138">
        <f t="shared" si="13"/>
        <v>19.905850706119704</v>
      </c>
      <c r="I27" s="138">
        <f t="shared" si="13"/>
        <v>8.29410446088321</v>
      </c>
      <c r="J27" s="139">
        <f t="shared" si="13"/>
        <v>100</v>
      </c>
      <c r="K27" s="137">
        <f aca="true" t="shared" si="14" ref="K27:Q27">K9/$Q9*100</f>
        <v>0</v>
      </c>
      <c r="L27" s="138">
        <f t="shared" si="14"/>
        <v>0.25269928784746154</v>
      </c>
      <c r="M27" s="138">
        <f t="shared" si="14"/>
        <v>34.6657477601654</v>
      </c>
      <c r="N27" s="138">
        <f t="shared" si="14"/>
        <v>40.753503331036065</v>
      </c>
      <c r="O27" s="138">
        <f t="shared" si="14"/>
        <v>17.734895474385482</v>
      </c>
      <c r="P27" s="138">
        <f t="shared" si="14"/>
        <v>6.593154146565587</v>
      </c>
      <c r="Q27" s="139">
        <f t="shared" si="14"/>
        <v>100</v>
      </c>
      <c r="R27" s="140">
        <f aca="true" t="shared" si="15" ref="R27:X27">R9/$X9*100</f>
        <v>0</v>
      </c>
      <c r="S27" s="138">
        <f t="shared" si="15"/>
        <v>0.2042205582028591</v>
      </c>
      <c r="T27" s="138">
        <f t="shared" si="15"/>
        <v>32.06262763784888</v>
      </c>
      <c r="U27" s="138">
        <f t="shared" si="15"/>
        <v>41.44542772861357</v>
      </c>
      <c r="V27" s="138">
        <f t="shared" si="15"/>
        <v>18.833673700930337</v>
      </c>
      <c r="W27" s="138">
        <f t="shared" si="15"/>
        <v>7.454050374404357</v>
      </c>
      <c r="X27" s="141">
        <f t="shared" si="15"/>
        <v>100</v>
      </c>
    </row>
    <row r="28" spans="1:24" ht="14.25">
      <c r="A28" s="102" t="s">
        <v>71</v>
      </c>
      <c r="B28" s="98" t="s">
        <v>70</v>
      </c>
      <c r="C28" s="103" t="s">
        <v>71</v>
      </c>
      <c r="D28" s="137">
        <f aca="true" t="shared" si="16" ref="D28:J28">D10/$J10*100</f>
        <v>0</v>
      </c>
      <c r="E28" s="138">
        <f t="shared" si="16"/>
        <v>0.5969374513366208</v>
      </c>
      <c r="F28" s="138">
        <f t="shared" si="16"/>
        <v>37.814689852063324</v>
      </c>
      <c r="G28" s="138">
        <f t="shared" si="16"/>
        <v>37.762782247599276</v>
      </c>
      <c r="H28" s="138">
        <f t="shared" si="16"/>
        <v>18.167661562418893</v>
      </c>
      <c r="I28" s="138">
        <f t="shared" si="16"/>
        <v>5.657928886581884</v>
      </c>
      <c r="J28" s="139">
        <f t="shared" si="16"/>
        <v>100</v>
      </c>
      <c r="K28" s="137">
        <f aca="true" t="shared" si="17" ref="K28:Q28">K10/$Q10*100</f>
        <v>0.026581605528973953</v>
      </c>
      <c r="L28" s="138">
        <f t="shared" si="17"/>
        <v>0.7177033492822966</v>
      </c>
      <c r="M28" s="138">
        <f t="shared" si="17"/>
        <v>46.70388091440723</v>
      </c>
      <c r="N28" s="138">
        <f t="shared" si="17"/>
        <v>33.99787347155768</v>
      </c>
      <c r="O28" s="138">
        <f t="shared" si="17"/>
        <v>14.06166932482722</v>
      </c>
      <c r="P28" s="138">
        <f t="shared" si="17"/>
        <v>4.492291334396597</v>
      </c>
      <c r="Q28" s="139">
        <f t="shared" si="17"/>
        <v>100</v>
      </c>
      <c r="R28" s="140">
        <f aca="true" t="shared" si="18" ref="R28:X28">R10/$X10*100</f>
        <v>0.013131976362442548</v>
      </c>
      <c r="S28" s="138">
        <f t="shared" si="18"/>
        <v>0.6565988181221274</v>
      </c>
      <c r="T28" s="138">
        <f t="shared" si="18"/>
        <v>42.20617202889035</v>
      </c>
      <c r="U28" s="138">
        <f t="shared" si="18"/>
        <v>35.90282337491792</v>
      </c>
      <c r="V28" s="138">
        <f t="shared" si="18"/>
        <v>16.13919894944189</v>
      </c>
      <c r="W28" s="138">
        <f t="shared" si="18"/>
        <v>5.082074852265266</v>
      </c>
      <c r="X28" s="141">
        <f t="shared" si="18"/>
        <v>100</v>
      </c>
    </row>
    <row r="29" spans="1:24" ht="14.25">
      <c r="A29" s="102" t="s">
        <v>70</v>
      </c>
      <c r="B29" s="98" t="s">
        <v>71</v>
      </c>
      <c r="C29" s="103" t="s">
        <v>71</v>
      </c>
      <c r="D29" s="137">
        <f aca="true" t="shared" si="19" ref="D29:J29">D11/$J11*100</f>
        <v>0.007296607077708865</v>
      </c>
      <c r="E29" s="138">
        <f t="shared" si="19"/>
        <v>0.1897117840204305</v>
      </c>
      <c r="F29" s="138">
        <f t="shared" si="19"/>
        <v>48.62458956585188</v>
      </c>
      <c r="G29" s="138">
        <f t="shared" si="19"/>
        <v>39.07333090113097</v>
      </c>
      <c r="H29" s="138">
        <f t="shared" si="19"/>
        <v>9.7117840204305</v>
      </c>
      <c r="I29" s="138">
        <f t="shared" si="19"/>
        <v>2.393287121488508</v>
      </c>
      <c r="J29" s="139">
        <f t="shared" si="19"/>
        <v>100</v>
      </c>
      <c r="K29" s="137">
        <f aca="true" t="shared" si="20" ref="K29:Q29">K11/$Q11*100</f>
        <v>0</v>
      </c>
      <c r="L29" s="138">
        <f t="shared" si="20"/>
        <v>0.2950662183490016</v>
      </c>
      <c r="M29" s="138">
        <f t="shared" si="20"/>
        <v>54.18925410004803</v>
      </c>
      <c r="N29" s="138">
        <f t="shared" si="20"/>
        <v>36.38235092293968</v>
      </c>
      <c r="O29" s="138">
        <f t="shared" si="20"/>
        <v>7.472723529815411</v>
      </c>
      <c r="P29" s="138">
        <f t="shared" si="20"/>
        <v>1.6606052288478692</v>
      </c>
      <c r="Q29" s="139">
        <f t="shared" si="20"/>
        <v>100</v>
      </c>
      <c r="R29" s="140">
        <f aca="true" t="shared" si="21" ref="R29:X29">R11/$X11*100</f>
        <v>0.0035363179857132755</v>
      </c>
      <c r="S29" s="138">
        <f t="shared" si="21"/>
        <v>0.244005941014216</v>
      </c>
      <c r="T29" s="138">
        <f t="shared" si="21"/>
        <v>51.492326189971</v>
      </c>
      <c r="U29" s="138">
        <f t="shared" si="21"/>
        <v>37.68654077374637</v>
      </c>
      <c r="V29" s="138">
        <f t="shared" si="21"/>
        <v>8.557889525426127</v>
      </c>
      <c r="W29" s="138">
        <f t="shared" si="21"/>
        <v>2.0157012518565667</v>
      </c>
      <c r="X29" s="141">
        <f t="shared" si="21"/>
        <v>100</v>
      </c>
    </row>
    <row r="30" spans="1:24" ht="14.25">
      <c r="A30" s="102" t="s">
        <v>71</v>
      </c>
      <c r="B30" s="98" t="s">
        <v>70</v>
      </c>
      <c r="C30" s="103" t="s">
        <v>70</v>
      </c>
      <c r="D30" s="137">
        <f aca="true" t="shared" si="22" ref="D30:J30">D12/$J12*100</f>
        <v>0.0639284001917852</v>
      </c>
      <c r="E30" s="138">
        <f t="shared" si="22"/>
        <v>1.502317404506952</v>
      </c>
      <c r="F30" s="138">
        <f t="shared" si="22"/>
        <v>54.0194981620585</v>
      </c>
      <c r="G30" s="138">
        <f t="shared" si="22"/>
        <v>28.304299184912896</v>
      </c>
      <c r="H30" s="138">
        <f t="shared" si="22"/>
        <v>11.906664535719994</v>
      </c>
      <c r="I30" s="138">
        <f t="shared" si="22"/>
        <v>4.203292312609877</v>
      </c>
      <c r="J30" s="139">
        <f t="shared" si="22"/>
        <v>100</v>
      </c>
      <c r="K30" s="137">
        <f aca="true" t="shared" si="23" ref="K30:Q30">K12/$Q12*100</f>
        <v>0.0669904538603249</v>
      </c>
      <c r="L30" s="138">
        <f t="shared" si="23"/>
        <v>1.6077708926477978</v>
      </c>
      <c r="M30" s="138">
        <f t="shared" si="23"/>
        <v>59.98995143192095</v>
      </c>
      <c r="N30" s="138">
        <f t="shared" si="23"/>
        <v>25.339139172667895</v>
      </c>
      <c r="O30" s="138">
        <f t="shared" si="23"/>
        <v>9.931334784793167</v>
      </c>
      <c r="P30" s="138">
        <f t="shared" si="23"/>
        <v>3.0648132641098647</v>
      </c>
      <c r="Q30" s="139">
        <f t="shared" si="23"/>
        <v>100</v>
      </c>
      <c r="R30" s="140">
        <f aca="true" t="shared" si="24" ref="R30:X30">R12/$X12*100</f>
        <v>0.06542361792607132</v>
      </c>
      <c r="S30" s="138">
        <f t="shared" si="24"/>
        <v>1.5538109257441937</v>
      </c>
      <c r="T30" s="138">
        <f t="shared" si="24"/>
        <v>56.93490350016356</v>
      </c>
      <c r="U30" s="138">
        <f t="shared" si="24"/>
        <v>26.856395158652273</v>
      </c>
      <c r="V30" s="138">
        <f t="shared" si="24"/>
        <v>10.942100098135427</v>
      </c>
      <c r="W30" s="138">
        <f t="shared" si="24"/>
        <v>3.647366699378476</v>
      </c>
      <c r="X30" s="141">
        <f t="shared" si="24"/>
        <v>100</v>
      </c>
    </row>
    <row r="31" spans="1:24" ht="14.25">
      <c r="A31" s="102" t="s">
        <v>70</v>
      </c>
      <c r="B31" s="98" t="s">
        <v>71</v>
      </c>
      <c r="C31" s="103" t="s">
        <v>70</v>
      </c>
      <c r="D31" s="137">
        <f aca="true" t="shared" si="25" ref="D31:J31">D13/$J13*100</f>
        <v>0.01589825119236884</v>
      </c>
      <c r="E31" s="138">
        <f t="shared" si="25"/>
        <v>0.3338632750397456</v>
      </c>
      <c r="F31" s="138">
        <f t="shared" si="25"/>
        <v>54.38261791202967</v>
      </c>
      <c r="G31" s="138">
        <f t="shared" si="25"/>
        <v>35.230524642289346</v>
      </c>
      <c r="H31" s="138">
        <f t="shared" si="25"/>
        <v>8.367779544250133</v>
      </c>
      <c r="I31" s="138">
        <f t="shared" si="25"/>
        <v>1.669316375198728</v>
      </c>
      <c r="J31" s="139">
        <f t="shared" si="25"/>
        <v>100</v>
      </c>
      <c r="K31" s="137">
        <f aca="true" t="shared" si="26" ref="K31:Q31">K13/$Q13*100</f>
        <v>0</v>
      </c>
      <c r="L31" s="138">
        <f t="shared" si="26"/>
        <v>0.30245746691871456</v>
      </c>
      <c r="M31" s="138">
        <f t="shared" si="26"/>
        <v>61.50148528220362</v>
      </c>
      <c r="N31" s="138">
        <f t="shared" si="26"/>
        <v>31.153119092627602</v>
      </c>
      <c r="O31" s="138">
        <f t="shared" si="26"/>
        <v>5.9195247096948425</v>
      </c>
      <c r="P31" s="138">
        <f t="shared" si="26"/>
        <v>1.1234134485552254</v>
      </c>
      <c r="Q31" s="139">
        <f t="shared" si="26"/>
        <v>100</v>
      </c>
      <c r="R31" s="140">
        <f aca="true" t="shared" si="27" ref="R31:X31">R13/$X13*100</f>
        <v>0.008024608800320984</v>
      </c>
      <c r="S31" s="138">
        <f t="shared" si="27"/>
        <v>0.3183094824127324</v>
      </c>
      <c r="T31" s="138">
        <f t="shared" si="27"/>
        <v>57.90825197271633</v>
      </c>
      <c r="U31" s="138">
        <f t="shared" si="27"/>
        <v>33.21118095492845</v>
      </c>
      <c r="V31" s="138">
        <f t="shared" si="27"/>
        <v>7.1552761802862115</v>
      </c>
      <c r="W31" s="138">
        <f t="shared" si="27"/>
        <v>1.3989568008559583</v>
      </c>
      <c r="X31" s="141">
        <f t="shared" si="27"/>
        <v>100</v>
      </c>
    </row>
    <row r="32" spans="1:24" ht="14.25">
      <c r="A32" s="102" t="s">
        <v>70</v>
      </c>
      <c r="B32" s="98" t="s">
        <v>70</v>
      </c>
      <c r="C32" s="103" t="s">
        <v>71</v>
      </c>
      <c r="D32" s="137">
        <f aca="true" t="shared" si="28" ref="D32:J32">D14/$J14*100</f>
        <v>0.018999848001215992</v>
      </c>
      <c r="E32" s="138">
        <f t="shared" si="28"/>
        <v>0.9537923696610427</v>
      </c>
      <c r="F32" s="138">
        <f t="shared" si="28"/>
        <v>64.94908040735675</v>
      </c>
      <c r="G32" s="138">
        <f t="shared" si="28"/>
        <v>27.576379388964888</v>
      </c>
      <c r="H32" s="138">
        <f t="shared" si="28"/>
        <v>5.468156254749962</v>
      </c>
      <c r="I32" s="138">
        <f t="shared" si="28"/>
        <v>1.03359173126615</v>
      </c>
      <c r="J32" s="139">
        <f t="shared" si="28"/>
        <v>100</v>
      </c>
      <c r="K32" s="137">
        <f aca="true" t="shared" si="29" ref="K32:Q32">K14/$Q14*100</f>
        <v>0.01868600044846401</v>
      </c>
      <c r="L32" s="138">
        <f t="shared" si="29"/>
        <v>0.8894536213468869</v>
      </c>
      <c r="M32" s="138">
        <f t="shared" si="29"/>
        <v>72.12796173107108</v>
      </c>
      <c r="N32" s="138">
        <f t="shared" si="29"/>
        <v>22.729650945511622</v>
      </c>
      <c r="O32" s="138">
        <f t="shared" si="29"/>
        <v>3.6213468869123253</v>
      </c>
      <c r="P32" s="138">
        <f t="shared" si="29"/>
        <v>0.6129008147096195</v>
      </c>
      <c r="Q32" s="139">
        <f t="shared" si="29"/>
        <v>100</v>
      </c>
      <c r="R32" s="140">
        <f aca="true" t="shared" si="30" ref="R32:X32">R14/$X14*100</f>
        <v>0.018841617364434564</v>
      </c>
      <c r="S32" s="138">
        <f t="shared" si="30"/>
        <v>0.9213550891208502</v>
      </c>
      <c r="T32" s="138">
        <f t="shared" si="30"/>
        <v>68.56841391265026</v>
      </c>
      <c r="U32" s="138">
        <f t="shared" si="30"/>
        <v>25.132833402419262</v>
      </c>
      <c r="V32" s="138">
        <f t="shared" si="30"/>
        <v>4.537061461355843</v>
      </c>
      <c r="W32" s="138">
        <f t="shared" si="30"/>
        <v>0.821494517089347</v>
      </c>
      <c r="X32" s="141">
        <f t="shared" si="30"/>
        <v>100</v>
      </c>
    </row>
    <row r="33" spans="1:24" ht="14.25">
      <c r="A33" s="102" t="s">
        <v>70</v>
      </c>
      <c r="B33" s="98" t="s">
        <v>70</v>
      </c>
      <c r="C33" s="103" t="s">
        <v>70</v>
      </c>
      <c r="D33" s="137">
        <f aca="true" t="shared" si="31" ref="D33:J33">D15/$J15*100</f>
        <v>0.03216654019992742</v>
      </c>
      <c r="E33" s="138">
        <f t="shared" si="31"/>
        <v>1.647916597934743</v>
      </c>
      <c r="F33" s="138">
        <f t="shared" si="31"/>
        <v>76.04087624954637</v>
      </c>
      <c r="G33" s="138">
        <f t="shared" si="31"/>
        <v>18.581538055491407</v>
      </c>
      <c r="H33" s="138">
        <f t="shared" si="31"/>
        <v>3.155620071921085</v>
      </c>
      <c r="I33" s="138">
        <f t="shared" si="31"/>
        <v>0.5418824849064696</v>
      </c>
      <c r="J33" s="139">
        <f t="shared" si="31"/>
        <v>100</v>
      </c>
      <c r="K33" s="137">
        <f aca="true" t="shared" si="32" ref="K33:Q33">K15/$Q15*100</f>
        <v>0.019852573066100436</v>
      </c>
      <c r="L33" s="138">
        <f t="shared" si="32"/>
        <v>1.5864795345866352</v>
      </c>
      <c r="M33" s="138">
        <f t="shared" si="32"/>
        <v>83.07179726207123</v>
      </c>
      <c r="N33" s="138">
        <f t="shared" si="32"/>
        <v>13.315034439898493</v>
      </c>
      <c r="O33" s="138">
        <f t="shared" si="32"/>
        <v>1.7064581283339375</v>
      </c>
      <c r="P33" s="138">
        <f t="shared" si="32"/>
        <v>0.3003780620436066</v>
      </c>
      <c r="Q33" s="139">
        <f t="shared" si="32"/>
        <v>100</v>
      </c>
      <c r="R33" s="140">
        <f aca="true" t="shared" si="33" ref="R33:X33">R15/$X15*100</f>
        <v>0.02614952466912416</v>
      </c>
      <c r="S33" s="138">
        <f t="shared" si="33"/>
        <v>1.6178963972703269</v>
      </c>
      <c r="T33" s="138">
        <f t="shared" si="33"/>
        <v>79.47641903347983</v>
      </c>
      <c r="U33" s="138">
        <f t="shared" si="33"/>
        <v>16.00814852930012</v>
      </c>
      <c r="V33" s="138">
        <f t="shared" si="33"/>
        <v>2.447511155724637</v>
      </c>
      <c r="W33" s="138">
        <f t="shared" si="33"/>
        <v>0.4238753595559642</v>
      </c>
      <c r="X33" s="141">
        <f t="shared" si="33"/>
        <v>100</v>
      </c>
    </row>
    <row r="34" spans="1:24" s="2" customFormat="1" ht="14.25">
      <c r="A34" s="99"/>
      <c r="B34" s="99"/>
      <c r="C34" s="104" t="s">
        <v>0</v>
      </c>
      <c r="D34" s="142">
        <f aca="true" t="shared" si="34" ref="D34:J34">D16/$J16*100</f>
        <v>0.025702874767685555</v>
      </c>
      <c r="E34" s="143">
        <f t="shared" si="34"/>
        <v>1.222369409624738</v>
      </c>
      <c r="F34" s="143">
        <f t="shared" si="34"/>
        <v>66.62728854442643</v>
      </c>
      <c r="G34" s="143">
        <f t="shared" si="34"/>
        <v>24.78300842263435</v>
      </c>
      <c r="H34" s="143">
        <f t="shared" si="34"/>
        <v>5.915121198940251</v>
      </c>
      <c r="I34" s="143">
        <f t="shared" si="34"/>
        <v>1.4265095496065483</v>
      </c>
      <c r="J34" s="144">
        <f t="shared" si="34"/>
        <v>100</v>
      </c>
      <c r="K34" s="142">
        <f aca="true" t="shared" si="35" ref="K34:Q34">K16/$Q16*100</f>
        <v>0.016700996492790738</v>
      </c>
      <c r="L34" s="143">
        <f t="shared" si="35"/>
        <v>1.1736245717206581</v>
      </c>
      <c r="M34" s="143">
        <f t="shared" si="35"/>
        <v>73.12151746266315</v>
      </c>
      <c r="N34" s="143">
        <f t="shared" si="35"/>
        <v>20.451635432429285</v>
      </c>
      <c r="O34" s="143">
        <f t="shared" si="35"/>
        <v>4.236992201140729</v>
      </c>
      <c r="P34" s="143">
        <f t="shared" si="35"/>
        <v>0.999529335553385</v>
      </c>
      <c r="Q34" s="144">
        <f t="shared" si="35"/>
        <v>100</v>
      </c>
      <c r="R34" s="145">
        <f aca="true" t="shared" si="36" ref="R34:X34">R16/$X16*100</f>
        <v>0.021255048073917555</v>
      </c>
      <c r="S34" s="143">
        <f t="shared" si="36"/>
        <v>1.1982845925907404</v>
      </c>
      <c r="T34" s="143">
        <f t="shared" si="36"/>
        <v>69.83608607044172</v>
      </c>
      <c r="U34" s="143">
        <f t="shared" si="36"/>
        <v>22.642877683449818</v>
      </c>
      <c r="V34" s="143">
        <f t="shared" si="36"/>
        <v>5.085957915004814</v>
      </c>
      <c r="W34" s="143">
        <f t="shared" si="36"/>
        <v>1.2155386904389793</v>
      </c>
      <c r="X34" s="146">
        <f t="shared" si="36"/>
        <v>100</v>
      </c>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sheetData>
  <sheetProtection/>
  <mergeCells count="24">
    <mergeCell ref="A23:C23"/>
    <mergeCell ref="A2:X2"/>
    <mergeCell ref="A3:X3"/>
    <mergeCell ref="A20:X20"/>
    <mergeCell ref="A21:X21"/>
    <mergeCell ref="A5:C5"/>
    <mergeCell ref="G6:I6"/>
    <mergeCell ref="R5:X5"/>
    <mergeCell ref="R6:S6"/>
    <mergeCell ref="U6:W6"/>
    <mergeCell ref="D6:E6"/>
    <mergeCell ref="D5:J5"/>
    <mergeCell ref="K6:L6"/>
    <mergeCell ref="K5:Q5"/>
    <mergeCell ref="N6:P6"/>
    <mergeCell ref="R23:X23"/>
    <mergeCell ref="R24:S24"/>
    <mergeCell ref="D23:J23"/>
    <mergeCell ref="D24:E24"/>
    <mergeCell ref="G24:I24"/>
    <mergeCell ref="U24:W24"/>
    <mergeCell ref="K23:Q23"/>
    <mergeCell ref="K24:L24"/>
    <mergeCell ref="N24:P24"/>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32"/>
  <sheetViews>
    <sheetView zoomScale="90" zoomScaleNormal="90" zoomScalePageLayoutView="0" workbookViewId="0" topLeftCell="A1">
      <selection activeCell="R21" sqref="R21"/>
    </sheetView>
  </sheetViews>
  <sheetFormatPr defaultColWidth="9.140625" defaultRowHeight="15"/>
  <cols>
    <col min="1" max="1" width="16.00390625" style="2" customWidth="1"/>
    <col min="2" max="3" width="16.00390625" style="0" customWidth="1"/>
    <col min="4" max="14" width="14.28125" style="0" customWidth="1"/>
    <col min="15" max="15" width="14.28125" style="2" customWidth="1"/>
    <col min="16" max="18" width="14.28125" style="0" customWidth="1"/>
  </cols>
  <sheetData>
    <row r="1" ht="14.25">
      <c r="A1" s="1" t="s">
        <v>82</v>
      </c>
    </row>
    <row r="2" spans="1:18" ht="14.25">
      <c r="A2" s="196" t="s">
        <v>26</v>
      </c>
      <c r="B2" s="196"/>
      <c r="C2" s="196"/>
      <c r="D2" s="196"/>
      <c r="E2" s="196"/>
      <c r="F2" s="196"/>
      <c r="G2" s="196"/>
      <c r="H2" s="196"/>
      <c r="I2" s="196"/>
      <c r="J2" s="196"/>
      <c r="K2" s="196"/>
      <c r="L2" s="196"/>
      <c r="M2" s="196"/>
      <c r="N2" s="196"/>
      <c r="O2" s="196"/>
      <c r="P2" s="78"/>
      <c r="Q2" s="78"/>
      <c r="R2" s="78"/>
    </row>
    <row r="3" spans="1:18" ht="14.25">
      <c r="A3" s="212" t="s">
        <v>89</v>
      </c>
      <c r="B3" s="212"/>
      <c r="C3" s="212"/>
      <c r="D3" s="212"/>
      <c r="E3" s="212"/>
      <c r="F3" s="212"/>
      <c r="G3" s="212"/>
      <c r="H3" s="212"/>
      <c r="I3" s="212"/>
      <c r="J3" s="212"/>
      <c r="K3" s="212"/>
      <c r="L3" s="212"/>
      <c r="M3" s="212"/>
      <c r="N3" s="212"/>
      <c r="O3" s="212"/>
      <c r="P3" s="110"/>
      <c r="Q3" s="110"/>
      <c r="R3" s="110"/>
    </row>
    <row r="4" ht="15" thickBot="1"/>
    <row r="5" spans="1:15" s="33" customFormat="1" ht="15" thickTop="1">
      <c r="A5" s="208" t="s">
        <v>50</v>
      </c>
      <c r="B5" s="208"/>
      <c r="C5" s="208"/>
      <c r="D5" s="213" t="s">
        <v>1</v>
      </c>
      <c r="E5" s="214"/>
      <c r="F5" s="214"/>
      <c r="G5" s="215"/>
      <c r="H5" s="213" t="s">
        <v>2</v>
      </c>
      <c r="I5" s="214"/>
      <c r="J5" s="214"/>
      <c r="K5" s="215"/>
      <c r="L5" s="214" t="s">
        <v>0</v>
      </c>
      <c r="M5" s="214"/>
      <c r="N5" s="214"/>
      <c r="O5" s="214"/>
    </row>
    <row r="6" spans="1:15" ht="42.75">
      <c r="A6" s="101" t="s">
        <v>41</v>
      </c>
      <c r="B6" s="94" t="s">
        <v>69</v>
      </c>
      <c r="C6" s="105" t="s">
        <v>40</v>
      </c>
      <c r="D6" s="106" t="s">
        <v>19</v>
      </c>
      <c r="E6" s="60" t="s">
        <v>20</v>
      </c>
      <c r="F6" s="60" t="s">
        <v>42</v>
      </c>
      <c r="G6" s="108" t="s">
        <v>0</v>
      </c>
      <c r="H6" s="106" t="s">
        <v>19</v>
      </c>
      <c r="I6" s="60" t="s">
        <v>20</v>
      </c>
      <c r="J6" s="60" t="s">
        <v>42</v>
      </c>
      <c r="K6" s="124" t="s">
        <v>0</v>
      </c>
      <c r="L6" s="101" t="s">
        <v>19</v>
      </c>
      <c r="M6" s="60" t="s">
        <v>20</v>
      </c>
      <c r="N6" s="60" t="s">
        <v>42</v>
      </c>
      <c r="O6" s="118" t="s">
        <v>0</v>
      </c>
    </row>
    <row r="7" spans="1:16" ht="14.25">
      <c r="A7" s="102" t="s">
        <v>71</v>
      </c>
      <c r="B7" s="96" t="s">
        <v>71</v>
      </c>
      <c r="C7" s="103" t="s">
        <v>71</v>
      </c>
      <c r="D7" s="125">
        <v>779</v>
      </c>
      <c r="E7" s="116">
        <v>6617</v>
      </c>
      <c r="F7" s="116">
        <v>210</v>
      </c>
      <c r="G7" s="126">
        <v>7606</v>
      </c>
      <c r="H7" s="190">
        <v>579</v>
      </c>
      <c r="I7" s="191">
        <v>7040</v>
      </c>
      <c r="J7" s="191">
        <v>188</v>
      </c>
      <c r="K7" s="192">
        <v>7807</v>
      </c>
      <c r="L7" s="121">
        <f>SUM(D7,H7)</f>
        <v>1358</v>
      </c>
      <c r="M7" s="116">
        <f aca="true" t="shared" si="0" ref="M7:O14">SUM(E7,I7)</f>
        <v>13657</v>
      </c>
      <c r="N7" s="116">
        <f t="shared" si="0"/>
        <v>398</v>
      </c>
      <c r="O7" s="119">
        <f t="shared" si="0"/>
        <v>15413</v>
      </c>
      <c r="P7" s="50"/>
    </row>
    <row r="8" spans="1:15" ht="14.25">
      <c r="A8" s="102" t="s">
        <v>71</v>
      </c>
      <c r="B8" s="96" t="s">
        <v>71</v>
      </c>
      <c r="C8" s="103" t="s">
        <v>70</v>
      </c>
      <c r="D8" s="125">
        <v>473</v>
      </c>
      <c r="E8" s="116">
        <v>3550</v>
      </c>
      <c r="F8" s="116">
        <v>438</v>
      </c>
      <c r="G8" s="126">
        <v>4461</v>
      </c>
      <c r="H8" s="190">
        <v>368</v>
      </c>
      <c r="I8" s="191">
        <v>3620</v>
      </c>
      <c r="J8" s="191">
        <v>365</v>
      </c>
      <c r="K8" s="192">
        <v>4353</v>
      </c>
      <c r="L8" s="121">
        <f aca="true" t="shared" si="1" ref="L8:L14">SUM(D8,H8)</f>
        <v>841</v>
      </c>
      <c r="M8" s="116">
        <f t="shared" si="0"/>
        <v>7170</v>
      </c>
      <c r="N8" s="116">
        <f t="shared" si="0"/>
        <v>803</v>
      </c>
      <c r="O8" s="119">
        <f t="shared" si="0"/>
        <v>8814</v>
      </c>
    </row>
    <row r="9" spans="1:15" ht="14.25">
      <c r="A9" s="102" t="s">
        <v>71</v>
      </c>
      <c r="B9" s="96" t="s">
        <v>70</v>
      </c>
      <c r="C9" s="103" t="s">
        <v>71</v>
      </c>
      <c r="D9" s="125">
        <v>423</v>
      </c>
      <c r="E9" s="116">
        <v>3338</v>
      </c>
      <c r="F9" s="116">
        <v>92</v>
      </c>
      <c r="G9" s="126">
        <v>3853</v>
      </c>
      <c r="H9" s="190">
        <v>289</v>
      </c>
      <c r="I9" s="191">
        <v>3391</v>
      </c>
      <c r="J9" s="191">
        <v>82</v>
      </c>
      <c r="K9" s="192">
        <v>3762</v>
      </c>
      <c r="L9" s="121">
        <f t="shared" si="1"/>
        <v>712</v>
      </c>
      <c r="M9" s="116">
        <f t="shared" si="0"/>
        <v>6729</v>
      </c>
      <c r="N9" s="116">
        <f t="shared" si="0"/>
        <v>174</v>
      </c>
      <c r="O9" s="119">
        <f t="shared" si="0"/>
        <v>7615</v>
      </c>
    </row>
    <row r="10" spans="1:15" ht="14.25">
      <c r="A10" s="102" t="s">
        <v>70</v>
      </c>
      <c r="B10" s="96" t="s">
        <v>71</v>
      </c>
      <c r="C10" s="103" t="s">
        <v>71</v>
      </c>
      <c r="D10" s="125">
        <v>1140</v>
      </c>
      <c r="E10" s="116">
        <v>12475</v>
      </c>
      <c r="F10" s="116">
        <v>90</v>
      </c>
      <c r="G10" s="126">
        <v>13705</v>
      </c>
      <c r="H10" s="190">
        <v>826</v>
      </c>
      <c r="I10" s="191">
        <v>13660</v>
      </c>
      <c r="J10" s="191">
        <v>87</v>
      </c>
      <c r="K10" s="192">
        <v>14573</v>
      </c>
      <c r="L10" s="121">
        <f t="shared" si="1"/>
        <v>1966</v>
      </c>
      <c r="M10" s="116">
        <f t="shared" si="0"/>
        <v>26135</v>
      </c>
      <c r="N10" s="116">
        <f t="shared" si="0"/>
        <v>177</v>
      </c>
      <c r="O10" s="119">
        <f t="shared" si="0"/>
        <v>28278</v>
      </c>
    </row>
    <row r="11" spans="1:15" ht="14.25">
      <c r="A11" s="102" t="s">
        <v>71</v>
      </c>
      <c r="B11" s="96" t="s">
        <v>70</v>
      </c>
      <c r="C11" s="103" t="s">
        <v>70</v>
      </c>
      <c r="D11" s="125">
        <v>534</v>
      </c>
      <c r="E11" s="116">
        <v>5406</v>
      </c>
      <c r="F11" s="116">
        <v>317</v>
      </c>
      <c r="G11" s="126">
        <v>6257</v>
      </c>
      <c r="H11" s="190">
        <v>320</v>
      </c>
      <c r="I11" s="191">
        <v>5331</v>
      </c>
      <c r="J11" s="191">
        <v>320</v>
      </c>
      <c r="K11" s="192">
        <v>5971</v>
      </c>
      <c r="L11" s="121">
        <f t="shared" si="1"/>
        <v>854</v>
      </c>
      <c r="M11" s="116">
        <f t="shared" si="0"/>
        <v>10737</v>
      </c>
      <c r="N11" s="116">
        <f t="shared" si="0"/>
        <v>637</v>
      </c>
      <c r="O11" s="119">
        <f t="shared" si="0"/>
        <v>12228</v>
      </c>
    </row>
    <row r="12" spans="1:15" ht="14.25">
      <c r="A12" s="102" t="s">
        <v>70</v>
      </c>
      <c r="B12" s="96" t="s">
        <v>71</v>
      </c>
      <c r="C12" s="103" t="s">
        <v>70</v>
      </c>
      <c r="D12" s="125">
        <v>1476</v>
      </c>
      <c r="E12" s="116">
        <v>17077</v>
      </c>
      <c r="F12" s="116">
        <v>317</v>
      </c>
      <c r="G12" s="126">
        <v>18870</v>
      </c>
      <c r="H12" s="190">
        <v>920</v>
      </c>
      <c r="I12" s="191">
        <v>17400</v>
      </c>
      <c r="J12" s="191">
        <v>195</v>
      </c>
      <c r="K12" s="192">
        <v>18515</v>
      </c>
      <c r="L12" s="121">
        <f t="shared" si="1"/>
        <v>2396</v>
      </c>
      <c r="M12" s="116">
        <f t="shared" si="0"/>
        <v>34477</v>
      </c>
      <c r="N12" s="116">
        <f t="shared" si="0"/>
        <v>512</v>
      </c>
      <c r="O12" s="119">
        <f t="shared" si="0"/>
        <v>37385</v>
      </c>
    </row>
    <row r="13" spans="1:15" ht="14.25">
      <c r="A13" s="102" t="s">
        <v>70</v>
      </c>
      <c r="B13" s="96" t="s">
        <v>70</v>
      </c>
      <c r="C13" s="103" t="s">
        <v>71</v>
      </c>
      <c r="D13" s="125">
        <v>1756</v>
      </c>
      <c r="E13" s="116">
        <v>24459</v>
      </c>
      <c r="F13" s="116">
        <v>101</v>
      </c>
      <c r="G13" s="126">
        <v>26316</v>
      </c>
      <c r="H13" s="190">
        <v>1025</v>
      </c>
      <c r="I13" s="191">
        <v>25628</v>
      </c>
      <c r="J13" s="191">
        <v>105</v>
      </c>
      <c r="K13" s="192">
        <v>26758</v>
      </c>
      <c r="L13" s="121">
        <f t="shared" si="1"/>
        <v>2781</v>
      </c>
      <c r="M13" s="116">
        <f t="shared" si="0"/>
        <v>50087</v>
      </c>
      <c r="N13" s="116">
        <f t="shared" si="0"/>
        <v>206</v>
      </c>
      <c r="O13" s="119">
        <f t="shared" si="0"/>
        <v>53074</v>
      </c>
    </row>
    <row r="14" spans="1:15" ht="14.25">
      <c r="A14" s="102" t="s">
        <v>70</v>
      </c>
      <c r="B14" s="96" t="s">
        <v>70</v>
      </c>
      <c r="C14" s="103" t="s">
        <v>70</v>
      </c>
      <c r="D14" s="125">
        <v>5934</v>
      </c>
      <c r="E14" s="116">
        <v>114463</v>
      </c>
      <c r="F14" s="116">
        <v>847</v>
      </c>
      <c r="G14" s="126">
        <v>121244</v>
      </c>
      <c r="H14" s="190">
        <v>2842</v>
      </c>
      <c r="I14" s="191">
        <v>112325</v>
      </c>
      <c r="J14" s="191">
        <v>687</v>
      </c>
      <c r="K14" s="192">
        <v>115854</v>
      </c>
      <c r="L14" s="121">
        <f t="shared" si="1"/>
        <v>8776</v>
      </c>
      <c r="M14" s="116">
        <f t="shared" si="0"/>
        <v>226788</v>
      </c>
      <c r="N14" s="116">
        <f t="shared" si="0"/>
        <v>1534</v>
      </c>
      <c r="O14" s="119">
        <f t="shared" si="0"/>
        <v>237098</v>
      </c>
    </row>
    <row r="15" spans="1:15" s="34" customFormat="1" ht="14.25">
      <c r="A15" s="99"/>
      <c r="B15" s="99"/>
      <c r="C15" s="104" t="s">
        <v>0</v>
      </c>
      <c r="D15" s="127">
        <f>SUM(D7:D14)</f>
        <v>12515</v>
      </c>
      <c r="E15" s="182">
        <f aca="true" t="shared" si="2" ref="E15:O15">SUM(E7:E14)</f>
        <v>187385</v>
      </c>
      <c r="F15" s="182">
        <f t="shared" si="2"/>
        <v>2412</v>
      </c>
      <c r="G15" s="183">
        <f t="shared" si="2"/>
        <v>202312</v>
      </c>
      <c r="H15" s="184">
        <f t="shared" si="2"/>
        <v>7169</v>
      </c>
      <c r="I15" s="182">
        <f t="shared" si="2"/>
        <v>188395</v>
      </c>
      <c r="J15" s="182">
        <f t="shared" si="2"/>
        <v>2029</v>
      </c>
      <c r="K15" s="183">
        <f t="shared" si="2"/>
        <v>197593</v>
      </c>
      <c r="L15" s="185">
        <f t="shared" si="2"/>
        <v>19684</v>
      </c>
      <c r="M15" s="182">
        <f t="shared" si="2"/>
        <v>375780</v>
      </c>
      <c r="N15" s="182">
        <f t="shared" si="2"/>
        <v>4441</v>
      </c>
      <c r="O15" s="193">
        <f t="shared" si="2"/>
        <v>399905</v>
      </c>
    </row>
    <row r="16" ht="14.25">
      <c r="E16" s="50"/>
    </row>
    <row r="19" spans="1:15" ht="14.25">
      <c r="A19" s="196" t="s">
        <v>26</v>
      </c>
      <c r="B19" s="196"/>
      <c r="C19" s="196"/>
      <c r="D19" s="196"/>
      <c r="E19" s="196"/>
      <c r="F19" s="196"/>
      <c r="G19" s="196"/>
      <c r="H19" s="196"/>
      <c r="I19" s="196"/>
      <c r="J19" s="196"/>
      <c r="K19" s="196"/>
      <c r="L19" s="196"/>
      <c r="M19" s="78"/>
      <c r="N19" s="78"/>
      <c r="O19" s="78"/>
    </row>
    <row r="20" spans="1:15" ht="14.25">
      <c r="A20" s="212" t="s">
        <v>90</v>
      </c>
      <c r="B20" s="212"/>
      <c r="C20" s="212"/>
      <c r="D20" s="212"/>
      <c r="E20" s="212"/>
      <c r="F20" s="212"/>
      <c r="G20" s="212"/>
      <c r="H20" s="212"/>
      <c r="I20" s="212"/>
      <c r="J20" s="212"/>
      <c r="K20" s="212"/>
      <c r="L20" s="212"/>
      <c r="M20" s="110"/>
      <c r="N20" s="110"/>
      <c r="O20" s="110"/>
    </row>
    <row r="21" ht="15" thickBot="1"/>
    <row r="22" spans="1:12" ht="15" thickTop="1">
      <c r="A22" s="208" t="s">
        <v>50</v>
      </c>
      <c r="B22" s="208"/>
      <c r="C22" s="208"/>
      <c r="D22" s="213" t="s">
        <v>1</v>
      </c>
      <c r="E22" s="214"/>
      <c r="F22" s="215"/>
      <c r="G22" s="213" t="s">
        <v>2</v>
      </c>
      <c r="H22" s="214"/>
      <c r="I22" s="215"/>
      <c r="J22" s="214" t="s">
        <v>0</v>
      </c>
      <c r="K22" s="214"/>
      <c r="L22" s="214"/>
    </row>
    <row r="23" spans="1:12" ht="42.75">
      <c r="A23" s="101" t="s">
        <v>41</v>
      </c>
      <c r="B23" s="94" t="s">
        <v>69</v>
      </c>
      <c r="C23" s="105" t="s">
        <v>40</v>
      </c>
      <c r="D23" s="106" t="s">
        <v>19</v>
      </c>
      <c r="E23" s="60" t="s">
        <v>20</v>
      </c>
      <c r="F23" s="108" t="s">
        <v>0</v>
      </c>
      <c r="G23" s="106" t="s">
        <v>19</v>
      </c>
      <c r="H23" s="60" t="s">
        <v>20</v>
      </c>
      <c r="I23" s="108" t="s">
        <v>0</v>
      </c>
      <c r="J23" s="101" t="s">
        <v>19</v>
      </c>
      <c r="K23" s="60" t="s">
        <v>20</v>
      </c>
      <c r="L23" s="76" t="s">
        <v>0</v>
      </c>
    </row>
    <row r="24" spans="1:12" ht="14.25">
      <c r="A24" s="102" t="s">
        <v>71</v>
      </c>
      <c r="B24" s="96" t="s">
        <v>71</v>
      </c>
      <c r="C24" s="103" t="s">
        <v>71</v>
      </c>
      <c r="D24" s="147">
        <f>D7/(D7+E7)*100</f>
        <v>10.532720389399676</v>
      </c>
      <c r="E24" s="138">
        <f>E7/(E7+D7)*100</f>
        <v>89.46727961060033</v>
      </c>
      <c r="F24" s="139">
        <f>SUM(D24:E24)</f>
        <v>100</v>
      </c>
      <c r="G24" s="147">
        <f>H7/(H7+I7)*100</f>
        <v>7.599422496390602</v>
      </c>
      <c r="H24" s="138">
        <f>I7/(I7+H7)*100</f>
        <v>92.4005775036094</v>
      </c>
      <c r="I24" s="139">
        <f>SUM(G24:H24)</f>
        <v>100</v>
      </c>
      <c r="J24" s="148">
        <f>L7/(L7+M7)*100</f>
        <v>9.044289044289044</v>
      </c>
      <c r="K24" s="138">
        <f>M7/(M7+L7)*100</f>
        <v>90.95571095571096</v>
      </c>
      <c r="L24" s="141">
        <f>SUM(J24:K24)</f>
        <v>100</v>
      </c>
    </row>
    <row r="25" spans="1:12" ht="14.25">
      <c r="A25" s="102" t="s">
        <v>71</v>
      </c>
      <c r="B25" s="96" t="s">
        <v>71</v>
      </c>
      <c r="C25" s="103" t="s">
        <v>70</v>
      </c>
      <c r="D25" s="147">
        <f aca="true" t="shared" si="3" ref="D25:D32">D8/(D8+E8)*100</f>
        <v>11.75739497887149</v>
      </c>
      <c r="E25" s="138">
        <f aca="true" t="shared" si="4" ref="E25:E32">E8/(E8+D8)*100</f>
        <v>88.24260502112851</v>
      </c>
      <c r="F25" s="139">
        <f aca="true" t="shared" si="5" ref="F25:F32">SUM(D25:E25)</f>
        <v>100</v>
      </c>
      <c r="G25" s="147">
        <f aca="true" t="shared" si="6" ref="G25:G32">H8/(H8+I8)*100</f>
        <v>9.227683049147442</v>
      </c>
      <c r="H25" s="138">
        <f aca="true" t="shared" si="7" ref="H25:H32">I8/(I8+H8)*100</f>
        <v>90.77231695085256</v>
      </c>
      <c r="I25" s="139">
        <f aca="true" t="shared" si="8" ref="I25:I32">SUM(G25:H25)</f>
        <v>100</v>
      </c>
      <c r="J25" s="148">
        <f aca="true" t="shared" si="9" ref="J25:J32">L8/(L8+M8)*100</f>
        <v>10.498065160404444</v>
      </c>
      <c r="K25" s="138">
        <f aca="true" t="shared" si="10" ref="K25:K32">M8/(M8+L8)*100</f>
        <v>89.50193483959555</v>
      </c>
      <c r="L25" s="141">
        <f aca="true" t="shared" si="11" ref="L25:L32">SUM(J25:K25)</f>
        <v>100</v>
      </c>
    </row>
    <row r="26" spans="1:12" ht="14.25">
      <c r="A26" s="102" t="s">
        <v>71</v>
      </c>
      <c r="B26" s="96" t="s">
        <v>70</v>
      </c>
      <c r="C26" s="103" t="s">
        <v>71</v>
      </c>
      <c r="D26" s="147">
        <f t="shared" si="3"/>
        <v>11.247008774262165</v>
      </c>
      <c r="E26" s="138">
        <f t="shared" si="4"/>
        <v>88.75299122573783</v>
      </c>
      <c r="F26" s="139">
        <f t="shared" si="5"/>
        <v>100</v>
      </c>
      <c r="G26" s="147">
        <f t="shared" si="6"/>
        <v>7.853260869565218</v>
      </c>
      <c r="H26" s="138">
        <f t="shared" si="7"/>
        <v>92.14673913043478</v>
      </c>
      <c r="I26" s="139">
        <f t="shared" si="8"/>
        <v>100</v>
      </c>
      <c r="J26" s="148">
        <f t="shared" si="9"/>
        <v>9.568606370111544</v>
      </c>
      <c r="K26" s="138">
        <f t="shared" si="10"/>
        <v>90.43139362988846</v>
      </c>
      <c r="L26" s="141">
        <f t="shared" si="11"/>
        <v>100</v>
      </c>
    </row>
    <row r="27" spans="1:12" ht="14.25">
      <c r="A27" s="102" t="s">
        <v>70</v>
      </c>
      <c r="B27" s="96" t="s">
        <v>71</v>
      </c>
      <c r="C27" s="103" t="s">
        <v>71</v>
      </c>
      <c r="D27" s="147">
        <f t="shared" si="3"/>
        <v>8.373117884686009</v>
      </c>
      <c r="E27" s="138">
        <f t="shared" si="4"/>
        <v>91.62688211531399</v>
      </c>
      <c r="F27" s="139">
        <f t="shared" si="5"/>
        <v>100</v>
      </c>
      <c r="G27" s="147">
        <f t="shared" si="6"/>
        <v>5.702057158635925</v>
      </c>
      <c r="H27" s="138">
        <f t="shared" si="7"/>
        <v>94.29794284136408</v>
      </c>
      <c r="I27" s="139">
        <f t="shared" si="8"/>
        <v>100</v>
      </c>
      <c r="J27" s="148">
        <f t="shared" si="9"/>
        <v>6.996192306323619</v>
      </c>
      <c r="K27" s="138">
        <f t="shared" si="10"/>
        <v>93.00380769367638</v>
      </c>
      <c r="L27" s="141">
        <f t="shared" si="11"/>
        <v>100</v>
      </c>
    </row>
    <row r="28" spans="1:12" ht="14.25">
      <c r="A28" s="102" t="s">
        <v>71</v>
      </c>
      <c r="B28" s="96" t="s">
        <v>70</v>
      </c>
      <c r="C28" s="103" t="s">
        <v>70</v>
      </c>
      <c r="D28" s="147">
        <f t="shared" si="3"/>
        <v>8.98989898989899</v>
      </c>
      <c r="E28" s="138">
        <f t="shared" si="4"/>
        <v>91.01010101010101</v>
      </c>
      <c r="F28" s="139">
        <f t="shared" si="5"/>
        <v>100</v>
      </c>
      <c r="G28" s="147">
        <f t="shared" si="6"/>
        <v>5.662714563794019</v>
      </c>
      <c r="H28" s="138">
        <f t="shared" si="7"/>
        <v>94.33728543620599</v>
      </c>
      <c r="I28" s="139">
        <f t="shared" si="8"/>
        <v>100</v>
      </c>
      <c r="J28" s="148">
        <f t="shared" si="9"/>
        <v>7.367785350703132</v>
      </c>
      <c r="K28" s="138">
        <f t="shared" si="10"/>
        <v>92.63221464929687</v>
      </c>
      <c r="L28" s="141">
        <f t="shared" si="11"/>
        <v>100</v>
      </c>
    </row>
    <row r="29" spans="1:12" ht="14.25">
      <c r="A29" s="102" t="s">
        <v>70</v>
      </c>
      <c r="B29" s="96" t="s">
        <v>71</v>
      </c>
      <c r="C29" s="103" t="s">
        <v>70</v>
      </c>
      <c r="D29" s="147">
        <f t="shared" si="3"/>
        <v>7.955586697569126</v>
      </c>
      <c r="E29" s="138">
        <f t="shared" si="4"/>
        <v>92.04441330243087</v>
      </c>
      <c r="F29" s="139">
        <f t="shared" si="5"/>
        <v>100</v>
      </c>
      <c r="G29" s="147">
        <f t="shared" si="6"/>
        <v>5.021834061135371</v>
      </c>
      <c r="H29" s="138">
        <f t="shared" si="7"/>
        <v>94.97816593886463</v>
      </c>
      <c r="I29" s="139">
        <f t="shared" si="8"/>
        <v>100</v>
      </c>
      <c r="J29" s="148">
        <f t="shared" si="9"/>
        <v>6.497979551433299</v>
      </c>
      <c r="K29" s="138">
        <f t="shared" si="10"/>
        <v>93.5020204485667</v>
      </c>
      <c r="L29" s="141">
        <f t="shared" si="11"/>
        <v>100</v>
      </c>
    </row>
    <row r="30" spans="1:12" ht="14.25">
      <c r="A30" s="102" t="s">
        <v>70</v>
      </c>
      <c r="B30" s="96" t="s">
        <v>70</v>
      </c>
      <c r="C30" s="103" t="s">
        <v>71</v>
      </c>
      <c r="D30" s="147">
        <f t="shared" si="3"/>
        <v>6.698455082967766</v>
      </c>
      <c r="E30" s="138">
        <f t="shared" si="4"/>
        <v>93.30154491703223</v>
      </c>
      <c r="F30" s="139">
        <f t="shared" si="5"/>
        <v>100</v>
      </c>
      <c r="G30" s="147">
        <f t="shared" si="6"/>
        <v>3.8457209319776386</v>
      </c>
      <c r="H30" s="138">
        <f t="shared" si="7"/>
        <v>96.15427906802236</v>
      </c>
      <c r="I30" s="139">
        <f t="shared" si="8"/>
        <v>100</v>
      </c>
      <c r="J30" s="148">
        <f t="shared" si="9"/>
        <v>5.260270863282137</v>
      </c>
      <c r="K30" s="138">
        <f t="shared" si="10"/>
        <v>94.73972913671787</v>
      </c>
      <c r="L30" s="141">
        <f t="shared" si="11"/>
        <v>100</v>
      </c>
    </row>
    <row r="31" spans="1:12" ht="14.25">
      <c r="A31" s="102" t="s">
        <v>70</v>
      </c>
      <c r="B31" s="96" t="s">
        <v>70</v>
      </c>
      <c r="C31" s="103" t="s">
        <v>70</v>
      </c>
      <c r="D31" s="147">
        <f t="shared" si="3"/>
        <v>4.928694236567356</v>
      </c>
      <c r="E31" s="138">
        <f t="shared" si="4"/>
        <v>95.07130576343265</v>
      </c>
      <c r="F31" s="139">
        <f t="shared" si="5"/>
        <v>100</v>
      </c>
      <c r="G31" s="147">
        <f t="shared" si="6"/>
        <v>2.467720788072972</v>
      </c>
      <c r="H31" s="138">
        <f t="shared" si="7"/>
        <v>97.53227921192703</v>
      </c>
      <c r="I31" s="139">
        <f t="shared" si="8"/>
        <v>100</v>
      </c>
      <c r="J31" s="148">
        <f t="shared" si="9"/>
        <v>3.7255268207366155</v>
      </c>
      <c r="K31" s="138">
        <f t="shared" si="10"/>
        <v>96.27447317926338</v>
      </c>
      <c r="L31" s="141">
        <f t="shared" si="11"/>
        <v>100</v>
      </c>
    </row>
    <row r="32" spans="1:12" ht="14.25">
      <c r="A32" s="99"/>
      <c r="B32" s="99"/>
      <c r="C32" s="104" t="s">
        <v>0</v>
      </c>
      <c r="D32" s="149">
        <f t="shared" si="3"/>
        <v>6.260630315157578</v>
      </c>
      <c r="E32" s="143">
        <f t="shared" si="4"/>
        <v>93.73936968484242</v>
      </c>
      <c r="F32" s="144">
        <f t="shared" si="5"/>
        <v>100</v>
      </c>
      <c r="G32" s="149">
        <f t="shared" si="6"/>
        <v>3.6658076128530817</v>
      </c>
      <c r="H32" s="143">
        <f t="shared" si="7"/>
        <v>96.33419238714693</v>
      </c>
      <c r="I32" s="144">
        <f t="shared" si="8"/>
        <v>100.00000000000001</v>
      </c>
      <c r="J32" s="150">
        <f t="shared" si="9"/>
        <v>4.977444217425607</v>
      </c>
      <c r="K32" s="143">
        <f t="shared" si="10"/>
        <v>95.02255578257439</v>
      </c>
      <c r="L32" s="146">
        <f t="shared" si="11"/>
        <v>100</v>
      </c>
    </row>
  </sheetData>
  <sheetProtection/>
  <mergeCells count="12">
    <mergeCell ref="A2:O2"/>
    <mergeCell ref="A3:O3"/>
    <mergeCell ref="A19:L19"/>
    <mergeCell ref="A20:L20"/>
    <mergeCell ref="A5:C5"/>
    <mergeCell ref="D5:G5"/>
    <mergeCell ref="H5:K5"/>
    <mergeCell ref="L5:O5"/>
    <mergeCell ref="J22:L22"/>
    <mergeCell ref="A22:C22"/>
    <mergeCell ref="D22:F22"/>
    <mergeCell ref="G22:I22"/>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2014-10-03T13:48:37Z</cp:lastPrinted>
  <dcterms:created xsi:type="dcterms:W3CDTF">2012-06-27T12:37:12Z</dcterms:created>
  <dcterms:modified xsi:type="dcterms:W3CDTF">2015-03-25T11:42:50Z</dcterms:modified>
  <cp:category/>
  <cp:version/>
  <cp:contentType/>
  <cp:contentStatus/>
</cp:coreProperties>
</file>