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6" yWindow="65524" windowWidth="7608" windowHeight="8172" tabRatio="820" activeTab="0"/>
  </bookViews>
  <sheets>
    <sheet name="INHOUD" sheetId="1" r:id="rId1"/>
    <sheet name="13sec48" sheetId="2" r:id="rId2"/>
    <sheet name="13sec49" sheetId="3" state="hidden" r:id="rId3"/>
    <sheet name="13sec50" sheetId="4" r:id="rId4"/>
    <sheet name="13sec51" sheetId="5" r:id="rId5"/>
    <sheet name="13sec52" sheetId="6" r:id="rId6"/>
    <sheet name="13sec53" sheetId="7" r:id="rId7"/>
    <sheet name="13sec54" sheetId="8" r:id="rId8"/>
    <sheet name="13sec55" sheetId="9" r:id="rId9"/>
    <sheet name="13sec56" sheetId="10" r:id="rId10"/>
    <sheet name="13sec57" sheetId="11" r:id="rId11"/>
    <sheet name="13sec58" sheetId="12" r:id="rId12"/>
    <sheet name="13sec59" sheetId="13" r:id="rId13"/>
    <sheet name="13sec60" sheetId="14" r:id="rId14"/>
    <sheet name="13sec61" sheetId="15" r:id="rId15"/>
    <sheet name="13sec62" sheetId="16" r:id="rId16"/>
    <sheet name="13sec63" sheetId="17" r:id="rId17"/>
    <sheet name="13sec64" sheetId="18" r:id="rId18"/>
  </sheets>
  <externalReferences>
    <externalReference r:id="rId21"/>
  </externalReferences>
  <definedNames>
    <definedName name="_p412" localSheetId="1">#REF!</definedName>
    <definedName name="_p412" localSheetId="2">#REF!</definedName>
    <definedName name="_p412" localSheetId="3">#REF!</definedName>
    <definedName name="_p412" localSheetId="4">#REF!</definedName>
    <definedName name="_p412" localSheetId="5">#REF!</definedName>
    <definedName name="_p412" localSheetId="6">#REF!</definedName>
    <definedName name="_p412" localSheetId="7">#REF!</definedName>
    <definedName name="_p412" localSheetId="8">#REF!</definedName>
    <definedName name="_p412" localSheetId="9">#REF!</definedName>
    <definedName name="_p412" localSheetId="10">#REF!</definedName>
    <definedName name="_p412" localSheetId="11">#REF!</definedName>
    <definedName name="_p412" localSheetId="12">#REF!</definedName>
    <definedName name="_p412" localSheetId="13">#REF!</definedName>
    <definedName name="_p412" localSheetId="14">#REF!</definedName>
    <definedName name="_p412" localSheetId="15">#REF!</definedName>
    <definedName name="_p412" localSheetId="16">#REF!</definedName>
    <definedName name="_p412" localSheetId="17">#REF!</definedName>
    <definedName name="_p412">#REF!</definedName>
    <definedName name="_p413" localSheetId="1">#REF!</definedName>
    <definedName name="_p413" localSheetId="2">#REF!</definedName>
    <definedName name="_p413" localSheetId="3">#REF!</definedName>
    <definedName name="_p413" localSheetId="4">#REF!</definedName>
    <definedName name="_p413" localSheetId="5">#REF!</definedName>
    <definedName name="_p413" localSheetId="6">#REF!</definedName>
    <definedName name="_p413" localSheetId="7">#REF!</definedName>
    <definedName name="_p413" localSheetId="8">#REF!</definedName>
    <definedName name="_p413" localSheetId="9">#REF!</definedName>
    <definedName name="_p413" localSheetId="10">#REF!</definedName>
    <definedName name="_p413" localSheetId="11">#REF!</definedName>
    <definedName name="_p413" localSheetId="12">#REF!</definedName>
    <definedName name="_p413" localSheetId="13">#REF!</definedName>
    <definedName name="_p413" localSheetId="14">#REF!</definedName>
    <definedName name="_p413" localSheetId="15">#REF!</definedName>
    <definedName name="_p413" localSheetId="16">#REF!</definedName>
    <definedName name="_p413" localSheetId="17">#REF!</definedName>
    <definedName name="_p413">#REF!</definedName>
    <definedName name="_xlnm.Print_Area" localSheetId="2">'13sec49'!$A:$AH</definedName>
    <definedName name="_xlnm.Print_Area" localSheetId="10">'13sec57'!$A$1:$W$78</definedName>
    <definedName name="_xlnm.Print_Area" localSheetId="17">'13sec64'!$A$1:$W$155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<sst xmlns="http://schemas.openxmlformats.org/spreadsheetml/2006/main" count="1463" uniqueCount="197">
  <si>
    <t>J</t>
  </si>
  <si>
    <t>M</t>
  </si>
  <si>
    <t>Antwerpen</t>
  </si>
  <si>
    <t>Privaatrechtelijk</t>
  </si>
  <si>
    <t>Provincie</t>
  </si>
  <si>
    <t>Gemeente</t>
  </si>
  <si>
    <t>Vlaams-Brabant</t>
  </si>
  <si>
    <t>Brussels Hoofdstedelijk Gewest</t>
  </si>
  <si>
    <t>West-Vlaanderen</t>
  </si>
  <si>
    <t>Oost-Vlaanderen</t>
  </si>
  <si>
    <t>Limburg</t>
  </si>
  <si>
    <t>Gemeenschapsonderwijs</t>
  </si>
  <si>
    <t>Totaal</t>
  </si>
  <si>
    <t>T</t>
  </si>
  <si>
    <t>Algemeen totaal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</si>
  <si>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</si>
  <si>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</si>
  <si>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</si>
  <si>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</si>
  <si>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</si>
  <si>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</si>
  <si>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</si>
  <si>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</si>
  <si>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</si>
  <si>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</si>
  <si>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</si>
  <si>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</si>
  <si>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</si>
  <si>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 xml:space="preserve">  Vl. Gemeenschapscomm.</t>
  </si>
  <si>
    <t>Vl. Gemeenschapscomm.</t>
  </si>
  <si>
    <t xml:space="preserve">   Totaal</t>
  </si>
  <si>
    <t>Tweede graad</t>
  </si>
  <si>
    <t>Derde graad</t>
  </si>
  <si>
    <t>SCHOOLBEVOLKING BUITENGEWOON SECUNDAIR ONDERWIJS</t>
  </si>
  <si>
    <t>Leerlingen van</t>
  </si>
  <si>
    <t>Belgische nationaliteit</t>
  </si>
  <si>
    <t>vreemde nationaliteit</t>
  </si>
  <si>
    <t xml:space="preserve">   Intercommunale</t>
  </si>
  <si>
    <t>Om dubbeltellingen te vermijden werden de leerlingen van het type 5 niet opgenomen in deze tabel (zie toelichting).</t>
  </si>
  <si>
    <t>BUITENGEWOON SECUNDAIR ONDERWIJS</t>
  </si>
  <si>
    <t>Schoolbevolking naar opleidingsvorm</t>
  </si>
  <si>
    <t>Opleidingsvorm 1</t>
  </si>
  <si>
    <t>Opleidingsvorm 2</t>
  </si>
  <si>
    <t>Opleidingsvorm 3</t>
  </si>
  <si>
    <t>Opleidingsvorm 4</t>
  </si>
  <si>
    <t>Secundair onderwijs</t>
  </si>
  <si>
    <t>Buitengewoon beroepsonderwijs</t>
  </si>
  <si>
    <t>Eerste graad</t>
  </si>
  <si>
    <t>tot sociale aanpassing</t>
  </si>
  <si>
    <t>sing en arbeidsgeschiktmaking</t>
  </si>
  <si>
    <t>Totale schoolbevolking per opleidingsvorm en per type</t>
  </si>
  <si>
    <t>Type 1</t>
  </si>
  <si>
    <t>Type 2</t>
  </si>
  <si>
    <t>Type 3</t>
  </si>
  <si>
    <t>Type 4</t>
  </si>
  <si>
    <t>Type 6</t>
  </si>
  <si>
    <t>Type 7</t>
  </si>
  <si>
    <t>Licht</t>
  </si>
  <si>
    <t xml:space="preserve">Fysieke </t>
  </si>
  <si>
    <t xml:space="preserve">Visuele </t>
  </si>
  <si>
    <t xml:space="preserve">Auditieve </t>
  </si>
  <si>
    <t>mentale</t>
  </si>
  <si>
    <t>ernstig mentale</t>
  </si>
  <si>
    <t>stoornissen</t>
  </si>
  <si>
    <t>handicap</t>
  </si>
  <si>
    <t>Schoolbevolking naar geboortejaar</t>
  </si>
  <si>
    <t>Totale schoolbevolking per type</t>
  </si>
  <si>
    <t>Schoolbevolking naar type</t>
  </si>
  <si>
    <t>Intercommunale</t>
  </si>
  <si>
    <t>GEMEENSCHAPSONDERWIJS</t>
  </si>
  <si>
    <t>PRIVAATRECHTELIJK</t>
  </si>
  <si>
    <t>PROVINCIE</t>
  </si>
  <si>
    <t>GEMEENTE</t>
  </si>
  <si>
    <t>INTERCOMMUNALE</t>
  </si>
  <si>
    <t>VLAAMSE GEMEENSCHAPSCOMMISSIE</t>
  </si>
  <si>
    <t xml:space="preserve">  Intercommunale</t>
  </si>
  <si>
    <t>Schoolbevolking buitengewoon secundair onderwijs</t>
  </si>
  <si>
    <t>Schoolbevolking naar opleidingsvorm en per type</t>
  </si>
  <si>
    <t>Schoolbevolking per type</t>
  </si>
  <si>
    <t>(1) Om dubbeltellingen te vermijden werden de leerlingen van het type 5 niet opgenomen in deze tabel (zie toelichting).</t>
  </si>
  <si>
    <t>BuSO</t>
  </si>
  <si>
    <t>BuSO tot sociale aanpas-</t>
  </si>
  <si>
    <t>OPLEIDINGSVORM 1 - BuSO TOT SOCIALE AANPASSING</t>
  </si>
  <si>
    <t>OPLEIDINGSVORM 2 - BuSO TOT SOCIALE AANPASSING EN ARBEIDSGESCHIKTMAKING</t>
  </si>
  <si>
    <t>OPLEIDINGSVORM 3 - BuSO BUITENGEWOON BEROEPSONDERWIJS</t>
  </si>
  <si>
    <t>OPLEIDINGSVORM 4 - BuSO SECUNDAIR ONDERWIJS</t>
  </si>
  <si>
    <t>Bakkersgast</t>
  </si>
  <si>
    <t>Grootkeukenmedewerker</t>
  </si>
  <si>
    <t>Hoeklasser</t>
  </si>
  <si>
    <t>Interieurbouwer</t>
  </si>
  <si>
    <t>Logistiek assistent in ziekenhuizen en zorginstellingen</t>
  </si>
  <si>
    <t>Loodgieter</t>
  </si>
  <si>
    <t>Magazijnmedewerker</t>
  </si>
  <si>
    <t>Metselaar</t>
  </si>
  <si>
    <t>Meubelstoffeerder</t>
  </si>
  <si>
    <t>Onderhoudsassistent</t>
  </si>
  <si>
    <t>Onderhoudshulp in instellingen en professionele schoonmaak</t>
  </si>
  <si>
    <t>Plaatbewerker</t>
  </si>
  <si>
    <t>Plaatslager</t>
  </si>
  <si>
    <t>Receptiemedewerker</t>
  </si>
  <si>
    <t>Schilder-decorateur</t>
  </si>
  <si>
    <t>Slagersgast</t>
  </si>
  <si>
    <t>Tuinbouwarbeider</t>
  </si>
  <si>
    <t>Werkplaatsschrijnwerker</t>
  </si>
  <si>
    <t>Winkelhulp</t>
  </si>
  <si>
    <t>Hulpwever</t>
  </si>
  <si>
    <t>Vloerder-tegelzetter</t>
  </si>
  <si>
    <t>Kappersmedewerker</t>
  </si>
  <si>
    <t>Zeefdrukker</t>
  </si>
  <si>
    <t>Auto-hulpmechanicien</t>
  </si>
  <si>
    <t>Boekbinder</t>
  </si>
  <si>
    <t>Wasserijoperator</t>
  </si>
  <si>
    <t>POAH voor zieke kinderen OV3 (2)</t>
  </si>
  <si>
    <t>Eerste graad (OV4)</t>
  </si>
  <si>
    <t>Tweede graad (OV4)</t>
  </si>
  <si>
    <t>Derde graad (OV4)</t>
  </si>
  <si>
    <t>Aanvuller</t>
  </si>
  <si>
    <t>Gegevensinvoerder/typist</t>
  </si>
  <si>
    <t>Keukenhulp</t>
  </si>
  <si>
    <t>Lasser monteerder MIG/MAG</t>
  </si>
  <si>
    <t>Machinaal houtbewerker</t>
  </si>
  <si>
    <t>Onderhoudswerker</t>
  </si>
  <si>
    <t>Puntlasser</t>
  </si>
  <si>
    <t>Schoonmaakhulp in instellingen en diensten</t>
  </si>
  <si>
    <t>Secretariaatsmedewerker</t>
  </si>
  <si>
    <t>Werfbediener ruwbouw</t>
  </si>
  <si>
    <t>Boekhoudkundig medewerker</t>
  </si>
  <si>
    <t>Grootkeukenhulp</t>
  </si>
  <si>
    <t>Hulpkelner</t>
  </si>
  <si>
    <t>Keukenmedewerker</t>
  </si>
  <si>
    <t>Zaalmedewerker</t>
  </si>
  <si>
    <t>Dakdekker metalen dak</t>
  </si>
  <si>
    <t>Observatiejaar</t>
  </si>
  <si>
    <t>Modulair onderwijs :</t>
  </si>
  <si>
    <t>Lineair onderwijs :</t>
  </si>
  <si>
    <t xml:space="preserve">Modulair onderwijs : </t>
  </si>
  <si>
    <t>Matig of</t>
  </si>
  <si>
    <t xml:space="preserve">karakteriële </t>
  </si>
  <si>
    <t>Lineair onderwijs</t>
  </si>
  <si>
    <t xml:space="preserve">Modulair onderwijs </t>
  </si>
  <si>
    <t>OBSERVATIEFASE (observatiejaar)</t>
  </si>
  <si>
    <t>OPLEIDINGSFASE</t>
  </si>
  <si>
    <t>KWALIFICATIEFASE</t>
  </si>
  <si>
    <t>INTEGRATIEFASE</t>
  </si>
  <si>
    <t>Schoolbevolking per opleiding en naar type (opleidingsvormen 3 en 4)(1)</t>
  </si>
  <si>
    <t>Schoolbevolking per opleiding en naar type (opleidingsvormen 3 en 4)</t>
  </si>
  <si>
    <t>Schoolbevolking opleidingsvorm 3 en 4 per opleiding en soort inrichtende macht</t>
  </si>
  <si>
    <t xml:space="preserve">Schoolbevolking opleidingsvorm 3 en 4 per opleiding en type - Gemeenschapsonderwijs </t>
  </si>
  <si>
    <t>Schoolbevolking opleidingsvorm 3 en 4 per opleiding en type - Privaatrechtelijk rechtspersoon</t>
  </si>
  <si>
    <t>Schoolbevolking opleidingsvorm 3 en 4 per opleiding en type - Provincie</t>
  </si>
  <si>
    <t>Schoolbevolking opleidingsvorm 3 en 4 per opleiding en type - Gemeente</t>
  </si>
  <si>
    <t>Schoolbevolking opleidingsvorm 3 en 4 per opleiding en type - Intercommunale</t>
  </si>
  <si>
    <t>Schoolbevolking opleidingsvorm 3 en 4 per opleiding en type - Vlaamse Gemeenschapscommissie</t>
  </si>
  <si>
    <t xml:space="preserve">Schoolbevolking naar type - Opleidingsvorm 1 - BuSO tot sociale aanpassing </t>
  </si>
  <si>
    <t>Schoolbevolking naar type - Opleidingsvorm 2 - BuSO tot sociale aanpassing en arbeidsgeschiktmaking</t>
  </si>
  <si>
    <t>Schoolbevolking naar type - Opleidingsvorm 3 - BuSO beroepsonderwijs</t>
  </si>
  <si>
    <t>Schoolbevolking naar type - Opleidingsvorm 4 - BuSO secundair onderwijs</t>
  </si>
  <si>
    <t>Schoolbevolking opleidingsvorm 3 en 4 per opleiding en soort schoolbestuur, ingedeeld naar fase</t>
  </si>
  <si>
    <t>Schoolbevolking per opleiding en soort schoolbestuur (opleidingsvormen 3 en 4)(1)</t>
  </si>
  <si>
    <t>Schoolbevolking per opleiding, fase en soort schoolbestuur (opleidingsvormen 3 en 4)(1)</t>
  </si>
  <si>
    <t>Alle soorten schoolbestuur</t>
  </si>
  <si>
    <t>13sec48</t>
  </si>
  <si>
    <t>13sec49</t>
  </si>
  <si>
    <t>13sec50</t>
  </si>
  <si>
    <t>13sec51</t>
  </si>
  <si>
    <t>13sec52</t>
  </si>
  <si>
    <t>13sec53</t>
  </si>
  <si>
    <t>13sec54</t>
  </si>
  <si>
    <t>13sec55</t>
  </si>
  <si>
    <t>13sec56</t>
  </si>
  <si>
    <t>13sec57</t>
  </si>
  <si>
    <t>13sec58</t>
  </si>
  <si>
    <t>13sec59</t>
  </si>
  <si>
    <t>13sec60</t>
  </si>
  <si>
    <t>13sec61</t>
  </si>
  <si>
    <t>13sec62</t>
  </si>
  <si>
    <t>13sec63</t>
  </si>
  <si>
    <t>13sec64</t>
  </si>
  <si>
    <t>Schooljaar 2013-2014</t>
  </si>
  <si>
    <t>Schooljaar 20132-2014</t>
  </si>
  <si>
    <t>Basismedewerker in organisaties</t>
  </si>
  <si>
    <t>Lasser monteerder TIG</t>
  </si>
  <si>
    <t>Logistiek assistent ziekenhuizen en zorginstellingen</t>
  </si>
  <si>
    <t>Observatie</t>
  </si>
  <si>
    <t>POAH voor zieke kinderen OV4 (2)</t>
  </si>
  <si>
    <t>(2) Permanent onderwijs aan huis voor zieke kinderen.</t>
  </si>
  <si>
    <t>Op 1 februari 2014 werden er 446 leerlingen geteld in het buitengewoon secundair onderwijs van het type 5:</t>
  </si>
  <si>
    <t>Het gemeenschapsonderwijs telde 221 leerlingen, het privaatrechtelijk onderwijs telde 88 leerlingen en</t>
  </si>
  <si>
    <t>het gemeentelijk onderwijs telde 137 leerlingen.</t>
  </si>
  <si>
    <t xml:space="preserve">De gemiddelde aanwezigheid op jaarbasis (tussen 1 februari 2013 en 31 januari 2014) bedroeg 209,74 voor het gemeenschapsonderwijs, 66,77 voor het </t>
  </si>
  <si>
    <t>privaatrechtelijk onderwijs en 124,75 voor het gemeentelijk onderwijs.</t>
  </si>
  <si>
    <t>Op 1 februari 2014 telde het gemeenschapsonderwijs 221 leerlingen. De gemiddelde aanwezigheid op jaarbasis bedroeg  209,74.</t>
  </si>
  <si>
    <t>Op 1 februari 2014 telde het privaatrechtelijk onderwijs 88 leerlingen. De gemiddelde aanwezigheid op jaarbasis bedroeg 66,77.</t>
  </si>
  <si>
    <t>Op 1 februari 2014 telde het gemeentelijk onderwijs 137 leerlingen. De gemiddelde aanwezigheid op jaarbasis bedroeg 124,75.</t>
  </si>
  <si>
    <t>POAH voor zieke kinderen (OV3)(2)</t>
  </si>
  <si>
    <t>(2) POAH: Permanent onderwijs aan huis voor zieke kinderen.</t>
  </si>
  <si>
    <t>POAH voor zieke kinderen (OV4)(2)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</si>
</sst>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  <numFmt numFmtId="171" formatCode="##,#00\3\-\3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/>
      <bottom style="thin"/>
    </border>
    <border>
      <left style="thin"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/>
      <top/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3" fontId="8" fillId="1" borderId="4" applyBorder="0">
      <alignment/>
      <protection/>
    </xf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0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1" fillId="32" borderId="0" applyNumberFormat="0" applyBorder="0" applyAlignment="0" applyProtection="0"/>
    <xf numFmtId="166" fontId="7" fillId="0" borderId="0" applyFont="0" applyFill="0" applyBorder="0" applyAlignment="0" applyProtection="0"/>
    <xf numFmtId="10" fontId="7" fillId="0" borderId="0">
      <alignment/>
      <protection/>
    </xf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2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3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1" fontId="8" fillId="0" borderId="0" xfId="69" applyNumberFormat="1" applyFont="1" applyAlignment="1">
      <alignment horizontal="left"/>
      <protection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164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36" xfId="0" applyFont="1" applyBorder="1" applyAlignment="1">
      <alignment horizontal="centerContinuous"/>
    </xf>
    <xf numFmtId="0" fontId="4" fillId="0" borderId="37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38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64" fontId="0" fillId="0" borderId="21" xfId="0" applyNumberFormat="1" applyFont="1" applyFill="1" applyBorder="1" applyAlignment="1" applyProtection="1">
      <alignment horizontal="right"/>
      <protection/>
    </xf>
    <xf numFmtId="164" fontId="0" fillId="0" borderId="18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4" fillId="0" borderId="39" xfId="0" applyFont="1" applyBorder="1" applyAlignment="1">
      <alignment horizontal="centerContinuous"/>
    </xf>
    <xf numFmtId="0" fontId="4" fillId="0" borderId="40" xfId="0" applyFont="1" applyBorder="1" applyAlignment="1">
      <alignment horizontal="centerContinuous"/>
    </xf>
    <xf numFmtId="0" fontId="4" fillId="0" borderId="41" xfId="0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4" fillId="0" borderId="41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4" fontId="3" fillId="0" borderId="42" xfId="0" applyNumberFormat="1" applyFont="1" applyBorder="1" applyAlignment="1">
      <alignment horizontal="right"/>
    </xf>
    <xf numFmtId="0" fontId="3" fillId="0" borderId="43" xfId="0" applyFont="1" applyBorder="1" applyAlignment="1">
      <alignment/>
    </xf>
    <xf numFmtId="164" fontId="3" fillId="0" borderId="41" xfId="0" applyNumberFormat="1" applyFont="1" applyBorder="1" applyAlignment="1">
      <alignment horizontal="right"/>
    </xf>
    <xf numFmtId="164" fontId="3" fillId="0" borderId="43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0" fontId="4" fillId="0" borderId="43" xfId="0" applyFont="1" applyFill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41" xfId="0" applyNumberFormat="1" applyFont="1" applyFill="1" applyBorder="1" applyAlignment="1" applyProtection="1">
      <alignment/>
      <protection/>
    </xf>
    <xf numFmtId="164" fontId="4" fillId="0" borderId="43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2" fillId="0" borderId="4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4" fillId="0" borderId="44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4" fontId="2" fillId="0" borderId="45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" fontId="4" fillId="0" borderId="0" xfId="69" applyNumberFormat="1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164" fontId="3" fillId="0" borderId="4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4" fontId="3" fillId="0" borderId="18" xfId="0" applyNumberFormat="1" applyFont="1" applyFill="1" applyBorder="1" applyAlignment="1">
      <alignment/>
    </xf>
    <xf numFmtId="164" fontId="2" fillId="0" borderId="41" xfId="0" applyNumberFormat="1" applyFont="1" applyBorder="1" applyAlignment="1">
      <alignment/>
    </xf>
    <xf numFmtId="0" fontId="4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/>
    </xf>
    <xf numFmtId="164" fontId="2" fillId="0" borderId="18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3" fillId="0" borderId="46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4" fillId="0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2" fillId="0" borderId="4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8" fillId="0" borderId="0" xfId="69" applyNumberFormat="1" applyFont="1" applyAlignment="1">
      <alignment horizontal="left"/>
      <protection/>
    </xf>
    <xf numFmtId="0" fontId="4" fillId="0" borderId="0" xfId="0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0" fillId="0" borderId="0" xfId="70" applyFont="1">
      <alignment/>
      <protection/>
    </xf>
    <xf numFmtId="164" fontId="4" fillId="0" borderId="41" xfId="0" applyNumberFormat="1" applyFont="1" applyFill="1" applyBorder="1" applyAlignment="1">
      <alignment horizontal="right"/>
    </xf>
    <xf numFmtId="1" fontId="4" fillId="0" borderId="0" xfId="69" applyNumberFormat="1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6" fillId="0" borderId="17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right"/>
      <protection/>
    </xf>
    <xf numFmtId="164" fontId="0" fillId="0" borderId="4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43" xfId="0" applyNumberFormat="1" applyFont="1" applyFill="1" applyBorder="1" applyAlignment="1" applyProtection="1">
      <alignment horizontal="right"/>
      <protection/>
    </xf>
    <xf numFmtId="164" fontId="0" fillId="0" borderId="4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4" fillId="0" borderId="22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3" fillId="0" borderId="47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4" fillId="0" borderId="43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64" fontId="3" fillId="0" borderId="4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164" fontId="4" fillId="0" borderId="48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Alignment="1">
      <alignment/>
    </xf>
    <xf numFmtId="0" fontId="4" fillId="0" borderId="1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19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64" fontId="3" fillId="0" borderId="4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3" fillId="0" borderId="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" fontId="8" fillId="0" borderId="0" xfId="69" applyNumberFormat="1" applyFont="1" applyFill="1" applyAlignment="1">
      <alignment horizontal="left"/>
      <protection/>
    </xf>
    <xf numFmtId="0" fontId="8" fillId="0" borderId="0" xfId="70" applyFont="1" applyFill="1">
      <alignment/>
      <protection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49" xfId="0" applyNumberFormat="1" applyFont="1" applyBorder="1" applyAlignment="1">
      <alignment horizontal="right"/>
    </xf>
  </cellXfs>
  <cellStyles count="65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96BUSO01" xfId="69"/>
    <cellStyle name="Standaard_secund2" xfId="70"/>
    <cellStyle name="Subtotaal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6572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0225" y="13716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l%20gegevensbeheer\08%20vermeulen\1-%20PUBLICATIES\JAARBOEK_1112\+CONNY\09_l_BuSO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11sec48"/>
      <sheetName val="11sec49"/>
      <sheetName val="11sec50"/>
      <sheetName val="11sec51"/>
      <sheetName val="11sec52"/>
      <sheetName val="11sec53"/>
      <sheetName val="11sec54"/>
      <sheetName val="11sec55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O37" sqref="O37"/>
    </sheetView>
  </sheetViews>
  <sheetFormatPr defaultColWidth="9.140625" defaultRowHeight="12.75"/>
  <cols>
    <col min="1" max="1" width="11.7109375" style="242" customWidth="1"/>
    <col min="2" max="16384" width="8.8515625" style="242" customWidth="1"/>
  </cols>
  <sheetData>
    <row r="1" ht="15">
      <c r="A1" s="275" t="s">
        <v>33</v>
      </c>
    </row>
    <row r="2" ht="15">
      <c r="A2" s="275"/>
    </row>
    <row r="3" spans="1:2" ht="12.75">
      <c r="A3" s="242" t="s">
        <v>161</v>
      </c>
      <c r="B3" s="242" t="s">
        <v>76</v>
      </c>
    </row>
    <row r="4" spans="1:2" ht="12.75">
      <c r="A4" s="242" t="s">
        <v>162</v>
      </c>
      <c r="B4" s="242" t="s">
        <v>40</v>
      </c>
    </row>
    <row r="5" spans="1:2" ht="12.75">
      <c r="A5" s="242" t="s">
        <v>163</v>
      </c>
      <c r="B5" s="242" t="s">
        <v>77</v>
      </c>
    </row>
    <row r="6" spans="1:2" ht="12.75">
      <c r="A6" s="242" t="s">
        <v>164</v>
      </c>
      <c r="B6" s="242" t="s">
        <v>65</v>
      </c>
    </row>
    <row r="7" spans="1:2" ht="12.75">
      <c r="A7" s="242" t="s">
        <v>165</v>
      </c>
      <c r="B7" s="242" t="s">
        <v>78</v>
      </c>
    </row>
    <row r="8" spans="1:2" ht="12.75">
      <c r="A8" s="242" t="s">
        <v>166</v>
      </c>
      <c r="B8" s="242" t="s">
        <v>153</v>
      </c>
    </row>
    <row r="9" spans="1:2" ht="12.75">
      <c r="A9" s="242" t="s">
        <v>167</v>
      </c>
      <c r="B9" s="242" t="s">
        <v>154</v>
      </c>
    </row>
    <row r="10" spans="1:2" ht="12.75">
      <c r="A10" s="242" t="s">
        <v>168</v>
      </c>
      <c r="B10" s="242" t="s">
        <v>155</v>
      </c>
    </row>
    <row r="11" spans="1:2" ht="12.75">
      <c r="A11" s="242" t="s">
        <v>169</v>
      </c>
      <c r="B11" s="242" t="s">
        <v>156</v>
      </c>
    </row>
    <row r="12" spans="1:2" ht="12.75">
      <c r="A12" s="242" t="s">
        <v>170</v>
      </c>
      <c r="B12" s="242" t="s">
        <v>146</v>
      </c>
    </row>
    <row r="13" spans="1:2" ht="12.75">
      <c r="A13" s="242" t="s">
        <v>171</v>
      </c>
      <c r="B13" s="242" t="s">
        <v>147</v>
      </c>
    </row>
    <row r="14" spans="1:2" ht="12.75">
      <c r="A14" s="242" t="s">
        <v>172</v>
      </c>
      <c r="B14" s="242" t="s">
        <v>148</v>
      </c>
    </row>
    <row r="15" spans="1:2" ht="12.75">
      <c r="A15" s="242" t="s">
        <v>173</v>
      </c>
      <c r="B15" s="242" t="s">
        <v>149</v>
      </c>
    </row>
    <row r="16" spans="1:2" ht="12.75">
      <c r="A16" s="242" t="s">
        <v>174</v>
      </c>
      <c r="B16" s="242" t="s">
        <v>150</v>
      </c>
    </row>
    <row r="17" spans="1:2" ht="12.75">
      <c r="A17" s="242" t="s">
        <v>175</v>
      </c>
      <c r="B17" s="242" t="s">
        <v>151</v>
      </c>
    </row>
    <row r="18" spans="1:2" ht="12.75">
      <c r="A18" s="242" t="s">
        <v>176</v>
      </c>
      <c r="B18" s="242" t="s">
        <v>152</v>
      </c>
    </row>
    <row r="19" spans="1:2" ht="12.75">
      <c r="A19" s="242" t="s">
        <v>177</v>
      </c>
      <c r="B19" s="242" t="s">
        <v>157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1" width="24.140625" style="0" customWidth="1"/>
    <col min="2" max="16" width="9.421875" style="0" customWidth="1"/>
    <col min="17" max="17" width="9.28125" style="0" customWidth="1"/>
    <col min="18" max="18" width="14.140625" style="0" customWidth="1"/>
    <col min="19" max="20" width="7.00390625" style="0" customWidth="1"/>
    <col min="21" max="21" width="9.28125" style="0" customWidth="1"/>
    <col min="22" max="22" width="18.140625" style="0" customWidth="1"/>
    <col min="23" max="24" width="13.421875" style="0" customWidth="1"/>
    <col min="25" max="25" width="10.57421875" style="0" customWidth="1"/>
    <col min="26" max="27" width="5.00390625" style="0" customWidth="1"/>
    <col min="28" max="28" width="10.57421875" style="0" customWidth="1"/>
    <col min="29" max="30" width="4.7109375" style="0" customWidth="1"/>
    <col min="31" max="31" width="10.28125" style="0" customWidth="1"/>
    <col min="32" max="32" width="19.003906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4" t="s">
        <v>178</v>
      </c>
    </row>
    <row r="2" spans="1:16" ht="12.75">
      <c r="A2" s="312" t="s">
        <v>39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12.75">
      <c r="A3" s="312" t="s">
        <v>67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2.75">
      <c r="A4" s="312" t="s">
        <v>85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ht="13.5" thickBot="1">
      <c r="A5" s="3"/>
    </row>
    <row r="6" spans="1:16" s="32" customFormat="1" ht="11.25">
      <c r="A6" s="75"/>
      <c r="B6" s="126" t="s">
        <v>51</v>
      </c>
      <c r="C6" s="127"/>
      <c r="D6" s="126" t="s">
        <v>52</v>
      </c>
      <c r="E6" s="127"/>
      <c r="F6" s="126" t="s">
        <v>53</v>
      </c>
      <c r="G6" s="127"/>
      <c r="H6" s="126" t="s">
        <v>54</v>
      </c>
      <c r="I6" s="127"/>
      <c r="J6" s="126" t="s">
        <v>55</v>
      </c>
      <c r="K6" s="127"/>
      <c r="L6" s="126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28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3"/>
      <c r="D9" s="54" t="s">
        <v>63</v>
      </c>
      <c r="E9" s="84"/>
      <c r="F9" s="304"/>
      <c r="G9" s="305"/>
      <c r="H9" s="36"/>
      <c r="I9" s="30"/>
      <c r="J9" s="36"/>
      <c r="K9" s="30"/>
      <c r="L9" s="36"/>
      <c r="M9" s="30"/>
      <c r="N9" s="36"/>
      <c r="O9" s="30"/>
      <c r="P9" s="30"/>
    </row>
    <row r="10" spans="1:16" s="32" customFormat="1" ht="11.25">
      <c r="A10" s="129"/>
      <c r="B10" s="130" t="s">
        <v>0</v>
      </c>
      <c r="C10" s="131" t="s">
        <v>1</v>
      </c>
      <c r="D10" s="130" t="s">
        <v>0</v>
      </c>
      <c r="E10" s="131" t="s">
        <v>1</v>
      </c>
      <c r="F10" s="130" t="s">
        <v>0</v>
      </c>
      <c r="G10" s="131" t="s">
        <v>1</v>
      </c>
      <c r="H10" s="130" t="s">
        <v>0</v>
      </c>
      <c r="I10" s="131" t="s">
        <v>1</v>
      </c>
      <c r="J10" s="130" t="s">
        <v>0</v>
      </c>
      <c r="K10" s="131" t="s">
        <v>1</v>
      </c>
      <c r="L10" s="130" t="s">
        <v>0</v>
      </c>
      <c r="M10" s="131" t="s">
        <v>1</v>
      </c>
      <c r="N10" s="34" t="s">
        <v>0</v>
      </c>
      <c r="O10" s="35" t="s">
        <v>1</v>
      </c>
      <c r="P10" s="44" t="s">
        <v>13</v>
      </c>
    </row>
    <row r="11" spans="1:16" s="29" customFormat="1" ht="12">
      <c r="A11" s="132" t="s">
        <v>2</v>
      </c>
      <c r="B11" s="133"/>
      <c r="C11" s="134"/>
      <c r="D11" s="133"/>
      <c r="E11" s="134"/>
      <c r="F11" s="133"/>
      <c r="G11" s="134"/>
      <c r="H11" s="133"/>
      <c r="I11" s="134"/>
      <c r="J11" s="133"/>
      <c r="K11" s="134"/>
      <c r="L11" s="133"/>
      <c r="M11" s="134"/>
      <c r="N11" s="135"/>
      <c r="O11" s="136"/>
      <c r="P11" s="136"/>
    </row>
    <row r="12" spans="1:16" s="30" customFormat="1" ht="12.75">
      <c r="A12" s="30" t="s">
        <v>25</v>
      </c>
      <c r="B12" s="137">
        <v>0</v>
      </c>
      <c r="C12" s="140">
        <v>0</v>
      </c>
      <c r="D12" s="137">
        <v>0</v>
      </c>
      <c r="E12" s="140">
        <v>0</v>
      </c>
      <c r="F12" s="137">
        <v>0</v>
      </c>
      <c r="G12" s="140">
        <v>0</v>
      </c>
      <c r="H12" s="137">
        <v>57</v>
      </c>
      <c r="I12" s="140">
        <v>4</v>
      </c>
      <c r="J12" s="137">
        <v>0</v>
      </c>
      <c r="K12" s="140">
        <v>0</v>
      </c>
      <c r="L12" s="137">
        <v>0</v>
      </c>
      <c r="M12" s="140">
        <v>0</v>
      </c>
      <c r="N12" s="8">
        <f>SUM(L12,J12,H12,F12,D12,B12)</f>
        <v>57</v>
      </c>
      <c r="O12" s="10">
        <f>SUM(M12,K12,I12,G12,E12,C12)</f>
        <v>4</v>
      </c>
      <c r="P12" s="10">
        <f>SUM(N12:O12)</f>
        <v>61</v>
      </c>
    </row>
    <row r="13" spans="1:16" s="30" customFormat="1" ht="12.75">
      <c r="A13" s="30" t="s">
        <v>26</v>
      </c>
      <c r="B13" s="137">
        <v>0</v>
      </c>
      <c r="C13" s="138">
        <v>0</v>
      </c>
      <c r="D13" s="137">
        <v>0</v>
      </c>
      <c r="E13" s="138">
        <v>0</v>
      </c>
      <c r="F13" s="137">
        <v>53</v>
      </c>
      <c r="G13" s="138">
        <v>8</v>
      </c>
      <c r="H13" s="137">
        <v>85</v>
      </c>
      <c r="I13" s="138">
        <v>24</v>
      </c>
      <c r="J13" s="137">
        <v>0</v>
      </c>
      <c r="K13" s="138">
        <v>0</v>
      </c>
      <c r="L13" s="137">
        <v>0</v>
      </c>
      <c r="M13" s="138">
        <v>0</v>
      </c>
      <c r="N13" s="8">
        <f aca="true" t="shared" si="0" ref="N13:O16">SUM(L13,J13,H13,F13,D13,B13)</f>
        <v>138</v>
      </c>
      <c r="O13" s="9">
        <f t="shared" si="0"/>
        <v>32</v>
      </c>
      <c r="P13" s="10">
        <f>SUM(N13:O13)</f>
        <v>170</v>
      </c>
    </row>
    <row r="14" spans="1:16" s="30" customFormat="1" ht="12.75">
      <c r="A14" s="30" t="s">
        <v>27</v>
      </c>
      <c r="B14" s="137">
        <v>0</v>
      </c>
      <c r="C14" s="138">
        <v>0</v>
      </c>
      <c r="D14" s="137">
        <v>0</v>
      </c>
      <c r="E14" s="138">
        <v>0</v>
      </c>
      <c r="F14" s="137">
        <v>0</v>
      </c>
      <c r="G14" s="138">
        <v>0</v>
      </c>
      <c r="H14" s="137">
        <v>0</v>
      </c>
      <c r="I14" s="138">
        <v>0</v>
      </c>
      <c r="J14" s="137">
        <v>0</v>
      </c>
      <c r="K14" s="138">
        <v>0</v>
      </c>
      <c r="L14" s="137">
        <v>0</v>
      </c>
      <c r="M14" s="138">
        <v>0</v>
      </c>
      <c r="N14" s="8">
        <f t="shared" si="0"/>
        <v>0</v>
      </c>
      <c r="O14" s="9">
        <f t="shared" si="0"/>
        <v>0</v>
      </c>
      <c r="P14" s="10">
        <f>SUM(N14:O14)</f>
        <v>0</v>
      </c>
    </row>
    <row r="15" spans="1:16" s="32" customFormat="1" ht="12.75">
      <c r="A15" s="30" t="s">
        <v>24</v>
      </c>
      <c r="B15" s="137">
        <v>0</v>
      </c>
      <c r="C15" s="138">
        <v>0</v>
      </c>
      <c r="D15" s="137">
        <v>0</v>
      </c>
      <c r="E15" s="138">
        <v>0</v>
      </c>
      <c r="F15" s="137">
        <v>0</v>
      </c>
      <c r="G15" s="138">
        <v>0</v>
      </c>
      <c r="H15" s="137">
        <v>0</v>
      </c>
      <c r="I15" s="138">
        <v>0</v>
      </c>
      <c r="J15" s="137">
        <v>0</v>
      </c>
      <c r="K15" s="138">
        <v>0</v>
      </c>
      <c r="L15" s="137">
        <v>0</v>
      </c>
      <c r="M15" s="138">
        <v>0</v>
      </c>
      <c r="N15" s="8">
        <f t="shared" si="0"/>
        <v>0</v>
      </c>
      <c r="O15" s="9">
        <f t="shared" si="0"/>
        <v>0</v>
      </c>
      <c r="P15" s="10">
        <f>SUM(N15:O15)</f>
        <v>0</v>
      </c>
    </row>
    <row r="16" spans="1:16" s="31" customFormat="1" ht="12.75">
      <c r="A16" s="141" t="s">
        <v>12</v>
      </c>
      <c r="B16" s="142">
        <v>0</v>
      </c>
      <c r="C16" s="143">
        <v>0</v>
      </c>
      <c r="D16" s="142">
        <v>0</v>
      </c>
      <c r="E16" s="143">
        <v>0</v>
      </c>
      <c r="F16" s="142">
        <v>53</v>
      </c>
      <c r="G16" s="143">
        <v>8</v>
      </c>
      <c r="H16" s="142">
        <v>142</v>
      </c>
      <c r="I16" s="143">
        <v>28</v>
      </c>
      <c r="J16" s="142">
        <v>0</v>
      </c>
      <c r="K16" s="143">
        <v>0</v>
      </c>
      <c r="L16" s="142">
        <v>0</v>
      </c>
      <c r="M16" s="143">
        <v>0</v>
      </c>
      <c r="N16" s="59">
        <f t="shared" si="0"/>
        <v>195</v>
      </c>
      <c r="O16" s="60">
        <f t="shared" si="0"/>
        <v>36</v>
      </c>
      <c r="P16" s="60">
        <f>SUM(N16:O16)</f>
        <v>231</v>
      </c>
    </row>
    <row r="17" spans="1:16" s="29" customFormat="1" ht="12.75">
      <c r="A17" s="144" t="s">
        <v>6</v>
      </c>
      <c r="B17" s="145"/>
      <c r="C17" s="146"/>
      <c r="D17" s="145"/>
      <c r="E17" s="146"/>
      <c r="F17" s="145"/>
      <c r="G17" s="146"/>
      <c r="H17" s="145"/>
      <c r="I17" s="146"/>
      <c r="J17" s="145"/>
      <c r="K17" s="146"/>
      <c r="L17" s="145"/>
      <c r="M17" s="146"/>
      <c r="N17" s="61"/>
      <c r="O17" s="62"/>
      <c r="P17" s="62"/>
    </row>
    <row r="18" spans="1:16" s="30" customFormat="1" ht="12.75">
      <c r="A18" s="149" t="s">
        <v>25</v>
      </c>
      <c r="B18" s="137">
        <v>0</v>
      </c>
      <c r="C18" s="138">
        <v>0</v>
      </c>
      <c r="D18" s="137">
        <v>0</v>
      </c>
      <c r="E18" s="138">
        <v>0</v>
      </c>
      <c r="F18" s="137">
        <v>0</v>
      </c>
      <c r="G18" s="138">
        <v>0</v>
      </c>
      <c r="H18" s="137">
        <v>0</v>
      </c>
      <c r="I18" s="138">
        <v>0</v>
      </c>
      <c r="J18" s="137">
        <v>0</v>
      </c>
      <c r="K18" s="138">
        <v>0</v>
      </c>
      <c r="L18" s="137">
        <v>0</v>
      </c>
      <c r="M18" s="138">
        <v>0</v>
      </c>
      <c r="N18" s="8">
        <f aca="true" t="shared" si="1" ref="N18:O22">SUM(L18,J18,H18,F18,D18,B18)</f>
        <v>0</v>
      </c>
      <c r="O18" s="10">
        <f t="shared" si="1"/>
        <v>0</v>
      </c>
      <c r="P18" s="10">
        <f>SUM(N18:O18)</f>
        <v>0</v>
      </c>
    </row>
    <row r="19" spans="1:16" s="30" customFormat="1" ht="12.75">
      <c r="A19" s="149" t="s">
        <v>26</v>
      </c>
      <c r="B19" s="137">
        <v>0</v>
      </c>
      <c r="C19" s="138">
        <v>0</v>
      </c>
      <c r="D19" s="137">
        <v>0</v>
      </c>
      <c r="E19" s="138">
        <v>0</v>
      </c>
      <c r="F19" s="137">
        <v>0</v>
      </c>
      <c r="G19" s="138">
        <v>0</v>
      </c>
      <c r="H19" s="137">
        <v>0</v>
      </c>
      <c r="I19" s="138">
        <v>0</v>
      </c>
      <c r="J19" s="137">
        <v>0</v>
      </c>
      <c r="K19" s="138">
        <v>0</v>
      </c>
      <c r="L19" s="137">
        <v>0</v>
      </c>
      <c r="M19" s="138">
        <v>0</v>
      </c>
      <c r="N19" s="8">
        <f t="shared" si="1"/>
        <v>0</v>
      </c>
      <c r="O19" s="9">
        <f t="shared" si="1"/>
        <v>0</v>
      </c>
      <c r="P19" s="10">
        <f>SUM(N19:O19)</f>
        <v>0</v>
      </c>
    </row>
    <row r="20" spans="1:16" s="30" customFormat="1" ht="12.75">
      <c r="A20" s="149" t="s">
        <v>27</v>
      </c>
      <c r="B20" s="137">
        <v>0</v>
      </c>
      <c r="C20" s="138">
        <v>0</v>
      </c>
      <c r="D20" s="137">
        <v>0</v>
      </c>
      <c r="E20" s="138">
        <v>0</v>
      </c>
      <c r="F20" s="137">
        <v>0</v>
      </c>
      <c r="G20" s="138">
        <v>0</v>
      </c>
      <c r="H20" s="137">
        <v>0</v>
      </c>
      <c r="I20" s="138">
        <v>0</v>
      </c>
      <c r="J20" s="137">
        <v>0</v>
      </c>
      <c r="K20" s="138">
        <v>0</v>
      </c>
      <c r="L20" s="137">
        <v>0</v>
      </c>
      <c r="M20" s="138">
        <v>0</v>
      </c>
      <c r="N20" s="8">
        <f t="shared" si="1"/>
        <v>0</v>
      </c>
      <c r="O20" s="9">
        <f t="shared" si="1"/>
        <v>0</v>
      </c>
      <c r="P20" s="10">
        <f>SUM(N20:O20)</f>
        <v>0</v>
      </c>
    </row>
    <row r="21" spans="1:16" s="32" customFormat="1" ht="12.75">
      <c r="A21" s="149" t="s">
        <v>24</v>
      </c>
      <c r="B21" s="137">
        <v>0</v>
      </c>
      <c r="C21" s="138">
        <v>0</v>
      </c>
      <c r="D21" s="137">
        <v>0</v>
      </c>
      <c r="E21" s="138">
        <v>0</v>
      </c>
      <c r="F21" s="137">
        <v>0</v>
      </c>
      <c r="G21" s="138">
        <v>0</v>
      </c>
      <c r="H21" s="137">
        <v>0</v>
      </c>
      <c r="I21" s="138">
        <v>0</v>
      </c>
      <c r="J21" s="137">
        <v>0</v>
      </c>
      <c r="K21" s="138">
        <v>0</v>
      </c>
      <c r="L21" s="137">
        <v>0</v>
      </c>
      <c r="M21" s="138">
        <v>0</v>
      </c>
      <c r="N21" s="8">
        <f t="shared" si="1"/>
        <v>0</v>
      </c>
      <c r="O21" s="9">
        <f t="shared" si="1"/>
        <v>0</v>
      </c>
      <c r="P21" s="10">
        <f>SUM(N21:O21)</f>
        <v>0</v>
      </c>
    </row>
    <row r="22" spans="1:16" s="31" customFormat="1" ht="12.75">
      <c r="A22" s="141" t="s">
        <v>12</v>
      </c>
      <c r="B22" s="142">
        <v>0</v>
      </c>
      <c r="C22" s="143">
        <v>0</v>
      </c>
      <c r="D22" s="142">
        <v>0</v>
      </c>
      <c r="E22" s="143">
        <v>0</v>
      </c>
      <c r="F22" s="142">
        <v>0</v>
      </c>
      <c r="G22" s="143">
        <v>0</v>
      </c>
      <c r="H22" s="142">
        <v>0</v>
      </c>
      <c r="I22" s="143">
        <v>0</v>
      </c>
      <c r="J22" s="142">
        <v>0</v>
      </c>
      <c r="K22" s="143">
        <v>0</v>
      </c>
      <c r="L22" s="142">
        <v>0</v>
      </c>
      <c r="M22" s="143">
        <v>0</v>
      </c>
      <c r="N22" s="59">
        <f t="shared" si="1"/>
        <v>0</v>
      </c>
      <c r="O22" s="60">
        <f t="shared" si="1"/>
        <v>0</v>
      </c>
      <c r="P22" s="60">
        <f>SUM(N22:O22)</f>
        <v>0</v>
      </c>
    </row>
    <row r="23" spans="1:16" s="29" customFormat="1" ht="12.75">
      <c r="A23" s="144" t="s">
        <v>7</v>
      </c>
      <c r="B23" s="145"/>
      <c r="C23" s="146"/>
      <c r="D23" s="145"/>
      <c r="E23" s="146"/>
      <c r="F23" s="145"/>
      <c r="G23" s="146"/>
      <c r="H23" s="145"/>
      <c r="I23" s="146"/>
      <c r="J23" s="145"/>
      <c r="K23" s="146"/>
      <c r="L23" s="145"/>
      <c r="M23" s="146"/>
      <c r="N23" s="61"/>
      <c r="O23" s="62"/>
      <c r="P23" s="62"/>
    </row>
    <row r="24" spans="1:16" s="30" customFormat="1" ht="12.75">
      <c r="A24" s="149" t="s">
        <v>25</v>
      </c>
      <c r="B24" s="137">
        <v>0</v>
      </c>
      <c r="C24" s="138">
        <v>0</v>
      </c>
      <c r="D24" s="137">
        <v>0</v>
      </c>
      <c r="E24" s="138">
        <v>0</v>
      </c>
      <c r="F24" s="137">
        <v>0</v>
      </c>
      <c r="G24" s="138">
        <v>0</v>
      </c>
      <c r="H24" s="137">
        <v>0</v>
      </c>
      <c r="I24" s="138">
        <v>0</v>
      </c>
      <c r="J24" s="137">
        <v>0</v>
      </c>
      <c r="K24" s="138">
        <v>0</v>
      </c>
      <c r="L24" s="137">
        <v>0</v>
      </c>
      <c r="M24" s="138">
        <v>0</v>
      </c>
      <c r="N24" s="8">
        <f aca="true" t="shared" si="2" ref="N24:O28">SUM(L24,J24,H24,F24,D24,B24)</f>
        <v>0</v>
      </c>
      <c r="O24" s="10">
        <f t="shared" si="2"/>
        <v>0</v>
      </c>
      <c r="P24" s="10">
        <f>SUM(N24:O24)</f>
        <v>0</v>
      </c>
    </row>
    <row r="25" spans="1:16" s="30" customFormat="1" ht="12.75">
      <c r="A25" s="149" t="s">
        <v>26</v>
      </c>
      <c r="B25" s="150">
        <v>0</v>
      </c>
      <c r="C25" s="151">
        <v>0</v>
      </c>
      <c r="D25" s="150">
        <v>0</v>
      </c>
      <c r="E25" s="151">
        <v>0</v>
      </c>
      <c r="F25" s="150">
        <v>0</v>
      </c>
      <c r="G25" s="151">
        <v>0</v>
      </c>
      <c r="H25" s="150">
        <v>0</v>
      </c>
      <c r="I25" s="151">
        <v>0</v>
      </c>
      <c r="J25" s="150">
        <v>3</v>
      </c>
      <c r="K25" s="151">
        <v>6</v>
      </c>
      <c r="L25" s="150">
        <v>90</v>
      </c>
      <c r="M25" s="151">
        <v>15</v>
      </c>
      <c r="N25" s="8">
        <f t="shared" si="2"/>
        <v>93</v>
      </c>
      <c r="O25" s="9">
        <f t="shared" si="2"/>
        <v>21</v>
      </c>
      <c r="P25" s="10">
        <f>SUM(N25:O25)</f>
        <v>114</v>
      </c>
    </row>
    <row r="26" spans="1:16" s="30" customFormat="1" ht="12.75">
      <c r="A26" s="149" t="s">
        <v>24</v>
      </c>
      <c r="B26" s="137">
        <v>0</v>
      </c>
      <c r="C26" s="138">
        <v>0</v>
      </c>
      <c r="D26" s="137">
        <v>0</v>
      </c>
      <c r="E26" s="138">
        <v>0</v>
      </c>
      <c r="F26" s="137">
        <v>0</v>
      </c>
      <c r="G26" s="138">
        <v>0</v>
      </c>
      <c r="H26" s="137">
        <v>0</v>
      </c>
      <c r="I26" s="138">
        <v>0</v>
      </c>
      <c r="J26" s="137">
        <v>0</v>
      </c>
      <c r="K26" s="138">
        <v>0</v>
      </c>
      <c r="L26" s="137">
        <v>0</v>
      </c>
      <c r="M26" s="138">
        <v>0</v>
      </c>
      <c r="N26" s="8">
        <f t="shared" si="2"/>
        <v>0</v>
      </c>
      <c r="O26" s="9">
        <f t="shared" si="2"/>
        <v>0</v>
      </c>
      <c r="P26" s="10">
        <f>SUM(N26:O26)</f>
        <v>0</v>
      </c>
    </row>
    <row r="27" spans="1:16" s="32" customFormat="1" ht="12.75">
      <c r="A27" s="149" t="s">
        <v>28</v>
      </c>
      <c r="B27" s="137">
        <v>0</v>
      </c>
      <c r="C27" s="138">
        <v>0</v>
      </c>
      <c r="D27" s="137">
        <v>0</v>
      </c>
      <c r="E27" s="138">
        <v>0</v>
      </c>
      <c r="F27" s="137">
        <v>0</v>
      </c>
      <c r="G27" s="138">
        <v>0</v>
      </c>
      <c r="H27" s="137">
        <v>0</v>
      </c>
      <c r="I27" s="138">
        <v>0</v>
      </c>
      <c r="J27" s="137">
        <v>0</v>
      </c>
      <c r="K27" s="138">
        <v>0</v>
      </c>
      <c r="L27" s="137">
        <v>0</v>
      </c>
      <c r="M27" s="138">
        <v>0</v>
      </c>
      <c r="N27" s="8">
        <f t="shared" si="2"/>
        <v>0</v>
      </c>
      <c r="O27" s="9">
        <f t="shared" si="2"/>
        <v>0</v>
      </c>
      <c r="P27" s="10">
        <f>SUM(N27:O27)</f>
        <v>0</v>
      </c>
    </row>
    <row r="28" spans="1:16" s="31" customFormat="1" ht="12.75">
      <c r="A28" s="141" t="s">
        <v>12</v>
      </c>
      <c r="B28" s="142">
        <v>0</v>
      </c>
      <c r="C28" s="143">
        <v>0</v>
      </c>
      <c r="D28" s="142">
        <v>0</v>
      </c>
      <c r="E28" s="143">
        <v>0</v>
      </c>
      <c r="F28" s="142">
        <v>0</v>
      </c>
      <c r="G28" s="143">
        <v>0</v>
      </c>
      <c r="H28" s="142">
        <v>0</v>
      </c>
      <c r="I28" s="143">
        <v>0</v>
      </c>
      <c r="J28" s="142">
        <v>3</v>
      </c>
      <c r="K28" s="143">
        <v>6</v>
      </c>
      <c r="L28" s="142">
        <v>90</v>
      </c>
      <c r="M28" s="143">
        <v>15</v>
      </c>
      <c r="N28" s="59">
        <f t="shared" si="2"/>
        <v>93</v>
      </c>
      <c r="O28" s="60">
        <f t="shared" si="2"/>
        <v>21</v>
      </c>
      <c r="P28" s="60">
        <f>SUM(N28:O28)</f>
        <v>114</v>
      </c>
    </row>
    <row r="29" spans="1:16" s="29" customFormat="1" ht="12.75">
      <c r="A29" s="144" t="s">
        <v>8</v>
      </c>
      <c r="B29" s="154"/>
      <c r="C29" s="155"/>
      <c r="D29" s="154"/>
      <c r="E29" s="155"/>
      <c r="F29" s="154"/>
      <c r="G29" s="155"/>
      <c r="H29" s="154"/>
      <c r="I29" s="155"/>
      <c r="J29" s="154"/>
      <c r="K29" s="155"/>
      <c r="L29" s="154"/>
      <c r="M29" s="155"/>
      <c r="N29" s="61"/>
      <c r="O29" s="62"/>
      <c r="P29" s="62"/>
    </row>
    <row r="30" spans="1:16" s="30" customFormat="1" ht="12.75">
      <c r="A30" s="149" t="s">
        <v>25</v>
      </c>
      <c r="B30" s="137">
        <v>0</v>
      </c>
      <c r="C30" s="138">
        <v>0</v>
      </c>
      <c r="D30" s="137">
        <v>0</v>
      </c>
      <c r="E30" s="138">
        <v>0</v>
      </c>
      <c r="F30" s="137">
        <v>6</v>
      </c>
      <c r="G30" s="138">
        <v>0</v>
      </c>
      <c r="H30" s="137">
        <v>93</v>
      </c>
      <c r="I30" s="138">
        <v>8</v>
      </c>
      <c r="J30" s="137">
        <v>0</v>
      </c>
      <c r="K30" s="138">
        <v>0</v>
      </c>
      <c r="L30" s="137">
        <v>0</v>
      </c>
      <c r="M30" s="138">
        <v>0</v>
      </c>
      <c r="N30" s="8">
        <f aca="true" t="shared" si="3" ref="N30:O34">SUM(L30,J30,H30,F30,D30,B30)</f>
        <v>99</v>
      </c>
      <c r="O30" s="10">
        <f t="shared" si="3"/>
        <v>8</v>
      </c>
      <c r="P30" s="10">
        <f>SUM(N30:O30)</f>
        <v>107</v>
      </c>
    </row>
    <row r="31" spans="1:16" s="30" customFormat="1" ht="12.75">
      <c r="A31" s="149" t="s">
        <v>26</v>
      </c>
      <c r="B31" s="150">
        <v>0</v>
      </c>
      <c r="C31" s="151">
        <v>0</v>
      </c>
      <c r="D31" s="150">
        <v>0</v>
      </c>
      <c r="E31" s="151">
        <v>0</v>
      </c>
      <c r="F31" s="150">
        <v>97</v>
      </c>
      <c r="G31" s="151">
        <v>2</v>
      </c>
      <c r="H31" s="150">
        <v>43</v>
      </c>
      <c r="I31" s="151">
        <v>16</v>
      </c>
      <c r="J31" s="150">
        <v>9</v>
      </c>
      <c r="K31" s="151">
        <v>3</v>
      </c>
      <c r="L31" s="150">
        <v>93</v>
      </c>
      <c r="M31" s="151">
        <v>15</v>
      </c>
      <c r="N31" s="8">
        <f t="shared" si="3"/>
        <v>242</v>
      </c>
      <c r="O31" s="9">
        <f t="shared" si="3"/>
        <v>36</v>
      </c>
      <c r="P31" s="10">
        <f>SUM(N31:O31)</f>
        <v>278</v>
      </c>
    </row>
    <row r="32" spans="1:16" s="30" customFormat="1" ht="12.75">
      <c r="A32" s="149" t="s">
        <v>27</v>
      </c>
      <c r="B32" s="137">
        <v>0</v>
      </c>
      <c r="C32" s="138">
        <v>0</v>
      </c>
      <c r="D32" s="137">
        <v>0</v>
      </c>
      <c r="E32" s="138">
        <v>0</v>
      </c>
      <c r="F32" s="150">
        <v>0</v>
      </c>
      <c r="G32" s="151">
        <v>0</v>
      </c>
      <c r="H32" s="150">
        <v>0</v>
      </c>
      <c r="I32" s="151">
        <v>0</v>
      </c>
      <c r="J32" s="150">
        <v>0</v>
      </c>
      <c r="K32" s="151">
        <v>0</v>
      </c>
      <c r="L32" s="150">
        <v>0</v>
      </c>
      <c r="M32" s="151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s="32" customFormat="1" ht="12.75">
      <c r="A33" s="149" t="s">
        <v>24</v>
      </c>
      <c r="B33" s="137">
        <v>0</v>
      </c>
      <c r="C33" s="138">
        <v>0</v>
      </c>
      <c r="D33" s="137">
        <v>0</v>
      </c>
      <c r="E33" s="138">
        <v>0</v>
      </c>
      <c r="F33" s="137">
        <v>0</v>
      </c>
      <c r="G33" s="138">
        <v>0</v>
      </c>
      <c r="H33" s="137">
        <v>0</v>
      </c>
      <c r="I33" s="138">
        <v>0</v>
      </c>
      <c r="J33" s="137">
        <v>0</v>
      </c>
      <c r="K33" s="138">
        <v>0</v>
      </c>
      <c r="L33" s="137">
        <v>0</v>
      </c>
      <c r="M33" s="138">
        <v>0</v>
      </c>
      <c r="N33" s="8">
        <f t="shared" si="3"/>
        <v>0</v>
      </c>
      <c r="O33" s="9">
        <f t="shared" si="3"/>
        <v>0</v>
      </c>
      <c r="P33" s="10">
        <f>SUM(N33:O33)</f>
        <v>0</v>
      </c>
    </row>
    <row r="34" spans="1:16" s="31" customFormat="1" ht="12.75">
      <c r="A34" s="141" t="s">
        <v>12</v>
      </c>
      <c r="B34" s="142">
        <v>0</v>
      </c>
      <c r="C34" s="143">
        <v>0</v>
      </c>
      <c r="D34" s="142">
        <v>0</v>
      </c>
      <c r="E34" s="143">
        <v>0</v>
      </c>
      <c r="F34" s="142">
        <v>103</v>
      </c>
      <c r="G34" s="143">
        <v>2</v>
      </c>
      <c r="H34" s="142">
        <v>136</v>
      </c>
      <c r="I34" s="143">
        <v>24</v>
      </c>
      <c r="J34" s="142">
        <v>9</v>
      </c>
      <c r="K34" s="143">
        <v>3</v>
      </c>
      <c r="L34" s="142">
        <v>93</v>
      </c>
      <c r="M34" s="143">
        <v>15</v>
      </c>
      <c r="N34" s="59">
        <f t="shared" si="3"/>
        <v>341</v>
      </c>
      <c r="O34" s="60">
        <f t="shared" si="3"/>
        <v>44</v>
      </c>
      <c r="P34" s="60">
        <f>SUM(N34:O34)</f>
        <v>385</v>
      </c>
    </row>
    <row r="35" spans="1:16" s="29" customFormat="1" ht="12.75">
      <c r="A35" s="144" t="s">
        <v>9</v>
      </c>
      <c r="B35" s="154"/>
      <c r="C35" s="155"/>
      <c r="D35" s="154"/>
      <c r="E35" s="155"/>
      <c r="F35" s="154"/>
      <c r="G35" s="155"/>
      <c r="H35" s="154"/>
      <c r="I35" s="155"/>
      <c r="J35" s="154"/>
      <c r="K35" s="155"/>
      <c r="L35" s="154"/>
      <c r="M35" s="155"/>
      <c r="N35" s="61"/>
      <c r="O35" s="62"/>
      <c r="P35" s="62"/>
    </row>
    <row r="36" spans="1:19" s="30" customFormat="1" ht="12.75">
      <c r="A36" s="149" t="s">
        <v>25</v>
      </c>
      <c r="B36" s="137">
        <v>0</v>
      </c>
      <c r="C36" s="138">
        <v>0</v>
      </c>
      <c r="D36" s="137">
        <v>0</v>
      </c>
      <c r="E36" s="138">
        <v>0</v>
      </c>
      <c r="F36" s="137">
        <v>36</v>
      </c>
      <c r="G36" s="138">
        <v>12</v>
      </c>
      <c r="H36" s="137">
        <v>88</v>
      </c>
      <c r="I36" s="138">
        <v>13</v>
      </c>
      <c r="J36" s="137">
        <v>0</v>
      </c>
      <c r="K36" s="138">
        <v>0</v>
      </c>
      <c r="L36" s="137">
        <v>0</v>
      </c>
      <c r="M36" s="138">
        <v>0</v>
      </c>
      <c r="N36" s="8">
        <f aca="true" t="shared" si="4" ref="N36:O40">SUM(L36,J36,H36,F36,D36,B36)</f>
        <v>124</v>
      </c>
      <c r="O36" s="10">
        <f t="shared" si="4"/>
        <v>25</v>
      </c>
      <c r="P36" s="10">
        <f>SUM(N36:O36)</f>
        <v>149</v>
      </c>
      <c r="Q36" s="9"/>
      <c r="R36" s="9"/>
      <c r="S36" s="9"/>
    </row>
    <row r="37" spans="1:19" s="30" customFormat="1" ht="12.75">
      <c r="A37" s="149" t="s">
        <v>26</v>
      </c>
      <c r="B37" s="150">
        <v>0</v>
      </c>
      <c r="C37" s="151">
        <v>0</v>
      </c>
      <c r="D37" s="150">
        <v>0</v>
      </c>
      <c r="E37" s="151">
        <v>0</v>
      </c>
      <c r="F37" s="150">
        <v>0</v>
      </c>
      <c r="G37" s="151">
        <v>0</v>
      </c>
      <c r="H37" s="150">
        <v>45</v>
      </c>
      <c r="I37" s="151">
        <v>36</v>
      </c>
      <c r="J37" s="150">
        <v>0</v>
      </c>
      <c r="K37" s="151">
        <v>0</v>
      </c>
      <c r="L37" s="150">
        <v>48</v>
      </c>
      <c r="M37" s="151">
        <v>8</v>
      </c>
      <c r="N37" s="8">
        <f t="shared" si="4"/>
        <v>93</v>
      </c>
      <c r="O37" s="9">
        <f t="shared" si="4"/>
        <v>44</v>
      </c>
      <c r="P37" s="10">
        <f>SUM(N37:O37)</f>
        <v>137</v>
      </c>
      <c r="Q37" s="9"/>
      <c r="R37" s="9"/>
      <c r="S37" s="9"/>
    </row>
    <row r="38" spans="1:19" s="30" customFormat="1" ht="12.75">
      <c r="A38" s="149" t="s">
        <v>27</v>
      </c>
      <c r="B38" s="150">
        <v>0</v>
      </c>
      <c r="C38" s="151">
        <v>0</v>
      </c>
      <c r="D38" s="150">
        <v>0</v>
      </c>
      <c r="E38" s="151">
        <v>0</v>
      </c>
      <c r="F38" s="150">
        <v>62</v>
      </c>
      <c r="G38" s="151">
        <v>0</v>
      </c>
      <c r="H38" s="150">
        <v>0</v>
      </c>
      <c r="I38" s="151">
        <v>0</v>
      </c>
      <c r="J38" s="150">
        <v>0</v>
      </c>
      <c r="K38" s="151">
        <v>0</v>
      </c>
      <c r="L38" s="150">
        <v>0</v>
      </c>
      <c r="M38" s="151">
        <v>0</v>
      </c>
      <c r="N38" s="8">
        <f t="shared" si="4"/>
        <v>62</v>
      </c>
      <c r="O38" s="9">
        <f t="shared" si="4"/>
        <v>0</v>
      </c>
      <c r="P38" s="10">
        <f>SUM(N38:O38)</f>
        <v>62</v>
      </c>
      <c r="Q38" s="9"/>
      <c r="R38" s="9"/>
      <c r="S38" s="9"/>
    </row>
    <row r="39" spans="1:19" s="32" customFormat="1" ht="12.75">
      <c r="A39" s="156" t="s">
        <v>24</v>
      </c>
      <c r="B39" s="137">
        <v>0</v>
      </c>
      <c r="C39" s="138">
        <v>0</v>
      </c>
      <c r="D39" s="137">
        <v>0</v>
      </c>
      <c r="E39" s="138">
        <v>0</v>
      </c>
      <c r="F39" s="137">
        <v>0</v>
      </c>
      <c r="G39" s="138">
        <v>0</v>
      </c>
      <c r="H39" s="137">
        <v>0</v>
      </c>
      <c r="I39" s="138">
        <v>0</v>
      </c>
      <c r="J39" s="137">
        <v>0</v>
      </c>
      <c r="K39" s="138">
        <v>0</v>
      </c>
      <c r="L39" s="137">
        <v>0</v>
      </c>
      <c r="M39" s="138">
        <v>0</v>
      </c>
      <c r="N39" s="8">
        <f t="shared" si="4"/>
        <v>0</v>
      </c>
      <c r="O39" s="9">
        <f t="shared" si="4"/>
        <v>0</v>
      </c>
      <c r="P39" s="10">
        <f>SUM(N39:O39)</f>
        <v>0</v>
      </c>
      <c r="Q39" s="9"/>
      <c r="R39" s="9"/>
      <c r="S39" s="9"/>
    </row>
    <row r="40" spans="1:19" s="43" customFormat="1" ht="12.75">
      <c r="A40" s="141" t="s">
        <v>12</v>
      </c>
      <c r="B40" s="142">
        <v>0</v>
      </c>
      <c r="C40" s="143">
        <v>0</v>
      </c>
      <c r="D40" s="142">
        <v>0</v>
      </c>
      <c r="E40" s="143">
        <v>0</v>
      </c>
      <c r="F40" s="142">
        <v>98</v>
      </c>
      <c r="G40" s="143">
        <v>12</v>
      </c>
      <c r="H40" s="142">
        <v>133</v>
      </c>
      <c r="I40" s="143">
        <v>49</v>
      </c>
      <c r="J40" s="142">
        <v>0</v>
      </c>
      <c r="K40" s="143">
        <v>0</v>
      </c>
      <c r="L40" s="142">
        <v>48</v>
      </c>
      <c r="M40" s="143">
        <v>8</v>
      </c>
      <c r="N40" s="59">
        <f t="shared" si="4"/>
        <v>279</v>
      </c>
      <c r="O40" s="60">
        <f t="shared" si="4"/>
        <v>69</v>
      </c>
      <c r="P40" s="60">
        <f>SUM(N40:O40)</f>
        <v>348</v>
      </c>
      <c r="Q40" s="29"/>
      <c r="R40" s="9"/>
      <c r="S40" s="9"/>
    </row>
    <row r="41" spans="1:16" s="29" customFormat="1" ht="12.75">
      <c r="A41" s="144" t="s">
        <v>10</v>
      </c>
      <c r="B41" s="145"/>
      <c r="C41" s="146"/>
      <c r="D41" s="145"/>
      <c r="E41" s="146"/>
      <c r="F41" s="145"/>
      <c r="G41" s="146"/>
      <c r="H41" s="145"/>
      <c r="I41" s="146"/>
      <c r="J41" s="145"/>
      <c r="K41" s="146"/>
      <c r="L41" s="145"/>
      <c r="M41" s="146"/>
      <c r="N41" s="61"/>
      <c r="O41" s="62"/>
      <c r="P41" s="62"/>
    </row>
    <row r="42" spans="1:16" s="30" customFormat="1" ht="12.75">
      <c r="A42" s="149" t="s">
        <v>25</v>
      </c>
      <c r="B42" s="137">
        <v>0</v>
      </c>
      <c r="C42" s="138">
        <v>0</v>
      </c>
      <c r="D42" s="137">
        <v>0</v>
      </c>
      <c r="E42" s="138">
        <v>0</v>
      </c>
      <c r="F42" s="137">
        <v>0</v>
      </c>
      <c r="G42" s="138">
        <v>0</v>
      </c>
      <c r="H42" s="137">
        <v>55</v>
      </c>
      <c r="I42" s="138">
        <v>13</v>
      </c>
      <c r="J42" s="137">
        <v>0</v>
      </c>
      <c r="K42" s="138">
        <v>0</v>
      </c>
      <c r="L42" s="137">
        <v>0</v>
      </c>
      <c r="M42" s="138">
        <v>0</v>
      </c>
      <c r="N42" s="8">
        <f aca="true" t="shared" si="5" ref="N42:O47">SUM(L42,J42,H42,F42,D42,B42)</f>
        <v>55</v>
      </c>
      <c r="O42" s="10">
        <f t="shared" si="5"/>
        <v>13</v>
      </c>
      <c r="P42" s="10">
        <f aca="true" t="shared" si="6" ref="P42:P47">SUM(N42:O42)</f>
        <v>68</v>
      </c>
    </row>
    <row r="43" spans="1:16" s="30" customFormat="1" ht="12.75">
      <c r="A43" s="149" t="s">
        <v>26</v>
      </c>
      <c r="B43" s="150">
        <v>0</v>
      </c>
      <c r="C43" s="151">
        <v>0</v>
      </c>
      <c r="D43" s="150">
        <v>0</v>
      </c>
      <c r="E43" s="151">
        <v>0</v>
      </c>
      <c r="F43" s="150">
        <v>204</v>
      </c>
      <c r="G43" s="151">
        <v>29</v>
      </c>
      <c r="H43" s="150">
        <v>0</v>
      </c>
      <c r="I43" s="151">
        <v>0</v>
      </c>
      <c r="J43" s="150">
        <v>0</v>
      </c>
      <c r="K43" s="151">
        <v>0</v>
      </c>
      <c r="L43" s="150">
        <v>0</v>
      </c>
      <c r="M43" s="151">
        <v>0</v>
      </c>
      <c r="N43" s="8">
        <f t="shared" si="5"/>
        <v>204</v>
      </c>
      <c r="O43" s="9">
        <f t="shared" si="5"/>
        <v>29</v>
      </c>
      <c r="P43" s="10">
        <f t="shared" si="6"/>
        <v>233</v>
      </c>
    </row>
    <row r="44" spans="1:16" s="30" customFormat="1" ht="12.75">
      <c r="A44" s="149" t="s">
        <v>27</v>
      </c>
      <c r="B44" s="150">
        <v>0</v>
      </c>
      <c r="C44" s="151">
        <v>0</v>
      </c>
      <c r="D44" s="150">
        <v>0</v>
      </c>
      <c r="E44" s="151">
        <v>0</v>
      </c>
      <c r="F44" s="150">
        <v>62</v>
      </c>
      <c r="G44" s="151">
        <v>11</v>
      </c>
      <c r="H44" s="150">
        <v>0</v>
      </c>
      <c r="I44" s="151">
        <v>0</v>
      </c>
      <c r="J44" s="150">
        <v>0</v>
      </c>
      <c r="K44" s="151">
        <v>0</v>
      </c>
      <c r="L44" s="150">
        <v>0</v>
      </c>
      <c r="M44" s="151">
        <v>0</v>
      </c>
      <c r="N44" s="8">
        <f t="shared" si="5"/>
        <v>62</v>
      </c>
      <c r="O44" s="9">
        <f t="shared" si="5"/>
        <v>11</v>
      </c>
      <c r="P44" s="10">
        <f t="shared" si="6"/>
        <v>73</v>
      </c>
    </row>
    <row r="45" spans="1:16" s="32" customFormat="1" ht="12.75">
      <c r="A45" s="149" t="s">
        <v>24</v>
      </c>
      <c r="B45" s="137">
        <v>0</v>
      </c>
      <c r="C45" s="138">
        <v>0</v>
      </c>
      <c r="D45" s="137">
        <v>0</v>
      </c>
      <c r="E45" s="138">
        <v>0</v>
      </c>
      <c r="F45" s="137">
        <v>0</v>
      </c>
      <c r="G45" s="138">
        <v>0</v>
      </c>
      <c r="H45" s="137">
        <v>0</v>
      </c>
      <c r="I45" s="138">
        <v>0</v>
      </c>
      <c r="J45" s="137">
        <v>0</v>
      </c>
      <c r="K45" s="138">
        <v>0</v>
      </c>
      <c r="L45" s="137">
        <v>0</v>
      </c>
      <c r="M45" s="138">
        <v>0</v>
      </c>
      <c r="N45" s="8">
        <f t="shared" si="5"/>
        <v>0</v>
      </c>
      <c r="O45" s="9">
        <f t="shared" si="5"/>
        <v>0</v>
      </c>
      <c r="P45" s="10">
        <f t="shared" si="6"/>
        <v>0</v>
      </c>
    </row>
    <row r="46" spans="1:16" s="32" customFormat="1" ht="12.75">
      <c r="A46" s="149" t="s">
        <v>75</v>
      </c>
      <c r="B46" s="137">
        <v>0</v>
      </c>
      <c r="C46" s="138">
        <v>0</v>
      </c>
      <c r="D46" s="137">
        <v>0</v>
      </c>
      <c r="E46" s="138">
        <v>0</v>
      </c>
      <c r="F46" s="137">
        <v>0</v>
      </c>
      <c r="G46" s="138">
        <v>0</v>
      </c>
      <c r="H46" s="137">
        <v>0</v>
      </c>
      <c r="I46" s="138">
        <v>0</v>
      </c>
      <c r="J46" s="137">
        <v>0</v>
      </c>
      <c r="K46" s="138">
        <v>0</v>
      </c>
      <c r="L46" s="137">
        <v>0</v>
      </c>
      <c r="M46" s="138">
        <v>0</v>
      </c>
      <c r="N46" s="8">
        <f t="shared" si="5"/>
        <v>0</v>
      </c>
      <c r="O46" s="9">
        <f t="shared" si="5"/>
        <v>0</v>
      </c>
      <c r="P46" s="10">
        <f t="shared" si="6"/>
        <v>0</v>
      </c>
    </row>
    <row r="47" spans="1:16" s="31" customFormat="1" ht="12.75">
      <c r="A47" s="141" t="s">
        <v>12</v>
      </c>
      <c r="B47" s="142">
        <v>0</v>
      </c>
      <c r="C47" s="143">
        <v>0</v>
      </c>
      <c r="D47" s="142">
        <v>0</v>
      </c>
      <c r="E47" s="143">
        <v>0</v>
      </c>
      <c r="F47" s="142">
        <v>266</v>
      </c>
      <c r="G47" s="143">
        <v>40</v>
      </c>
      <c r="H47" s="142">
        <v>55</v>
      </c>
      <c r="I47" s="143">
        <v>13</v>
      </c>
      <c r="J47" s="142">
        <v>0</v>
      </c>
      <c r="K47" s="143">
        <v>0</v>
      </c>
      <c r="L47" s="142">
        <v>0</v>
      </c>
      <c r="M47" s="143">
        <v>0</v>
      </c>
      <c r="N47" s="59">
        <f t="shared" si="5"/>
        <v>321</v>
      </c>
      <c r="O47" s="60">
        <f t="shared" si="5"/>
        <v>53</v>
      </c>
      <c r="P47" s="60">
        <f t="shared" si="6"/>
        <v>374</v>
      </c>
    </row>
    <row r="48" spans="1:16" s="29" customFormat="1" ht="12">
      <c r="A48" s="132" t="s">
        <v>15</v>
      </c>
      <c r="B48" s="157"/>
      <c r="C48" s="158"/>
      <c r="D48" s="157"/>
      <c r="E48" s="158"/>
      <c r="F48" s="157"/>
      <c r="G48" s="158"/>
      <c r="H48" s="157"/>
      <c r="I48" s="158"/>
      <c r="J48" s="157"/>
      <c r="K48" s="158"/>
      <c r="L48" s="157"/>
      <c r="M48" s="158"/>
      <c r="N48" s="159"/>
      <c r="O48" s="160"/>
      <c r="P48" s="160"/>
    </row>
    <row r="49" spans="1:16" s="30" customFormat="1" ht="11.25">
      <c r="A49" s="30" t="s">
        <v>25</v>
      </c>
      <c r="B49" s="164">
        <f>SUM(B12,B18,B24,B30,B36,B42)</f>
        <v>0</v>
      </c>
      <c r="C49" s="165">
        <f aca="true" t="shared" si="7" ref="C49:P49">SUM(C12,C18,C24,C30,C36,C42)</f>
        <v>0</v>
      </c>
      <c r="D49" s="164">
        <f t="shared" si="7"/>
        <v>0</v>
      </c>
      <c r="E49" s="165">
        <f t="shared" si="7"/>
        <v>0</v>
      </c>
      <c r="F49" s="164">
        <f t="shared" si="7"/>
        <v>42</v>
      </c>
      <c r="G49" s="165">
        <f t="shared" si="7"/>
        <v>12</v>
      </c>
      <c r="H49" s="164">
        <f t="shared" si="7"/>
        <v>293</v>
      </c>
      <c r="I49" s="165">
        <f t="shared" si="7"/>
        <v>38</v>
      </c>
      <c r="J49" s="164">
        <f t="shared" si="7"/>
        <v>0</v>
      </c>
      <c r="K49" s="165">
        <f t="shared" si="7"/>
        <v>0</v>
      </c>
      <c r="L49" s="164">
        <f t="shared" si="7"/>
        <v>0</v>
      </c>
      <c r="M49" s="165">
        <f t="shared" si="7"/>
        <v>0</v>
      </c>
      <c r="N49" s="161">
        <f t="shared" si="7"/>
        <v>335</v>
      </c>
      <c r="O49" s="162">
        <f t="shared" si="7"/>
        <v>50</v>
      </c>
      <c r="P49" s="162">
        <f t="shared" si="7"/>
        <v>385</v>
      </c>
    </row>
    <row r="50" spans="1:16" s="30" customFormat="1" ht="11.25">
      <c r="A50" s="163" t="s">
        <v>26</v>
      </c>
      <c r="B50" s="164">
        <f>SUM(B13,B19,B25,B31,B37,B43)</f>
        <v>0</v>
      </c>
      <c r="C50" s="165">
        <f aca="true" t="shared" si="8" ref="C50:P50">SUM(C13,C19,C25,C31,C37,C43)</f>
        <v>0</v>
      </c>
      <c r="D50" s="164">
        <f t="shared" si="8"/>
        <v>0</v>
      </c>
      <c r="E50" s="165">
        <f t="shared" si="8"/>
        <v>0</v>
      </c>
      <c r="F50" s="164">
        <f t="shared" si="8"/>
        <v>354</v>
      </c>
      <c r="G50" s="165">
        <f t="shared" si="8"/>
        <v>39</v>
      </c>
      <c r="H50" s="164">
        <f t="shared" si="8"/>
        <v>173</v>
      </c>
      <c r="I50" s="165">
        <f t="shared" si="8"/>
        <v>76</v>
      </c>
      <c r="J50" s="164">
        <f t="shared" si="8"/>
        <v>12</v>
      </c>
      <c r="K50" s="165">
        <f t="shared" si="8"/>
        <v>9</v>
      </c>
      <c r="L50" s="164">
        <f t="shared" si="8"/>
        <v>231</v>
      </c>
      <c r="M50" s="165">
        <f t="shared" si="8"/>
        <v>38</v>
      </c>
      <c r="N50" s="161">
        <f t="shared" si="8"/>
        <v>770</v>
      </c>
      <c r="O50" s="162">
        <f t="shared" si="8"/>
        <v>162</v>
      </c>
      <c r="P50" s="162">
        <f t="shared" si="8"/>
        <v>932</v>
      </c>
    </row>
    <row r="51" spans="1:16" s="32" customFormat="1" ht="11.25">
      <c r="A51" s="163" t="s">
        <v>27</v>
      </c>
      <c r="B51" s="164">
        <f>SUM(B14,B20,B32,B38,B44)</f>
        <v>0</v>
      </c>
      <c r="C51" s="165">
        <f aca="true" t="shared" si="9" ref="C51:P51">SUM(C14,C20,C32,C38,C44)</f>
        <v>0</v>
      </c>
      <c r="D51" s="164">
        <f t="shared" si="9"/>
        <v>0</v>
      </c>
      <c r="E51" s="165">
        <f t="shared" si="9"/>
        <v>0</v>
      </c>
      <c r="F51" s="164">
        <f t="shared" si="9"/>
        <v>124</v>
      </c>
      <c r="G51" s="165">
        <f t="shared" si="9"/>
        <v>11</v>
      </c>
      <c r="H51" s="164">
        <f t="shared" si="9"/>
        <v>0</v>
      </c>
      <c r="I51" s="165">
        <f t="shared" si="9"/>
        <v>0</v>
      </c>
      <c r="J51" s="164">
        <f t="shared" si="9"/>
        <v>0</v>
      </c>
      <c r="K51" s="165">
        <f t="shared" si="9"/>
        <v>0</v>
      </c>
      <c r="L51" s="164">
        <f t="shared" si="9"/>
        <v>0</v>
      </c>
      <c r="M51" s="165">
        <f t="shared" si="9"/>
        <v>0</v>
      </c>
      <c r="N51" s="161">
        <f t="shared" si="9"/>
        <v>124</v>
      </c>
      <c r="O51" s="166">
        <f t="shared" si="9"/>
        <v>11</v>
      </c>
      <c r="P51" s="162">
        <f t="shared" si="9"/>
        <v>135</v>
      </c>
    </row>
    <row r="52" spans="1:16" s="32" customFormat="1" ht="11.25">
      <c r="A52" s="163" t="s">
        <v>24</v>
      </c>
      <c r="B52" s="164">
        <f>SUM(B15,B21,B26,B33,B39,B45)</f>
        <v>0</v>
      </c>
      <c r="C52" s="165">
        <f aca="true" t="shared" si="10" ref="C52:P52">SUM(C15,C21,C26,C33,C39,C45)</f>
        <v>0</v>
      </c>
      <c r="D52" s="164">
        <f t="shared" si="10"/>
        <v>0</v>
      </c>
      <c r="E52" s="165">
        <f t="shared" si="10"/>
        <v>0</v>
      </c>
      <c r="F52" s="164">
        <f t="shared" si="10"/>
        <v>0</v>
      </c>
      <c r="G52" s="165">
        <f t="shared" si="10"/>
        <v>0</v>
      </c>
      <c r="H52" s="164">
        <f t="shared" si="10"/>
        <v>0</v>
      </c>
      <c r="I52" s="165">
        <f t="shared" si="10"/>
        <v>0</v>
      </c>
      <c r="J52" s="164">
        <f t="shared" si="10"/>
        <v>0</v>
      </c>
      <c r="K52" s="165">
        <f t="shared" si="10"/>
        <v>0</v>
      </c>
      <c r="L52" s="164">
        <f t="shared" si="10"/>
        <v>0</v>
      </c>
      <c r="M52" s="165">
        <f t="shared" si="10"/>
        <v>0</v>
      </c>
      <c r="N52" s="164">
        <f t="shared" si="10"/>
        <v>0</v>
      </c>
      <c r="O52" s="162">
        <f t="shared" si="10"/>
        <v>0</v>
      </c>
      <c r="P52" s="162">
        <f t="shared" si="10"/>
        <v>0</v>
      </c>
    </row>
    <row r="53" spans="1:16" s="32" customFormat="1" ht="11.25">
      <c r="A53" s="163" t="s">
        <v>75</v>
      </c>
      <c r="B53" s="164">
        <f>SUM(B46)</f>
        <v>0</v>
      </c>
      <c r="C53" s="165">
        <f aca="true" t="shared" si="11" ref="C53:P53">SUM(C46)</f>
        <v>0</v>
      </c>
      <c r="D53" s="164">
        <f t="shared" si="11"/>
        <v>0</v>
      </c>
      <c r="E53" s="165">
        <f t="shared" si="11"/>
        <v>0</v>
      </c>
      <c r="F53" s="164">
        <f t="shared" si="11"/>
        <v>0</v>
      </c>
      <c r="G53" s="165">
        <f t="shared" si="11"/>
        <v>0</v>
      </c>
      <c r="H53" s="164">
        <f t="shared" si="11"/>
        <v>0</v>
      </c>
      <c r="I53" s="165">
        <f t="shared" si="11"/>
        <v>0</v>
      </c>
      <c r="J53" s="164">
        <f t="shared" si="11"/>
        <v>0</v>
      </c>
      <c r="K53" s="165">
        <f t="shared" si="11"/>
        <v>0</v>
      </c>
      <c r="L53" s="164">
        <f t="shared" si="11"/>
        <v>0</v>
      </c>
      <c r="M53" s="165">
        <f t="shared" si="11"/>
        <v>0</v>
      </c>
      <c r="N53" s="162">
        <f t="shared" si="11"/>
        <v>0</v>
      </c>
      <c r="O53" s="162">
        <f t="shared" si="11"/>
        <v>0</v>
      </c>
      <c r="P53" s="162">
        <f t="shared" si="11"/>
        <v>0</v>
      </c>
    </row>
    <row r="54" spans="1:16" s="32" customFormat="1" ht="11.25">
      <c r="A54" s="163" t="s">
        <v>28</v>
      </c>
      <c r="B54" s="164">
        <f>SUM(B27)</f>
        <v>0</v>
      </c>
      <c r="C54" s="165">
        <f aca="true" t="shared" si="12" ref="C54:P54">SUM(C27)</f>
        <v>0</v>
      </c>
      <c r="D54" s="164">
        <f t="shared" si="12"/>
        <v>0</v>
      </c>
      <c r="E54" s="165">
        <f t="shared" si="12"/>
        <v>0</v>
      </c>
      <c r="F54" s="164">
        <f t="shared" si="12"/>
        <v>0</v>
      </c>
      <c r="G54" s="165">
        <f t="shared" si="12"/>
        <v>0</v>
      </c>
      <c r="H54" s="164">
        <f t="shared" si="12"/>
        <v>0</v>
      </c>
      <c r="I54" s="165">
        <f t="shared" si="12"/>
        <v>0</v>
      </c>
      <c r="J54" s="164">
        <f t="shared" si="12"/>
        <v>0</v>
      </c>
      <c r="K54" s="165">
        <f t="shared" si="12"/>
        <v>0</v>
      </c>
      <c r="L54" s="164">
        <f t="shared" si="12"/>
        <v>0</v>
      </c>
      <c r="M54" s="165">
        <f t="shared" si="12"/>
        <v>0</v>
      </c>
      <c r="N54" s="161">
        <f t="shared" si="12"/>
        <v>0</v>
      </c>
      <c r="O54" s="166">
        <f t="shared" si="12"/>
        <v>0</v>
      </c>
      <c r="P54" s="162">
        <f t="shared" si="12"/>
        <v>0</v>
      </c>
    </row>
    <row r="55" spans="1:16" s="31" customFormat="1" ht="12">
      <c r="A55" s="141" t="s">
        <v>12</v>
      </c>
      <c r="B55" s="142">
        <f>SUM(B49:B54)</f>
        <v>0</v>
      </c>
      <c r="C55" s="143">
        <f aca="true" t="shared" si="13" ref="C55:P55">SUM(C49:C54)</f>
        <v>0</v>
      </c>
      <c r="D55" s="142">
        <f t="shared" si="13"/>
        <v>0</v>
      </c>
      <c r="E55" s="143">
        <f t="shared" si="13"/>
        <v>0</v>
      </c>
      <c r="F55" s="142">
        <f t="shared" si="13"/>
        <v>520</v>
      </c>
      <c r="G55" s="143">
        <f t="shared" si="13"/>
        <v>62</v>
      </c>
      <c r="H55" s="142">
        <f t="shared" si="13"/>
        <v>466</v>
      </c>
      <c r="I55" s="143">
        <f t="shared" si="13"/>
        <v>114</v>
      </c>
      <c r="J55" s="142">
        <f t="shared" si="13"/>
        <v>12</v>
      </c>
      <c r="K55" s="143">
        <f t="shared" si="13"/>
        <v>9</v>
      </c>
      <c r="L55" s="142">
        <f t="shared" si="13"/>
        <v>231</v>
      </c>
      <c r="M55" s="143">
        <f t="shared" si="13"/>
        <v>38</v>
      </c>
      <c r="N55" s="46">
        <f t="shared" si="13"/>
        <v>1229</v>
      </c>
      <c r="O55" s="47">
        <f t="shared" si="13"/>
        <v>223</v>
      </c>
      <c r="P55" s="47">
        <f t="shared" si="13"/>
        <v>1452</v>
      </c>
    </row>
    <row r="57" ht="12.75">
      <c r="A57" s="74" t="s">
        <v>38</v>
      </c>
    </row>
    <row r="58" ht="12.75">
      <c r="A58" s="298" t="s">
        <v>186</v>
      </c>
    </row>
    <row r="59" ht="12.75">
      <c r="A59" s="298" t="s">
        <v>187</v>
      </c>
    </row>
    <row r="60" ht="12.75">
      <c r="A60" s="298" t="s">
        <v>188</v>
      </c>
    </row>
    <row r="61" ht="12.75">
      <c r="A61" s="298" t="s">
        <v>189</v>
      </c>
    </row>
    <row r="62" ht="12.75">
      <c r="A62" s="299" t="s">
        <v>190</v>
      </c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zoomScalePageLayoutView="0" workbookViewId="0" topLeftCell="A28">
      <selection activeCell="B96" sqref="B96"/>
    </sheetView>
  </sheetViews>
  <sheetFormatPr defaultColWidth="9.140625" defaultRowHeight="12.75"/>
  <cols>
    <col min="1" max="1" width="40.8515625" style="230" customWidth="1"/>
    <col min="2" max="3" width="6.8515625" style="242" customWidth="1"/>
    <col min="4" max="4" width="6.8515625" style="230" customWidth="1"/>
    <col min="5" max="6" width="6.8515625" style="242" customWidth="1"/>
    <col min="7" max="7" width="6.8515625" style="230" customWidth="1"/>
    <col min="8" max="9" width="6.8515625" style="242" customWidth="1"/>
    <col min="10" max="10" width="6.8515625" style="230" customWidth="1"/>
    <col min="11" max="12" width="6.8515625" style="242" customWidth="1"/>
    <col min="13" max="13" width="6.8515625" style="230" customWidth="1"/>
    <col min="14" max="15" width="6.8515625" style="242" customWidth="1"/>
    <col min="16" max="16" width="6.8515625" style="230" customWidth="1"/>
    <col min="17" max="18" width="6.8515625" style="242" customWidth="1"/>
    <col min="19" max="19" width="6.8515625" style="230" customWidth="1"/>
    <col min="20" max="21" width="6.8515625" style="242" customWidth="1"/>
    <col min="22" max="22" width="6.8515625" style="230" customWidth="1"/>
    <col min="23" max="23" width="0.13671875" style="242" hidden="1" customWidth="1"/>
    <col min="24" max="25" width="13.421875" style="242" customWidth="1"/>
    <col min="26" max="26" width="10.57421875" style="242" customWidth="1"/>
    <col min="27" max="28" width="5.00390625" style="242" customWidth="1"/>
    <col min="29" max="29" width="10.57421875" style="242" customWidth="1"/>
    <col min="30" max="31" width="4.7109375" style="242" customWidth="1"/>
    <col min="32" max="32" width="10.28125" style="242" customWidth="1"/>
    <col min="33" max="33" width="19.00390625" style="242" customWidth="1"/>
    <col min="34" max="35" width="12.00390625" style="242" customWidth="1"/>
    <col min="36" max="36" width="10.57421875" style="242" customWidth="1"/>
    <col min="37" max="38" width="5.00390625" style="242" customWidth="1"/>
    <col min="39" max="39" width="10.57421875" style="242" customWidth="1"/>
    <col min="40" max="41" width="4.7109375" style="242" customWidth="1"/>
    <col min="42" max="42" width="10.28125" style="242" customWidth="1"/>
    <col min="43" max="43" width="17.57421875" style="242" customWidth="1"/>
    <col min="44" max="44" width="43.421875" style="242" customWidth="1"/>
    <col min="45" max="46" width="7.00390625" style="242" customWidth="1"/>
    <col min="47" max="47" width="9.28125" style="242" customWidth="1"/>
    <col min="48" max="16384" width="8.8515625" style="242" customWidth="1"/>
  </cols>
  <sheetData>
    <row r="1" ht="12.75">
      <c r="A1" s="4" t="s">
        <v>178</v>
      </c>
    </row>
    <row r="2" spans="1:23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2.75">
      <c r="A3" s="300" t="s">
        <v>158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12.75">
      <c r="A4" s="300" t="s">
        <v>160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ht="13.5" thickBot="1"/>
    <row r="6" spans="1:22" ht="12.75">
      <c r="A6" s="244"/>
      <c r="B6" s="313" t="s">
        <v>11</v>
      </c>
      <c r="C6" s="314"/>
      <c r="D6" s="315"/>
      <c r="E6" s="313" t="s">
        <v>3</v>
      </c>
      <c r="F6" s="314"/>
      <c r="G6" s="315"/>
      <c r="H6" s="313" t="s">
        <v>4</v>
      </c>
      <c r="I6" s="314"/>
      <c r="J6" s="315"/>
      <c r="K6" s="313" t="s">
        <v>5</v>
      </c>
      <c r="L6" s="314"/>
      <c r="M6" s="315"/>
      <c r="N6" s="313" t="s">
        <v>68</v>
      </c>
      <c r="O6" s="314"/>
      <c r="P6" s="315"/>
      <c r="Q6" s="313" t="s">
        <v>29</v>
      </c>
      <c r="R6" s="314"/>
      <c r="S6" s="315"/>
      <c r="T6" s="313" t="s">
        <v>12</v>
      </c>
      <c r="U6" s="314"/>
      <c r="V6" s="314"/>
    </row>
    <row r="7" spans="1:22" ht="12.75">
      <c r="A7" s="245"/>
      <c r="B7" s="246" t="s">
        <v>0</v>
      </c>
      <c r="C7" s="247" t="s">
        <v>1</v>
      </c>
      <c r="D7" s="248" t="s">
        <v>13</v>
      </c>
      <c r="E7" s="246" t="s">
        <v>0</v>
      </c>
      <c r="F7" s="247" t="s">
        <v>1</v>
      </c>
      <c r="G7" s="248" t="s">
        <v>13</v>
      </c>
      <c r="H7" s="246" t="s">
        <v>0</v>
      </c>
      <c r="I7" s="247" t="s">
        <v>1</v>
      </c>
      <c r="J7" s="248" t="s">
        <v>13</v>
      </c>
      <c r="K7" s="246" t="s">
        <v>0</v>
      </c>
      <c r="L7" s="247" t="s">
        <v>1</v>
      </c>
      <c r="M7" s="248" t="s">
        <v>13</v>
      </c>
      <c r="N7" s="246" t="s">
        <v>0</v>
      </c>
      <c r="O7" s="247" t="s">
        <v>1</v>
      </c>
      <c r="P7" s="248" t="s">
        <v>13</v>
      </c>
      <c r="Q7" s="246" t="s">
        <v>0</v>
      </c>
      <c r="R7" s="247" t="s">
        <v>1</v>
      </c>
      <c r="S7" s="248" t="s">
        <v>13</v>
      </c>
      <c r="T7" s="246" t="s">
        <v>0</v>
      </c>
      <c r="U7" s="247" t="s">
        <v>1</v>
      </c>
      <c r="V7" s="247" t="s">
        <v>13</v>
      </c>
    </row>
    <row r="8" spans="1:22" ht="12.75">
      <c r="A8" s="4" t="s">
        <v>134</v>
      </c>
      <c r="B8" s="249"/>
      <c r="C8" s="250"/>
      <c r="D8" s="251"/>
      <c r="E8" s="249"/>
      <c r="F8" s="250"/>
      <c r="G8" s="251"/>
      <c r="H8" s="249"/>
      <c r="I8" s="250"/>
      <c r="J8" s="251"/>
      <c r="K8" s="249"/>
      <c r="L8" s="250"/>
      <c r="M8" s="251"/>
      <c r="N8" s="249"/>
      <c r="O8" s="250"/>
      <c r="P8" s="251"/>
      <c r="Q8" s="249"/>
      <c r="R8" s="250"/>
      <c r="S8" s="252"/>
      <c r="T8" s="233"/>
      <c r="U8" s="253"/>
      <c r="V8" s="233"/>
    </row>
    <row r="9" spans="1:22" ht="12.75">
      <c r="A9" s="230" t="s">
        <v>183</v>
      </c>
      <c r="B9" s="249">
        <v>281</v>
      </c>
      <c r="C9" s="250">
        <v>184</v>
      </c>
      <c r="D9" s="251">
        <v>465</v>
      </c>
      <c r="E9" s="249">
        <v>745</v>
      </c>
      <c r="F9" s="250">
        <v>444</v>
      </c>
      <c r="G9" s="251">
        <v>1189</v>
      </c>
      <c r="H9" s="249">
        <v>25</v>
      </c>
      <c r="I9" s="250">
        <v>10</v>
      </c>
      <c r="J9" s="251">
        <v>35</v>
      </c>
      <c r="K9" s="249">
        <v>149</v>
      </c>
      <c r="L9" s="250">
        <v>78</v>
      </c>
      <c r="M9" s="251">
        <v>227</v>
      </c>
      <c r="N9" s="249">
        <v>13</v>
      </c>
      <c r="O9" s="250">
        <v>5</v>
      </c>
      <c r="P9" s="251">
        <v>18</v>
      </c>
      <c r="Q9" s="249">
        <v>14</v>
      </c>
      <c r="R9" s="250">
        <v>2</v>
      </c>
      <c r="S9" s="251">
        <v>16</v>
      </c>
      <c r="T9" s="249">
        <f>SUM(Q9,N9,K9,H9,E9,B9)</f>
        <v>1227</v>
      </c>
      <c r="U9" s="251">
        <f>SUM(R9,O9,L9,I9,F9,C9)</f>
        <v>723</v>
      </c>
      <c r="V9" s="251">
        <f>SUM(S9,P9,M9,J9,G9,D9)</f>
        <v>1950</v>
      </c>
    </row>
    <row r="10" spans="1:24" ht="12.75">
      <c r="A10" s="236" t="s">
        <v>109</v>
      </c>
      <c r="B10" s="249">
        <v>63</v>
      </c>
      <c r="C10" s="250">
        <v>0</v>
      </c>
      <c r="D10" s="251">
        <v>63</v>
      </c>
      <c r="E10" s="249">
        <v>65</v>
      </c>
      <c r="F10" s="250">
        <v>1</v>
      </c>
      <c r="G10" s="251">
        <v>66</v>
      </c>
      <c r="H10" s="249">
        <v>0</v>
      </c>
      <c r="I10" s="250">
        <v>0</v>
      </c>
      <c r="J10" s="251">
        <v>0</v>
      </c>
      <c r="K10" s="249">
        <v>0</v>
      </c>
      <c r="L10" s="250">
        <v>0</v>
      </c>
      <c r="M10" s="251">
        <v>0</v>
      </c>
      <c r="N10" s="249">
        <v>0</v>
      </c>
      <c r="O10" s="250">
        <v>0</v>
      </c>
      <c r="P10" s="251">
        <v>0</v>
      </c>
      <c r="Q10" s="249">
        <v>0</v>
      </c>
      <c r="R10" s="250">
        <v>0</v>
      </c>
      <c r="S10" s="251">
        <v>0</v>
      </c>
      <c r="T10" s="249">
        <f aca="true" t="shared" si="0" ref="T10:T24">SUM(Q10,N10,K10,H10,E10,B10)</f>
        <v>128</v>
      </c>
      <c r="U10" s="251">
        <f aca="true" t="shared" si="1" ref="U10:U24">SUM(R10,O10,L10,I10,F10,C10)</f>
        <v>1</v>
      </c>
      <c r="V10" s="251">
        <f aca="true" t="shared" si="2" ref="V10:V24">SUM(S10,P10,M10,J10,G10,D10)</f>
        <v>129</v>
      </c>
      <c r="X10" s="250"/>
    </row>
    <row r="11" spans="1:22" s="230" customFormat="1" ht="12.75">
      <c r="A11" s="230" t="s">
        <v>86</v>
      </c>
      <c r="B11" s="235">
        <v>63</v>
      </c>
      <c r="C11" s="234">
        <v>19</v>
      </c>
      <c r="D11" s="227">
        <v>82</v>
      </c>
      <c r="E11" s="254">
        <v>93</v>
      </c>
      <c r="F11" s="234">
        <v>41</v>
      </c>
      <c r="G11" s="227">
        <v>134</v>
      </c>
      <c r="H11" s="254">
        <v>0</v>
      </c>
      <c r="I11" s="234">
        <v>0</v>
      </c>
      <c r="J11" s="227">
        <v>0</v>
      </c>
      <c r="K11" s="254">
        <v>0</v>
      </c>
      <c r="L11" s="234">
        <v>0</v>
      </c>
      <c r="M11" s="227">
        <v>0</v>
      </c>
      <c r="N11" s="254">
        <v>0</v>
      </c>
      <c r="O11" s="234">
        <v>0</v>
      </c>
      <c r="P11" s="227">
        <v>0</v>
      </c>
      <c r="Q11" s="254">
        <v>0</v>
      </c>
      <c r="R11" s="234">
        <v>0</v>
      </c>
      <c r="S11" s="227">
        <v>0</v>
      </c>
      <c r="T11" s="249">
        <f t="shared" si="0"/>
        <v>156</v>
      </c>
      <c r="U11" s="251">
        <f t="shared" si="1"/>
        <v>60</v>
      </c>
      <c r="V11" s="251">
        <f t="shared" si="2"/>
        <v>216</v>
      </c>
    </row>
    <row r="12" spans="1:22" s="230" customFormat="1" ht="12.75">
      <c r="A12" s="230" t="s">
        <v>110</v>
      </c>
      <c r="B12" s="235">
        <v>0</v>
      </c>
      <c r="C12" s="234">
        <v>0</v>
      </c>
      <c r="D12" s="227">
        <v>0</v>
      </c>
      <c r="E12" s="235">
        <v>0</v>
      </c>
      <c r="F12" s="234">
        <v>0</v>
      </c>
      <c r="G12" s="227">
        <v>0</v>
      </c>
      <c r="H12" s="254">
        <v>0</v>
      </c>
      <c r="I12" s="234">
        <v>0</v>
      </c>
      <c r="J12" s="227">
        <v>0</v>
      </c>
      <c r="K12" s="254">
        <v>0</v>
      </c>
      <c r="L12" s="234">
        <v>0</v>
      </c>
      <c r="M12" s="227">
        <v>0</v>
      </c>
      <c r="N12" s="254">
        <v>0</v>
      </c>
      <c r="O12" s="234">
        <v>0</v>
      </c>
      <c r="P12" s="227">
        <v>0</v>
      </c>
      <c r="Q12" s="254">
        <v>15</v>
      </c>
      <c r="R12" s="234">
        <v>2</v>
      </c>
      <c r="S12" s="227">
        <v>17</v>
      </c>
      <c r="T12" s="249">
        <f t="shared" si="0"/>
        <v>15</v>
      </c>
      <c r="U12" s="251">
        <f t="shared" si="1"/>
        <v>2</v>
      </c>
      <c r="V12" s="251">
        <f t="shared" si="2"/>
        <v>17</v>
      </c>
    </row>
    <row r="13" spans="1:22" s="230" customFormat="1" ht="12.75">
      <c r="A13" s="230" t="s">
        <v>87</v>
      </c>
      <c r="B13" s="235">
        <v>189</v>
      </c>
      <c r="C13" s="234">
        <v>188</v>
      </c>
      <c r="D13" s="227">
        <v>377</v>
      </c>
      <c r="E13" s="235">
        <v>320</v>
      </c>
      <c r="F13" s="234">
        <v>304</v>
      </c>
      <c r="G13" s="227">
        <v>624</v>
      </c>
      <c r="H13" s="254">
        <v>16</v>
      </c>
      <c r="I13" s="234">
        <v>18</v>
      </c>
      <c r="J13" s="227">
        <v>34</v>
      </c>
      <c r="K13" s="254">
        <v>81</v>
      </c>
      <c r="L13" s="234">
        <v>68</v>
      </c>
      <c r="M13" s="227">
        <v>149</v>
      </c>
      <c r="N13" s="254">
        <v>16</v>
      </c>
      <c r="O13" s="234">
        <v>12</v>
      </c>
      <c r="P13" s="227">
        <v>28</v>
      </c>
      <c r="Q13" s="254">
        <v>0</v>
      </c>
      <c r="R13" s="234">
        <v>0</v>
      </c>
      <c r="S13" s="227">
        <v>0</v>
      </c>
      <c r="T13" s="249">
        <f t="shared" si="0"/>
        <v>622</v>
      </c>
      <c r="U13" s="251">
        <f t="shared" si="1"/>
        <v>590</v>
      </c>
      <c r="V13" s="251">
        <f t="shared" si="2"/>
        <v>1212</v>
      </c>
    </row>
    <row r="14" spans="1:22" s="230" customFormat="1" ht="12.75">
      <c r="A14" s="230" t="s">
        <v>88</v>
      </c>
      <c r="B14" s="235">
        <v>119</v>
      </c>
      <c r="C14" s="234">
        <v>4</v>
      </c>
      <c r="D14" s="227">
        <v>123</v>
      </c>
      <c r="E14" s="235">
        <v>460</v>
      </c>
      <c r="F14" s="234">
        <v>8</v>
      </c>
      <c r="G14" s="227">
        <v>468</v>
      </c>
      <c r="H14" s="254">
        <v>15</v>
      </c>
      <c r="I14" s="234">
        <v>0</v>
      </c>
      <c r="J14" s="227">
        <v>15</v>
      </c>
      <c r="K14" s="254">
        <v>116</v>
      </c>
      <c r="L14" s="234">
        <v>1</v>
      </c>
      <c r="M14" s="227">
        <v>117</v>
      </c>
      <c r="N14" s="254">
        <v>20</v>
      </c>
      <c r="O14" s="234">
        <v>0</v>
      </c>
      <c r="P14" s="227">
        <v>20</v>
      </c>
      <c r="Q14" s="254">
        <v>0</v>
      </c>
      <c r="R14" s="234">
        <v>0</v>
      </c>
      <c r="S14" s="227">
        <v>0</v>
      </c>
      <c r="T14" s="249">
        <f t="shared" si="0"/>
        <v>730</v>
      </c>
      <c r="U14" s="251">
        <f t="shared" si="1"/>
        <v>13</v>
      </c>
      <c r="V14" s="251">
        <f t="shared" si="2"/>
        <v>743</v>
      </c>
    </row>
    <row r="15" spans="1:22" s="230" customFormat="1" ht="12.75">
      <c r="A15" s="230" t="s">
        <v>105</v>
      </c>
      <c r="B15" s="235">
        <v>0</v>
      </c>
      <c r="C15" s="234">
        <v>0</v>
      </c>
      <c r="D15" s="227">
        <v>0</v>
      </c>
      <c r="E15" s="235">
        <v>0</v>
      </c>
      <c r="F15" s="234">
        <v>1</v>
      </c>
      <c r="G15" s="227">
        <v>1</v>
      </c>
      <c r="H15" s="254">
        <v>0</v>
      </c>
      <c r="I15" s="234">
        <v>0</v>
      </c>
      <c r="J15" s="227">
        <v>0</v>
      </c>
      <c r="K15" s="254">
        <v>0</v>
      </c>
      <c r="L15" s="234">
        <v>0</v>
      </c>
      <c r="M15" s="227">
        <v>0</v>
      </c>
      <c r="N15" s="254">
        <v>0</v>
      </c>
      <c r="O15" s="234">
        <v>0</v>
      </c>
      <c r="P15" s="227">
        <v>0</v>
      </c>
      <c r="Q15" s="254">
        <v>0</v>
      </c>
      <c r="R15" s="234">
        <v>0</v>
      </c>
      <c r="S15" s="227">
        <v>0</v>
      </c>
      <c r="T15" s="249">
        <f t="shared" si="0"/>
        <v>0</v>
      </c>
      <c r="U15" s="251">
        <f t="shared" si="1"/>
        <v>1</v>
      </c>
      <c r="V15" s="251">
        <f t="shared" si="2"/>
        <v>1</v>
      </c>
    </row>
    <row r="16" spans="1:22" s="230" customFormat="1" ht="12.75">
      <c r="A16" s="230" t="s">
        <v>89</v>
      </c>
      <c r="B16" s="235">
        <v>151</v>
      </c>
      <c r="C16" s="234">
        <v>6</v>
      </c>
      <c r="D16" s="227">
        <v>157</v>
      </c>
      <c r="E16" s="235">
        <v>234</v>
      </c>
      <c r="F16" s="234">
        <v>6</v>
      </c>
      <c r="G16" s="227">
        <v>240</v>
      </c>
      <c r="H16" s="254">
        <v>0</v>
      </c>
      <c r="I16" s="234">
        <v>0</v>
      </c>
      <c r="J16" s="227">
        <v>0</v>
      </c>
      <c r="K16" s="254">
        <v>0</v>
      </c>
      <c r="L16" s="234">
        <v>0</v>
      </c>
      <c r="M16" s="227">
        <v>0</v>
      </c>
      <c r="N16" s="254">
        <v>0</v>
      </c>
      <c r="O16" s="234">
        <v>0</v>
      </c>
      <c r="P16" s="227">
        <v>0</v>
      </c>
      <c r="Q16" s="254">
        <v>0</v>
      </c>
      <c r="R16" s="234">
        <v>0</v>
      </c>
      <c r="S16" s="227">
        <v>0</v>
      </c>
      <c r="T16" s="249">
        <f t="shared" si="0"/>
        <v>385</v>
      </c>
      <c r="U16" s="251">
        <f t="shared" si="1"/>
        <v>12</v>
      </c>
      <c r="V16" s="251">
        <f t="shared" si="2"/>
        <v>397</v>
      </c>
    </row>
    <row r="17" spans="1:22" s="230" customFormat="1" ht="12.75">
      <c r="A17" s="230" t="s">
        <v>107</v>
      </c>
      <c r="B17" s="235">
        <v>8</v>
      </c>
      <c r="C17" s="234">
        <v>128</v>
      </c>
      <c r="D17" s="227">
        <v>136</v>
      </c>
      <c r="E17" s="235">
        <v>15</v>
      </c>
      <c r="F17" s="234">
        <v>360</v>
      </c>
      <c r="G17" s="227">
        <v>375</v>
      </c>
      <c r="H17" s="254">
        <v>0</v>
      </c>
      <c r="I17" s="234">
        <v>0</v>
      </c>
      <c r="J17" s="227">
        <v>0</v>
      </c>
      <c r="K17" s="254">
        <v>10</v>
      </c>
      <c r="L17" s="234">
        <v>46</v>
      </c>
      <c r="M17" s="227">
        <v>56</v>
      </c>
      <c r="N17" s="254">
        <v>0</v>
      </c>
      <c r="O17" s="234">
        <v>0</v>
      </c>
      <c r="P17" s="227">
        <v>0</v>
      </c>
      <c r="Q17" s="254">
        <v>0</v>
      </c>
      <c r="R17" s="234">
        <v>0</v>
      </c>
      <c r="S17" s="227">
        <v>0</v>
      </c>
      <c r="T17" s="249">
        <f t="shared" si="0"/>
        <v>33</v>
      </c>
      <c r="U17" s="251">
        <f t="shared" si="1"/>
        <v>534</v>
      </c>
      <c r="V17" s="251">
        <f t="shared" si="2"/>
        <v>567</v>
      </c>
    </row>
    <row r="18" spans="1:22" s="230" customFormat="1" ht="26.25">
      <c r="A18" s="241" t="s">
        <v>182</v>
      </c>
      <c r="B18" s="235">
        <v>43</v>
      </c>
      <c r="C18" s="234">
        <v>364</v>
      </c>
      <c r="D18" s="227">
        <v>407</v>
      </c>
      <c r="E18" s="235">
        <v>74</v>
      </c>
      <c r="F18" s="234">
        <v>783</v>
      </c>
      <c r="G18" s="227">
        <v>857</v>
      </c>
      <c r="H18" s="254">
        <v>2</v>
      </c>
      <c r="I18" s="234">
        <v>31</v>
      </c>
      <c r="J18" s="227">
        <v>33</v>
      </c>
      <c r="K18" s="254">
        <v>10</v>
      </c>
      <c r="L18" s="234">
        <v>202</v>
      </c>
      <c r="M18" s="227">
        <v>212</v>
      </c>
      <c r="N18" s="254">
        <v>0</v>
      </c>
      <c r="O18" s="234">
        <v>0</v>
      </c>
      <c r="P18" s="227">
        <v>0</v>
      </c>
      <c r="Q18" s="254">
        <v>0</v>
      </c>
      <c r="R18" s="234">
        <v>0</v>
      </c>
      <c r="S18" s="227">
        <v>0</v>
      </c>
      <c r="T18" s="249">
        <f t="shared" si="0"/>
        <v>129</v>
      </c>
      <c r="U18" s="251">
        <f t="shared" si="1"/>
        <v>1380</v>
      </c>
      <c r="V18" s="251">
        <f t="shared" si="2"/>
        <v>1509</v>
      </c>
    </row>
    <row r="19" spans="1:22" s="230" customFormat="1" ht="12.75">
      <c r="A19" s="241" t="s">
        <v>91</v>
      </c>
      <c r="B19" s="235">
        <v>19</v>
      </c>
      <c r="C19" s="234">
        <v>1</v>
      </c>
      <c r="D19" s="227">
        <v>20</v>
      </c>
      <c r="E19" s="235">
        <v>64</v>
      </c>
      <c r="F19" s="234">
        <v>0</v>
      </c>
      <c r="G19" s="227">
        <v>64</v>
      </c>
      <c r="H19" s="254">
        <v>0</v>
      </c>
      <c r="I19" s="234">
        <v>0</v>
      </c>
      <c r="J19" s="227">
        <v>0</v>
      </c>
      <c r="K19" s="254">
        <v>23</v>
      </c>
      <c r="L19" s="234">
        <v>0</v>
      </c>
      <c r="M19" s="227">
        <v>23</v>
      </c>
      <c r="N19" s="254">
        <v>0</v>
      </c>
      <c r="O19" s="234">
        <v>0</v>
      </c>
      <c r="P19" s="227">
        <v>0</v>
      </c>
      <c r="Q19" s="254">
        <v>6</v>
      </c>
      <c r="R19" s="234">
        <v>0</v>
      </c>
      <c r="S19" s="227">
        <v>6</v>
      </c>
      <c r="T19" s="249">
        <f t="shared" si="0"/>
        <v>112</v>
      </c>
      <c r="U19" s="251">
        <f t="shared" si="1"/>
        <v>1</v>
      </c>
      <c r="V19" s="251">
        <f t="shared" si="2"/>
        <v>113</v>
      </c>
    </row>
    <row r="20" spans="1:22" s="230" customFormat="1" ht="12.75">
      <c r="A20" s="231" t="s">
        <v>92</v>
      </c>
      <c r="B20" s="235">
        <v>0</v>
      </c>
      <c r="C20" s="234">
        <v>0</v>
      </c>
      <c r="D20" s="227">
        <v>0</v>
      </c>
      <c r="E20" s="235">
        <v>178</v>
      </c>
      <c r="F20" s="234">
        <v>50</v>
      </c>
      <c r="G20" s="227">
        <v>228</v>
      </c>
      <c r="H20" s="254">
        <v>0</v>
      </c>
      <c r="I20" s="234">
        <v>0</v>
      </c>
      <c r="J20" s="227">
        <v>0</v>
      </c>
      <c r="K20" s="254">
        <v>8</v>
      </c>
      <c r="L20" s="234">
        <v>1</v>
      </c>
      <c r="M20" s="227">
        <v>9</v>
      </c>
      <c r="N20" s="254">
        <v>0</v>
      </c>
      <c r="O20" s="234">
        <v>0</v>
      </c>
      <c r="P20" s="227">
        <v>0</v>
      </c>
      <c r="Q20" s="254">
        <v>0</v>
      </c>
      <c r="R20" s="234">
        <v>0</v>
      </c>
      <c r="S20" s="227">
        <v>0</v>
      </c>
      <c r="T20" s="249">
        <f t="shared" si="0"/>
        <v>186</v>
      </c>
      <c r="U20" s="251">
        <f t="shared" si="1"/>
        <v>51</v>
      </c>
      <c r="V20" s="251">
        <f t="shared" si="2"/>
        <v>237</v>
      </c>
    </row>
    <row r="21" spans="1:22" s="230" customFormat="1" ht="12.75">
      <c r="A21" s="230" t="s">
        <v>93</v>
      </c>
      <c r="B21" s="235">
        <v>189</v>
      </c>
      <c r="C21" s="234">
        <v>1</v>
      </c>
      <c r="D21" s="227">
        <v>190</v>
      </c>
      <c r="E21" s="235">
        <v>416</v>
      </c>
      <c r="F21" s="234">
        <v>4</v>
      </c>
      <c r="G21" s="227">
        <v>420</v>
      </c>
      <c r="H21" s="254">
        <v>22</v>
      </c>
      <c r="I21" s="234">
        <v>0</v>
      </c>
      <c r="J21" s="255">
        <v>22</v>
      </c>
      <c r="K21" s="235">
        <v>114</v>
      </c>
      <c r="L21" s="234">
        <v>0</v>
      </c>
      <c r="M21" s="227">
        <v>114</v>
      </c>
      <c r="N21" s="235">
        <v>0</v>
      </c>
      <c r="O21" s="234">
        <v>0</v>
      </c>
      <c r="P21" s="227">
        <v>0</v>
      </c>
      <c r="Q21" s="254">
        <v>19</v>
      </c>
      <c r="R21" s="234">
        <v>0</v>
      </c>
      <c r="S21" s="227">
        <v>19</v>
      </c>
      <c r="T21" s="249">
        <f t="shared" si="0"/>
        <v>760</v>
      </c>
      <c r="U21" s="251">
        <f t="shared" si="1"/>
        <v>5</v>
      </c>
      <c r="V21" s="251">
        <f t="shared" si="2"/>
        <v>765</v>
      </c>
    </row>
    <row r="22" spans="1:22" ht="12.75">
      <c r="A22" s="230" t="s">
        <v>94</v>
      </c>
      <c r="B22" s="235">
        <v>0</v>
      </c>
      <c r="C22" s="234">
        <v>0</v>
      </c>
      <c r="D22" s="227">
        <v>0</v>
      </c>
      <c r="E22" s="235">
        <v>10</v>
      </c>
      <c r="F22" s="234">
        <v>13</v>
      </c>
      <c r="G22" s="227">
        <v>23</v>
      </c>
      <c r="H22" s="235">
        <v>0</v>
      </c>
      <c r="I22" s="234">
        <v>0</v>
      </c>
      <c r="J22" s="227">
        <v>0</v>
      </c>
      <c r="K22" s="235">
        <v>0</v>
      </c>
      <c r="L22" s="234">
        <v>0</v>
      </c>
      <c r="M22" s="227">
        <v>0</v>
      </c>
      <c r="N22" s="235">
        <v>0</v>
      </c>
      <c r="O22" s="234">
        <v>0</v>
      </c>
      <c r="P22" s="227">
        <v>0</v>
      </c>
      <c r="Q22" s="235">
        <v>0</v>
      </c>
      <c r="R22" s="234">
        <v>0</v>
      </c>
      <c r="S22" s="227">
        <v>0</v>
      </c>
      <c r="T22" s="249">
        <f t="shared" si="0"/>
        <v>10</v>
      </c>
      <c r="U22" s="251">
        <f t="shared" si="1"/>
        <v>13</v>
      </c>
      <c r="V22" s="251">
        <f t="shared" si="2"/>
        <v>23</v>
      </c>
    </row>
    <row r="23" spans="1:22" s="233" customFormat="1" ht="26.25">
      <c r="A23" s="276" t="s">
        <v>96</v>
      </c>
      <c r="B23" s="235">
        <v>1</v>
      </c>
      <c r="C23" s="234">
        <v>12</v>
      </c>
      <c r="D23" s="227">
        <v>13</v>
      </c>
      <c r="E23" s="235">
        <v>25</v>
      </c>
      <c r="F23" s="234">
        <v>102</v>
      </c>
      <c r="G23" s="227">
        <v>127</v>
      </c>
      <c r="H23" s="235">
        <v>0</v>
      </c>
      <c r="I23" s="234">
        <v>0</v>
      </c>
      <c r="J23" s="227">
        <v>0</v>
      </c>
      <c r="K23" s="235">
        <v>10</v>
      </c>
      <c r="L23" s="234">
        <v>7</v>
      </c>
      <c r="M23" s="227">
        <v>17</v>
      </c>
      <c r="N23" s="235">
        <v>2</v>
      </c>
      <c r="O23" s="234">
        <v>8</v>
      </c>
      <c r="P23" s="227">
        <v>10</v>
      </c>
      <c r="Q23" s="235">
        <v>4</v>
      </c>
      <c r="R23" s="234">
        <v>10</v>
      </c>
      <c r="S23" s="227">
        <v>14</v>
      </c>
      <c r="T23" s="249">
        <f t="shared" si="0"/>
        <v>42</v>
      </c>
      <c r="U23" s="251">
        <f t="shared" si="1"/>
        <v>139</v>
      </c>
      <c r="V23" s="251">
        <f t="shared" si="2"/>
        <v>181</v>
      </c>
    </row>
    <row r="24" spans="1:22" s="230" customFormat="1" ht="12.75">
      <c r="A24" s="230" t="s">
        <v>95</v>
      </c>
      <c r="B24" s="235">
        <v>17</v>
      </c>
      <c r="C24" s="234">
        <v>0</v>
      </c>
      <c r="D24" s="227">
        <v>17</v>
      </c>
      <c r="E24" s="235">
        <v>164</v>
      </c>
      <c r="F24" s="234">
        <v>8</v>
      </c>
      <c r="G24" s="227">
        <v>172</v>
      </c>
      <c r="H24" s="235">
        <v>0</v>
      </c>
      <c r="I24" s="234">
        <v>0</v>
      </c>
      <c r="J24" s="227">
        <v>0</v>
      </c>
      <c r="K24" s="235">
        <v>0</v>
      </c>
      <c r="L24" s="234">
        <v>0</v>
      </c>
      <c r="M24" s="227">
        <v>0</v>
      </c>
      <c r="N24" s="235">
        <v>17</v>
      </c>
      <c r="O24" s="234">
        <v>0</v>
      </c>
      <c r="P24" s="227">
        <v>17</v>
      </c>
      <c r="Q24" s="235">
        <v>0</v>
      </c>
      <c r="R24" s="234">
        <v>0</v>
      </c>
      <c r="S24" s="227">
        <v>0</v>
      </c>
      <c r="T24" s="249">
        <f t="shared" si="0"/>
        <v>198</v>
      </c>
      <c r="U24" s="251">
        <f t="shared" si="1"/>
        <v>8</v>
      </c>
      <c r="V24" s="251">
        <f t="shared" si="2"/>
        <v>206</v>
      </c>
    </row>
    <row r="25" spans="1:22" s="230" customFormat="1" ht="12.75">
      <c r="A25" s="240" t="s">
        <v>97</v>
      </c>
      <c r="B25" s="235">
        <v>0</v>
      </c>
      <c r="C25" s="234">
        <v>0</v>
      </c>
      <c r="D25" s="227">
        <v>0</v>
      </c>
      <c r="E25" s="235">
        <v>64</v>
      </c>
      <c r="F25" s="234">
        <v>0</v>
      </c>
      <c r="G25" s="227">
        <v>64</v>
      </c>
      <c r="H25" s="235">
        <v>0</v>
      </c>
      <c r="I25" s="234">
        <v>0</v>
      </c>
      <c r="J25" s="227">
        <v>0</v>
      </c>
      <c r="K25" s="235">
        <v>0</v>
      </c>
      <c r="L25" s="234">
        <v>0</v>
      </c>
      <c r="M25" s="227">
        <v>0</v>
      </c>
      <c r="N25" s="235">
        <v>0</v>
      </c>
      <c r="O25" s="234">
        <v>0</v>
      </c>
      <c r="P25" s="227">
        <v>0</v>
      </c>
      <c r="Q25" s="235">
        <v>0</v>
      </c>
      <c r="R25" s="234">
        <v>0</v>
      </c>
      <c r="S25" s="227">
        <v>0</v>
      </c>
      <c r="T25" s="249">
        <f>SUM(Q25,N25,K25,H25,E25,B25)</f>
        <v>64</v>
      </c>
      <c r="U25" s="251">
        <f>SUM(R25,O25,L25,I25,F25,C25)</f>
        <v>0</v>
      </c>
      <c r="V25" s="251">
        <f>SUM(S25,P25,M25,J25,G25,D25)</f>
        <v>64</v>
      </c>
    </row>
    <row r="26" spans="1:22" ht="12.75">
      <c r="A26" s="230" t="s">
        <v>98</v>
      </c>
      <c r="B26" s="249">
        <v>0</v>
      </c>
      <c r="C26" s="250">
        <v>0</v>
      </c>
      <c r="D26" s="251">
        <v>0</v>
      </c>
      <c r="E26" s="249">
        <v>66</v>
      </c>
      <c r="F26" s="250">
        <v>0</v>
      </c>
      <c r="G26" s="251">
        <v>66</v>
      </c>
      <c r="H26" s="249">
        <v>0</v>
      </c>
      <c r="I26" s="250">
        <v>0</v>
      </c>
      <c r="J26" s="251">
        <v>0</v>
      </c>
      <c r="K26" s="249">
        <v>61</v>
      </c>
      <c r="L26" s="250">
        <v>1</v>
      </c>
      <c r="M26" s="251">
        <v>62</v>
      </c>
      <c r="N26" s="249">
        <v>0</v>
      </c>
      <c r="O26" s="250">
        <v>0</v>
      </c>
      <c r="P26" s="251">
        <v>0</v>
      </c>
      <c r="Q26" s="249">
        <v>0</v>
      </c>
      <c r="R26" s="250">
        <v>0</v>
      </c>
      <c r="S26" s="251">
        <v>0</v>
      </c>
      <c r="T26" s="249">
        <f aca="true" t="shared" si="3" ref="T26:T40">SUM(Q26,N26,K26,H26,E26,B26)</f>
        <v>127</v>
      </c>
      <c r="U26" s="251">
        <f aca="true" t="shared" si="4" ref="U26:U40">SUM(R26,O26,L26,I26,F26,C26)</f>
        <v>1</v>
      </c>
      <c r="V26" s="251">
        <f aca="true" t="shared" si="5" ref="V26:V40">SUM(S26,P26,M26,J26,G26,D26)</f>
        <v>128</v>
      </c>
    </row>
    <row r="27" spans="1:22" ht="12.75">
      <c r="A27" s="230" t="s">
        <v>99</v>
      </c>
      <c r="B27" s="249">
        <v>0</v>
      </c>
      <c r="C27" s="250">
        <v>0</v>
      </c>
      <c r="D27" s="251">
        <v>0</v>
      </c>
      <c r="E27" s="249">
        <v>30</v>
      </c>
      <c r="F27" s="250">
        <v>20</v>
      </c>
      <c r="G27" s="251">
        <v>50</v>
      </c>
      <c r="H27" s="249">
        <v>0</v>
      </c>
      <c r="I27" s="250">
        <v>0</v>
      </c>
      <c r="J27" s="251">
        <v>0</v>
      </c>
      <c r="K27" s="249">
        <v>0</v>
      </c>
      <c r="L27" s="250">
        <v>0</v>
      </c>
      <c r="M27" s="251">
        <v>0</v>
      </c>
      <c r="N27" s="249">
        <v>0</v>
      </c>
      <c r="O27" s="250">
        <v>0</v>
      </c>
      <c r="P27" s="251">
        <v>0</v>
      </c>
      <c r="Q27" s="249">
        <v>0</v>
      </c>
      <c r="R27" s="250">
        <v>0</v>
      </c>
      <c r="S27" s="251">
        <v>0</v>
      </c>
      <c r="T27" s="249">
        <f t="shared" si="3"/>
        <v>30</v>
      </c>
      <c r="U27" s="251">
        <f t="shared" si="4"/>
        <v>20</v>
      </c>
      <c r="V27" s="251">
        <f t="shared" si="5"/>
        <v>50</v>
      </c>
    </row>
    <row r="28" spans="1:22" ht="12.75">
      <c r="A28" s="230" t="s">
        <v>100</v>
      </c>
      <c r="B28" s="249">
        <v>155</v>
      </c>
      <c r="C28" s="250">
        <v>58</v>
      </c>
      <c r="D28" s="251">
        <v>213</v>
      </c>
      <c r="E28" s="249">
        <v>196</v>
      </c>
      <c r="F28" s="250">
        <v>43</v>
      </c>
      <c r="G28" s="251">
        <v>239</v>
      </c>
      <c r="H28" s="249">
        <v>0</v>
      </c>
      <c r="I28" s="250">
        <v>0</v>
      </c>
      <c r="J28" s="251">
        <v>0</v>
      </c>
      <c r="K28" s="249">
        <v>105</v>
      </c>
      <c r="L28" s="250">
        <v>14</v>
      </c>
      <c r="M28" s="251">
        <v>119</v>
      </c>
      <c r="N28" s="249">
        <v>0</v>
      </c>
      <c r="O28" s="250">
        <v>0</v>
      </c>
      <c r="P28" s="251">
        <v>0</v>
      </c>
      <c r="Q28" s="249">
        <v>0</v>
      </c>
      <c r="R28" s="250">
        <v>0</v>
      </c>
      <c r="S28" s="251">
        <v>0</v>
      </c>
      <c r="T28" s="249">
        <f t="shared" si="3"/>
        <v>456</v>
      </c>
      <c r="U28" s="251">
        <f t="shared" si="4"/>
        <v>115</v>
      </c>
      <c r="V28" s="251">
        <f t="shared" si="5"/>
        <v>571</v>
      </c>
    </row>
    <row r="29" spans="1:22" ht="12.75">
      <c r="A29" s="230" t="s">
        <v>101</v>
      </c>
      <c r="B29" s="249">
        <v>0</v>
      </c>
      <c r="C29" s="250">
        <v>0</v>
      </c>
      <c r="D29" s="251">
        <v>0</v>
      </c>
      <c r="E29" s="249">
        <v>16</v>
      </c>
      <c r="F29" s="250">
        <v>0</v>
      </c>
      <c r="G29" s="251">
        <v>16</v>
      </c>
      <c r="H29" s="249">
        <v>0</v>
      </c>
      <c r="I29" s="250">
        <v>0</v>
      </c>
      <c r="J29" s="251">
        <v>0</v>
      </c>
      <c r="K29" s="249">
        <v>0</v>
      </c>
      <c r="L29" s="250">
        <v>0</v>
      </c>
      <c r="M29" s="251">
        <v>0</v>
      </c>
      <c r="N29" s="249">
        <v>0</v>
      </c>
      <c r="O29" s="250">
        <v>0</v>
      </c>
      <c r="P29" s="251">
        <v>0</v>
      </c>
      <c r="Q29" s="249">
        <v>0</v>
      </c>
      <c r="R29" s="250">
        <v>0</v>
      </c>
      <c r="S29" s="251">
        <v>0</v>
      </c>
      <c r="T29" s="249">
        <f t="shared" si="3"/>
        <v>16</v>
      </c>
      <c r="U29" s="251">
        <f t="shared" si="4"/>
        <v>0</v>
      </c>
      <c r="V29" s="251">
        <f t="shared" si="5"/>
        <v>16</v>
      </c>
    </row>
    <row r="30" spans="1:22" ht="12.75">
      <c r="A30" s="230" t="s">
        <v>102</v>
      </c>
      <c r="B30" s="249">
        <v>191</v>
      </c>
      <c r="C30" s="250">
        <v>28</v>
      </c>
      <c r="D30" s="251">
        <v>219</v>
      </c>
      <c r="E30" s="249">
        <v>441</v>
      </c>
      <c r="F30" s="250">
        <v>45</v>
      </c>
      <c r="G30" s="251">
        <v>486</v>
      </c>
      <c r="H30" s="249">
        <v>0</v>
      </c>
      <c r="I30" s="250">
        <v>0</v>
      </c>
      <c r="J30" s="251">
        <v>0</v>
      </c>
      <c r="K30" s="249">
        <v>92</v>
      </c>
      <c r="L30" s="250">
        <v>2</v>
      </c>
      <c r="M30" s="251">
        <v>94</v>
      </c>
      <c r="N30" s="249">
        <v>13</v>
      </c>
      <c r="O30" s="250">
        <v>4</v>
      </c>
      <c r="P30" s="251">
        <v>17</v>
      </c>
      <c r="Q30" s="249">
        <v>0</v>
      </c>
      <c r="R30" s="250">
        <v>0</v>
      </c>
      <c r="S30" s="251">
        <v>0</v>
      </c>
      <c r="T30" s="249">
        <f t="shared" si="3"/>
        <v>737</v>
      </c>
      <c r="U30" s="251">
        <f t="shared" si="4"/>
        <v>79</v>
      </c>
      <c r="V30" s="251">
        <f t="shared" si="5"/>
        <v>816</v>
      </c>
    </row>
    <row r="31" spans="1:22" ht="12.75">
      <c r="A31" s="230" t="s">
        <v>106</v>
      </c>
      <c r="B31" s="249">
        <v>0</v>
      </c>
      <c r="C31" s="250">
        <v>0</v>
      </c>
      <c r="D31" s="251">
        <v>0</v>
      </c>
      <c r="E31" s="249">
        <v>1</v>
      </c>
      <c r="F31" s="250">
        <v>0</v>
      </c>
      <c r="G31" s="251">
        <v>1</v>
      </c>
      <c r="H31" s="249">
        <v>0</v>
      </c>
      <c r="I31" s="250">
        <v>0</v>
      </c>
      <c r="J31" s="251">
        <v>0</v>
      </c>
      <c r="K31" s="249">
        <v>0</v>
      </c>
      <c r="L31" s="250">
        <v>0</v>
      </c>
      <c r="M31" s="251">
        <v>0</v>
      </c>
      <c r="N31" s="249">
        <v>0</v>
      </c>
      <c r="O31" s="250">
        <v>0</v>
      </c>
      <c r="P31" s="251">
        <v>0</v>
      </c>
      <c r="Q31" s="249">
        <v>0</v>
      </c>
      <c r="R31" s="250">
        <v>0</v>
      </c>
      <c r="S31" s="251">
        <v>0</v>
      </c>
      <c r="T31" s="249">
        <f t="shared" si="3"/>
        <v>1</v>
      </c>
      <c r="U31" s="251">
        <f t="shared" si="4"/>
        <v>0</v>
      </c>
      <c r="V31" s="251">
        <f t="shared" si="5"/>
        <v>1</v>
      </c>
    </row>
    <row r="32" spans="1:22" ht="12.75">
      <c r="A32" s="230" t="s">
        <v>111</v>
      </c>
      <c r="B32" s="249">
        <v>0</v>
      </c>
      <c r="C32" s="250">
        <v>0</v>
      </c>
      <c r="D32" s="251">
        <v>0</v>
      </c>
      <c r="E32" s="249">
        <v>0</v>
      </c>
      <c r="F32" s="250">
        <v>0</v>
      </c>
      <c r="G32" s="251">
        <v>0</v>
      </c>
      <c r="H32" s="249">
        <v>0</v>
      </c>
      <c r="I32" s="250">
        <v>0</v>
      </c>
      <c r="J32" s="251">
        <v>0</v>
      </c>
      <c r="K32" s="249">
        <v>1</v>
      </c>
      <c r="L32" s="250">
        <v>18</v>
      </c>
      <c r="M32" s="251">
        <v>19</v>
      </c>
      <c r="N32" s="249">
        <v>0</v>
      </c>
      <c r="O32" s="250">
        <v>0</v>
      </c>
      <c r="P32" s="251">
        <v>0</v>
      </c>
      <c r="Q32" s="249">
        <v>0</v>
      </c>
      <c r="R32" s="250">
        <v>0</v>
      </c>
      <c r="S32" s="251">
        <v>0</v>
      </c>
      <c r="T32" s="249">
        <f t="shared" si="3"/>
        <v>1</v>
      </c>
      <c r="U32" s="251">
        <f t="shared" si="4"/>
        <v>18</v>
      </c>
      <c r="V32" s="251">
        <f t="shared" si="5"/>
        <v>19</v>
      </c>
    </row>
    <row r="33" spans="1:22" ht="12.75">
      <c r="A33" s="230" t="s">
        <v>103</v>
      </c>
      <c r="B33" s="249">
        <v>93</v>
      </c>
      <c r="C33" s="250">
        <v>1</v>
      </c>
      <c r="D33" s="251">
        <v>94</v>
      </c>
      <c r="E33" s="249">
        <v>475</v>
      </c>
      <c r="F33" s="250">
        <v>12</v>
      </c>
      <c r="G33" s="251">
        <v>487</v>
      </c>
      <c r="H33" s="249">
        <v>49</v>
      </c>
      <c r="I33" s="250">
        <v>1</v>
      </c>
      <c r="J33" s="251">
        <v>50</v>
      </c>
      <c r="K33" s="249">
        <v>83</v>
      </c>
      <c r="L33" s="250">
        <v>1</v>
      </c>
      <c r="M33" s="251">
        <v>84</v>
      </c>
      <c r="N33" s="249">
        <v>0</v>
      </c>
      <c r="O33" s="250">
        <v>0</v>
      </c>
      <c r="P33" s="251">
        <v>0</v>
      </c>
      <c r="Q33" s="249">
        <v>0</v>
      </c>
      <c r="R33" s="250">
        <v>0</v>
      </c>
      <c r="S33" s="251">
        <v>0</v>
      </c>
      <c r="T33" s="249">
        <f t="shared" si="3"/>
        <v>700</v>
      </c>
      <c r="U33" s="251">
        <f t="shared" si="4"/>
        <v>15</v>
      </c>
      <c r="V33" s="251">
        <f t="shared" si="5"/>
        <v>715</v>
      </c>
    </row>
    <row r="34" spans="1:22" ht="12.75">
      <c r="A34" s="230" t="s">
        <v>104</v>
      </c>
      <c r="B34" s="249">
        <v>33</v>
      </c>
      <c r="C34" s="250">
        <v>43</v>
      </c>
      <c r="D34" s="251">
        <v>76</v>
      </c>
      <c r="E34" s="249">
        <v>111</v>
      </c>
      <c r="F34" s="250">
        <v>211</v>
      </c>
      <c r="G34" s="251">
        <v>322</v>
      </c>
      <c r="H34" s="249">
        <v>0</v>
      </c>
      <c r="I34" s="250">
        <v>0</v>
      </c>
      <c r="J34" s="251">
        <v>0</v>
      </c>
      <c r="K34" s="249">
        <v>24</v>
      </c>
      <c r="L34" s="250">
        <v>16</v>
      </c>
      <c r="M34" s="251">
        <v>40</v>
      </c>
      <c r="N34" s="249">
        <v>0</v>
      </c>
      <c r="O34" s="250">
        <v>0</v>
      </c>
      <c r="P34" s="251">
        <v>0</v>
      </c>
      <c r="Q34" s="249">
        <v>0</v>
      </c>
      <c r="R34" s="250">
        <v>0</v>
      </c>
      <c r="S34" s="251">
        <v>0</v>
      </c>
      <c r="T34" s="249">
        <f t="shared" si="3"/>
        <v>168</v>
      </c>
      <c r="U34" s="251">
        <f t="shared" si="4"/>
        <v>270</v>
      </c>
      <c r="V34" s="251">
        <f t="shared" si="5"/>
        <v>438</v>
      </c>
    </row>
    <row r="35" spans="1:22" ht="12.75">
      <c r="A35" s="230" t="s">
        <v>108</v>
      </c>
      <c r="B35" s="249">
        <v>0</v>
      </c>
      <c r="C35" s="250">
        <v>0</v>
      </c>
      <c r="D35" s="251">
        <v>0</v>
      </c>
      <c r="E35" s="249">
        <v>20</v>
      </c>
      <c r="F35" s="250">
        <v>10</v>
      </c>
      <c r="G35" s="251">
        <v>30</v>
      </c>
      <c r="H35" s="249">
        <v>0</v>
      </c>
      <c r="I35" s="250">
        <v>0</v>
      </c>
      <c r="J35" s="251">
        <v>0</v>
      </c>
      <c r="K35" s="249">
        <v>0</v>
      </c>
      <c r="L35" s="250">
        <v>0</v>
      </c>
      <c r="M35" s="251">
        <v>0</v>
      </c>
      <c r="N35" s="249">
        <v>0</v>
      </c>
      <c r="O35" s="250">
        <v>0</v>
      </c>
      <c r="P35" s="251">
        <v>0</v>
      </c>
      <c r="Q35" s="249">
        <v>0</v>
      </c>
      <c r="R35" s="250">
        <v>0</v>
      </c>
      <c r="S35" s="251">
        <v>0</v>
      </c>
      <c r="T35" s="249">
        <f t="shared" si="3"/>
        <v>20</v>
      </c>
      <c r="U35" s="251">
        <f t="shared" si="4"/>
        <v>10</v>
      </c>
      <c r="V35" s="251">
        <f t="shared" si="5"/>
        <v>30</v>
      </c>
    </row>
    <row r="36" spans="1:22" s="259" customFormat="1" ht="12.75">
      <c r="A36" s="231" t="s">
        <v>112</v>
      </c>
      <c r="B36" s="256">
        <v>1</v>
      </c>
      <c r="C36" s="257">
        <v>1</v>
      </c>
      <c r="D36" s="258">
        <f>SUM(B36:C36)</f>
        <v>2</v>
      </c>
      <c r="E36" s="256">
        <v>2</v>
      </c>
      <c r="F36" s="257">
        <v>0</v>
      </c>
      <c r="G36" s="258">
        <f>SUM(E36:F36)</f>
        <v>2</v>
      </c>
      <c r="H36" s="256">
        <v>0</v>
      </c>
      <c r="I36" s="257">
        <v>0</v>
      </c>
      <c r="J36" s="258">
        <v>0</v>
      </c>
      <c r="K36" s="256">
        <v>0</v>
      </c>
      <c r="L36" s="257">
        <v>0</v>
      </c>
      <c r="M36" s="258">
        <v>0</v>
      </c>
      <c r="N36" s="256">
        <v>0</v>
      </c>
      <c r="O36" s="257">
        <v>0</v>
      </c>
      <c r="P36" s="258">
        <v>0</v>
      </c>
      <c r="Q36" s="256">
        <v>0</v>
      </c>
      <c r="R36" s="257">
        <v>0</v>
      </c>
      <c r="S36" s="258">
        <v>0</v>
      </c>
      <c r="T36" s="256">
        <f>SUM(Q36,N36,K36,H36,E36,B36)</f>
        <v>3</v>
      </c>
      <c r="U36" s="257">
        <f>SUM(R36,O36,L36,I36,F36,C36)</f>
        <v>1</v>
      </c>
      <c r="V36" s="258">
        <f>SUM(S36,P36,M36,J36,G36,D36)</f>
        <v>4</v>
      </c>
    </row>
    <row r="37" spans="1:22" s="259" customFormat="1" ht="12.75">
      <c r="A37" s="231" t="s">
        <v>184</v>
      </c>
      <c r="B37" s="256">
        <v>0</v>
      </c>
      <c r="C37" s="257">
        <v>0</v>
      </c>
      <c r="D37" s="258">
        <v>0</v>
      </c>
      <c r="E37" s="256">
        <v>1</v>
      </c>
      <c r="F37" s="257">
        <v>0</v>
      </c>
      <c r="G37" s="258">
        <v>1</v>
      </c>
      <c r="H37" s="256">
        <v>0</v>
      </c>
      <c r="I37" s="257">
        <v>0</v>
      </c>
      <c r="J37" s="258">
        <v>0</v>
      </c>
      <c r="K37" s="256">
        <v>0</v>
      </c>
      <c r="L37" s="257">
        <v>0</v>
      </c>
      <c r="M37" s="258">
        <v>0</v>
      </c>
      <c r="N37" s="256">
        <v>0</v>
      </c>
      <c r="O37" s="257">
        <v>0</v>
      </c>
      <c r="P37" s="258">
        <v>0</v>
      </c>
      <c r="Q37" s="256">
        <v>0</v>
      </c>
      <c r="R37" s="257">
        <v>0</v>
      </c>
      <c r="S37" s="258">
        <v>0</v>
      </c>
      <c r="T37" s="256">
        <f t="shared" si="3"/>
        <v>1</v>
      </c>
      <c r="U37" s="257">
        <f t="shared" si="4"/>
        <v>0</v>
      </c>
      <c r="V37" s="258">
        <f t="shared" si="5"/>
        <v>1</v>
      </c>
    </row>
    <row r="38" spans="1:22" ht="12.75">
      <c r="A38" s="230" t="s">
        <v>113</v>
      </c>
      <c r="B38" s="249">
        <v>178</v>
      </c>
      <c r="C38" s="250">
        <v>21</v>
      </c>
      <c r="D38" s="251">
        <v>199</v>
      </c>
      <c r="E38" s="249">
        <v>344</v>
      </c>
      <c r="F38" s="250">
        <v>57</v>
      </c>
      <c r="G38" s="251">
        <v>401</v>
      </c>
      <c r="H38" s="249">
        <v>51</v>
      </c>
      <c r="I38" s="250">
        <v>3</v>
      </c>
      <c r="J38" s="251">
        <v>54</v>
      </c>
      <c r="K38" s="249"/>
      <c r="L38" s="250"/>
      <c r="M38" s="251"/>
      <c r="N38" s="249"/>
      <c r="O38" s="250"/>
      <c r="P38" s="251"/>
      <c r="Q38" s="249"/>
      <c r="R38" s="250"/>
      <c r="S38" s="251"/>
      <c r="T38" s="249">
        <f t="shared" si="3"/>
        <v>573</v>
      </c>
      <c r="U38" s="250">
        <f t="shared" si="4"/>
        <v>81</v>
      </c>
      <c r="V38" s="251">
        <f t="shared" si="5"/>
        <v>654</v>
      </c>
    </row>
    <row r="39" spans="1:22" ht="12.75">
      <c r="A39" s="230" t="s">
        <v>114</v>
      </c>
      <c r="B39" s="249">
        <v>128</v>
      </c>
      <c r="C39" s="250">
        <v>25</v>
      </c>
      <c r="D39" s="251">
        <v>153</v>
      </c>
      <c r="E39" s="249">
        <v>224</v>
      </c>
      <c r="F39" s="250">
        <v>48</v>
      </c>
      <c r="G39" s="251">
        <v>272</v>
      </c>
      <c r="H39" s="249">
        <v>49</v>
      </c>
      <c r="I39" s="250">
        <v>2</v>
      </c>
      <c r="J39" s="251">
        <v>51</v>
      </c>
      <c r="K39" s="249"/>
      <c r="L39" s="250"/>
      <c r="M39" s="251"/>
      <c r="N39" s="249"/>
      <c r="O39" s="250"/>
      <c r="P39" s="251"/>
      <c r="Q39" s="249"/>
      <c r="R39" s="250"/>
      <c r="S39" s="251"/>
      <c r="T39" s="249">
        <f t="shared" si="3"/>
        <v>401</v>
      </c>
      <c r="U39" s="250">
        <f t="shared" si="4"/>
        <v>75</v>
      </c>
      <c r="V39" s="251">
        <f t="shared" si="5"/>
        <v>476</v>
      </c>
    </row>
    <row r="40" spans="1:22" ht="12.75">
      <c r="A40" s="230" t="s">
        <v>115</v>
      </c>
      <c r="B40" s="249">
        <v>29</v>
      </c>
      <c r="C40" s="250">
        <v>4</v>
      </c>
      <c r="D40" s="251">
        <v>33</v>
      </c>
      <c r="E40" s="249">
        <v>201</v>
      </c>
      <c r="F40" s="250">
        <v>57</v>
      </c>
      <c r="G40" s="251">
        <v>258</v>
      </c>
      <c r="H40" s="249">
        <v>24</v>
      </c>
      <c r="I40" s="250">
        <v>6</v>
      </c>
      <c r="J40" s="251">
        <v>30</v>
      </c>
      <c r="K40" s="249"/>
      <c r="L40" s="250"/>
      <c r="M40" s="251"/>
      <c r="N40" s="249"/>
      <c r="O40" s="250"/>
      <c r="P40" s="251"/>
      <c r="Q40" s="249"/>
      <c r="R40" s="250"/>
      <c r="S40" s="251"/>
      <c r="T40" s="249">
        <f t="shared" si="3"/>
        <v>254</v>
      </c>
      <c r="U40" s="250">
        <f t="shared" si="4"/>
        <v>67</v>
      </c>
      <c r="V40" s="251">
        <f t="shared" si="5"/>
        <v>321</v>
      </c>
    </row>
    <row r="41" spans="1:24" s="3" customFormat="1" ht="12.75">
      <c r="A41" s="12" t="s">
        <v>12</v>
      </c>
      <c r="B41" s="167">
        <f aca="true" t="shared" si="6" ref="B41:V41">SUM(B9:B40)</f>
        <v>1951</v>
      </c>
      <c r="C41" s="168">
        <f t="shared" si="6"/>
        <v>1088</v>
      </c>
      <c r="D41" s="168">
        <f t="shared" si="6"/>
        <v>3039</v>
      </c>
      <c r="E41" s="167">
        <f t="shared" si="6"/>
        <v>5055</v>
      </c>
      <c r="F41" s="168">
        <f t="shared" si="6"/>
        <v>2628</v>
      </c>
      <c r="G41" s="168">
        <f t="shared" si="6"/>
        <v>7683</v>
      </c>
      <c r="H41" s="167">
        <f t="shared" si="6"/>
        <v>253</v>
      </c>
      <c r="I41" s="168">
        <f t="shared" si="6"/>
        <v>71</v>
      </c>
      <c r="J41" s="168">
        <f t="shared" si="6"/>
        <v>324</v>
      </c>
      <c r="K41" s="167">
        <f t="shared" si="6"/>
        <v>887</v>
      </c>
      <c r="L41" s="168">
        <f t="shared" si="6"/>
        <v>455</v>
      </c>
      <c r="M41" s="168">
        <f t="shared" si="6"/>
        <v>1342</v>
      </c>
      <c r="N41" s="167">
        <f t="shared" si="6"/>
        <v>81</v>
      </c>
      <c r="O41" s="168">
        <f t="shared" si="6"/>
        <v>29</v>
      </c>
      <c r="P41" s="168">
        <f t="shared" si="6"/>
        <v>110</v>
      </c>
      <c r="Q41" s="167">
        <f t="shared" si="6"/>
        <v>58</v>
      </c>
      <c r="R41" s="168">
        <f t="shared" si="6"/>
        <v>14</v>
      </c>
      <c r="S41" s="168">
        <f t="shared" si="6"/>
        <v>72</v>
      </c>
      <c r="T41" s="167">
        <f t="shared" si="6"/>
        <v>8285</v>
      </c>
      <c r="U41" s="168">
        <f t="shared" si="6"/>
        <v>4285</v>
      </c>
      <c r="V41" s="168">
        <f t="shared" si="6"/>
        <v>12570</v>
      </c>
      <c r="X41" s="281"/>
    </row>
    <row r="42" spans="1:22" s="3" customFormat="1" ht="5.25" customHeight="1">
      <c r="A42" s="12"/>
      <c r="B42" s="184"/>
      <c r="C42" s="50"/>
      <c r="D42" s="50"/>
      <c r="E42" s="184"/>
      <c r="F42" s="50"/>
      <c r="G42" s="50"/>
      <c r="H42" s="184"/>
      <c r="I42" s="50"/>
      <c r="J42" s="50"/>
      <c r="K42" s="184"/>
      <c r="L42" s="50"/>
      <c r="M42" s="50"/>
      <c r="N42" s="184"/>
      <c r="O42" s="50"/>
      <c r="P42" s="50"/>
      <c r="Q42" s="184"/>
      <c r="R42" s="50"/>
      <c r="S42" s="50"/>
      <c r="T42" s="184"/>
      <c r="U42" s="50"/>
      <c r="V42" s="50"/>
    </row>
    <row r="43" spans="1:22" s="224" customFormat="1" ht="12.75">
      <c r="A43" s="201" t="s">
        <v>133</v>
      </c>
      <c r="B43" s="226"/>
      <c r="C43" s="225"/>
      <c r="D43" s="227"/>
      <c r="E43" s="226"/>
      <c r="F43" s="225"/>
      <c r="G43" s="227"/>
      <c r="H43" s="226"/>
      <c r="I43" s="225"/>
      <c r="J43" s="227"/>
      <c r="K43" s="226"/>
      <c r="L43" s="225"/>
      <c r="M43" s="227"/>
      <c r="N43" s="226"/>
      <c r="O43" s="225"/>
      <c r="P43" s="227"/>
      <c r="Q43" s="226"/>
      <c r="R43" s="225"/>
      <c r="S43" s="227"/>
      <c r="T43" s="226"/>
      <c r="U43" s="225"/>
      <c r="V43" s="225"/>
    </row>
    <row r="44" spans="1:22" s="224" customFormat="1" ht="12.75">
      <c r="A44" s="228" t="s">
        <v>116</v>
      </c>
      <c r="B44" s="226">
        <v>0</v>
      </c>
      <c r="C44" s="225">
        <v>0</v>
      </c>
      <c r="D44" s="227">
        <v>0</v>
      </c>
      <c r="E44" s="226">
        <v>8</v>
      </c>
      <c r="F44" s="225">
        <v>15</v>
      </c>
      <c r="G44" s="227">
        <v>23</v>
      </c>
      <c r="H44" s="226">
        <v>0</v>
      </c>
      <c r="I44" s="225">
        <v>0</v>
      </c>
      <c r="J44" s="227">
        <v>0</v>
      </c>
      <c r="K44" s="226">
        <v>0</v>
      </c>
      <c r="L44" s="225">
        <v>0</v>
      </c>
      <c r="M44" s="227">
        <v>0</v>
      </c>
      <c r="N44" s="226">
        <v>0</v>
      </c>
      <c r="O44" s="225">
        <v>0</v>
      </c>
      <c r="P44" s="227">
        <v>0</v>
      </c>
      <c r="Q44" s="226">
        <v>0</v>
      </c>
      <c r="R44" s="225">
        <v>0</v>
      </c>
      <c r="S44" s="227">
        <v>0</v>
      </c>
      <c r="T44" s="249">
        <f aca="true" t="shared" si="7" ref="T44:T68">SUM(Q44,N44,K44,H44,E44,B44)</f>
        <v>8</v>
      </c>
      <c r="U44" s="251">
        <f aca="true" t="shared" si="8" ref="U44:U68">SUM(R44,O44,L44,I44,F44,C44)</f>
        <v>15</v>
      </c>
      <c r="V44" s="251">
        <f aca="true" t="shared" si="9" ref="V44:V68">SUM(S44,P44,M44,J44,G44,D44)</f>
        <v>23</v>
      </c>
    </row>
    <row r="45" spans="1:22" s="224" customFormat="1" ht="12.75">
      <c r="A45" s="228" t="s">
        <v>180</v>
      </c>
      <c r="B45" s="226">
        <v>0</v>
      </c>
      <c r="C45" s="225">
        <v>0</v>
      </c>
      <c r="D45" s="227">
        <v>0</v>
      </c>
      <c r="E45" s="226">
        <v>2</v>
      </c>
      <c r="F45" s="225">
        <v>3</v>
      </c>
      <c r="G45" s="227">
        <v>5</v>
      </c>
      <c r="H45" s="226">
        <v>0</v>
      </c>
      <c r="I45" s="225">
        <v>0</v>
      </c>
      <c r="J45" s="227">
        <v>0</v>
      </c>
      <c r="K45" s="226">
        <v>0</v>
      </c>
      <c r="L45" s="225">
        <v>0</v>
      </c>
      <c r="M45" s="227">
        <v>0</v>
      </c>
      <c r="N45" s="226">
        <v>0</v>
      </c>
      <c r="O45" s="225">
        <v>0</v>
      </c>
      <c r="P45" s="227">
        <v>0</v>
      </c>
      <c r="Q45" s="226">
        <v>0</v>
      </c>
      <c r="R45" s="225">
        <v>0</v>
      </c>
      <c r="S45" s="227">
        <v>0</v>
      </c>
      <c r="T45" s="249">
        <f t="shared" si="7"/>
        <v>2</v>
      </c>
      <c r="U45" s="251">
        <f t="shared" si="8"/>
        <v>3</v>
      </c>
      <c r="V45" s="251">
        <f t="shared" si="9"/>
        <v>5</v>
      </c>
    </row>
    <row r="46" spans="1:22" s="224" customFormat="1" ht="12.75">
      <c r="A46" s="228" t="s">
        <v>126</v>
      </c>
      <c r="B46" s="226">
        <v>0</v>
      </c>
      <c r="C46" s="225">
        <v>0</v>
      </c>
      <c r="D46" s="227">
        <v>0</v>
      </c>
      <c r="E46" s="226">
        <v>0</v>
      </c>
      <c r="F46" s="225">
        <v>0</v>
      </c>
      <c r="G46" s="227">
        <v>0</v>
      </c>
      <c r="H46" s="226">
        <v>0</v>
      </c>
      <c r="I46" s="225">
        <v>0</v>
      </c>
      <c r="J46" s="227">
        <v>0</v>
      </c>
      <c r="K46" s="226">
        <v>0</v>
      </c>
      <c r="L46" s="225">
        <v>0</v>
      </c>
      <c r="M46" s="227">
        <v>0</v>
      </c>
      <c r="N46" s="226">
        <v>0</v>
      </c>
      <c r="O46" s="225">
        <v>0</v>
      </c>
      <c r="P46" s="227">
        <v>0</v>
      </c>
      <c r="Q46" s="226">
        <v>1</v>
      </c>
      <c r="R46" s="225">
        <v>0</v>
      </c>
      <c r="S46" s="227">
        <v>1</v>
      </c>
      <c r="T46" s="249">
        <f t="shared" si="7"/>
        <v>1</v>
      </c>
      <c r="U46" s="251">
        <f t="shared" si="8"/>
        <v>0</v>
      </c>
      <c r="V46" s="251">
        <f t="shared" si="9"/>
        <v>1</v>
      </c>
    </row>
    <row r="47" spans="1:22" s="224" customFormat="1" ht="12.75">
      <c r="A47" s="228" t="s">
        <v>131</v>
      </c>
      <c r="B47" s="226">
        <v>0</v>
      </c>
      <c r="C47" s="225">
        <v>0</v>
      </c>
      <c r="D47" s="227">
        <v>0</v>
      </c>
      <c r="E47" s="226">
        <v>4</v>
      </c>
      <c r="F47" s="225">
        <v>0</v>
      </c>
      <c r="G47" s="227">
        <v>4</v>
      </c>
      <c r="H47" s="226">
        <v>0</v>
      </c>
      <c r="I47" s="225">
        <v>0</v>
      </c>
      <c r="J47" s="227">
        <v>0</v>
      </c>
      <c r="K47" s="226">
        <v>0</v>
      </c>
      <c r="L47" s="225">
        <v>0</v>
      </c>
      <c r="M47" s="227">
        <v>0</v>
      </c>
      <c r="N47" s="226">
        <v>0</v>
      </c>
      <c r="O47" s="225">
        <v>0</v>
      </c>
      <c r="P47" s="227">
        <v>0</v>
      </c>
      <c r="Q47" s="226">
        <v>0</v>
      </c>
      <c r="R47" s="225">
        <v>0</v>
      </c>
      <c r="S47" s="227">
        <v>0</v>
      </c>
      <c r="T47" s="249">
        <f t="shared" si="7"/>
        <v>4</v>
      </c>
      <c r="U47" s="251">
        <f t="shared" si="8"/>
        <v>0</v>
      </c>
      <c r="V47" s="251">
        <f t="shared" si="9"/>
        <v>4</v>
      </c>
    </row>
    <row r="48" spans="1:22" s="224" customFormat="1" ht="12.75">
      <c r="A48" s="228" t="s">
        <v>117</v>
      </c>
      <c r="B48" s="226">
        <v>0</v>
      </c>
      <c r="C48" s="225">
        <v>0</v>
      </c>
      <c r="D48" s="227">
        <v>0</v>
      </c>
      <c r="E48" s="226">
        <v>0</v>
      </c>
      <c r="F48" s="225">
        <v>0</v>
      </c>
      <c r="G48" s="227">
        <v>0</v>
      </c>
      <c r="H48" s="226">
        <v>0</v>
      </c>
      <c r="I48" s="225">
        <v>0</v>
      </c>
      <c r="J48" s="227">
        <v>0</v>
      </c>
      <c r="K48" s="226">
        <v>0</v>
      </c>
      <c r="L48" s="225">
        <v>0</v>
      </c>
      <c r="M48" s="227">
        <v>0</v>
      </c>
      <c r="N48" s="226">
        <v>0</v>
      </c>
      <c r="O48" s="225">
        <v>0</v>
      </c>
      <c r="P48" s="227">
        <v>0</v>
      </c>
      <c r="Q48" s="226">
        <v>2</v>
      </c>
      <c r="R48" s="225">
        <v>0</v>
      </c>
      <c r="S48" s="227">
        <v>2</v>
      </c>
      <c r="T48" s="249">
        <f t="shared" si="7"/>
        <v>2</v>
      </c>
      <c r="U48" s="251">
        <f t="shared" si="8"/>
        <v>0</v>
      </c>
      <c r="V48" s="251">
        <f t="shared" si="9"/>
        <v>2</v>
      </c>
    </row>
    <row r="49" spans="1:22" s="224" customFormat="1" ht="12.75">
      <c r="A49" s="228" t="s">
        <v>127</v>
      </c>
      <c r="B49" s="226">
        <v>0</v>
      </c>
      <c r="C49" s="225">
        <v>0</v>
      </c>
      <c r="D49" s="227">
        <v>0</v>
      </c>
      <c r="E49" s="226">
        <v>2</v>
      </c>
      <c r="F49" s="225">
        <v>2</v>
      </c>
      <c r="G49" s="227">
        <v>4</v>
      </c>
      <c r="H49" s="226">
        <v>0</v>
      </c>
      <c r="I49" s="225">
        <v>0</v>
      </c>
      <c r="J49" s="227">
        <v>0</v>
      </c>
      <c r="K49" s="226">
        <v>5</v>
      </c>
      <c r="L49" s="225">
        <v>2</v>
      </c>
      <c r="M49" s="227">
        <v>7</v>
      </c>
      <c r="N49" s="226">
        <v>0</v>
      </c>
      <c r="O49" s="225">
        <v>0</v>
      </c>
      <c r="P49" s="227">
        <v>0</v>
      </c>
      <c r="Q49" s="226">
        <v>0</v>
      </c>
      <c r="R49" s="225">
        <v>0</v>
      </c>
      <c r="S49" s="227">
        <v>0</v>
      </c>
      <c r="T49" s="249">
        <f t="shared" si="7"/>
        <v>7</v>
      </c>
      <c r="U49" s="251">
        <f t="shared" si="8"/>
        <v>4</v>
      </c>
      <c r="V49" s="251">
        <f t="shared" si="9"/>
        <v>11</v>
      </c>
    </row>
    <row r="50" spans="1:22" s="224" customFormat="1" ht="12.75">
      <c r="A50" s="228" t="s">
        <v>87</v>
      </c>
      <c r="B50" s="226">
        <v>0</v>
      </c>
      <c r="C50" s="225">
        <v>0</v>
      </c>
      <c r="D50" s="227">
        <v>0</v>
      </c>
      <c r="E50" s="226">
        <v>0</v>
      </c>
      <c r="F50" s="225">
        <v>0</v>
      </c>
      <c r="G50" s="227">
        <v>0</v>
      </c>
      <c r="H50" s="226">
        <v>0</v>
      </c>
      <c r="I50" s="225">
        <v>0</v>
      </c>
      <c r="J50" s="227">
        <v>0</v>
      </c>
      <c r="K50" s="226">
        <v>0</v>
      </c>
      <c r="L50" s="225">
        <v>0</v>
      </c>
      <c r="M50" s="227">
        <v>0</v>
      </c>
      <c r="N50" s="226">
        <v>0</v>
      </c>
      <c r="O50" s="225">
        <v>0</v>
      </c>
      <c r="P50" s="227">
        <v>0</v>
      </c>
      <c r="Q50" s="226">
        <v>0</v>
      </c>
      <c r="R50" s="225">
        <v>1</v>
      </c>
      <c r="S50" s="227">
        <v>1</v>
      </c>
      <c r="T50" s="249">
        <f t="shared" si="7"/>
        <v>0</v>
      </c>
      <c r="U50" s="251">
        <f t="shared" si="8"/>
        <v>1</v>
      </c>
      <c r="V50" s="251">
        <f t="shared" si="9"/>
        <v>1</v>
      </c>
    </row>
    <row r="51" spans="1:22" s="224" customFormat="1" ht="12.75">
      <c r="A51" s="228" t="s">
        <v>88</v>
      </c>
      <c r="B51" s="226">
        <v>0</v>
      </c>
      <c r="C51" s="225">
        <v>0</v>
      </c>
      <c r="D51" s="227">
        <v>0</v>
      </c>
      <c r="E51" s="226">
        <v>0</v>
      </c>
      <c r="F51" s="225">
        <v>0</v>
      </c>
      <c r="G51" s="227">
        <v>0</v>
      </c>
      <c r="H51" s="226">
        <v>0</v>
      </c>
      <c r="I51" s="225">
        <v>0</v>
      </c>
      <c r="J51" s="227">
        <v>0</v>
      </c>
      <c r="K51" s="226">
        <v>4</v>
      </c>
      <c r="L51" s="225">
        <v>0</v>
      </c>
      <c r="M51" s="227">
        <v>4</v>
      </c>
      <c r="N51" s="226">
        <v>0</v>
      </c>
      <c r="O51" s="225">
        <v>0</v>
      </c>
      <c r="P51" s="227">
        <v>0</v>
      </c>
      <c r="Q51" s="226">
        <v>12</v>
      </c>
      <c r="R51" s="225">
        <v>2</v>
      </c>
      <c r="S51" s="227">
        <v>14</v>
      </c>
      <c r="T51" s="249">
        <f t="shared" si="7"/>
        <v>16</v>
      </c>
      <c r="U51" s="251">
        <f t="shared" si="8"/>
        <v>2</v>
      </c>
      <c r="V51" s="251">
        <f t="shared" si="9"/>
        <v>18</v>
      </c>
    </row>
    <row r="52" spans="1:22" s="224" customFormat="1" ht="12.75">
      <c r="A52" s="228" t="s">
        <v>128</v>
      </c>
      <c r="B52" s="226">
        <v>0</v>
      </c>
      <c r="C52" s="225">
        <v>0</v>
      </c>
      <c r="D52" s="227">
        <v>0</v>
      </c>
      <c r="E52" s="226">
        <v>0</v>
      </c>
      <c r="F52" s="225">
        <v>0</v>
      </c>
      <c r="G52" s="227">
        <v>0</v>
      </c>
      <c r="H52" s="226">
        <v>0</v>
      </c>
      <c r="I52" s="225">
        <v>0</v>
      </c>
      <c r="J52" s="227">
        <v>0</v>
      </c>
      <c r="K52" s="226">
        <v>0</v>
      </c>
      <c r="L52" s="225">
        <v>0</v>
      </c>
      <c r="M52" s="227">
        <v>0</v>
      </c>
      <c r="N52" s="226">
        <v>0</v>
      </c>
      <c r="O52" s="225">
        <v>0</v>
      </c>
      <c r="P52" s="227">
        <v>0</v>
      </c>
      <c r="Q52" s="226">
        <v>4</v>
      </c>
      <c r="R52" s="225">
        <v>2</v>
      </c>
      <c r="S52" s="227">
        <v>6</v>
      </c>
      <c r="T52" s="249">
        <f t="shared" si="7"/>
        <v>4</v>
      </c>
      <c r="U52" s="251">
        <f t="shared" si="8"/>
        <v>2</v>
      </c>
      <c r="V52" s="251">
        <f t="shared" si="9"/>
        <v>6</v>
      </c>
    </row>
    <row r="53" spans="1:22" s="224" customFormat="1" ht="12.75">
      <c r="A53" s="228" t="s">
        <v>89</v>
      </c>
      <c r="B53" s="226">
        <v>0</v>
      </c>
      <c r="C53" s="225">
        <v>0</v>
      </c>
      <c r="D53" s="227">
        <v>0</v>
      </c>
      <c r="E53" s="226">
        <v>6</v>
      </c>
      <c r="F53" s="225">
        <v>0</v>
      </c>
      <c r="G53" s="227">
        <v>6</v>
      </c>
      <c r="H53" s="226">
        <v>0</v>
      </c>
      <c r="I53" s="225">
        <v>0</v>
      </c>
      <c r="J53" s="227">
        <v>0</v>
      </c>
      <c r="K53" s="226">
        <v>0</v>
      </c>
      <c r="L53" s="225">
        <v>0</v>
      </c>
      <c r="M53" s="227">
        <v>0</v>
      </c>
      <c r="N53" s="226">
        <v>0</v>
      </c>
      <c r="O53" s="225">
        <v>0</v>
      </c>
      <c r="P53" s="227">
        <v>0</v>
      </c>
      <c r="Q53" s="226">
        <v>0</v>
      </c>
      <c r="R53" s="225">
        <v>0</v>
      </c>
      <c r="S53" s="227">
        <v>0</v>
      </c>
      <c r="T53" s="249">
        <f t="shared" si="7"/>
        <v>6</v>
      </c>
      <c r="U53" s="251">
        <f t="shared" si="8"/>
        <v>0</v>
      </c>
      <c r="V53" s="251">
        <f t="shared" si="9"/>
        <v>6</v>
      </c>
    </row>
    <row r="54" spans="1:22" s="224" customFormat="1" ht="12.75">
      <c r="A54" s="228" t="s">
        <v>118</v>
      </c>
      <c r="B54" s="226">
        <v>0</v>
      </c>
      <c r="C54" s="225">
        <v>0</v>
      </c>
      <c r="D54" s="227">
        <v>0</v>
      </c>
      <c r="E54" s="226">
        <v>18</v>
      </c>
      <c r="F54" s="225">
        <v>5</v>
      </c>
      <c r="G54" s="227">
        <v>23</v>
      </c>
      <c r="H54" s="226">
        <v>0</v>
      </c>
      <c r="I54" s="225">
        <v>0</v>
      </c>
      <c r="J54" s="227">
        <v>0</v>
      </c>
      <c r="K54" s="226">
        <v>9</v>
      </c>
      <c r="L54" s="225">
        <v>8</v>
      </c>
      <c r="M54" s="227">
        <v>17</v>
      </c>
      <c r="N54" s="226">
        <v>0</v>
      </c>
      <c r="O54" s="225">
        <v>0</v>
      </c>
      <c r="P54" s="227">
        <v>0</v>
      </c>
      <c r="Q54" s="226">
        <v>4</v>
      </c>
      <c r="R54" s="225">
        <v>3</v>
      </c>
      <c r="S54" s="227">
        <v>7</v>
      </c>
      <c r="T54" s="249">
        <f t="shared" si="7"/>
        <v>31</v>
      </c>
      <c r="U54" s="251">
        <f t="shared" si="8"/>
        <v>16</v>
      </c>
      <c r="V54" s="251">
        <f t="shared" si="9"/>
        <v>47</v>
      </c>
    </row>
    <row r="55" spans="1:22" s="224" customFormat="1" ht="12.75">
      <c r="A55" s="228" t="s">
        <v>129</v>
      </c>
      <c r="B55" s="226">
        <v>0</v>
      </c>
      <c r="C55" s="225">
        <v>0</v>
      </c>
      <c r="D55" s="227">
        <v>0</v>
      </c>
      <c r="E55" s="226">
        <v>0</v>
      </c>
      <c r="F55" s="225">
        <v>0</v>
      </c>
      <c r="G55" s="227">
        <v>0</v>
      </c>
      <c r="H55" s="226">
        <v>0</v>
      </c>
      <c r="I55" s="225">
        <v>0</v>
      </c>
      <c r="J55" s="227">
        <v>0</v>
      </c>
      <c r="K55" s="226">
        <v>0</v>
      </c>
      <c r="L55" s="225">
        <v>3</v>
      </c>
      <c r="M55" s="227">
        <v>3</v>
      </c>
      <c r="N55" s="226">
        <v>0</v>
      </c>
      <c r="O55" s="225">
        <v>0</v>
      </c>
      <c r="P55" s="227">
        <v>0</v>
      </c>
      <c r="Q55" s="226">
        <v>4</v>
      </c>
      <c r="R55" s="225">
        <v>3</v>
      </c>
      <c r="S55" s="227">
        <v>7</v>
      </c>
      <c r="T55" s="249">
        <f t="shared" si="7"/>
        <v>4</v>
      </c>
      <c r="U55" s="251">
        <f t="shared" si="8"/>
        <v>6</v>
      </c>
      <c r="V55" s="251">
        <f t="shared" si="9"/>
        <v>10</v>
      </c>
    </row>
    <row r="56" spans="1:22" s="224" customFormat="1" ht="12.75">
      <c r="A56" s="229" t="s">
        <v>119</v>
      </c>
      <c r="B56" s="226">
        <v>0</v>
      </c>
      <c r="C56" s="225">
        <v>0</v>
      </c>
      <c r="D56" s="227">
        <v>0</v>
      </c>
      <c r="E56" s="226">
        <v>15</v>
      </c>
      <c r="F56" s="225">
        <v>2</v>
      </c>
      <c r="G56" s="227">
        <v>17</v>
      </c>
      <c r="H56" s="226">
        <v>0</v>
      </c>
      <c r="I56" s="225">
        <v>0</v>
      </c>
      <c r="J56" s="227">
        <v>0</v>
      </c>
      <c r="K56" s="226">
        <v>0</v>
      </c>
      <c r="L56" s="225">
        <v>0</v>
      </c>
      <c r="M56" s="227">
        <v>0</v>
      </c>
      <c r="N56" s="226">
        <v>0</v>
      </c>
      <c r="O56" s="225">
        <v>0</v>
      </c>
      <c r="P56" s="227">
        <v>0</v>
      </c>
      <c r="Q56" s="226">
        <v>0</v>
      </c>
      <c r="R56" s="225">
        <v>0</v>
      </c>
      <c r="S56" s="227">
        <v>0</v>
      </c>
      <c r="T56" s="249">
        <f t="shared" si="7"/>
        <v>15</v>
      </c>
      <c r="U56" s="251">
        <f t="shared" si="8"/>
        <v>2</v>
      </c>
      <c r="V56" s="251">
        <f t="shared" si="9"/>
        <v>17</v>
      </c>
    </row>
    <row r="57" spans="1:22" s="224" customFormat="1" ht="12.75">
      <c r="A57" s="231" t="s">
        <v>181</v>
      </c>
      <c r="B57" s="226">
        <v>0</v>
      </c>
      <c r="C57" s="225">
        <v>0</v>
      </c>
      <c r="D57" s="227">
        <v>0</v>
      </c>
      <c r="E57" s="226">
        <v>2</v>
      </c>
      <c r="F57" s="225">
        <v>0</v>
      </c>
      <c r="G57" s="227">
        <v>2</v>
      </c>
      <c r="H57" s="226">
        <v>0</v>
      </c>
      <c r="I57" s="225">
        <v>0</v>
      </c>
      <c r="J57" s="227">
        <v>0</v>
      </c>
      <c r="K57" s="226">
        <v>0</v>
      </c>
      <c r="L57" s="225">
        <v>0</v>
      </c>
      <c r="M57" s="227">
        <v>0</v>
      </c>
      <c r="N57" s="226">
        <v>0</v>
      </c>
      <c r="O57" s="225">
        <v>0</v>
      </c>
      <c r="P57" s="227">
        <v>0</v>
      </c>
      <c r="Q57" s="226">
        <v>0</v>
      </c>
      <c r="R57" s="225">
        <v>0</v>
      </c>
      <c r="S57" s="227">
        <v>0</v>
      </c>
      <c r="T57" s="249">
        <f t="shared" si="7"/>
        <v>2</v>
      </c>
      <c r="U57" s="251">
        <f t="shared" si="8"/>
        <v>0</v>
      </c>
      <c r="V57" s="251">
        <f t="shared" si="9"/>
        <v>2</v>
      </c>
    </row>
    <row r="58" spans="1:22" s="224" customFormat="1" ht="26.25">
      <c r="A58" s="241" t="s">
        <v>182</v>
      </c>
      <c r="B58" s="226">
        <v>0</v>
      </c>
      <c r="C58" s="225">
        <v>0</v>
      </c>
      <c r="D58" s="227">
        <v>0</v>
      </c>
      <c r="E58" s="226">
        <v>0</v>
      </c>
      <c r="F58" s="225">
        <v>7</v>
      </c>
      <c r="G58" s="227">
        <v>7</v>
      </c>
      <c r="H58" s="226">
        <v>0</v>
      </c>
      <c r="I58" s="225">
        <v>0</v>
      </c>
      <c r="J58" s="227">
        <v>0</v>
      </c>
      <c r="K58" s="226">
        <v>4</v>
      </c>
      <c r="L58" s="225">
        <v>9</v>
      </c>
      <c r="M58" s="227">
        <v>13</v>
      </c>
      <c r="N58" s="226">
        <v>0</v>
      </c>
      <c r="O58" s="225">
        <v>0</v>
      </c>
      <c r="P58" s="227">
        <v>0</v>
      </c>
      <c r="Q58" s="226">
        <v>0</v>
      </c>
      <c r="R58" s="225">
        <v>0</v>
      </c>
      <c r="S58" s="227">
        <v>0</v>
      </c>
      <c r="T58" s="249">
        <f t="shared" si="7"/>
        <v>4</v>
      </c>
      <c r="U58" s="251">
        <f t="shared" si="8"/>
        <v>16</v>
      </c>
      <c r="V58" s="251">
        <f t="shared" si="9"/>
        <v>20</v>
      </c>
    </row>
    <row r="59" spans="1:22" s="224" customFormat="1" ht="12.75">
      <c r="A59" s="229" t="s">
        <v>120</v>
      </c>
      <c r="B59" s="226">
        <v>0</v>
      </c>
      <c r="C59" s="225">
        <v>0</v>
      </c>
      <c r="D59" s="227">
        <v>0</v>
      </c>
      <c r="E59" s="226">
        <v>26</v>
      </c>
      <c r="F59" s="225">
        <v>1</v>
      </c>
      <c r="G59" s="227">
        <v>27</v>
      </c>
      <c r="H59" s="226">
        <v>0</v>
      </c>
      <c r="I59" s="225">
        <v>0</v>
      </c>
      <c r="J59" s="227">
        <v>0</v>
      </c>
      <c r="K59" s="226">
        <v>0</v>
      </c>
      <c r="L59" s="225">
        <v>0</v>
      </c>
      <c r="M59" s="227">
        <v>0</v>
      </c>
      <c r="N59" s="226">
        <v>0</v>
      </c>
      <c r="O59" s="225">
        <v>0</v>
      </c>
      <c r="P59" s="227">
        <v>0</v>
      </c>
      <c r="Q59" s="226">
        <v>0</v>
      </c>
      <c r="R59" s="225">
        <v>0</v>
      </c>
      <c r="S59" s="227">
        <v>0</v>
      </c>
      <c r="T59" s="249">
        <f t="shared" si="7"/>
        <v>26</v>
      </c>
      <c r="U59" s="251">
        <f t="shared" si="8"/>
        <v>1</v>
      </c>
      <c r="V59" s="251">
        <f t="shared" si="9"/>
        <v>27</v>
      </c>
    </row>
    <row r="60" spans="1:22" s="224" customFormat="1" ht="12.75">
      <c r="A60" s="228" t="s">
        <v>93</v>
      </c>
      <c r="B60" s="226">
        <v>0</v>
      </c>
      <c r="C60" s="225">
        <v>0</v>
      </c>
      <c r="D60" s="227">
        <v>0</v>
      </c>
      <c r="E60" s="226">
        <v>7</v>
      </c>
      <c r="F60" s="225">
        <v>0</v>
      </c>
      <c r="G60" s="227">
        <v>7</v>
      </c>
      <c r="H60" s="226">
        <v>0</v>
      </c>
      <c r="I60" s="225">
        <v>0</v>
      </c>
      <c r="J60" s="227">
        <v>0</v>
      </c>
      <c r="K60" s="226">
        <v>4</v>
      </c>
      <c r="L60" s="225">
        <v>0</v>
      </c>
      <c r="M60" s="227">
        <v>4</v>
      </c>
      <c r="N60" s="226">
        <v>0</v>
      </c>
      <c r="O60" s="225">
        <v>0</v>
      </c>
      <c r="P60" s="227">
        <v>0</v>
      </c>
      <c r="Q60" s="226">
        <v>0</v>
      </c>
      <c r="R60" s="225">
        <v>0</v>
      </c>
      <c r="S60" s="227">
        <v>0</v>
      </c>
      <c r="T60" s="249">
        <f t="shared" si="7"/>
        <v>11</v>
      </c>
      <c r="U60" s="251">
        <f t="shared" si="8"/>
        <v>0</v>
      </c>
      <c r="V60" s="251">
        <f t="shared" si="9"/>
        <v>11</v>
      </c>
    </row>
    <row r="61" spans="1:22" s="224" customFormat="1" ht="12.75">
      <c r="A61" s="228" t="s">
        <v>121</v>
      </c>
      <c r="B61" s="226">
        <v>0</v>
      </c>
      <c r="C61" s="225">
        <v>0</v>
      </c>
      <c r="D61" s="227">
        <v>0</v>
      </c>
      <c r="E61" s="226">
        <v>0</v>
      </c>
      <c r="F61" s="225">
        <v>0</v>
      </c>
      <c r="G61" s="227">
        <v>0</v>
      </c>
      <c r="H61" s="226">
        <v>0</v>
      </c>
      <c r="I61" s="225">
        <v>0</v>
      </c>
      <c r="J61" s="227">
        <v>0</v>
      </c>
      <c r="K61" s="226">
        <v>3</v>
      </c>
      <c r="L61" s="225">
        <v>8</v>
      </c>
      <c r="M61" s="227">
        <v>11</v>
      </c>
      <c r="N61" s="226">
        <v>0</v>
      </c>
      <c r="O61" s="225">
        <v>0</v>
      </c>
      <c r="P61" s="227">
        <v>0</v>
      </c>
      <c r="Q61" s="226">
        <v>0</v>
      </c>
      <c r="R61" s="225">
        <v>0</v>
      </c>
      <c r="S61" s="227">
        <v>0</v>
      </c>
      <c r="T61" s="249">
        <f t="shared" si="7"/>
        <v>3</v>
      </c>
      <c r="U61" s="251">
        <f t="shared" si="8"/>
        <v>8</v>
      </c>
      <c r="V61" s="251">
        <f t="shared" si="9"/>
        <v>11</v>
      </c>
    </row>
    <row r="62" spans="1:22" s="224" customFormat="1" ht="12.75">
      <c r="A62" s="228" t="s">
        <v>122</v>
      </c>
      <c r="B62" s="226">
        <v>0</v>
      </c>
      <c r="C62" s="225">
        <v>0</v>
      </c>
      <c r="D62" s="227">
        <v>0</v>
      </c>
      <c r="E62" s="226">
        <v>0</v>
      </c>
      <c r="F62" s="225">
        <v>0</v>
      </c>
      <c r="G62" s="227">
        <v>0</v>
      </c>
      <c r="H62" s="226">
        <v>0</v>
      </c>
      <c r="I62" s="225">
        <v>0</v>
      </c>
      <c r="J62" s="227">
        <v>0</v>
      </c>
      <c r="K62" s="226">
        <v>5</v>
      </c>
      <c r="L62" s="225">
        <v>0</v>
      </c>
      <c r="M62" s="227">
        <v>5</v>
      </c>
      <c r="N62" s="226">
        <v>0</v>
      </c>
      <c r="O62" s="225">
        <v>0</v>
      </c>
      <c r="P62" s="227">
        <v>0</v>
      </c>
      <c r="Q62" s="226">
        <v>0</v>
      </c>
      <c r="R62" s="225">
        <v>0</v>
      </c>
      <c r="S62" s="227">
        <v>0</v>
      </c>
      <c r="T62" s="249">
        <f t="shared" si="7"/>
        <v>5</v>
      </c>
      <c r="U62" s="251">
        <f t="shared" si="8"/>
        <v>0</v>
      </c>
      <c r="V62" s="251">
        <f t="shared" si="9"/>
        <v>5</v>
      </c>
    </row>
    <row r="63" spans="1:22" s="224" customFormat="1" ht="12.75">
      <c r="A63" s="228" t="s">
        <v>99</v>
      </c>
      <c r="B63" s="226">
        <v>0</v>
      </c>
      <c r="C63" s="225">
        <v>0</v>
      </c>
      <c r="D63" s="227">
        <v>0</v>
      </c>
      <c r="E63" s="226">
        <v>0</v>
      </c>
      <c r="F63" s="225">
        <v>0</v>
      </c>
      <c r="G63" s="227">
        <v>0</v>
      </c>
      <c r="H63" s="226">
        <v>0</v>
      </c>
      <c r="I63" s="225">
        <v>0</v>
      </c>
      <c r="J63" s="227">
        <v>0</v>
      </c>
      <c r="K63" s="226">
        <v>0</v>
      </c>
      <c r="L63" s="225">
        <v>0</v>
      </c>
      <c r="M63" s="227">
        <v>0</v>
      </c>
      <c r="N63" s="226">
        <v>0</v>
      </c>
      <c r="O63" s="225">
        <v>0</v>
      </c>
      <c r="P63" s="227">
        <v>0</v>
      </c>
      <c r="Q63" s="226">
        <v>1</v>
      </c>
      <c r="R63" s="225">
        <v>2</v>
      </c>
      <c r="S63" s="227">
        <v>3</v>
      </c>
      <c r="T63" s="249">
        <f t="shared" si="7"/>
        <v>1</v>
      </c>
      <c r="U63" s="251">
        <f t="shared" si="8"/>
        <v>2</v>
      </c>
      <c r="V63" s="251">
        <f t="shared" si="9"/>
        <v>3</v>
      </c>
    </row>
    <row r="64" spans="1:22" s="224" customFormat="1" ht="12.75">
      <c r="A64" s="228" t="s">
        <v>123</v>
      </c>
      <c r="B64" s="226">
        <v>0</v>
      </c>
      <c r="C64" s="225">
        <v>0</v>
      </c>
      <c r="D64" s="227">
        <v>0</v>
      </c>
      <c r="E64" s="226">
        <v>3</v>
      </c>
      <c r="F64" s="225">
        <v>21</v>
      </c>
      <c r="G64" s="227">
        <v>24</v>
      </c>
      <c r="H64" s="226">
        <v>0</v>
      </c>
      <c r="I64" s="225">
        <v>0</v>
      </c>
      <c r="J64" s="227">
        <v>0</v>
      </c>
      <c r="K64" s="226">
        <v>1</v>
      </c>
      <c r="L64" s="225">
        <v>7</v>
      </c>
      <c r="M64" s="227">
        <v>8</v>
      </c>
      <c r="N64" s="226">
        <v>0</v>
      </c>
      <c r="O64" s="225">
        <v>0</v>
      </c>
      <c r="P64" s="227">
        <v>0</v>
      </c>
      <c r="Q64" s="226">
        <v>0</v>
      </c>
      <c r="R64" s="225">
        <v>0</v>
      </c>
      <c r="S64" s="227">
        <v>0</v>
      </c>
      <c r="T64" s="249">
        <f t="shared" si="7"/>
        <v>4</v>
      </c>
      <c r="U64" s="251">
        <f t="shared" si="8"/>
        <v>28</v>
      </c>
      <c r="V64" s="251">
        <f t="shared" si="9"/>
        <v>32</v>
      </c>
    </row>
    <row r="65" spans="1:22" s="224" customFormat="1" ht="12.75">
      <c r="A65" s="228" t="s">
        <v>124</v>
      </c>
      <c r="B65" s="226">
        <v>0</v>
      </c>
      <c r="C65" s="225">
        <v>0</v>
      </c>
      <c r="D65" s="227">
        <v>0</v>
      </c>
      <c r="E65" s="226">
        <v>0</v>
      </c>
      <c r="F65" s="225">
        <v>0</v>
      </c>
      <c r="G65" s="227">
        <v>0</v>
      </c>
      <c r="H65" s="226">
        <v>0</v>
      </c>
      <c r="I65" s="225">
        <v>0</v>
      </c>
      <c r="J65" s="227">
        <v>0</v>
      </c>
      <c r="K65" s="226">
        <v>0</v>
      </c>
      <c r="L65" s="225">
        <v>0</v>
      </c>
      <c r="M65" s="227">
        <v>0</v>
      </c>
      <c r="N65" s="226">
        <v>0</v>
      </c>
      <c r="O65" s="225">
        <v>0</v>
      </c>
      <c r="P65" s="227">
        <v>0</v>
      </c>
      <c r="Q65" s="226">
        <v>25</v>
      </c>
      <c r="R65" s="225">
        <v>0</v>
      </c>
      <c r="S65" s="227">
        <v>25</v>
      </c>
      <c r="T65" s="249">
        <f t="shared" si="7"/>
        <v>25</v>
      </c>
      <c r="U65" s="251">
        <f t="shared" si="8"/>
        <v>0</v>
      </c>
      <c r="V65" s="251">
        <f t="shared" si="9"/>
        <v>25</v>
      </c>
    </row>
    <row r="66" spans="1:22" s="224" customFormat="1" ht="12.75">
      <c r="A66" s="228" t="s">
        <v>125</v>
      </c>
      <c r="B66" s="226">
        <v>0</v>
      </c>
      <c r="C66" s="225">
        <v>0</v>
      </c>
      <c r="D66" s="227">
        <v>0</v>
      </c>
      <c r="E66" s="226">
        <v>19</v>
      </c>
      <c r="F66" s="225">
        <v>0</v>
      </c>
      <c r="G66" s="227">
        <v>19</v>
      </c>
      <c r="H66" s="226">
        <v>0</v>
      </c>
      <c r="I66" s="225">
        <v>0</v>
      </c>
      <c r="J66" s="227">
        <v>0</v>
      </c>
      <c r="K66" s="226">
        <v>16</v>
      </c>
      <c r="L66" s="225">
        <v>0</v>
      </c>
      <c r="M66" s="227">
        <v>16</v>
      </c>
      <c r="N66" s="226">
        <v>0</v>
      </c>
      <c r="O66" s="225">
        <v>0</v>
      </c>
      <c r="P66" s="227">
        <v>0</v>
      </c>
      <c r="Q66" s="226">
        <v>0</v>
      </c>
      <c r="R66" s="225">
        <v>0</v>
      </c>
      <c r="S66" s="227">
        <v>0</v>
      </c>
      <c r="T66" s="249">
        <f t="shared" si="7"/>
        <v>35</v>
      </c>
      <c r="U66" s="251">
        <f t="shared" si="8"/>
        <v>0</v>
      </c>
      <c r="V66" s="251">
        <f t="shared" si="9"/>
        <v>35</v>
      </c>
    </row>
    <row r="67" spans="1:22" s="224" customFormat="1" ht="12.75">
      <c r="A67" s="228" t="s">
        <v>104</v>
      </c>
      <c r="B67" s="226">
        <v>0</v>
      </c>
      <c r="C67" s="225">
        <v>0</v>
      </c>
      <c r="D67" s="227">
        <v>0</v>
      </c>
      <c r="E67" s="226">
        <v>1</v>
      </c>
      <c r="F67" s="225">
        <v>4</v>
      </c>
      <c r="G67" s="227">
        <v>5</v>
      </c>
      <c r="H67" s="226">
        <v>0</v>
      </c>
      <c r="I67" s="225">
        <v>0</v>
      </c>
      <c r="J67" s="227">
        <v>0</v>
      </c>
      <c r="K67" s="226">
        <v>0</v>
      </c>
      <c r="L67" s="225">
        <v>0</v>
      </c>
      <c r="M67" s="227">
        <v>0</v>
      </c>
      <c r="N67" s="226">
        <v>0</v>
      </c>
      <c r="O67" s="225">
        <v>0</v>
      </c>
      <c r="P67" s="227">
        <v>0</v>
      </c>
      <c r="Q67" s="226">
        <v>0</v>
      </c>
      <c r="R67" s="225">
        <v>0</v>
      </c>
      <c r="S67" s="227">
        <v>0</v>
      </c>
      <c r="T67" s="249">
        <f t="shared" si="7"/>
        <v>1</v>
      </c>
      <c r="U67" s="251">
        <f t="shared" si="8"/>
        <v>4</v>
      </c>
      <c r="V67" s="251">
        <f t="shared" si="9"/>
        <v>5</v>
      </c>
    </row>
    <row r="68" spans="1:22" s="224" customFormat="1" ht="12.75">
      <c r="A68" s="228" t="s">
        <v>130</v>
      </c>
      <c r="B68" s="226">
        <v>0</v>
      </c>
      <c r="C68" s="225">
        <v>0</v>
      </c>
      <c r="D68" s="227">
        <v>0</v>
      </c>
      <c r="E68" s="226">
        <v>0</v>
      </c>
      <c r="F68" s="225">
        <v>0</v>
      </c>
      <c r="G68" s="227">
        <v>0</v>
      </c>
      <c r="H68" s="226">
        <v>0</v>
      </c>
      <c r="I68" s="225">
        <v>0</v>
      </c>
      <c r="J68" s="227">
        <v>0</v>
      </c>
      <c r="K68" s="226">
        <v>0</v>
      </c>
      <c r="L68" s="225">
        <v>0</v>
      </c>
      <c r="M68" s="227">
        <v>0</v>
      </c>
      <c r="N68" s="226">
        <v>0</v>
      </c>
      <c r="O68" s="225">
        <v>0</v>
      </c>
      <c r="P68" s="227">
        <v>0</v>
      </c>
      <c r="Q68" s="226">
        <v>1</v>
      </c>
      <c r="R68" s="225">
        <v>0</v>
      </c>
      <c r="S68" s="227">
        <v>1</v>
      </c>
      <c r="T68" s="249">
        <f t="shared" si="7"/>
        <v>1</v>
      </c>
      <c r="U68" s="251">
        <f t="shared" si="8"/>
        <v>0</v>
      </c>
      <c r="V68" s="251">
        <f t="shared" si="9"/>
        <v>1</v>
      </c>
    </row>
    <row r="69" spans="1:22" s="26" customFormat="1" ht="12.75">
      <c r="A69" s="26" t="s">
        <v>12</v>
      </c>
      <c r="B69" s="190">
        <f aca="true" t="shared" si="10" ref="B69:V69">SUM(B44:B68)</f>
        <v>0</v>
      </c>
      <c r="C69" s="189">
        <f t="shared" si="10"/>
        <v>0</v>
      </c>
      <c r="D69" s="202">
        <f t="shared" si="10"/>
        <v>0</v>
      </c>
      <c r="E69" s="190">
        <f t="shared" si="10"/>
        <v>113</v>
      </c>
      <c r="F69" s="189">
        <f t="shared" si="10"/>
        <v>60</v>
      </c>
      <c r="G69" s="202">
        <f t="shared" si="10"/>
        <v>173</v>
      </c>
      <c r="H69" s="190">
        <f t="shared" si="10"/>
        <v>0</v>
      </c>
      <c r="I69" s="189">
        <f t="shared" si="10"/>
        <v>0</v>
      </c>
      <c r="J69" s="202">
        <f t="shared" si="10"/>
        <v>0</v>
      </c>
      <c r="K69" s="190">
        <f t="shared" si="10"/>
        <v>51</v>
      </c>
      <c r="L69" s="189">
        <f t="shared" si="10"/>
        <v>37</v>
      </c>
      <c r="M69" s="202">
        <f t="shared" si="10"/>
        <v>88</v>
      </c>
      <c r="N69" s="190">
        <f t="shared" si="10"/>
        <v>0</v>
      </c>
      <c r="O69" s="189">
        <f t="shared" si="10"/>
        <v>0</v>
      </c>
      <c r="P69" s="202">
        <f t="shared" si="10"/>
        <v>0</v>
      </c>
      <c r="Q69" s="190">
        <f t="shared" si="10"/>
        <v>54</v>
      </c>
      <c r="R69" s="189">
        <f t="shared" si="10"/>
        <v>13</v>
      </c>
      <c r="S69" s="202">
        <f t="shared" si="10"/>
        <v>67</v>
      </c>
      <c r="T69" s="167">
        <f t="shared" si="10"/>
        <v>218</v>
      </c>
      <c r="U69" s="168">
        <f t="shared" si="10"/>
        <v>110</v>
      </c>
      <c r="V69" s="168">
        <f t="shared" si="10"/>
        <v>328</v>
      </c>
    </row>
    <row r="70" spans="1:22" s="224" customFormat="1" ht="9" customHeight="1">
      <c r="A70" s="228"/>
      <c r="B70" s="226"/>
      <c r="C70" s="225"/>
      <c r="D70" s="227"/>
      <c r="E70" s="226"/>
      <c r="F70" s="225"/>
      <c r="G70" s="227"/>
      <c r="H70" s="226"/>
      <c r="I70" s="225"/>
      <c r="J70" s="227"/>
      <c r="K70" s="226"/>
      <c r="L70" s="225"/>
      <c r="M70" s="227"/>
      <c r="N70" s="226"/>
      <c r="O70" s="225"/>
      <c r="P70" s="227"/>
      <c r="Q70" s="226"/>
      <c r="R70" s="225"/>
      <c r="S70" s="227"/>
      <c r="T70" s="226"/>
      <c r="U70" s="225"/>
      <c r="V70" s="225"/>
    </row>
    <row r="71" spans="1:22" s="219" customFormat="1" ht="12.75">
      <c r="A71" s="26" t="s">
        <v>14</v>
      </c>
      <c r="B71" s="217">
        <f aca="true" t="shared" si="11" ref="B71:V71">SUM(B69,B41)</f>
        <v>1951</v>
      </c>
      <c r="C71" s="218">
        <f t="shared" si="11"/>
        <v>1088</v>
      </c>
      <c r="D71" s="218">
        <f t="shared" si="11"/>
        <v>3039</v>
      </c>
      <c r="E71" s="217">
        <f t="shared" si="11"/>
        <v>5168</v>
      </c>
      <c r="F71" s="218">
        <f t="shared" si="11"/>
        <v>2688</v>
      </c>
      <c r="G71" s="218">
        <f t="shared" si="11"/>
        <v>7856</v>
      </c>
      <c r="H71" s="217">
        <f t="shared" si="11"/>
        <v>253</v>
      </c>
      <c r="I71" s="218">
        <f t="shared" si="11"/>
        <v>71</v>
      </c>
      <c r="J71" s="218">
        <f t="shared" si="11"/>
        <v>324</v>
      </c>
      <c r="K71" s="217">
        <f t="shared" si="11"/>
        <v>938</v>
      </c>
      <c r="L71" s="218">
        <f t="shared" si="11"/>
        <v>492</v>
      </c>
      <c r="M71" s="218">
        <f t="shared" si="11"/>
        <v>1430</v>
      </c>
      <c r="N71" s="217">
        <f t="shared" si="11"/>
        <v>81</v>
      </c>
      <c r="O71" s="218">
        <f t="shared" si="11"/>
        <v>29</v>
      </c>
      <c r="P71" s="218">
        <f t="shared" si="11"/>
        <v>110</v>
      </c>
      <c r="Q71" s="217">
        <f t="shared" si="11"/>
        <v>112</v>
      </c>
      <c r="R71" s="218">
        <f t="shared" si="11"/>
        <v>27</v>
      </c>
      <c r="S71" s="218">
        <f t="shared" si="11"/>
        <v>139</v>
      </c>
      <c r="T71" s="217">
        <f t="shared" si="11"/>
        <v>8503</v>
      </c>
      <c r="U71" s="218">
        <f t="shared" si="11"/>
        <v>4395</v>
      </c>
      <c r="V71" s="218">
        <f t="shared" si="11"/>
        <v>12898</v>
      </c>
    </row>
    <row r="72" spans="2:22" ht="12.75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</row>
    <row r="73" spans="1:22" ht="12.75">
      <c r="A73" s="220" t="s">
        <v>79</v>
      </c>
      <c r="T73" s="250"/>
      <c r="U73" s="250"/>
      <c r="V73" s="250"/>
    </row>
    <row r="74" ht="12.75">
      <c r="A74" s="298" t="s">
        <v>186</v>
      </c>
    </row>
    <row r="75" ht="12.75">
      <c r="A75" s="298" t="s">
        <v>187</v>
      </c>
    </row>
    <row r="76" ht="12.75">
      <c r="A76" s="298" t="s">
        <v>188</v>
      </c>
    </row>
    <row r="77" ht="12.75">
      <c r="A77" s="298" t="s">
        <v>189</v>
      </c>
    </row>
    <row r="78" ht="12.75">
      <c r="A78" s="299" t="s">
        <v>190</v>
      </c>
    </row>
    <row r="79" ht="12.75">
      <c r="A79" s="298" t="s">
        <v>185</v>
      </c>
    </row>
  </sheetData>
  <sheetProtection/>
  <mergeCells count="10">
    <mergeCell ref="H6:J6"/>
    <mergeCell ref="E6:G6"/>
    <mergeCell ref="B6:D6"/>
    <mergeCell ref="A2:W2"/>
    <mergeCell ref="A3:W3"/>
    <mergeCell ref="A4:W4"/>
    <mergeCell ref="T6:V6"/>
    <mergeCell ref="Q6:S6"/>
    <mergeCell ref="N6:P6"/>
    <mergeCell ref="K6:M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6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33.8515625" style="30" customWidth="1"/>
    <col min="2" max="13" width="8.140625" style="32" customWidth="1"/>
    <col min="14" max="14" width="7.28125" style="32" customWidth="1"/>
    <col min="15" max="15" width="7.140625" style="32" customWidth="1"/>
    <col min="16" max="16" width="8.8515625" style="30" customWidth="1"/>
    <col min="17" max="17" width="7.57421875" style="32" customWidth="1"/>
    <col min="18" max="18" width="14.140625" style="32" customWidth="1"/>
    <col min="19" max="20" width="8.57421875" style="32" customWidth="1"/>
    <col min="21" max="21" width="14.140625" style="32" customWidth="1"/>
    <col min="22" max="23" width="7.00390625" style="32" customWidth="1"/>
    <col min="24" max="24" width="9.28125" style="32" customWidth="1"/>
    <col min="25" max="26" width="7.00390625" style="32" customWidth="1"/>
    <col min="27" max="27" width="9.28125" style="32" customWidth="1"/>
    <col min="28" max="28" width="18.140625" style="32" customWidth="1"/>
    <col min="29" max="30" width="13.421875" style="32" customWidth="1"/>
    <col min="31" max="31" width="10.57421875" style="32" customWidth="1"/>
    <col min="32" max="33" width="5.00390625" style="32" customWidth="1"/>
    <col min="34" max="34" width="10.57421875" style="32" customWidth="1"/>
    <col min="35" max="36" width="4.7109375" style="32" customWidth="1"/>
    <col min="37" max="37" width="10.28125" style="32" customWidth="1"/>
    <col min="38" max="38" width="19.00390625" style="32" customWidth="1"/>
    <col min="39" max="40" width="12.00390625" style="32" customWidth="1"/>
    <col min="41" max="41" width="10.57421875" style="32" customWidth="1"/>
    <col min="42" max="43" width="5.00390625" style="32" customWidth="1"/>
    <col min="44" max="44" width="10.57421875" style="32" customWidth="1"/>
    <col min="45" max="46" width="4.7109375" style="32" customWidth="1"/>
    <col min="47" max="47" width="10.28125" style="32" customWidth="1"/>
    <col min="48" max="48" width="17.57421875" style="32" customWidth="1"/>
    <col min="49" max="49" width="43.421875" style="32" customWidth="1"/>
    <col min="50" max="51" width="7.00390625" style="32" customWidth="1"/>
    <col min="52" max="52" width="9.28125" style="32" customWidth="1"/>
    <col min="53" max="16384" width="9.140625" style="32" customWidth="1"/>
  </cols>
  <sheetData>
    <row r="1" ht="12.75">
      <c r="A1" s="4" t="s">
        <v>178</v>
      </c>
    </row>
    <row r="2" spans="1:17" ht="12">
      <c r="A2" s="318" t="s">
        <v>39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17" ht="12">
      <c r="A3" s="318" t="s">
        <v>144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">
      <c r="A4" s="318" t="s">
        <v>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ht="12" thickBot="1">
      <c r="Q5" s="182"/>
    </row>
    <row r="6" spans="1:16" ht="12.75" customHeight="1">
      <c r="A6" s="51"/>
      <c r="B6" s="52" t="s">
        <v>51</v>
      </c>
      <c r="C6" s="169"/>
      <c r="D6" s="52" t="s">
        <v>52</v>
      </c>
      <c r="E6" s="169"/>
      <c r="F6" s="52" t="s">
        <v>53</v>
      </c>
      <c r="G6" s="169"/>
      <c r="H6" s="52" t="s">
        <v>54</v>
      </c>
      <c r="I6" s="169"/>
      <c r="J6" s="52" t="s">
        <v>55</v>
      </c>
      <c r="K6" s="169"/>
      <c r="L6" s="316" t="s">
        <v>56</v>
      </c>
      <c r="M6" s="317"/>
      <c r="N6" s="52"/>
      <c r="O6" s="53"/>
      <c r="P6" s="53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2:15" ht="11.25">
      <c r="B9" s="54" t="s">
        <v>63</v>
      </c>
      <c r="C9" s="84"/>
      <c r="D9" s="54" t="s">
        <v>63</v>
      </c>
      <c r="E9" s="84"/>
      <c r="F9" s="301"/>
      <c r="G9" s="303"/>
      <c r="H9" s="36"/>
      <c r="I9" s="30"/>
      <c r="J9" s="36"/>
      <c r="K9" s="30"/>
      <c r="L9" s="36"/>
      <c r="M9" s="30"/>
      <c r="N9" s="36"/>
      <c r="O9" s="30"/>
    </row>
    <row r="10" spans="1:16" s="109" customFormat="1" ht="12.75" customHeight="1">
      <c r="A10" s="120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2.75" customHeight="1">
      <c r="A11" s="206" t="s">
        <v>134</v>
      </c>
      <c r="B11" s="34"/>
      <c r="D11" s="42"/>
      <c r="E11" s="40"/>
      <c r="F11" s="42"/>
      <c r="G11" s="40"/>
      <c r="H11" s="42"/>
      <c r="I11" s="40"/>
      <c r="J11" s="42"/>
      <c r="K11" s="40"/>
      <c r="L11" s="42"/>
      <c r="M11" s="40"/>
      <c r="N11" s="42"/>
      <c r="O11" s="35"/>
      <c r="P11" s="40"/>
    </row>
    <row r="12" spans="1:16" s="109" customFormat="1" ht="12.75" customHeight="1">
      <c r="A12" s="176" t="s">
        <v>132</v>
      </c>
      <c r="B12" s="42">
        <v>198</v>
      </c>
      <c r="C12" s="40">
        <v>166</v>
      </c>
      <c r="D12" s="139">
        <v>0</v>
      </c>
      <c r="E12" s="140">
        <v>0</v>
      </c>
      <c r="F12" s="139">
        <v>47</v>
      </c>
      <c r="G12" s="140">
        <v>11</v>
      </c>
      <c r="H12" s="139">
        <v>34</v>
      </c>
      <c r="I12" s="140">
        <v>7</v>
      </c>
      <c r="J12" s="139">
        <v>0</v>
      </c>
      <c r="K12" s="140">
        <v>0</v>
      </c>
      <c r="L12" s="139">
        <v>2</v>
      </c>
      <c r="M12" s="140">
        <v>0</v>
      </c>
      <c r="N12" s="139">
        <f>SUM(L12,J12,H12,F12,D12,B12)</f>
        <v>281</v>
      </c>
      <c r="O12" s="140">
        <f>SUM(M12,K12,I12,G12,E12,C12)</f>
        <v>184</v>
      </c>
      <c r="P12" s="140">
        <f>SUM(N12:O12)</f>
        <v>465</v>
      </c>
    </row>
    <row r="13" spans="1:16" s="30" customFormat="1" ht="12" customHeight="1">
      <c r="A13" s="175" t="s">
        <v>109</v>
      </c>
      <c r="B13" s="139">
        <v>47</v>
      </c>
      <c r="C13" s="140">
        <v>0</v>
      </c>
      <c r="D13" s="139">
        <v>0</v>
      </c>
      <c r="E13" s="140">
        <v>0</v>
      </c>
      <c r="F13" s="139">
        <v>11</v>
      </c>
      <c r="G13" s="140">
        <v>0</v>
      </c>
      <c r="H13" s="139">
        <v>5</v>
      </c>
      <c r="I13" s="140">
        <v>0</v>
      </c>
      <c r="J13" s="139">
        <v>0</v>
      </c>
      <c r="K13" s="140">
        <v>0</v>
      </c>
      <c r="L13" s="139">
        <v>0</v>
      </c>
      <c r="M13" s="140">
        <v>0</v>
      </c>
      <c r="N13" s="139">
        <f aca="true" t="shared" si="0" ref="N13:O32">SUM(L13,J13,H13,F13,D13,B13)</f>
        <v>63</v>
      </c>
      <c r="O13" s="140">
        <f t="shared" si="0"/>
        <v>0</v>
      </c>
      <c r="P13" s="140">
        <f aca="true" t="shared" si="1" ref="P13:P32">SUM(N13:O13)</f>
        <v>63</v>
      </c>
    </row>
    <row r="14" spans="1:16" s="30" customFormat="1" ht="12" customHeight="1">
      <c r="A14" s="30" t="s">
        <v>86</v>
      </c>
      <c r="B14" s="139">
        <v>37</v>
      </c>
      <c r="C14" s="140">
        <v>17</v>
      </c>
      <c r="D14" s="139">
        <v>0</v>
      </c>
      <c r="E14" s="140">
        <v>0</v>
      </c>
      <c r="F14" s="139">
        <v>8</v>
      </c>
      <c r="G14" s="140">
        <v>0</v>
      </c>
      <c r="H14" s="139">
        <v>18</v>
      </c>
      <c r="I14" s="140">
        <v>2</v>
      </c>
      <c r="J14" s="139">
        <v>0</v>
      </c>
      <c r="K14" s="140">
        <v>0</v>
      </c>
      <c r="L14" s="139">
        <v>0</v>
      </c>
      <c r="M14" s="140">
        <v>0</v>
      </c>
      <c r="N14" s="139">
        <f t="shared" si="0"/>
        <v>63</v>
      </c>
      <c r="O14" s="140">
        <f t="shared" si="0"/>
        <v>19</v>
      </c>
      <c r="P14" s="140">
        <f t="shared" si="1"/>
        <v>82</v>
      </c>
    </row>
    <row r="15" spans="1:16" s="30" customFormat="1" ht="12" customHeight="1">
      <c r="A15" s="30" t="s">
        <v>87</v>
      </c>
      <c r="B15" s="139">
        <v>136</v>
      </c>
      <c r="C15" s="140">
        <v>164</v>
      </c>
      <c r="D15" s="139">
        <v>0</v>
      </c>
      <c r="E15" s="140">
        <v>0</v>
      </c>
      <c r="F15" s="139">
        <v>26</v>
      </c>
      <c r="G15" s="140">
        <v>9</v>
      </c>
      <c r="H15" s="139">
        <v>22</v>
      </c>
      <c r="I15" s="140">
        <v>12</v>
      </c>
      <c r="J15" s="137">
        <v>0</v>
      </c>
      <c r="K15" s="140">
        <v>0</v>
      </c>
      <c r="L15" s="139">
        <v>5</v>
      </c>
      <c r="M15" s="140">
        <v>3</v>
      </c>
      <c r="N15" s="139">
        <f t="shared" si="0"/>
        <v>189</v>
      </c>
      <c r="O15" s="140">
        <f t="shared" si="0"/>
        <v>188</v>
      </c>
      <c r="P15" s="140">
        <f t="shared" si="1"/>
        <v>377</v>
      </c>
    </row>
    <row r="16" spans="1:16" s="30" customFormat="1" ht="12" customHeight="1">
      <c r="A16" s="30" t="s">
        <v>88</v>
      </c>
      <c r="B16" s="139">
        <v>85</v>
      </c>
      <c r="C16" s="140">
        <v>3</v>
      </c>
      <c r="D16" s="139">
        <v>0</v>
      </c>
      <c r="E16" s="140">
        <v>0</v>
      </c>
      <c r="F16" s="139">
        <v>26</v>
      </c>
      <c r="G16" s="140">
        <v>1</v>
      </c>
      <c r="H16" s="139">
        <v>8</v>
      </c>
      <c r="I16" s="140">
        <v>0</v>
      </c>
      <c r="J16" s="139">
        <v>0</v>
      </c>
      <c r="K16" s="140">
        <v>0</v>
      </c>
      <c r="L16" s="139">
        <v>0</v>
      </c>
      <c r="M16" s="140">
        <v>0</v>
      </c>
      <c r="N16" s="139">
        <f t="shared" si="0"/>
        <v>119</v>
      </c>
      <c r="O16" s="140">
        <f t="shared" si="0"/>
        <v>4</v>
      </c>
      <c r="P16" s="140">
        <f t="shared" si="1"/>
        <v>123</v>
      </c>
    </row>
    <row r="17" spans="1:16" s="30" customFormat="1" ht="12" customHeight="1">
      <c r="A17" s="30" t="s">
        <v>89</v>
      </c>
      <c r="B17" s="139">
        <v>116</v>
      </c>
      <c r="C17" s="140">
        <v>6</v>
      </c>
      <c r="D17" s="139">
        <v>0</v>
      </c>
      <c r="E17" s="140">
        <v>0</v>
      </c>
      <c r="F17" s="139">
        <v>21</v>
      </c>
      <c r="G17" s="140">
        <v>0</v>
      </c>
      <c r="H17" s="139">
        <v>13</v>
      </c>
      <c r="I17" s="140">
        <v>0</v>
      </c>
      <c r="J17" s="139">
        <v>0</v>
      </c>
      <c r="K17" s="140">
        <v>0</v>
      </c>
      <c r="L17" s="139">
        <v>1</v>
      </c>
      <c r="M17" s="140">
        <v>0</v>
      </c>
      <c r="N17" s="139">
        <f t="shared" si="0"/>
        <v>151</v>
      </c>
      <c r="O17" s="140">
        <f t="shared" si="0"/>
        <v>6</v>
      </c>
      <c r="P17" s="140">
        <f t="shared" si="1"/>
        <v>157</v>
      </c>
    </row>
    <row r="18" spans="1:16" s="30" customFormat="1" ht="12" customHeight="1">
      <c r="A18" s="30" t="s">
        <v>107</v>
      </c>
      <c r="B18" s="139">
        <v>7</v>
      </c>
      <c r="C18" s="140">
        <v>113</v>
      </c>
      <c r="D18" s="139">
        <v>0</v>
      </c>
      <c r="E18" s="140">
        <v>0</v>
      </c>
      <c r="F18" s="139">
        <v>1</v>
      </c>
      <c r="G18" s="140">
        <v>13</v>
      </c>
      <c r="H18" s="139">
        <v>0</v>
      </c>
      <c r="I18" s="140">
        <v>2</v>
      </c>
      <c r="J18" s="137">
        <v>0</v>
      </c>
      <c r="K18" s="140">
        <v>0</v>
      </c>
      <c r="L18" s="139">
        <v>0</v>
      </c>
      <c r="M18" s="140">
        <v>0</v>
      </c>
      <c r="N18" s="139">
        <f t="shared" si="0"/>
        <v>8</v>
      </c>
      <c r="O18" s="140">
        <f t="shared" si="0"/>
        <v>128</v>
      </c>
      <c r="P18" s="140">
        <f t="shared" si="1"/>
        <v>136</v>
      </c>
    </row>
    <row r="19" spans="1:16" s="30" customFormat="1" ht="22.5">
      <c r="A19" s="221" t="s">
        <v>182</v>
      </c>
      <c r="B19" s="139">
        <v>31</v>
      </c>
      <c r="C19" s="140">
        <v>338</v>
      </c>
      <c r="D19" s="137">
        <v>0</v>
      </c>
      <c r="E19" s="140">
        <v>0</v>
      </c>
      <c r="F19" s="139">
        <v>7</v>
      </c>
      <c r="G19" s="140">
        <v>15</v>
      </c>
      <c r="H19" s="139">
        <v>5</v>
      </c>
      <c r="I19" s="140">
        <v>11</v>
      </c>
      <c r="J19" s="137">
        <v>0</v>
      </c>
      <c r="K19" s="140">
        <v>0</v>
      </c>
      <c r="L19" s="139">
        <v>0</v>
      </c>
      <c r="M19" s="140">
        <v>0</v>
      </c>
      <c r="N19" s="139">
        <f t="shared" si="0"/>
        <v>43</v>
      </c>
      <c r="O19" s="140">
        <f t="shared" si="0"/>
        <v>364</v>
      </c>
      <c r="P19" s="140">
        <f t="shared" si="1"/>
        <v>407</v>
      </c>
    </row>
    <row r="20" spans="1:16" s="30" customFormat="1" ht="12" customHeight="1">
      <c r="A20" s="188" t="s">
        <v>91</v>
      </c>
      <c r="B20" s="137">
        <v>17</v>
      </c>
      <c r="C20" s="140">
        <v>1</v>
      </c>
      <c r="D20" s="137">
        <v>0</v>
      </c>
      <c r="E20" s="140">
        <v>0</v>
      </c>
      <c r="F20" s="139">
        <v>0</v>
      </c>
      <c r="G20" s="140">
        <v>0</v>
      </c>
      <c r="H20" s="139">
        <v>1</v>
      </c>
      <c r="I20" s="140">
        <v>0</v>
      </c>
      <c r="J20" s="137">
        <v>0</v>
      </c>
      <c r="K20" s="140">
        <v>0</v>
      </c>
      <c r="L20" s="139">
        <v>1</v>
      </c>
      <c r="M20" s="140">
        <v>0</v>
      </c>
      <c r="N20" s="139">
        <f t="shared" si="0"/>
        <v>19</v>
      </c>
      <c r="O20" s="140">
        <f t="shared" si="0"/>
        <v>1</v>
      </c>
      <c r="P20" s="140">
        <f t="shared" si="1"/>
        <v>20</v>
      </c>
    </row>
    <row r="21" spans="1:16" s="30" customFormat="1" ht="12" customHeight="1">
      <c r="A21" s="30" t="s">
        <v>93</v>
      </c>
      <c r="B21" s="137">
        <v>149</v>
      </c>
      <c r="C21" s="140">
        <v>0</v>
      </c>
      <c r="D21" s="139">
        <v>0</v>
      </c>
      <c r="E21" s="140">
        <v>0</v>
      </c>
      <c r="F21" s="139">
        <v>32</v>
      </c>
      <c r="G21" s="140">
        <v>1</v>
      </c>
      <c r="H21" s="139">
        <v>8</v>
      </c>
      <c r="I21" s="140">
        <v>0</v>
      </c>
      <c r="J21" s="137">
        <v>0</v>
      </c>
      <c r="K21" s="140">
        <v>0</v>
      </c>
      <c r="L21" s="139">
        <v>0</v>
      </c>
      <c r="M21" s="140">
        <v>0</v>
      </c>
      <c r="N21" s="139">
        <f t="shared" si="0"/>
        <v>189</v>
      </c>
      <c r="O21" s="140">
        <f t="shared" si="0"/>
        <v>1</v>
      </c>
      <c r="P21" s="140">
        <f t="shared" si="1"/>
        <v>190</v>
      </c>
    </row>
    <row r="22" spans="1:16" s="30" customFormat="1" ht="23.25" customHeight="1">
      <c r="A22" s="232" t="s">
        <v>96</v>
      </c>
      <c r="B22" s="139">
        <v>0</v>
      </c>
      <c r="C22" s="140">
        <v>11</v>
      </c>
      <c r="D22" s="139">
        <v>0</v>
      </c>
      <c r="E22" s="140">
        <v>0</v>
      </c>
      <c r="F22" s="139">
        <v>1</v>
      </c>
      <c r="G22" s="140">
        <v>1</v>
      </c>
      <c r="H22" s="139">
        <v>0</v>
      </c>
      <c r="I22" s="140">
        <v>0</v>
      </c>
      <c r="J22" s="137">
        <v>0</v>
      </c>
      <c r="K22" s="140">
        <v>0</v>
      </c>
      <c r="L22" s="139">
        <v>0</v>
      </c>
      <c r="M22" s="140">
        <v>0</v>
      </c>
      <c r="N22" s="139">
        <f t="shared" si="0"/>
        <v>1</v>
      </c>
      <c r="O22" s="140">
        <f t="shared" si="0"/>
        <v>12</v>
      </c>
      <c r="P22" s="140">
        <f t="shared" si="1"/>
        <v>13</v>
      </c>
    </row>
    <row r="23" spans="1:16" s="30" customFormat="1" ht="11.25">
      <c r="A23" s="232" t="s">
        <v>95</v>
      </c>
      <c r="B23" s="139">
        <v>10</v>
      </c>
      <c r="C23" s="140">
        <v>0</v>
      </c>
      <c r="D23" s="139">
        <v>0</v>
      </c>
      <c r="E23" s="140">
        <v>0</v>
      </c>
      <c r="F23" s="139">
        <v>3</v>
      </c>
      <c r="G23" s="140">
        <v>0</v>
      </c>
      <c r="H23" s="139">
        <v>4</v>
      </c>
      <c r="I23" s="140">
        <v>0</v>
      </c>
      <c r="J23" s="137">
        <v>0</v>
      </c>
      <c r="K23" s="140">
        <v>0</v>
      </c>
      <c r="L23" s="139">
        <v>0</v>
      </c>
      <c r="M23" s="140">
        <v>0</v>
      </c>
      <c r="N23" s="139">
        <f t="shared" si="0"/>
        <v>17</v>
      </c>
      <c r="O23" s="140">
        <f t="shared" si="0"/>
        <v>0</v>
      </c>
      <c r="P23" s="140">
        <f t="shared" si="1"/>
        <v>17</v>
      </c>
    </row>
    <row r="24" spans="1:16" s="30" customFormat="1" ht="12" customHeight="1">
      <c r="A24" s="30" t="s">
        <v>100</v>
      </c>
      <c r="B24" s="139">
        <v>114</v>
      </c>
      <c r="C24" s="140">
        <v>49</v>
      </c>
      <c r="D24" s="139">
        <v>0</v>
      </c>
      <c r="E24" s="140">
        <v>0</v>
      </c>
      <c r="F24" s="139">
        <v>34</v>
      </c>
      <c r="G24" s="140">
        <v>9</v>
      </c>
      <c r="H24" s="139">
        <v>7</v>
      </c>
      <c r="I24" s="140">
        <v>0</v>
      </c>
      <c r="J24" s="137">
        <v>0</v>
      </c>
      <c r="K24" s="140">
        <v>0</v>
      </c>
      <c r="L24" s="139">
        <v>0</v>
      </c>
      <c r="M24" s="140">
        <v>0</v>
      </c>
      <c r="N24" s="139">
        <f t="shared" si="0"/>
        <v>155</v>
      </c>
      <c r="O24" s="140">
        <f t="shared" si="0"/>
        <v>58</v>
      </c>
      <c r="P24" s="140">
        <f t="shared" si="1"/>
        <v>213</v>
      </c>
    </row>
    <row r="25" spans="1:16" s="30" customFormat="1" ht="12" customHeight="1">
      <c r="A25" s="30" t="s">
        <v>102</v>
      </c>
      <c r="B25" s="139">
        <v>129</v>
      </c>
      <c r="C25" s="140">
        <v>24</v>
      </c>
      <c r="D25" s="139">
        <v>0</v>
      </c>
      <c r="E25" s="140">
        <v>0</v>
      </c>
      <c r="F25" s="139">
        <v>23</v>
      </c>
      <c r="G25" s="140">
        <v>2</v>
      </c>
      <c r="H25" s="139">
        <v>35</v>
      </c>
      <c r="I25" s="140">
        <v>2</v>
      </c>
      <c r="J25" s="137">
        <v>0</v>
      </c>
      <c r="K25" s="140">
        <v>0</v>
      </c>
      <c r="L25" s="139">
        <v>4</v>
      </c>
      <c r="M25" s="140">
        <v>0</v>
      </c>
      <c r="N25" s="139">
        <f t="shared" si="0"/>
        <v>191</v>
      </c>
      <c r="O25" s="140">
        <f t="shared" si="0"/>
        <v>28</v>
      </c>
      <c r="P25" s="140">
        <f t="shared" si="1"/>
        <v>219</v>
      </c>
    </row>
    <row r="26" spans="1:16" s="30" customFormat="1" ht="12" customHeight="1">
      <c r="A26" s="30" t="s">
        <v>103</v>
      </c>
      <c r="B26" s="139">
        <v>80</v>
      </c>
      <c r="C26" s="140">
        <v>1</v>
      </c>
      <c r="D26" s="139">
        <v>0</v>
      </c>
      <c r="E26" s="140">
        <v>0</v>
      </c>
      <c r="F26" s="139">
        <v>7</v>
      </c>
      <c r="G26" s="140">
        <v>0</v>
      </c>
      <c r="H26" s="139">
        <v>6</v>
      </c>
      <c r="I26" s="140">
        <v>0</v>
      </c>
      <c r="J26" s="137">
        <v>0</v>
      </c>
      <c r="K26" s="140">
        <v>0</v>
      </c>
      <c r="L26" s="139">
        <v>0</v>
      </c>
      <c r="M26" s="140">
        <v>0</v>
      </c>
      <c r="N26" s="139">
        <f t="shared" si="0"/>
        <v>93</v>
      </c>
      <c r="O26" s="140">
        <f t="shared" si="0"/>
        <v>1</v>
      </c>
      <c r="P26" s="140">
        <f t="shared" si="1"/>
        <v>94</v>
      </c>
    </row>
    <row r="27" spans="1:16" s="30" customFormat="1" ht="12" customHeight="1">
      <c r="A27" s="30" t="s">
        <v>104</v>
      </c>
      <c r="B27" s="139">
        <v>16</v>
      </c>
      <c r="C27" s="140">
        <v>39</v>
      </c>
      <c r="D27" s="139">
        <v>0</v>
      </c>
      <c r="E27" s="140">
        <v>0</v>
      </c>
      <c r="F27" s="139">
        <v>3</v>
      </c>
      <c r="G27" s="140">
        <v>2</v>
      </c>
      <c r="H27" s="139">
        <v>14</v>
      </c>
      <c r="I27" s="140">
        <v>2</v>
      </c>
      <c r="J27" s="137">
        <v>0</v>
      </c>
      <c r="K27" s="140">
        <v>0</v>
      </c>
      <c r="L27" s="139">
        <v>0</v>
      </c>
      <c r="M27" s="140">
        <v>0</v>
      </c>
      <c r="N27" s="139">
        <f t="shared" si="0"/>
        <v>33</v>
      </c>
      <c r="O27" s="140">
        <f t="shared" si="0"/>
        <v>43</v>
      </c>
      <c r="P27" s="140">
        <f t="shared" si="1"/>
        <v>76</v>
      </c>
    </row>
    <row r="28" spans="1:16" s="30" customFormat="1" ht="12" customHeight="1">
      <c r="A28" s="30" t="s">
        <v>194</v>
      </c>
      <c r="B28" s="137">
        <v>0</v>
      </c>
      <c r="C28" s="138">
        <v>0</v>
      </c>
      <c r="D28" s="140">
        <v>0</v>
      </c>
      <c r="E28" s="140">
        <v>0</v>
      </c>
      <c r="F28" s="139">
        <v>0</v>
      </c>
      <c r="G28" s="140">
        <v>0</v>
      </c>
      <c r="H28" s="139">
        <v>1</v>
      </c>
      <c r="I28" s="140">
        <v>1</v>
      </c>
      <c r="J28" s="137">
        <v>0</v>
      </c>
      <c r="K28" s="140">
        <v>0</v>
      </c>
      <c r="L28" s="139">
        <v>0</v>
      </c>
      <c r="M28" s="140">
        <v>0</v>
      </c>
      <c r="N28" s="139">
        <f t="shared" si="0"/>
        <v>1</v>
      </c>
      <c r="O28" s="140">
        <f t="shared" si="0"/>
        <v>1</v>
      </c>
      <c r="P28" s="140">
        <f t="shared" si="1"/>
        <v>2</v>
      </c>
    </row>
    <row r="29" spans="1:16" s="30" customFormat="1" ht="12" customHeight="1">
      <c r="A29" s="30" t="s">
        <v>113</v>
      </c>
      <c r="B29" s="137">
        <v>0</v>
      </c>
      <c r="C29" s="138">
        <v>0</v>
      </c>
      <c r="D29" s="140">
        <v>0</v>
      </c>
      <c r="E29" s="140">
        <v>0</v>
      </c>
      <c r="F29" s="193">
        <v>24</v>
      </c>
      <c r="G29" s="194">
        <v>5</v>
      </c>
      <c r="H29" s="193">
        <v>154</v>
      </c>
      <c r="I29" s="194">
        <v>16</v>
      </c>
      <c r="J29" s="137">
        <v>0</v>
      </c>
      <c r="K29" s="140">
        <v>0</v>
      </c>
      <c r="L29" s="139">
        <v>0</v>
      </c>
      <c r="M29" s="140">
        <v>0</v>
      </c>
      <c r="N29" s="139">
        <f t="shared" si="0"/>
        <v>178</v>
      </c>
      <c r="O29" s="140">
        <f t="shared" si="0"/>
        <v>21</v>
      </c>
      <c r="P29" s="140">
        <f t="shared" si="1"/>
        <v>199</v>
      </c>
    </row>
    <row r="30" spans="1:16" s="30" customFormat="1" ht="12" customHeight="1">
      <c r="A30" s="30" t="s">
        <v>114</v>
      </c>
      <c r="B30" s="137">
        <v>0</v>
      </c>
      <c r="C30" s="140">
        <v>0</v>
      </c>
      <c r="D30" s="137">
        <v>0</v>
      </c>
      <c r="E30" s="140">
        <v>0</v>
      </c>
      <c r="F30" s="139">
        <v>17</v>
      </c>
      <c r="G30" s="140">
        <v>7</v>
      </c>
      <c r="H30" s="139">
        <v>111</v>
      </c>
      <c r="I30" s="140">
        <v>18</v>
      </c>
      <c r="J30" s="137">
        <v>0</v>
      </c>
      <c r="K30" s="140">
        <v>0</v>
      </c>
      <c r="L30" s="139">
        <v>0</v>
      </c>
      <c r="M30" s="140">
        <v>0</v>
      </c>
      <c r="N30" s="139">
        <f t="shared" si="0"/>
        <v>128</v>
      </c>
      <c r="O30" s="140">
        <f t="shared" si="0"/>
        <v>25</v>
      </c>
      <c r="P30" s="140">
        <f t="shared" si="1"/>
        <v>153</v>
      </c>
    </row>
    <row r="31" spans="1:16" s="30" customFormat="1" ht="12" customHeight="1">
      <c r="A31" s="30" t="s">
        <v>115</v>
      </c>
      <c r="B31" s="254">
        <v>0</v>
      </c>
      <c r="C31" s="260">
        <v>0</v>
      </c>
      <c r="D31" s="234">
        <v>0</v>
      </c>
      <c r="E31" s="260">
        <v>0</v>
      </c>
      <c r="F31" s="139">
        <v>1</v>
      </c>
      <c r="G31" s="140">
        <v>0</v>
      </c>
      <c r="H31" s="139">
        <v>28</v>
      </c>
      <c r="I31" s="323">
        <v>4</v>
      </c>
      <c r="J31" s="234">
        <v>0</v>
      </c>
      <c r="K31" s="260">
        <v>0</v>
      </c>
      <c r="L31" s="234">
        <v>0</v>
      </c>
      <c r="M31" s="260">
        <v>0</v>
      </c>
      <c r="N31" s="139">
        <f t="shared" si="0"/>
        <v>29</v>
      </c>
      <c r="O31" s="140">
        <f t="shared" si="0"/>
        <v>4</v>
      </c>
      <c r="P31" s="140">
        <f t="shared" si="1"/>
        <v>33</v>
      </c>
    </row>
    <row r="32" spans="1:17" s="179" customFormat="1" ht="12" customHeight="1">
      <c r="A32" s="31" t="s">
        <v>12</v>
      </c>
      <c r="B32" s="177">
        <f>SUM(B12:B31)</f>
        <v>1172</v>
      </c>
      <c r="C32" s="191">
        <f aca="true" t="shared" si="2" ref="C32:M32">SUM(C12:C31)</f>
        <v>932</v>
      </c>
      <c r="D32" s="178">
        <f t="shared" si="2"/>
        <v>0</v>
      </c>
      <c r="E32" s="191">
        <f t="shared" si="2"/>
        <v>0</v>
      </c>
      <c r="F32" s="178">
        <f t="shared" si="2"/>
        <v>292</v>
      </c>
      <c r="G32" s="191">
        <f t="shared" si="2"/>
        <v>76</v>
      </c>
      <c r="H32" s="178">
        <f t="shared" si="2"/>
        <v>474</v>
      </c>
      <c r="I32" s="191">
        <f t="shared" si="2"/>
        <v>77</v>
      </c>
      <c r="J32" s="178">
        <f t="shared" si="2"/>
        <v>0</v>
      </c>
      <c r="K32" s="191">
        <f t="shared" si="2"/>
        <v>0</v>
      </c>
      <c r="L32" s="178">
        <f t="shared" si="2"/>
        <v>13</v>
      </c>
      <c r="M32" s="191">
        <f t="shared" si="2"/>
        <v>3</v>
      </c>
      <c r="N32" s="178">
        <f t="shared" si="0"/>
        <v>1951</v>
      </c>
      <c r="O32" s="183">
        <f t="shared" si="0"/>
        <v>1088</v>
      </c>
      <c r="P32" s="178">
        <f t="shared" si="1"/>
        <v>3039</v>
      </c>
      <c r="Q32" s="180"/>
    </row>
    <row r="33" ht="12" customHeight="1"/>
    <row r="34" ht="11.25">
      <c r="A34" s="220" t="s">
        <v>79</v>
      </c>
    </row>
    <row r="35" spans="1:18" ht="11.25">
      <c r="A35" s="298" t="s">
        <v>191</v>
      </c>
      <c r="P35" s="32"/>
      <c r="R35" s="30"/>
    </row>
    <row r="36" ht="11.25">
      <c r="A36" s="298" t="s">
        <v>195</v>
      </c>
    </row>
  </sheetData>
  <sheetProtection/>
  <mergeCells count="6">
    <mergeCell ref="L6:M6"/>
    <mergeCell ref="A2:Q2"/>
    <mergeCell ref="A3:Q3"/>
    <mergeCell ref="A4:Q4"/>
    <mergeCell ref="F8:G8"/>
    <mergeCell ref="F9:G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30.7109375" style="30" customWidth="1"/>
    <col min="2" max="15" width="8.140625" style="32" customWidth="1"/>
    <col min="16" max="16" width="10.140625" style="30" customWidth="1"/>
    <col min="17" max="18" width="7.00390625" style="32" customWidth="1"/>
    <col min="19" max="19" width="9.28125" style="32" customWidth="1"/>
    <col min="20" max="21" width="7.00390625" style="32" customWidth="1"/>
    <col min="22" max="22" width="9.28125" style="32" customWidth="1"/>
    <col min="23" max="23" width="18.140625" style="32" customWidth="1"/>
    <col min="24" max="25" width="13.421875" style="32" customWidth="1"/>
    <col min="26" max="26" width="10.57421875" style="32" customWidth="1"/>
    <col min="27" max="28" width="5.00390625" style="32" customWidth="1"/>
    <col min="29" max="29" width="10.57421875" style="32" customWidth="1"/>
    <col min="30" max="31" width="4.7109375" style="32" customWidth="1"/>
    <col min="32" max="32" width="10.28125" style="32" customWidth="1"/>
    <col min="33" max="33" width="19.00390625" style="32" customWidth="1"/>
    <col min="34" max="35" width="12.00390625" style="32" customWidth="1"/>
    <col min="36" max="36" width="10.57421875" style="32" customWidth="1"/>
    <col min="37" max="38" width="5.00390625" style="32" customWidth="1"/>
    <col min="39" max="39" width="10.57421875" style="32" customWidth="1"/>
    <col min="40" max="41" width="4.7109375" style="32" customWidth="1"/>
    <col min="42" max="42" width="10.28125" style="32" customWidth="1"/>
    <col min="43" max="43" width="17.57421875" style="32" customWidth="1"/>
    <col min="44" max="44" width="43.421875" style="32" customWidth="1"/>
    <col min="45" max="46" width="7.00390625" style="32" customWidth="1"/>
    <col min="47" max="47" width="9.28125" style="32" customWidth="1"/>
    <col min="48" max="16384" width="9.140625" style="32" customWidth="1"/>
  </cols>
  <sheetData>
    <row r="1" ht="12.75">
      <c r="A1" s="4" t="s">
        <v>178</v>
      </c>
    </row>
    <row r="2" spans="1:16" ht="12">
      <c r="A2" s="318" t="s">
        <v>39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16" ht="12">
      <c r="A3" s="318" t="s">
        <v>144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ht="12">
      <c r="A4" s="318" t="s">
        <v>70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ht="12" thickBot="1">
      <c r="A5" s="29"/>
    </row>
    <row r="6" spans="1:16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2:15" ht="11.25">
      <c r="B9" s="54" t="s">
        <v>63</v>
      </c>
      <c r="C9" s="84"/>
      <c r="D9" s="54" t="s">
        <v>63</v>
      </c>
      <c r="E9" s="84"/>
      <c r="F9" s="301"/>
      <c r="G9" s="303"/>
      <c r="H9" s="36"/>
      <c r="I9" s="30"/>
      <c r="J9" s="36"/>
      <c r="K9" s="30"/>
      <c r="L9" s="36"/>
      <c r="M9" s="30"/>
      <c r="N9" s="36"/>
      <c r="O9" s="30"/>
    </row>
    <row r="10" spans="1:16" s="109" customFormat="1" ht="11.25">
      <c r="A10" s="120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5" customHeight="1">
      <c r="A11" s="206" t="s">
        <v>134</v>
      </c>
      <c r="B11" s="34"/>
      <c r="C11" s="212"/>
      <c r="D11" s="40"/>
      <c r="E11" s="40"/>
      <c r="F11" s="34"/>
      <c r="G11" s="212"/>
      <c r="H11" s="40"/>
      <c r="I11" s="40"/>
      <c r="J11" s="34"/>
      <c r="K11" s="212"/>
      <c r="L11" s="40"/>
      <c r="M11" s="40"/>
      <c r="N11" s="34"/>
      <c r="O11" s="35"/>
      <c r="P11" s="35"/>
    </row>
    <row r="12" spans="1:16" s="30" customFormat="1" ht="12.75" customHeight="1">
      <c r="A12" s="30" t="s">
        <v>132</v>
      </c>
      <c r="B12" s="137">
        <v>539</v>
      </c>
      <c r="C12" s="140">
        <v>405</v>
      </c>
      <c r="D12" s="137">
        <v>0</v>
      </c>
      <c r="E12" s="140">
        <v>0</v>
      </c>
      <c r="F12" s="137">
        <v>166</v>
      </c>
      <c r="G12" s="140">
        <v>25</v>
      </c>
      <c r="H12" s="137">
        <v>10</v>
      </c>
      <c r="I12" s="140">
        <v>4</v>
      </c>
      <c r="J12" s="137">
        <v>1</v>
      </c>
      <c r="K12" s="140">
        <v>2</v>
      </c>
      <c r="L12" s="137">
        <v>29</v>
      </c>
      <c r="M12" s="140">
        <v>8</v>
      </c>
      <c r="N12" s="150">
        <f>SUM(L12,J12,H12,F12,D12,B12)</f>
        <v>745</v>
      </c>
      <c r="O12" s="153">
        <f>SUM(M12,K12,I12,G12,E12,C12)</f>
        <v>444</v>
      </c>
      <c r="P12" s="153">
        <f>SUM(N12:O12)</f>
        <v>1189</v>
      </c>
    </row>
    <row r="13" spans="1:16" s="30" customFormat="1" ht="12.75" customHeight="1">
      <c r="A13" s="30" t="s">
        <v>109</v>
      </c>
      <c r="B13" s="137">
        <v>63</v>
      </c>
      <c r="C13" s="140">
        <v>1</v>
      </c>
      <c r="D13" s="137">
        <v>0</v>
      </c>
      <c r="E13" s="140">
        <v>0</v>
      </c>
      <c r="F13" s="137">
        <v>2</v>
      </c>
      <c r="G13" s="140">
        <v>0</v>
      </c>
      <c r="H13" s="137">
        <v>0</v>
      </c>
      <c r="I13" s="140">
        <v>0</v>
      </c>
      <c r="J13" s="137">
        <v>0</v>
      </c>
      <c r="K13" s="140">
        <v>0</v>
      </c>
      <c r="L13" s="137">
        <v>0</v>
      </c>
      <c r="M13" s="140">
        <v>0</v>
      </c>
      <c r="N13" s="150">
        <f aca="true" t="shared" si="0" ref="N13:O41">SUM(L13,J13,H13,F13,D13,B13)</f>
        <v>65</v>
      </c>
      <c r="O13" s="153">
        <f t="shared" si="0"/>
        <v>1</v>
      </c>
      <c r="P13" s="153">
        <f aca="true" t="shared" si="1" ref="P13:P41">SUM(N13:O13)</f>
        <v>66</v>
      </c>
    </row>
    <row r="14" spans="1:16" s="30" customFormat="1" ht="12.75" customHeight="1">
      <c r="A14" s="238" t="s">
        <v>86</v>
      </c>
      <c r="B14" s="150">
        <v>50</v>
      </c>
      <c r="C14" s="153">
        <v>33</v>
      </c>
      <c r="D14" s="150">
        <v>0</v>
      </c>
      <c r="E14" s="153">
        <v>0</v>
      </c>
      <c r="F14" s="150">
        <v>15</v>
      </c>
      <c r="G14" s="153">
        <v>3</v>
      </c>
      <c r="H14" s="150">
        <v>2</v>
      </c>
      <c r="I14" s="153">
        <v>0</v>
      </c>
      <c r="J14" s="150">
        <v>0</v>
      </c>
      <c r="K14" s="153">
        <v>0</v>
      </c>
      <c r="L14" s="150">
        <v>26</v>
      </c>
      <c r="M14" s="153">
        <v>5</v>
      </c>
      <c r="N14" s="150">
        <f t="shared" si="0"/>
        <v>93</v>
      </c>
      <c r="O14" s="153">
        <f t="shared" si="0"/>
        <v>41</v>
      </c>
      <c r="P14" s="153">
        <f t="shared" si="1"/>
        <v>134</v>
      </c>
    </row>
    <row r="15" spans="1:16" s="30" customFormat="1" ht="12.75" customHeight="1">
      <c r="A15" s="30" t="s">
        <v>87</v>
      </c>
      <c r="B15" s="150">
        <v>209</v>
      </c>
      <c r="C15" s="153">
        <v>265</v>
      </c>
      <c r="D15" s="150">
        <v>0</v>
      </c>
      <c r="E15" s="153">
        <v>0</v>
      </c>
      <c r="F15" s="150">
        <v>88</v>
      </c>
      <c r="G15" s="153">
        <v>26</v>
      </c>
      <c r="H15" s="150">
        <v>4</v>
      </c>
      <c r="I15" s="153">
        <v>1</v>
      </c>
      <c r="J15" s="150">
        <v>0</v>
      </c>
      <c r="K15" s="153">
        <v>0</v>
      </c>
      <c r="L15" s="150">
        <v>19</v>
      </c>
      <c r="M15" s="153">
        <v>12</v>
      </c>
      <c r="N15" s="150">
        <f t="shared" si="0"/>
        <v>320</v>
      </c>
      <c r="O15" s="153">
        <f t="shared" si="0"/>
        <v>304</v>
      </c>
      <c r="P15" s="153">
        <f t="shared" si="1"/>
        <v>624</v>
      </c>
    </row>
    <row r="16" spans="1:16" s="30" customFormat="1" ht="12.75" customHeight="1">
      <c r="A16" s="30" t="s">
        <v>88</v>
      </c>
      <c r="B16" s="137">
        <v>346</v>
      </c>
      <c r="C16" s="140">
        <v>7</v>
      </c>
      <c r="D16" s="137">
        <v>0</v>
      </c>
      <c r="E16" s="140">
        <v>0</v>
      </c>
      <c r="F16" s="137">
        <v>107</v>
      </c>
      <c r="G16" s="140">
        <v>1</v>
      </c>
      <c r="H16" s="137">
        <v>1</v>
      </c>
      <c r="I16" s="140">
        <v>0</v>
      </c>
      <c r="J16" s="137">
        <v>0</v>
      </c>
      <c r="K16" s="140">
        <v>0</v>
      </c>
      <c r="L16" s="137">
        <v>6</v>
      </c>
      <c r="M16" s="140">
        <v>0</v>
      </c>
      <c r="N16" s="150">
        <f t="shared" si="0"/>
        <v>460</v>
      </c>
      <c r="O16" s="153">
        <f t="shared" si="0"/>
        <v>8</v>
      </c>
      <c r="P16" s="153">
        <f t="shared" si="1"/>
        <v>468</v>
      </c>
    </row>
    <row r="17" spans="1:16" s="30" customFormat="1" ht="12.75" customHeight="1">
      <c r="A17" s="30" t="s">
        <v>105</v>
      </c>
      <c r="B17" s="150">
        <v>0</v>
      </c>
      <c r="C17" s="153">
        <v>1</v>
      </c>
      <c r="D17" s="150">
        <v>0</v>
      </c>
      <c r="E17" s="153">
        <v>0</v>
      </c>
      <c r="F17" s="150">
        <v>0</v>
      </c>
      <c r="G17" s="153">
        <v>0</v>
      </c>
      <c r="H17" s="150">
        <v>0</v>
      </c>
      <c r="I17" s="153">
        <v>0</v>
      </c>
      <c r="J17" s="150">
        <v>0</v>
      </c>
      <c r="K17" s="153">
        <v>0</v>
      </c>
      <c r="L17" s="150">
        <v>0</v>
      </c>
      <c r="M17" s="153">
        <v>0</v>
      </c>
      <c r="N17" s="150">
        <f t="shared" si="0"/>
        <v>0</v>
      </c>
      <c r="O17" s="153">
        <f t="shared" si="0"/>
        <v>1</v>
      </c>
      <c r="P17" s="153">
        <f t="shared" si="1"/>
        <v>1</v>
      </c>
    </row>
    <row r="18" spans="1:16" s="30" customFormat="1" ht="12.75" customHeight="1">
      <c r="A18" s="30" t="s">
        <v>89</v>
      </c>
      <c r="B18" s="137">
        <v>198</v>
      </c>
      <c r="C18" s="140">
        <v>6</v>
      </c>
      <c r="D18" s="137">
        <v>0</v>
      </c>
      <c r="E18" s="140">
        <v>0</v>
      </c>
      <c r="F18" s="137">
        <v>36</v>
      </c>
      <c r="G18" s="140">
        <v>0</v>
      </c>
      <c r="H18" s="137">
        <v>0</v>
      </c>
      <c r="I18" s="140">
        <v>0</v>
      </c>
      <c r="J18" s="137">
        <v>0</v>
      </c>
      <c r="K18" s="140">
        <v>0</v>
      </c>
      <c r="L18" s="137">
        <v>0</v>
      </c>
      <c r="M18" s="140">
        <v>0</v>
      </c>
      <c r="N18" s="150">
        <f t="shared" si="0"/>
        <v>234</v>
      </c>
      <c r="O18" s="153">
        <f t="shared" si="0"/>
        <v>6</v>
      </c>
      <c r="P18" s="153">
        <f t="shared" si="1"/>
        <v>240</v>
      </c>
    </row>
    <row r="19" spans="1:16" s="30" customFormat="1" ht="12.75" customHeight="1">
      <c r="A19" s="30" t="s">
        <v>107</v>
      </c>
      <c r="B19" s="137">
        <v>11</v>
      </c>
      <c r="C19" s="140">
        <v>343</v>
      </c>
      <c r="D19" s="137">
        <v>0</v>
      </c>
      <c r="E19" s="140">
        <v>0</v>
      </c>
      <c r="F19" s="137">
        <v>3</v>
      </c>
      <c r="G19" s="140">
        <v>17</v>
      </c>
      <c r="H19" s="137">
        <v>0</v>
      </c>
      <c r="I19" s="140">
        <v>0</v>
      </c>
      <c r="J19" s="137">
        <v>0</v>
      </c>
      <c r="K19" s="140">
        <v>0</v>
      </c>
      <c r="L19" s="137">
        <v>1</v>
      </c>
      <c r="M19" s="140">
        <v>0</v>
      </c>
      <c r="N19" s="150">
        <f t="shared" si="0"/>
        <v>15</v>
      </c>
      <c r="O19" s="153">
        <f t="shared" si="0"/>
        <v>360</v>
      </c>
      <c r="P19" s="153">
        <f t="shared" si="1"/>
        <v>375</v>
      </c>
    </row>
    <row r="20" spans="1:16" s="30" customFormat="1" ht="22.5">
      <c r="A20" s="221" t="s">
        <v>182</v>
      </c>
      <c r="B20" s="137">
        <v>67</v>
      </c>
      <c r="C20" s="140">
        <v>738</v>
      </c>
      <c r="D20" s="137">
        <v>0</v>
      </c>
      <c r="E20" s="140">
        <v>0</v>
      </c>
      <c r="F20" s="137">
        <v>5</v>
      </c>
      <c r="G20" s="140">
        <v>42</v>
      </c>
      <c r="H20" s="137">
        <v>0</v>
      </c>
      <c r="I20" s="140">
        <v>2</v>
      </c>
      <c r="J20" s="137">
        <v>2</v>
      </c>
      <c r="K20" s="140">
        <v>1</v>
      </c>
      <c r="L20" s="137">
        <v>0</v>
      </c>
      <c r="M20" s="140">
        <v>0</v>
      </c>
      <c r="N20" s="150">
        <f t="shared" si="0"/>
        <v>74</v>
      </c>
      <c r="O20" s="153">
        <f t="shared" si="0"/>
        <v>783</v>
      </c>
      <c r="P20" s="153">
        <f t="shared" si="1"/>
        <v>857</v>
      </c>
    </row>
    <row r="21" spans="1:16" s="30" customFormat="1" ht="12.75" customHeight="1">
      <c r="A21" s="188" t="s">
        <v>91</v>
      </c>
      <c r="B21" s="137">
        <v>64</v>
      </c>
      <c r="C21" s="140">
        <v>0</v>
      </c>
      <c r="D21" s="137">
        <v>0</v>
      </c>
      <c r="E21" s="140">
        <v>0</v>
      </c>
      <c r="F21" s="137">
        <v>0</v>
      </c>
      <c r="G21" s="140">
        <v>0</v>
      </c>
      <c r="H21" s="137">
        <v>0</v>
      </c>
      <c r="I21" s="140">
        <v>0</v>
      </c>
      <c r="J21" s="137">
        <v>0</v>
      </c>
      <c r="K21" s="140">
        <v>0</v>
      </c>
      <c r="L21" s="137">
        <v>0</v>
      </c>
      <c r="M21" s="140">
        <v>0</v>
      </c>
      <c r="N21" s="150">
        <f t="shared" si="0"/>
        <v>64</v>
      </c>
      <c r="O21" s="153">
        <f t="shared" si="0"/>
        <v>0</v>
      </c>
      <c r="P21" s="153">
        <f t="shared" si="1"/>
        <v>64</v>
      </c>
    </row>
    <row r="22" spans="1:16" s="30" customFormat="1" ht="12.75" customHeight="1">
      <c r="A22" s="30" t="s">
        <v>92</v>
      </c>
      <c r="B22" s="137">
        <v>93</v>
      </c>
      <c r="C22" s="140">
        <v>41</v>
      </c>
      <c r="D22" s="137">
        <v>0</v>
      </c>
      <c r="E22" s="140">
        <v>0</v>
      </c>
      <c r="F22" s="137">
        <v>64</v>
      </c>
      <c r="G22" s="140">
        <v>5</v>
      </c>
      <c r="H22" s="137">
        <v>8</v>
      </c>
      <c r="I22" s="140">
        <v>0</v>
      </c>
      <c r="J22" s="137">
        <v>0</v>
      </c>
      <c r="K22" s="140">
        <v>0</v>
      </c>
      <c r="L22" s="137">
        <v>13</v>
      </c>
      <c r="M22" s="140">
        <v>4</v>
      </c>
      <c r="N22" s="150">
        <f t="shared" si="0"/>
        <v>178</v>
      </c>
      <c r="O22" s="153">
        <f t="shared" si="0"/>
        <v>50</v>
      </c>
      <c r="P22" s="153">
        <f t="shared" si="1"/>
        <v>228</v>
      </c>
    </row>
    <row r="23" spans="1:16" s="30" customFormat="1" ht="12.75" customHeight="1">
      <c r="A23" s="30" t="s">
        <v>93</v>
      </c>
      <c r="B23" s="137">
        <v>302</v>
      </c>
      <c r="C23" s="140">
        <v>4</v>
      </c>
      <c r="D23" s="137">
        <v>0</v>
      </c>
      <c r="E23" s="140">
        <v>0</v>
      </c>
      <c r="F23" s="137">
        <v>111</v>
      </c>
      <c r="G23" s="140">
        <v>0</v>
      </c>
      <c r="H23" s="137">
        <v>3</v>
      </c>
      <c r="I23" s="140">
        <v>0</v>
      </c>
      <c r="J23" s="137">
        <v>0</v>
      </c>
      <c r="K23" s="140">
        <v>0</v>
      </c>
      <c r="L23" s="137">
        <v>0</v>
      </c>
      <c r="M23" s="140">
        <v>0</v>
      </c>
      <c r="N23" s="150">
        <f t="shared" si="0"/>
        <v>416</v>
      </c>
      <c r="O23" s="153">
        <f t="shared" si="0"/>
        <v>4</v>
      </c>
      <c r="P23" s="153">
        <f t="shared" si="1"/>
        <v>420</v>
      </c>
    </row>
    <row r="24" spans="1:16" s="30" customFormat="1" ht="12.75" customHeight="1">
      <c r="A24" s="30" t="s">
        <v>94</v>
      </c>
      <c r="B24" s="137">
        <v>5</v>
      </c>
      <c r="C24" s="140">
        <v>11</v>
      </c>
      <c r="D24" s="137">
        <v>0</v>
      </c>
      <c r="E24" s="140">
        <v>0</v>
      </c>
      <c r="F24" s="137">
        <v>5</v>
      </c>
      <c r="G24" s="140">
        <v>2</v>
      </c>
      <c r="H24" s="137">
        <v>0</v>
      </c>
      <c r="I24" s="140">
        <v>0</v>
      </c>
      <c r="J24" s="137">
        <v>0</v>
      </c>
      <c r="K24" s="140">
        <v>0</v>
      </c>
      <c r="L24" s="137">
        <v>0</v>
      </c>
      <c r="M24" s="140">
        <v>0</v>
      </c>
      <c r="N24" s="150">
        <f t="shared" si="0"/>
        <v>10</v>
      </c>
      <c r="O24" s="153">
        <f t="shared" si="0"/>
        <v>13</v>
      </c>
      <c r="P24" s="153">
        <f t="shared" si="1"/>
        <v>23</v>
      </c>
    </row>
    <row r="25" spans="1:16" s="30" customFormat="1" ht="23.25" customHeight="1">
      <c r="A25" s="232" t="s">
        <v>96</v>
      </c>
      <c r="B25" s="137">
        <v>16</v>
      </c>
      <c r="C25" s="140">
        <v>97</v>
      </c>
      <c r="D25" s="137">
        <v>0</v>
      </c>
      <c r="E25" s="140">
        <v>0</v>
      </c>
      <c r="F25" s="137">
        <v>9</v>
      </c>
      <c r="G25" s="140">
        <v>5</v>
      </c>
      <c r="H25" s="137">
        <v>0</v>
      </c>
      <c r="I25" s="140">
        <v>0</v>
      </c>
      <c r="J25" s="137">
        <v>0</v>
      </c>
      <c r="K25" s="140">
        <v>0</v>
      </c>
      <c r="L25" s="137">
        <v>0</v>
      </c>
      <c r="M25" s="140">
        <v>0</v>
      </c>
      <c r="N25" s="150">
        <f t="shared" si="0"/>
        <v>25</v>
      </c>
      <c r="O25" s="153">
        <f t="shared" si="0"/>
        <v>102</v>
      </c>
      <c r="P25" s="153">
        <f t="shared" si="1"/>
        <v>127</v>
      </c>
    </row>
    <row r="26" spans="1:16" s="30" customFormat="1" ht="11.25">
      <c r="A26" s="232" t="s">
        <v>95</v>
      </c>
      <c r="B26" s="137">
        <v>125</v>
      </c>
      <c r="C26" s="140">
        <v>7</v>
      </c>
      <c r="D26" s="137">
        <v>0</v>
      </c>
      <c r="E26" s="140">
        <v>0</v>
      </c>
      <c r="F26" s="137">
        <v>11</v>
      </c>
      <c r="G26" s="140">
        <v>1</v>
      </c>
      <c r="H26" s="137">
        <v>0</v>
      </c>
      <c r="I26" s="140">
        <v>0</v>
      </c>
      <c r="J26" s="137">
        <v>0</v>
      </c>
      <c r="K26" s="140">
        <v>0</v>
      </c>
      <c r="L26" s="137">
        <v>28</v>
      </c>
      <c r="M26" s="140">
        <v>0</v>
      </c>
      <c r="N26" s="150">
        <f t="shared" si="0"/>
        <v>164</v>
      </c>
      <c r="O26" s="153">
        <f t="shared" si="0"/>
        <v>8</v>
      </c>
      <c r="P26" s="153">
        <f t="shared" si="1"/>
        <v>172</v>
      </c>
    </row>
    <row r="27" spans="1:16" s="30" customFormat="1" ht="12.75" customHeight="1">
      <c r="A27" s="30" t="s">
        <v>97</v>
      </c>
      <c r="B27" s="137">
        <v>52</v>
      </c>
      <c r="C27" s="140">
        <v>0</v>
      </c>
      <c r="D27" s="137">
        <v>0</v>
      </c>
      <c r="E27" s="140">
        <v>0</v>
      </c>
      <c r="F27" s="137">
        <v>12</v>
      </c>
      <c r="G27" s="140">
        <v>0</v>
      </c>
      <c r="H27" s="137">
        <v>0</v>
      </c>
      <c r="I27" s="140">
        <v>0</v>
      </c>
      <c r="J27" s="137">
        <v>0</v>
      </c>
      <c r="K27" s="140">
        <v>0</v>
      </c>
      <c r="L27" s="137">
        <v>0</v>
      </c>
      <c r="M27" s="140">
        <v>0</v>
      </c>
      <c r="N27" s="150">
        <f t="shared" si="0"/>
        <v>64</v>
      </c>
      <c r="O27" s="153">
        <f t="shared" si="0"/>
        <v>0</v>
      </c>
      <c r="P27" s="153">
        <f t="shared" si="1"/>
        <v>64</v>
      </c>
    </row>
    <row r="28" spans="1:16" s="30" customFormat="1" ht="12.75" customHeight="1">
      <c r="A28" s="30" t="s">
        <v>98</v>
      </c>
      <c r="B28" s="137">
        <v>55</v>
      </c>
      <c r="C28" s="140">
        <v>0</v>
      </c>
      <c r="D28" s="137">
        <v>0</v>
      </c>
      <c r="E28" s="140">
        <v>0</v>
      </c>
      <c r="F28" s="137">
        <v>11</v>
      </c>
      <c r="G28" s="140">
        <v>0</v>
      </c>
      <c r="H28" s="137">
        <v>0</v>
      </c>
      <c r="I28" s="140">
        <v>0</v>
      </c>
      <c r="J28" s="137">
        <v>0</v>
      </c>
      <c r="K28" s="140">
        <v>0</v>
      </c>
      <c r="L28" s="137">
        <v>0</v>
      </c>
      <c r="M28" s="140">
        <v>0</v>
      </c>
      <c r="N28" s="150">
        <f t="shared" si="0"/>
        <v>66</v>
      </c>
      <c r="O28" s="153">
        <f t="shared" si="0"/>
        <v>0</v>
      </c>
      <c r="P28" s="153">
        <f t="shared" si="1"/>
        <v>66</v>
      </c>
    </row>
    <row r="29" spans="1:16" s="30" customFormat="1" ht="12.75" customHeight="1">
      <c r="A29" s="30" t="s">
        <v>99</v>
      </c>
      <c r="B29" s="137">
        <v>0</v>
      </c>
      <c r="C29" s="140">
        <v>0</v>
      </c>
      <c r="D29" s="137">
        <v>0</v>
      </c>
      <c r="E29" s="140">
        <v>0</v>
      </c>
      <c r="F29" s="137">
        <v>1</v>
      </c>
      <c r="G29" s="140">
        <v>0</v>
      </c>
      <c r="H29" s="137">
        <v>5</v>
      </c>
      <c r="I29" s="140">
        <v>2</v>
      </c>
      <c r="J29" s="137">
        <v>1</v>
      </c>
      <c r="K29" s="140">
        <v>8</v>
      </c>
      <c r="L29" s="137">
        <v>23</v>
      </c>
      <c r="M29" s="140">
        <v>10</v>
      </c>
      <c r="N29" s="150">
        <f t="shared" si="0"/>
        <v>30</v>
      </c>
      <c r="O29" s="153">
        <f t="shared" si="0"/>
        <v>20</v>
      </c>
      <c r="P29" s="153">
        <f t="shared" si="1"/>
        <v>50</v>
      </c>
    </row>
    <row r="30" spans="1:16" s="30" customFormat="1" ht="12.75" customHeight="1">
      <c r="A30" s="30" t="s">
        <v>100</v>
      </c>
      <c r="B30" s="137">
        <v>149</v>
      </c>
      <c r="C30" s="140">
        <v>34</v>
      </c>
      <c r="D30" s="137">
        <v>0</v>
      </c>
      <c r="E30" s="140">
        <v>0</v>
      </c>
      <c r="F30" s="137">
        <v>33</v>
      </c>
      <c r="G30" s="140">
        <v>5</v>
      </c>
      <c r="H30" s="137">
        <v>5</v>
      </c>
      <c r="I30" s="140">
        <v>0</v>
      </c>
      <c r="J30" s="137">
        <v>0</v>
      </c>
      <c r="K30" s="140">
        <v>0</v>
      </c>
      <c r="L30" s="137">
        <v>9</v>
      </c>
      <c r="M30" s="140">
        <v>4</v>
      </c>
      <c r="N30" s="150">
        <f t="shared" si="0"/>
        <v>196</v>
      </c>
      <c r="O30" s="153">
        <f t="shared" si="0"/>
        <v>43</v>
      </c>
      <c r="P30" s="153">
        <f t="shared" si="1"/>
        <v>239</v>
      </c>
    </row>
    <row r="31" spans="1:16" s="30" customFormat="1" ht="12.75" customHeight="1">
      <c r="A31" s="30" t="s">
        <v>101</v>
      </c>
      <c r="B31" s="137">
        <v>7</v>
      </c>
      <c r="C31" s="140">
        <v>0</v>
      </c>
      <c r="D31" s="137">
        <v>0</v>
      </c>
      <c r="E31" s="140">
        <v>0</v>
      </c>
      <c r="F31" s="137">
        <v>0</v>
      </c>
      <c r="G31" s="140">
        <v>0</v>
      </c>
      <c r="H31" s="137">
        <v>0</v>
      </c>
      <c r="I31" s="140">
        <v>0</v>
      </c>
      <c r="J31" s="137">
        <v>0</v>
      </c>
      <c r="K31" s="140">
        <v>0</v>
      </c>
      <c r="L31" s="137">
        <v>9</v>
      </c>
      <c r="M31" s="140">
        <v>0</v>
      </c>
      <c r="N31" s="150">
        <f t="shared" si="0"/>
        <v>16</v>
      </c>
      <c r="O31" s="153">
        <f t="shared" si="0"/>
        <v>0</v>
      </c>
      <c r="P31" s="153">
        <f t="shared" si="1"/>
        <v>16</v>
      </c>
    </row>
    <row r="32" spans="1:16" s="30" customFormat="1" ht="12.75" customHeight="1">
      <c r="A32" s="30" t="s">
        <v>102</v>
      </c>
      <c r="B32" s="137">
        <v>257</v>
      </c>
      <c r="C32" s="140">
        <v>36</v>
      </c>
      <c r="D32" s="137">
        <v>0</v>
      </c>
      <c r="E32" s="140">
        <v>0</v>
      </c>
      <c r="F32" s="137">
        <v>160</v>
      </c>
      <c r="G32" s="140">
        <v>9</v>
      </c>
      <c r="H32" s="137">
        <v>5</v>
      </c>
      <c r="I32" s="140">
        <v>0</v>
      </c>
      <c r="J32" s="137">
        <v>0</v>
      </c>
      <c r="K32" s="140">
        <v>0</v>
      </c>
      <c r="L32" s="137">
        <v>19</v>
      </c>
      <c r="M32" s="140">
        <v>0</v>
      </c>
      <c r="N32" s="150">
        <f t="shared" si="0"/>
        <v>441</v>
      </c>
      <c r="O32" s="153">
        <f t="shared" si="0"/>
        <v>45</v>
      </c>
      <c r="P32" s="153">
        <f t="shared" si="1"/>
        <v>486</v>
      </c>
    </row>
    <row r="33" spans="1:16" s="30" customFormat="1" ht="12.75" customHeight="1">
      <c r="A33" s="30" t="s">
        <v>106</v>
      </c>
      <c r="B33" s="137">
        <v>1</v>
      </c>
      <c r="C33" s="140">
        <v>0</v>
      </c>
      <c r="D33" s="137">
        <v>0</v>
      </c>
      <c r="E33" s="140">
        <v>0</v>
      </c>
      <c r="F33" s="137">
        <v>0</v>
      </c>
      <c r="G33" s="140">
        <v>0</v>
      </c>
      <c r="H33" s="137">
        <v>0</v>
      </c>
      <c r="I33" s="140">
        <v>0</v>
      </c>
      <c r="J33" s="137">
        <v>0</v>
      </c>
      <c r="K33" s="140">
        <v>0</v>
      </c>
      <c r="L33" s="137">
        <v>0</v>
      </c>
      <c r="M33" s="140">
        <v>0</v>
      </c>
      <c r="N33" s="150">
        <f t="shared" si="0"/>
        <v>1</v>
      </c>
      <c r="O33" s="153">
        <f t="shared" si="0"/>
        <v>0</v>
      </c>
      <c r="P33" s="153">
        <f t="shared" si="1"/>
        <v>1</v>
      </c>
    </row>
    <row r="34" spans="1:16" ht="12.75" customHeight="1">
      <c r="A34" s="30" t="s">
        <v>103</v>
      </c>
      <c r="B34" s="150">
        <v>349</v>
      </c>
      <c r="C34" s="174">
        <v>11</v>
      </c>
      <c r="D34" s="150">
        <v>0</v>
      </c>
      <c r="E34" s="174">
        <v>0</v>
      </c>
      <c r="F34" s="150">
        <v>106</v>
      </c>
      <c r="G34" s="174">
        <v>1</v>
      </c>
      <c r="H34" s="150">
        <v>5</v>
      </c>
      <c r="I34" s="174">
        <v>0</v>
      </c>
      <c r="J34" s="150">
        <v>0</v>
      </c>
      <c r="K34" s="174">
        <v>0</v>
      </c>
      <c r="L34" s="150">
        <v>15</v>
      </c>
      <c r="M34" s="174">
        <v>0</v>
      </c>
      <c r="N34" s="150">
        <f t="shared" si="0"/>
        <v>475</v>
      </c>
      <c r="O34" s="174">
        <f t="shared" si="0"/>
        <v>12</v>
      </c>
      <c r="P34" s="153">
        <f t="shared" si="1"/>
        <v>487</v>
      </c>
    </row>
    <row r="35" spans="1:16" s="30" customFormat="1" ht="12.75" customHeight="1">
      <c r="A35" s="30" t="s">
        <v>104</v>
      </c>
      <c r="B35" s="137">
        <v>84</v>
      </c>
      <c r="C35" s="140">
        <v>194</v>
      </c>
      <c r="D35" s="137">
        <v>0</v>
      </c>
      <c r="E35" s="140">
        <v>0</v>
      </c>
      <c r="F35" s="137">
        <v>18</v>
      </c>
      <c r="G35" s="140">
        <v>8</v>
      </c>
      <c r="H35" s="137">
        <v>3</v>
      </c>
      <c r="I35" s="140">
        <v>1</v>
      </c>
      <c r="J35" s="137">
        <v>0</v>
      </c>
      <c r="K35" s="140">
        <v>0</v>
      </c>
      <c r="L35" s="137">
        <v>6</v>
      </c>
      <c r="M35" s="140">
        <v>8</v>
      </c>
      <c r="N35" s="150">
        <f t="shared" si="0"/>
        <v>111</v>
      </c>
      <c r="O35" s="153">
        <f t="shared" si="0"/>
        <v>211</v>
      </c>
      <c r="P35" s="153">
        <f t="shared" si="1"/>
        <v>322</v>
      </c>
    </row>
    <row r="36" spans="1:16" ht="12.75" customHeight="1">
      <c r="A36" s="30" t="s">
        <v>108</v>
      </c>
      <c r="B36" s="150">
        <v>18</v>
      </c>
      <c r="C36" s="174">
        <v>10</v>
      </c>
      <c r="D36" s="150">
        <v>0</v>
      </c>
      <c r="E36" s="174">
        <v>0</v>
      </c>
      <c r="F36" s="150">
        <v>2</v>
      </c>
      <c r="G36" s="174">
        <v>0</v>
      </c>
      <c r="H36" s="150">
        <v>0</v>
      </c>
      <c r="I36" s="174">
        <v>0</v>
      </c>
      <c r="J36" s="150">
        <v>0</v>
      </c>
      <c r="K36" s="174">
        <v>0</v>
      </c>
      <c r="L36" s="150">
        <v>0</v>
      </c>
      <c r="M36" s="174">
        <v>0</v>
      </c>
      <c r="N36" s="150">
        <f t="shared" si="0"/>
        <v>20</v>
      </c>
      <c r="O36" s="174">
        <f t="shared" si="0"/>
        <v>10</v>
      </c>
      <c r="P36" s="153">
        <f t="shared" si="1"/>
        <v>30</v>
      </c>
    </row>
    <row r="37" spans="1:16" ht="12.75" customHeight="1">
      <c r="A37" s="30" t="s">
        <v>194</v>
      </c>
      <c r="B37" s="150">
        <v>0</v>
      </c>
      <c r="C37" s="174">
        <v>0</v>
      </c>
      <c r="D37" s="150">
        <v>0</v>
      </c>
      <c r="E37" s="174">
        <v>0</v>
      </c>
      <c r="F37" s="150">
        <v>2</v>
      </c>
      <c r="G37" s="174">
        <v>0</v>
      </c>
      <c r="H37" s="150">
        <v>0</v>
      </c>
      <c r="I37" s="174">
        <v>0</v>
      </c>
      <c r="J37" s="150">
        <v>0</v>
      </c>
      <c r="K37" s="174">
        <v>0</v>
      </c>
      <c r="L37" s="150">
        <v>0</v>
      </c>
      <c r="M37" s="174">
        <v>0</v>
      </c>
      <c r="N37" s="150">
        <f t="shared" si="0"/>
        <v>2</v>
      </c>
      <c r="O37" s="174">
        <f t="shared" si="0"/>
        <v>0</v>
      </c>
      <c r="P37" s="153">
        <f t="shared" si="1"/>
        <v>2</v>
      </c>
    </row>
    <row r="38" spans="1:16" ht="12.75" customHeight="1">
      <c r="A38" s="30" t="s">
        <v>196</v>
      </c>
      <c r="B38" s="150">
        <v>0</v>
      </c>
      <c r="C38" s="174">
        <v>0</v>
      </c>
      <c r="D38" s="150">
        <v>0</v>
      </c>
      <c r="E38" s="174">
        <v>0</v>
      </c>
      <c r="F38" s="150">
        <v>1</v>
      </c>
      <c r="G38" s="174">
        <v>0</v>
      </c>
      <c r="H38" s="150">
        <v>0</v>
      </c>
      <c r="I38" s="174">
        <v>0</v>
      </c>
      <c r="J38" s="150">
        <v>0</v>
      </c>
      <c r="K38" s="174">
        <v>0</v>
      </c>
      <c r="L38" s="150">
        <v>0</v>
      </c>
      <c r="M38" s="174">
        <v>0</v>
      </c>
      <c r="N38" s="150">
        <f t="shared" si="0"/>
        <v>1</v>
      </c>
      <c r="O38" s="174">
        <f t="shared" si="0"/>
        <v>0</v>
      </c>
      <c r="P38" s="153">
        <f t="shared" si="1"/>
        <v>1</v>
      </c>
    </row>
    <row r="39" spans="1:16" ht="12.75" customHeight="1">
      <c r="A39" s="30" t="s">
        <v>113</v>
      </c>
      <c r="B39" s="150">
        <v>0</v>
      </c>
      <c r="C39" s="174">
        <v>0</v>
      </c>
      <c r="D39" s="150">
        <v>0</v>
      </c>
      <c r="E39" s="174">
        <v>0</v>
      </c>
      <c r="F39" s="150">
        <v>187</v>
      </c>
      <c r="G39" s="174">
        <v>21</v>
      </c>
      <c r="H39" s="150">
        <v>65</v>
      </c>
      <c r="I39" s="174">
        <v>19</v>
      </c>
      <c r="J39" s="150">
        <v>6</v>
      </c>
      <c r="K39" s="174">
        <v>2</v>
      </c>
      <c r="L39" s="150">
        <v>86</v>
      </c>
      <c r="M39" s="174">
        <v>15</v>
      </c>
      <c r="N39" s="150">
        <f t="shared" si="0"/>
        <v>344</v>
      </c>
      <c r="O39" s="174">
        <f t="shared" si="0"/>
        <v>57</v>
      </c>
      <c r="P39" s="153">
        <f t="shared" si="1"/>
        <v>401</v>
      </c>
    </row>
    <row r="40" spans="1:16" ht="12.75" customHeight="1">
      <c r="A40" s="30" t="s">
        <v>114</v>
      </c>
      <c r="B40" s="150">
        <v>0</v>
      </c>
      <c r="C40" s="174">
        <v>0</v>
      </c>
      <c r="D40" s="150">
        <v>0</v>
      </c>
      <c r="E40" s="174">
        <v>0</v>
      </c>
      <c r="F40" s="150">
        <v>103</v>
      </c>
      <c r="G40" s="174">
        <v>10</v>
      </c>
      <c r="H40" s="150">
        <v>49</v>
      </c>
      <c r="I40" s="174">
        <v>27</v>
      </c>
      <c r="J40" s="150">
        <v>1</v>
      </c>
      <c r="K40" s="174">
        <v>3</v>
      </c>
      <c r="L40" s="150">
        <v>71</v>
      </c>
      <c r="M40" s="174">
        <v>8</v>
      </c>
      <c r="N40" s="150">
        <f t="shared" si="0"/>
        <v>224</v>
      </c>
      <c r="O40" s="174">
        <f t="shared" si="0"/>
        <v>48</v>
      </c>
      <c r="P40" s="153">
        <f t="shared" si="1"/>
        <v>272</v>
      </c>
    </row>
    <row r="41" spans="1:16" s="30" customFormat="1" ht="12.75" customHeight="1">
      <c r="A41" s="30" t="s">
        <v>115</v>
      </c>
      <c r="B41" s="150">
        <v>0</v>
      </c>
      <c r="C41" s="174">
        <v>0</v>
      </c>
      <c r="D41" s="150">
        <v>0</v>
      </c>
      <c r="E41" s="174">
        <v>0</v>
      </c>
      <c r="F41" s="150">
        <v>63</v>
      </c>
      <c r="G41" s="174">
        <v>8</v>
      </c>
      <c r="H41" s="150">
        <v>59</v>
      </c>
      <c r="I41" s="174">
        <v>30</v>
      </c>
      <c r="J41" s="150">
        <v>5</v>
      </c>
      <c r="K41" s="174">
        <v>4</v>
      </c>
      <c r="L41" s="150">
        <v>74</v>
      </c>
      <c r="M41" s="174">
        <v>15</v>
      </c>
      <c r="N41" s="150">
        <f t="shared" si="0"/>
        <v>201</v>
      </c>
      <c r="O41" s="174">
        <f t="shared" si="0"/>
        <v>57</v>
      </c>
      <c r="P41" s="153">
        <f t="shared" si="1"/>
        <v>258</v>
      </c>
    </row>
    <row r="42" spans="1:16" ht="12">
      <c r="A42" s="31" t="s">
        <v>12</v>
      </c>
      <c r="B42" s="177">
        <f>SUM(B12:B41)</f>
        <v>3060</v>
      </c>
      <c r="C42" s="178">
        <f aca="true" t="shared" si="2" ref="C42:M42">SUM(C12:C41)</f>
        <v>2244</v>
      </c>
      <c r="D42" s="177">
        <f t="shared" si="2"/>
        <v>0</v>
      </c>
      <c r="E42" s="178">
        <f t="shared" si="2"/>
        <v>0</v>
      </c>
      <c r="F42" s="177">
        <f t="shared" si="2"/>
        <v>1321</v>
      </c>
      <c r="G42" s="178">
        <f t="shared" si="2"/>
        <v>189</v>
      </c>
      <c r="H42" s="177">
        <f t="shared" si="2"/>
        <v>224</v>
      </c>
      <c r="I42" s="178">
        <f t="shared" si="2"/>
        <v>86</v>
      </c>
      <c r="J42" s="177">
        <f t="shared" si="2"/>
        <v>16</v>
      </c>
      <c r="K42" s="178">
        <f t="shared" si="2"/>
        <v>20</v>
      </c>
      <c r="L42" s="177">
        <f t="shared" si="2"/>
        <v>434</v>
      </c>
      <c r="M42" s="178">
        <f t="shared" si="2"/>
        <v>89</v>
      </c>
      <c r="N42" s="177">
        <f>SUM(L42,J42,H42,F42,D42,B42)</f>
        <v>5055</v>
      </c>
      <c r="O42" s="178">
        <f>SUM(M42,K42,I42,G42,E42,C42)</f>
        <v>2628</v>
      </c>
      <c r="P42" s="178">
        <f>SUM(N42:O42)</f>
        <v>7683</v>
      </c>
    </row>
    <row r="43" spans="1:16" s="192" customFormat="1" ht="11.25">
      <c r="A43" s="30"/>
      <c r="B43" s="150"/>
      <c r="C43" s="174"/>
      <c r="D43" s="150"/>
      <c r="E43" s="174"/>
      <c r="F43" s="150"/>
      <c r="G43" s="174"/>
      <c r="H43" s="150"/>
      <c r="I43" s="174"/>
      <c r="J43" s="150"/>
      <c r="K43" s="174"/>
      <c r="L43" s="150"/>
      <c r="M43" s="174"/>
      <c r="N43" s="150"/>
      <c r="O43" s="174"/>
      <c r="P43" s="153"/>
    </row>
    <row r="44" spans="1:16" s="192" customFormat="1" ht="12.75" customHeight="1">
      <c r="A44" s="205" t="s">
        <v>135</v>
      </c>
      <c r="B44" s="203"/>
      <c r="C44" s="204"/>
      <c r="D44" s="203"/>
      <c r="E44" s="204"/>
      <c r="F44" s="203"/>
      <c r="G44" s="204"/>
      <c r="H44" s="203"/>
      <c r="I44" s="204"/>
      <c r="J44" s="203"/>
      <c r="K44" s="204"/>
      <c r="L44" s="203"/>
      <c r="M44" s="204"/>
      <c r="N44" s="203"/>
      <c r="O44" s="204"/>
      <c r="P44" s="204"/>
    </row>
    <row r="45" spans="1:16" s="192" customFormat="1" ht="12.75" customHeight="1">
      <c r="A45" s="188" t="s">
        <v>116</v>
      </c>
      <c r="B45" s="203">
        <v>3</v>
      </c>
      <c r="C45" s="204">
        <v>9</v>
      </c>
      <c r="D45" s="203">
        <v>0</v>
      </c>
      <c r="E45" s="204">
        <v>0</v>
      </c>
      <c r="F45" s="203">
        <v>5</v>
      </c>
      <c r="G45" s="204">
        <v>6</v>
      </c>
      <c r="H45" s="203">
        <v>0</v>
      </c>
      <c r="I45" s="204">
        <v>0</v>
      </c>
      <c r="J45" s="203">
        <v>0</v>
      </c>
      <c r="K45" s="204">
        <v>0</v>
      </c>
      <c r="L45" s="203">
        <v>0</v>
      </c>
      <c r="M45" s="204">
        <v>0</v>
      </c>
      <c r="N45" s="150">
        <f aca="true" t="shared" si="3" ref="N45:O58">SUM(L45,J45,H45,F45,D45,B45)</f>
        <v>8</v>
      </c>
      <c r="O45" s="153">
        <f t="shared" si="3"/>
        <v>15</v>
      </c>
      <c r="P45" s="153">
        <f aca="true" t="shared" si="4" ref="P45:P58">SUM(N45:O45)</f>
        <v>23</v>
      </c>
    </row>
    <row r="46" spans="1:16" s="192" customFormat="1" ht="12.75" customHeight="1">
      <c r="A46" s="188" t="s">
        <v>180</v>
      </c>
      <c r="B46" s="203">
        <v>2</v>
      </c>
      <c r="C46" s="204">
        <v>3</v>
      </c>
      <c r="D46" s="203">
        <v>0</v>
      </c>
      <c r="E46" s="204">
        <v>0</v>
      </c>
      <c r="F46" s="203">
        <v>0</v>
      </c>
      <c r="G46" s="204">
        <v>0</v>
      </c>
      <c r="H46" s="203">
        <v>0</v>
      </c>
      <c r="I46" s="204">
        <v>0</v>
      </c>
      <c r="J46" s="203">
        <v>0</v>
      </c>
      <c r="K46" s="204">
        <v>0</v>
      </c>
      <c r="L46" s="203">
        <v>0</v>
      </c>
      <c r="M46" s="204">
        <v>0</v>
      </c>
      <c r="N46" s="150">
        <f t="shared" si="3"/>
        <v>2</v>
      </c>
      <c r="O46" s="153">
        <f t="shared" si="3"/>
        <v>3</v>
      </c>
      <c r="P46" s="153">
        <f t="shared" si="4"/>
        <v>5</v>
      </c>
    </row>
    <row r="47" spans="1:16" s="192" customFormat="1" ht="12.75" customHeight="1">
      <c r="A47" s="188" t="s">
        <v>131</v>
      </c>
      <c r="B47" s="203">
        <v>2</v>
      </c>
      <c r="C47" s="204">
        <v>0</v>
      </c>
      <c r="D47" s="203">
        <v>0</v>
      </c>
      <c r="E47" s="204">
        <v>0</v>
      </c>
      <c r="F47" s="203">
        <v>2</v>
      </c>
      <c r="G47" s="204">
        <v>0</v>
      </c>
      <c r="H47" s="203">
        <v>0</v>
      </c>
      <c r="I47" s="204">
        <v>0</v>
      </c>
      <c r="J47" s="203">
        <v>0</v>
      </c>
      <c r="K47" s="204">
        <v>0</v>
      </c>
      <c r="L47" s="203">
        <v>0</v>
      </c>
      <c r="M47" s="204">
        <v>0</v>
      </c>
      <c r="N47" s="150">
        <f t="shared" si="3"/>
        <v>4</v>
      </c>
      <c r="O47" s="153">
        <f t="shared" si="3"/>
        <v>0</v>
      </c>
      <c r="P47" s="153">
        <f t="shared" si="4"/>
        <v>4</v>
      </c>
    </row>
    <row r="48" spans="1:16" s="192" customFormat="1" ht="12.75" customHeight="1">
      <c r="A48" s="188" t="s">
        <v>127</v>
      </c>
      <c r="B48" s="203">
        <v>1</v>
      </c>
      <c r="C48" s="204">
        <v>0</v>
      </c>
      <c r="D48" s="203">
        <v>0</v>
      </c>
      <c r="E48" s="204">
        <v>0</v>
      </c>
      <c r="F48" s="203">
        <v>1</v>
      </c>
      <c r="G48" s="204">
        <v>2</v>
      </c>
      <c r="H48" s="203">
        <v>0</v>
      </c>
      <c r="I48" s="204">
        <v>0</v>
      </c>
      <c r="J48" s="203">
        <v>0</v>
      </c>
      <c r="K48" s="204">
        <v>0</v>
      </c>
      <c r="L48" s="203">
        <v>0</v>
      </c>
      <c r="M48" s="204">
        <v>0</v>
      </c>
      <c r="N48" s="150">
        <f t="shared" si="3"/>
        <v>2</v>
      </c>
      <c r="O48" s="153">
        <f t="shared" si="3"/>
        <v>2</v>
      </c>
      <c r="P48" s="153">
        <f t="shared" si="4"/>
        <v>4</v>
      </c>
    </row>
    <row r="49" spans="1:16" s="192" customFormat="1" ht="12.75" customHeight="1">
      <c r="A49" s="188" t="s">
        <v>89</v>
      </c>
      <c r="B49" s="203">
        <v>4</v>
      </c>
      <c r="C49" s="204">
        <v>0</v>
      </c>
      <c r="D49" s="203">
        <v>0</v>
      </c>
      <c r="E49" s="204">
        <v>0</v>
      </c>
      <c r="F49" s="203">
        <v>2</v>
      </c>
      <c r="G49" s="204">
        <v>0</v>
      </c>
      <c r="H49" s="203">
        <v>0</v>
      </c>
      <c r="I49" s="204">
        <v>0</v>
      </c>
      <c r="J49" s="203">
        <v>0</v>
      </c>
      <c r="K49" s="204">
        <v>0</v>
      </c>
      <c r="L49" s="203">
        <v>0</v>
      </c>
      <c r="M49" s="204">
        <v>0</v>
      </c>
      <c r="N49" s="150">
        <f t="shared" si="3"/>
        <v>6</v>
      </c>
      <c r="O49" s="153">
        <f t="shared" si="3"/>
        <v>0</v>
      </c>
      <c r="P49" s="153">
        <f t="shared" si="4"/>
        <v>6</v>
      </c>
    </row>
    <row r="50" spans="1:16" s="192" customFormat="1" ht="12.75" customHeight="1">
      <c r="A50" s="188" t="s">
        <v>118</v>
      </c>
      <c r="B50" s="203">
        <v>8</v>
      </c>
      <c r="C50" s="204">
        <v>3</v>
      </c>
      <c r="D50" s="203">
        <v>0</v>
      </c>
      <c r="E50" s="204">
        <v>0</v>
      </c>
      <c r="F50" s="203">
        <v>10</v>
      </c>
      <c r="G50" s="204">
        <v>2</v>
      </c>
      <c r="H50" s="203">
        <v>0</v>
      </c>
      <c r="I50" s="204">
        <v>0</v>
      </c>
      <c r="J50" s="203">
        <v>0</v>
      </c>
      <c r="K50" s="204">
        <v>0</v>
      </c>
      <c r="L50" s="203">
        <v>0</v>
      </c>
      <c r="M50" s="204">
        <v>0</v>
      </c>
      <c r="N50" s="150">
        <f t="shared" si="3"/>
        <v>18</v>
      </c>
      <c r="O50" s="153">
        <f t="shared" si="3"/>
        <v>5</v>
      </c>
      <c r="P50" s="153">
        <f t="shared" si="4"/>
        <v>23</v>
      </c>
    </row>
    <row r="51" spans="1:16" s="192" customFormat="1" ht="12.75" customHeight="1">
      <c r="A51" s="188" t="s">
        <v>119</v>
      </c>
      <c r="B51" s="203">
        <v>9</v>
      </c>
      <c r="C51" s="204">
        <v>2</v>
      </c>
      <c r="D51" s="203">
        <v>0</v>
      </c>
      <c r="E51" s="204">
        <v>0</v>
      </c>
      <c r="F51" s="203">
        <v>6</v>
      </c>
      <c r="G51" s="204">
        <v>0</v>
      </c>
      <c r="H51" s="203">
        <v>0</v>
      </c>
      <c r="I51" s="204">
        <v>0</v>
      </c>
      <c r="J51" s="203">
        <v>0</v>
      </c>
      <c r="K51" s="204">
        <v>0</v>
      </c>
      <c r="L51" s="203">
        <v>0</v>
      </c>
      <c r="M51" s="204">
        <v>0</v>
      </c>
      <c r="N51" s="150">
        <f t="shared" si="3"/>
        <v>15</v>
      </c>
      <c r="O51" s="153">
        <f t="shared" si="3"/>
        <v>2</v>
      </c>
      <c r="P51" s="153">
        <f t="shared" si="4"/>
        <v>17</v>
      </c>
    </row>
    <row r="52" spans="1:16" s="192" customFormat="1" ht="11.25">
      <c r="A52" s="221" t="s">
        <v>181</v>
      </c>
      <c r="B52" s="203">
        <v>2</v>
      </c>
      <c r="C52" s="204">
        <v>0</v>
      </c>
      <c r="D52" s="203">
        <v>0</v>
      </c>
      <c r="E52" s="204">
        <v>0</v>
      </c>
      <c r="F52" s="203">
        <v>0</v>
      </c>
      <c r="G52" s="204">
        <v>0</v>
      </c>
      <c r="H52" s="203">
        <v>0</v>
      </c>
      <c r="I52" s="204">
        <v>0</v>
      </c>
      <c r="J52" s="203">
        <v>0</v>
      </c>
      <c r="K52" s="204">
        <v>0</v>
      </c>
      <c r="L52" s="203">
        <v>0</v>
      </c>
      <c r="M52" s="204">
        <v>0</v>
      </c>
      <c r="N52" s="150">
        <f t="shared" si="3"/>
        <v>2</v>
      </c>
      <c r="O52" s="153">
        <f t="shared" si="3"/>
        <v>0</v>
      </c>
      <c r="P52" s="153">
        <f t="shared" si="4"/>
        <v>2</v>
      </c>
    </row>
    <row r="53" spans="1:16" s="192" customFormat="1" ht="12.75" customHeight="1">
      <c r="A53" s="221" t="s">
        <v>182</v>
      </c>
      <c r="B53" s="203">
        <v>0</v>
      </c>
      <c r="C53" s="204">
        <v>7</v>
      </c>
      <c r="D53" s="203">
        <v>0</v>
      </c>
      <c r="E53" s="204">
        <v>0</v>
      </c>
      <c r="F53" s="203">
        <v>0</v>
      </c>
      <c r="G53" s="204">
        <v>0</v>
      </c>
      <c r="H53" s="203">
        <v>0</v>
      </c>
      <c r="I53" s="204">
        <v>0</v>
      </c>
      <c r="J53" s="203">
        <v>0</v>
      </c>
      <c r="K53" s="204">
        <v>0</v>
      </c>
      <c r="L53" s="203">
        <v>0</v>
      </c>
      <c r="M53" s="204">
        <v>0</v>
      </c>
      <c r="N53" s="150">
        <f t="shared" si="3"/>
        <v>0</v>
      </c>
      <c r="O53" s="153">
        <f t="shared" si="3"/>
        <v>7</v>
      </c>
      <c r="P53" s="153">
        <f t="shared" si="4"/>
        <v>7</v>
      </c>
    </row>
    <row r="54" spans="1:16" s="192" customFormat="1" ht="12.75" customHeight="1">
      <c r="A54" s="188" t="s">
        <v>120</v>
      </c>
      <c r="B54" s="203">
        <v>15</v>
      </c>
      <c r="C54" s="204">
        <v>0</v>
      </c>
      <c r="D54" s="203">
        <v>0</v>
      </c>
      <c r="E54" s="204">
        <v>0</v>
      </c>
      <c r="F54" s="203">
        <v>11</v>
      </c>
      <c r="G54" s="204">
        <v>1</v>
      </c>
      <c r="H54" s="203">
        <v>0</v>
      </c>
      <c r="I54" s="204">
        <v>0</v>
      </c>
      <c r="J54" s="203">
        <v>0</v>
      </c>
      <c r="K54" s="204">
        <v>0</v>
      </c>
      <c r="L54" s="203">
        <v>0</v>
      </c>
      <c r="M54" s="204">
        <v>0</v>
      </c>
      <c r="N54" s="150">
        <f t="shared" si="3"/>
        <v>26</v>
      </c>
      <c r="O54" s="153">
        <f t="shared" si="3"/>
        <v>1</v>
      </c>
      <c r="P54" s="153">
        <f t="shared" si="4"/>
        <v>27</v>
      </c>
    </row>
    <row r="55" spans="1:16" s="192" customFormat="1" ht="11.25">
      <c r="A55" s="221" t="s">
        <v>93</v>
      </c>
      <c r="B55" s="203">
        <v>7</v>
      </c>
      <c r="C55" s="204">
        <v>0</v>
      </c>
      <c r="D55" s="203">
        <v>0</v>
      </c>
      <c r="E55" s="204">
        <v>0</v>
      </c>
      <c r="F55" s="203">
        <v>0</v>
      </c>
      <c r="G55" s="204">
        <v>0</v>
      </c>
      <c r="H55" s="203">
        <v>0</v>
      </c>
      <c r="I55" s="204">
        <v>0</v>
      </c>
      <c r="J55" s="203">
        <v>0</v>
      </c>
      <c r="K55" s="204">
        <v>0</v>
      </c>
      <c r="L55" s="203">
        <v>0</v>
      </c>
      <c r="M55" s="204">
        <v>0</v>
      </c>
      <c r="N55" s="150">
        <f t="shared" si="3"/>
        <v>7</v>
      </c>
      <c r="O55" s="153">
        <f t="shared" si="3"/>
        <v>0</v>
      </c>
      <c r="P55" s="153">
        <f t="shared" si="4"/>
        <v>7</v>
      </c>
    </row>
    <row r="56" spans="1:16" s="207" customFormat="1" ht="12.75" customHeight="1">
      <c r="A56" s="221" t="s">
        <v>123</v>
      </c>
      <c r="B56" s="203">
        <v>1</v>
      </c>
      <c r="C56" s="204">
        <v>13</v>
      </c>
      <c r="D56" s="203">
        <v>0</v>
      </c>
      <c r="E56" s="204">
        <v>0</v>
      </c>
      <c r="F56" s="203">
        <v>2</v>
      </c>
      <c r="G56" s="204">
        <v>8</v>
      </c>
      <c r="H56" s="203">
        <v>0</v>
      </c>
      <c r="I56" s="204">
        <v>0</v>
      </c>
      <c r="J56" s="203">
        <v>0</v>
      </c>
      <c r="K56" s="204">
        <v>0</v>
      </c>
      <c r="L56" s="203">
        <v>0</v>
      </c>
      <c r="M56" s="204">
        <v>0</v>
      </c>
      <c r="N56" s="150">
        <f t="shared" si="3"/>
        <v>3</v>
      </c>
      <c r="O56" s="153">
        <f t="shared" si="3"/>
        <v>21</v>
      </c>
      <c r="P56" s="153">
        <f t="shared" si="4"/>
        <v>24</v>
      </c>
    </row>
    <row r="57" spans="1:16" s="192" customFormat="1" ht="11.25">
      <c r="A57" s="221" t="s">
        <v>125</v>
      </c>
      <c r="B57" s="203">
        <v>10</v>
      </c>
      <c r="C57" s="204">
        <v>0</v>
      </c>
      <c r="D57" s="203">
        <v>0</v>
      </c>
      <c r="E57" s="204">
        <v>0</v>
      </c>
      <c r="F57" s="203">
        <v>9</v>
      </c>
      <c r="G57" s="204">
        <v>0</v>
      </c>
      <c r="H57" s="203">
        <v>0</v>
      </c>
      <c r="I57" s="204">
        <v>0</v>
      </c>
      <c r="J57" s="203">
        <v>0</v>
      </c>
      <c r="K57" s="204">
        <v>0</v>
      </c>
      <c r="L57" s="203">
        <v>0</v>
      </c>
      <c r="M57" s="204">
        <v>0</v>
      </c>
      <c r="N57" s="150">
        <f t="shared" si="3"/>
        <v>19</v>
      </c>
      <c r="O57" s="153">
        <f t="shared" si="3"/>
        <v>0</v>
      </c>
      <c r="P57" s="153">
        <f t="shared" si="4"/>
        <v>19</v>
      </c>
    </row>
    <row r="58" spans="1:16" s="192" customFormat="1" ht="11.25">
      <c r="A58" s="221" t="s">
        <v>104</v>
      </c>
      <c r="B58" s="203">
        <v>1</v>
      </c>
      <c r="C58" s="204">
        <v>1</v>
      </c>
      <c r="D58" s="203">
        <v>0</v>
      </c>
      <c r="E58" s="204">
        <v>0</v>
      </c>
      <c r="F58" s="203">
        <v>0</v>
      </c>
      <c r="G58" s="204">
        <v>3</v>
      </c>
      <c r="H58" s="203">
        <v>0</v>
      </c>
      <c r="I58" s="204">
        <v>0</v>
      </c>
      <c r="J58" s="203">
        <v>0</v>
      </c>
      <c r="K58" s="204">
        <v>0</v>
      </c>
      <c r="L58" s="203">
        <v>0</v>
      </c>
      <c r="M58" s="204">
        <v>0</v>
      </c>
      <c r="N58" s="150">
        <f t="shared" si="3"/>
        <v>1</v>
      </c>
      <c r="O58" s="153">
        <f t="shared" si="3"/>
        <v>4</v>
      </c>
      <c r="P58" s="153">
        <f t="shared" si="4"/>
        <v>5</v>
      </c>
    </row>
    <row r="59" spans="1:16" s="192" customFormat="1" ht="12.75" customHeight="1">
      <c r="A59" s="207" t="s">
        <v>12</v>
      </c>
      <c r="B59" s="208">
        <f>SUM(B45:B58)</f>
        <v>65</v>
      </c>
      <c r="C59" s="209">
        <f aca="true" t="shared" si="5" ref="C59:M59">SUM(C45:C58)</f>
        <v>38</v>
      </c>
      <c r="D59" s="208">
        <f t="shared" si="5"/>
        <v>0</v>
      </c>
      <c r="E59" s="209">
        <f t="shared" si="5"/>
        <v>0</v>
      </c>
      <c r="F59" s="208">
        <f t="shared" si="5"/>
        <v>48</v>
      </c>
      <c r="G59" s="209">
        <f t="shared" si="5"/>
        <v>22</v>
      </c>
      <c r="H59" s="208">
        <f t="shared" si="5"/>
        <v>0</v>
      </c>
      <c r="I59" s="209">
        <f t="shared" si="5"/>
        <v>0</v>
      </c>
      <c r="J59" s="208">
        <f t="shared" si="5"/>
        <v>0</v>
      </c>
      <c r="K59" s="209">
        <f t="shared" si="5"/>
        <v>0</v>
      </c>
      <c r="L59" s="208">
        <f t="shared" si="5"/>
        <v>0</v>
      </c>
      <c r="M59" s="209">
        <f t="shared" si="5"/>
        <v>0</v>
      </c>
      <c r="N59" s="210">
        <f>SUM(L59,J59,H59,F59,D59,B59)</f>
        <v>113</v>
      </c>
      <c r="O59" s="211">
        <f>SUM(M59,K59,I59,G59,E59,C59)</f>
        <v>60</v>
      </c>
      <c r="P59" s="211">
        <f>SUM(N59:O59)</f>
        <v>173</v>
      </c>
    </row>
    <row r="60" spans="1:16" s="179" customFormat="1" ht="9" customHeight="1">
      <c r="A60" s="188"/>
      <c r="B60" s="203"/>
      <c r="C60" s="204"/>
      <c r="D60" s="203"/>
      <c r="E60" s="204"/>
      <c r="F60" s="203"/>
      <c r="G60" s="204"/>
      <c r="H60" s="203"/>
      <c r="I60" s="204"/>
      <c r="J60" s="203"/>
      <c r="K60" s="204"/>
      <c r="L60" s="203"/>
      <c r="M60" s="204"/>
      <c r="N60" s="203"/>
      <c r="O60" s="204"/>
      <c r="P60" s="204"/>
    </row>
    <row r="61" spans="1:16" s="29" customFormat="1" ht="12">
      <c r="A61" s="31" t="s">
        <v>14</v>
      </c>
      <c r="B61" s="154">
        <f>SUM(B59,B42)</f>
        <v>3125</v>
      </c>
      <c r="C61" s="180">
        <f aca="true" t="shared" si="6" ref="C61:P61">SUM(C59,C42)</f>
        <v>2282</v>
      </c>
      <c r="D61" s="154">
        <f t="shared" si="6"/>
        <v>0</v>
      </c>
      <c r="E61" s="180">
        <f t="shared" si="6"/>
        <v>0</v>
      </c>
      <c r="F61" s="154">
        <f t="shared" si="6"/>
        <v>1369</v>
      </c>
      <c r="G61" s="180">
        <f t="shared" si="6"/>
        <v>211</v>
      </c>
      <c r="H61" s="154">
        <f t="shared" si="6"/>
        <v>224</v>
      </c>
      <c r="I61" s="180">
        <f t="shared" si="6"/>
        <v>86</v>
      </c>
      <c r="J61" s="154">
        <f t="shared" si="6"/>
        <v>16</v>
      </c>
      <c r="K61" s="180">
        <f t="shared" si="6"/>
        <v>20</v>
      </c>
      <c r="L61" s="154">
        <f t="shared" si="6"/>
        <v>434</v>
      </c>
      <c r="M61" s="180">
        <f t="shared" si="6"/>
        <v>89</v>
      </c>
      <c r="N61" s="154">
        <f t="shared" si="6"/>
        <v>5168</v>
      </c>
      <c r="O61" s="180">
        <f t="shared" si="6"/>
        <v>2688</v>
      </c>
      <c r="P61" s="181">
        <f t="shared" si="6"/>
        <v>7856</v>
      </c>
    </row>
    <row r="62" spans="1:16" s="179" customFormat="1" ht="12">
      <c r="A62" s="31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53"/>
      <c r="O62" s="153"/>
      <c r="P62" s="153"/>
    </row>
    <row r="63" spans="1:16" ht="12">
      <c r="A63" s="220" t="s">
        <v>79</v>
      </c>
      <c r="B63" s="181"/>
      <c r="C63" s="180"/>
      <c r="D63" s="181"/>
      <c r="E63" s="180"/>
      <c r="F63" s="181"/>
      <c r="G63" s="180"/>
      <c r="H63" s="181"/>
      <c r="I63" s="180"/>
      <c r="J63" s="181"/>
      <c r="K63" s="180"/>
      <c r="L63" s="181"/>
      <c r="M63" s="180"/>
      <c r="N63" s="181"/>
      <c r="O63" s="180"/>
      <c r="P63" s="181"/>
    </row>
    <row r="64" ht="11.25">
      <c r="A64" s="298" t="s">
        <v>192</v>
      </c>
    </row>
    <row r="65" ht="11.25">
      <c r="A65" s="298" t="s">
        <v>195</v>
      </c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29.28125" style="242" customWidth="1"/>
    <col min="2" max="16" width="7.7109375" style="242" customWidth="1"/>
    <col min="17" max="18" width="7.00390625" style="242" customWidth="1"/>
    <col min="19" max="19" width="9.28125" style="242" customWidth="1"/>
    <col min="20" max="21" width="7.00390625" style="242" customWidth="1"/>
    <col min="22" max="22" width="9.28125" style="242" customWidth="1"/>
    <col min="23" max="23" width="18.140625" style="242" customWidth="1"/>
    <col min="24" max="25" width="13.421875" style="242" customWidth="1"/>
    <col min="26" max="26" width="10.57421875" style="242" customWidth="1"/>
    <col min="27" max="28" width="5.00390625" style="242" customWidth="1"/>
    <col min="29" max="29" width="10.57421875" style="242" customWidth="1"/>
    <col min="30" max="31" width="4.7109375" style="242" customWidth="1"/>
    <col min="32" max="32" width="10.28125" style="242" customWidth="1"/>
    <col min="33" max="33" width="19.00390625" style="242" customWidth="1"/>
    <col min="34" max="35" width="12.00390625" style="242" customWidth="1"/>
    <col min="36" max="36" width="10.57421875" style="242" customWidth="1"/>
    <col min="37" max="38" width="5.00390625" style="242" customWidth="1"/>
    <col min="39" max="39" width="10.57421875" style="242" customWidth="1"/>
    <col min="40" max="41" width="4.7109375" style="242" customWidth="1"/>
    <col min="42" max="42" width="10.28125" style="242" customWidth="1"/>
    <col min="43" max="43" width="17.57421875" style="242" customWidth="1"/>
    <col min="44" max="44" width="43.421875" style="242" customWidth="1"/>
    <col min="45" max="46" width="7.00390625" style="242" customWidth="1"/>
    <col min="47" max="47" width="9.28125" style="242" customWidth="1"/>
    <col min="48" max="16384" width="8.8515625" style="242" customWidth="1"/>
  </cols>
  <sheetData>
    <row r="1" ht="12.75">
      <c r="A1" s="4" t="s">
        <v>178</v>
      </c>
    </row>
    <row r="2" spans="1:16" ht="12.75">
      <c r="A2" s="312" t="s">
        <v>39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12.75">
      <c r="A3" s="312" t="s">
        <v>145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2.75">
      <c r="A4" s="312" t="s">
        <v>71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ht="13.5" thickBot="1">
      <c r="A5" s="3"/>
    </row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84"/>
      <c r="D9" s="54" t="s">
        <v>63</v>
      </c>
      <c r="E9" s="84"/>
      <c r="F9" s="301"/>
      <c r="G9" s="303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1.25" customHeight="1">
      <c r="A11" s="206" t="s">
        <v>134</v>
      </c>
      <c r="B11" s="137"/>
      <c r="C11" s="140"/>
      <c r="D11" s="137"/>
      <c r="E11" s="140"/>
      <c r="F11" s="137"/>
      <c r="G11" s="140"/>
      <c r="H11" s="137"/>
      <c r="I11" s="140"/>
      <c r="J11" s="137"/>
      <c r="K11" s="140"/>
      <c r="L11" s="137"/>
      <c r="M11" s="140"/>
      <c r="N11" s="137"/>
      <c r="O11" s="58"/>
      <c r="P11" s="58"/>
    </row>
    <row r="12" spans="1:16" s="109" customFormat="1" ht="11.25" customHeight="1">
      <c r="A12" s="176" t="s">
        <v>132</v>
      </c>
      <c r="B12" s="137">
        <v>17</v>
      </c>
      <c r="C12" s="140">
        <v>9</v>
      </c>
      <c r="D12" s="137">
        <v>0</v>
      </c>
      <c r="E12" s="140">
        <v>0</v>
      </c>
      <c r="F12" s="137">
        <v>8</v>
      </c>
      <c r="G12" s="140">
        <v>1</v>
      </c>
      <c r="H12" s="137">
        <v>0</v>
      </c>
      <c r="I12" s="140">
        <v>0</v>
      </c>
      <c r="J12" s="137">
        <v>0</v>
      </c>
      <c r="K12" s="140">
        <v>0</v>
      </c>
      <c r="L12" s="137">
        <v>0</v>
      </c>
      <c r="M12" s="140">
        <v>0</v>
      </c>
      <c r="N12" s="150">
        <f>SUM(L12,J12,H12,F12,D12,B12)</f>
        <v>25</v>
      </c>
      <c r="O12" s="153">
        <f>SUM(M12,K12,I12,G12,E12,C12)</f>
        <v>10</v>
      </c>
      <c r="P12" s="153">
        <f>SUM(N12:O12)</f>
        <v>35</v>
      </c>
    </row>
    <row r="13" spans="1:16" s="30" customFormat="1" ht="11.25">
      <c r="A13" s="30" t="s">
        <v>87</v>
      </c>
      <c r="B13" s="137">
        <v>10</v>
      </c>
      <c r="C13" s="140">
        <v>17</v>
      </c>
      <c r="D13" s="137">
        <v>0</v>
      </c>
      <c r="E13" s="140">
        <v>0</v>
      </c>
      <c r="F13" s="137">
        <v>6</v>
      </c>
      <c r="G13" s="140">
        <v>1</v>
      </c>
      <c r="H13" s="137">
        <v>0</v>
      </c>
      <c r="I13" s="140">
        <v>0</v>
      </c>
      <c r="J13" s="137">
        <v>0</v>
      </c>
      <c r="K13" s="140">
        <v>0</v>
      </c>
      <c r="L13" s="137">
        <v>0</v>
      </c>
      <c r="M13" s="140">
        <v>0</v>
      </c>
      <c r="N13" s="150">
        <f aca="true" t="shared" si="0" ref="N13:N20">SUM(L13,J13,H13,F13,D13,B13)</f>
        <v>16</v>
      </c>
      <c r="O13" s="153">
        <f aca="true" t="shared" si="1" ref="O13:O20">SUM(M13,K13,I13,G13,E13,C13)</f>
        <v>18</v>
      </c>
      <c r="P13" s="153">
        <f aca="true" t="shared" si="2" ref="P13:P20">SUM(N13:O13)</f>
        <v>34</v>
      </c>
    </row>
    <row r="14" spans="1:16" s="40" customFormat="1" ht="11.25">
      <c r="A14" s="239" t="s">
        <v>88</v>
      </c>
      <c r="B14" s="137">
        <v>12</v>
      </c>
      <c r="C14" s="140">
        <v>0</v>
      </c>
      <c r="D14" s="137">
        <v>0</v>
      </c>
      <c r="E14" s="140">
        <v>0</v>
      </c>
      <c r="F14" s="137">
        <v>3</v>
      </c>
      <c r="G14" s="140">
        <v>0</v>
      </c>
      <c r="H14" s="137">
        <v>0</v>
      </c>
      <c r="I14" s="140">
        <v>0</v>
      </c>
      <c r="J14" s="137">
        <v>0</v>
      </c>
      <c r="K14" s="140">
        <v>0</v>
      </c>
      <c r="L14" s="137">
        <v>0</v>
      </c>
      <c r="M14" s="140">
        <v>0</v>
      </c>
      <c r="N14" s="150">
        <f t="shared" si="0"/>
        <v>15</v>
      </c>
      <c r="O14" s="153">
        <f t="shared" si="1"/>
        <v>0</v>
      </c>
      <c r="P14" s="153">
        <f t="shared" si="2"/>
        <v>15</v>
      </c>
    </row>
    <row r="15" spans="1:16" s="40" customFormat="1" ht="24" customHeight="1">
      <c r="A15" s="221" t="s">
        <v>182</v>
      </c>
      <c r="B15" s="137">
        <v>1</v>
      </c>
      <c r="C15" s="140">
        <v>31</v>
      </c>
      <c r="D15" s="137">
        <v>0</v>
      </c>
      <c r="E15" s="140">
        <v>0</v>
      </c>
      <c r="F15" s="137">
        <v>1</v>
      </c>
      <c r="G15" s="140">
        <v>0</v>
      </c>
      <c r="H15" s="137">
        <v>0</v>
      </c>
      <c r="I15" s="140">
        <v>0</v>
      </c>
      <c r="J15" s="137">
        <v>0</v>
      </c>
      <c r="K15" s="140">
        <v>0</v>
      </c>
      <c r="L15" s="137">
        <v>0</v>
      </c>
      <c r="M15" s="140">
        <v>0</v>
      </c>
      <c r="N15" s="150">
        <f t="shared" si="0"/>
        <v>2</v>
      </c>
      <c r="O15" s="153">
        <f t="shared" si="1"/>
        <v>31</v>
      </c>
      <c r="P15" s="153">
        <f t="shared" si="2"/>
        <v>33</v>
      </c>
    </row>
    <row r="16" spans="1:16" s="30" customFormat="1" ht="11.25">
      <c r="A16" s="188" t="s">
        <v>93</v>
      </c>
      <c r="B16" s="137">
        <v>18</v>
      </c>
      <c r="C16" s="140">
        <v>0</v>
      </c>
      <c r="D16" s="137">
        <v>0</v>
      </c>
      <c r="E16" s="140">
        <v>0</v>
      </c>
      <c r="F16" s="137">
        <v>4</v>
      </c>
      <c r="G16" s="140">
        <v>0</v>
      </c>
      <c r="H16" s="137">
        <v>0</v>
      </c>
      <c r="I16" s="140">
        <v>0</v>
      </c>
      <c r="J16" s="137">
        <v>0</v>
      </c>
      <c r="K16" s="140">
        <v>0</v>
      </c>
      <c r="L16" s="137">
        <v>0</v>
      </c>
      <c r="M16" s="140">
        <v>0</v>
      </c>
      <c r="N16" s="150">
        <f t="shared" si="0"/>
        <v>22</v>
      </c>
      <c r="O16" s="153">
        <f t="shared" si="1"/>
        <v>0</v>
      </c>
      <c r="P16" s="153">
        <f t="shared" si="2"/>
        <v>22</v>
      </c>
    </row>
    <row r="17" spans="1:16" s="30" customFormat="1" ht="10.5" customHeight="1">
      <c r="A17" s="30" t="s">
        <v>103</v>
      </c>
      <c r="B17" s="137">
        <v>37</v>
      </c>
      <c r="C17" s="140">
        <v>1</v>
      </c>
      <c r="D17" s="137">
        <v>0</v>
      </c>
      <c r="E17" s="140">
        <v>0</v>
      </c>
      <c r="F17" s="137">
        <v>12</v>
      </c>
      <c r="G17" s="140">
        <v>0</v>
      </c>
      <c r="H17" s="137">
        <v>0</v>
      </c>
      <c r="I17" s="140">
        <v>0</v>
      </c>
      <c r="J17" s="137">
        <v>0</v>
      </c>
      <c r="K17" s="140">
        <v>0</v>
      </c>
      <c r="L17" s="137">
        <v>0</v>
      </c>
      <c r="M17" s="140">
        <v>0</v>
      </c>
      <c r="N17" s="150">
        <f t="shared" si="0"/>
        <v>49</v>
      </c>
      <c r="O17" s="153">
        <f t="shared" si="1"/>
        <v>1</v>
      </c>
      <c r="P17" s="153">
        <f t="shared" si="2"/>
        <v>50</v>
      </c>
    </row>
    <row r="18" spans="1:16" s="30" customFormat="1" ht="11.25">
      <c r="A18" s="30" t="s">
        <v>113</v>
      </c>
      <c r="B18" s="137">
        <v>0</v>
      </c>
      <c r="C18" s="140">
        <v>0</v>
      </c>
      <c r="D18" s="137">
        <v>0</v>
      </c>
      <c r="E18" s="140">
        <v>0</v>
      </c>
      <c r="F18" s="137">
        <v>51</v>
      </c>
      <c r="G18" s="140">
        <v>3</v>
      </c>
      <c r="H18" s="137">
        <v>0</v>
      </c>
      <c r="I18" s="140">
        <v>0</v>
      </c>
      <c r="J18" s="137">
        <v>0</v>
      </c>
      <c r="K18" s="140">
        <v>0</v>
      </c>
      <c r="L18" s="137">
        <v>0</v>
      </c>
      <c r="M18" s="140">
        <v>0</v>
      </c>
      <c r="N18" s="150">
        <f t="shared" si="0"/>
        <v>51</v>
      </c>
      <c r="O18" s="153">
        <f t="shared" si="1"/>
        <v>3</v>
      </c>
      <c r="P18" s="153">
        <f t="shared" si="2"/>
        <v>54</v>
      </c>
    </row>
    <row r="19" spans="1:16" ht="12.75">
      <c r="A19" s="30" t="s">
        <v>114</v>
      </c>
      <c r="B19" s="249">
        <v>0</v>
      </c>
      <c r="C19" s="250">
        <v>0</v>
      </c>
      <c r="D19" s="249">
        <v>0</v>
      </c>
      <c r="E19" s="250">
        <v>0</v>
      </c>
      <c r="F19" s="261">
        <v>49</v>
      </c>
      <c r="G19" s="250">
        <v>2</v>
      </c>
      <c r="H19" s="249">
        <v>0</v>
      </c>
      <c r="I19" s="250">
        <v>0</v>
      </c>
      <c r="J19" s="249">
        <v>0</v>
      </c>
      <c r="K19" s="250">
        <v>0</v>
      </c>
      <c r="L19" s="249">
        <v>0</v>
      </c>
      <c r="M19" s="250">
        <v>0</v>
      </c>
      <c r="N19" s="150">
        <f t="shared" si="0"/>
        <v>49</v>
      </c>
      <c r="O19" s="153">
        <f t="shared" si="1"/>
        <v>2</v>
      </c>
      <c r="P19" s="153">
        <f t="shared" si="2"/>
        <v>51</v>
      </c>
    </row>
    <row r="20" spans="1:16" s="109" customFormat="1" ht="11.25">
      <c r="A20" s="176" t="s">
        <v>115</v>
      </c>
      <c r="B20" s="137">
        <v>0</v>
      </c>
      <c r="C20" s="140">
        <v>0</v>
      </c>
      <c r="D20" s="137">
        <v>0</v>
      </c>
      <c r="E20" s="140">
        <v>0</v>
      </c>
      <c r="F20" s="137">
        <v>24</v>
      </c>
      <c r="G20" s="140">
        <v>6</v>
      </c>
      <c r="H20" s="137">
        <v>0</v>
      </c>
      <c r="I20" s="140">
        <v>0</v>
      </c>
      <c r="J20" s="137">
        <v>0</v>
      </c>
      <c r="K20" s="140">
        <v>0</v>
      </c>
      <c r="L20" s="137">
        <v>0</v>
      </c>
      <c r="M20" s="140">
        <v>0</v>
      </c>
      <c r="N20" s="150">
        <f t="shared" si="0"/>
        <v>24</v>
      </c>
      <c r="O20" s="153">
        <f t="shared" si="1"/>
        <v>6</v>
      </c>
      <c r="P20" s="153">
        <f t="shared" si="2"/>
        <v>30</v>
      </c>
    </row>
    <row r="21" spans="1:16" s="3" customFormat="1" ht="12.75">
      <c r="A21" s="17" t="s">
        <v>12</v>
      </c>
      <c r="B21" s="167">
        <f aca="true" t="shared" si="3" ref="B21:P21">SUM(B12:B20)</f>
        <v>95</v>
      </c>
      <c r="C21" s="168">
        <f t="shared" si="3"/>
        <v>58</v>
      </c>
      <c r="D21" s="167">
        <f t="shared" si="3"/>
        <v>0</v>
      </c>
      <c r="E21" s="168">
        <f t="shared" si="3"/>
        <v>0</v>
      </c>
      <c r="F21" s="167">
        <f>SUM(F12:F20)</f>
        <v>158</v>
      </c>
      <c r="G21" s="168">
        <f t="shared" si="3"/>
        <v>13</v>
      </c>
      <c r="H21" s="167">
        <f t="shared" si="3"/>
        <v>0</v>
      </c>
      <c r="I21" s="168">
        <f t="shared" si="3"/>
        <v>0</v>
      </c>
      <c r="J21" s="167">
        <f t="shared" si="3"/>
        <v>0</v>
      </c>
      <c r="K21" s="168">
        <f t="shared" si="3"/>
        <v>0</v>
      </c>
      <c r="L21" s="167">
        <f t="shared" si="3"/>
        <v>0</v>
      </c>
      <c r="M21" s="168">
        <f t="shared" si="3"/>
        <v>0</v>
      </c>
      <c r="N21" s="167">
        <f t="shared" si="3"/>
        <v>253</v>
      </c>
      <c r="O21" s="168">
        <f t="shared" si="3"/>
        <v>71</v>
      </c>
      <c r="P21" s="168">
        <f t="shared" si="3"/>
        <v>324</v>
      </c>
    </row>
    <row r="22" ht="12.75">
      <c r="N22" s="250"/>
    </row>
  </sheetData>
  <sheetProtection/>
  <mergeCells count="5">
    <mergeCell ref="A2:P2"/>
    <mergeCell ref="A3:P3"/>
    <mergeCell ref="A4:P4"/>
    <mergeCell ref="F8:G8"/>
    <mergeCell ref="F9:G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32.7109375" style="242" customWidth="1"/>
    <col min="2" max="13" width="8.00390625" style="242" customWidth="1"/>
    <col min="14" max="14" width="7.28125" style="242" customWidth="1"/>
    <col min="15" max="15" width="7.140625" style="242" customWidth="1"/>
    <col min="16" max="16" width="8.00390625" style="242" customWidth="1"/>
    <col min="17" max="18" width="7.00390625" style="242" customWidth="1"/>
    <col min="19" max="19" width="9.28125" style="242" customWidth="1"/>
    <col min="20" max="21" width="7.00390625" style="242" customWidth="1"/>
    <col min="22" max="22" width="9.28125" style="242" customWidth="1"/>
    <col min="23" max="23" width="18.140625" style="242" customWidth="1"/>
    <col min="24" max="25" width="13.421875" style="242" customWidth="1"/>
    <col min="26" max="26" width="10.57421875" style="242" customWidth="1"/>
    <col min="27" max="28" width="5.00390625" style="242" customWidth="1"/>
    <col min="29" max="29" width="10.57421875" style="242" customWidth="1"/>
    <col min="30" max="31" width="4.7109375" style="242" customWidth="1"/>
    <col min="32" max="32" width="10.28125" style="242" customWidth="1"/>
    <col min="33" max="33" width="19.00390625" style="242" customWidth="1"/>
    <col min="34" max="35" width="12.00390625" style="242" customWidth="1"/>
    <col min="36" max="36" width="10.57421875" style="242" customWidth="1"/>
    <col min="37" max="38" width="5.00390625" style="242" customWidth="1"/>
    <col min="39" max="39" width="10.57421875" style="242" customWidth="1"/>
    <col min="40" max="41" width="4.7109375" style="242" customWidth="1"/>
    <col min="42" max="42" width="10.28125" style="242" customWidth="1"/>
    <col min="43" max="43" width="17.57421875" style="242" customWidth="1"/>
    <col min="44" max="44" width="43.421875" style="242" customWidth="1"/>
    <col min="45" max="46" width="7.00390625" style="242" customWidth="1"/>
    <col min="47" max="47" width="9.28125" style="242" customWidth="1"/>
    <col min="48" max="16384" width="8.8515625" style="242" customWidth="1"/>
  </cols>
  <sheetData>
    <row r="1" ht="12.75">
      <c r="A1" s="4" t="s">
        <v>178</v>
      </c>
    </row>
    <row r="2" spans="1:16" ht="12.75">
      <c r="A2" s="312" t="s">
        <v>39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12.75">
      <c r="A3" s="312" t="s">
        <v>145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2.75">
      <c r="A4" s="312" t="s">
        <v>72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84"/>
      <c r="D9" s="54" t="s">
        <v>63</v>
      </c>
      <c r="E9" s="84"/>
      <c r="F9" s="301"/>
      <c r="G9" s="303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2">
      <c r="A11" s="206" t="s">
        <v>134</v>
      </c>
      <c r="B11" s="42"/>
      <c r="C11" s="40"/>
      <c r="D11" s="42"/>
      <c r="E11" s="40"/>
      <c r="F11" s="42"/>
      <c r="G11" s="40"/>
      <c r="H11" s="42"/>
      <c r="I11" s="40"/>
      <c r="J11" s="42"/>
      <c r="K11" s="40"/>
      <c r="L11" s="42"/>
      <c r="M11" s="40"/>
      <c r="N11" s="42"/>
      <c r="O11" s="35"/>
      <c r="P11" s="35"/>
    </row>
    <row r="12" spans="1:16" s="30" customFormat="1" ht="11.25">
      <c r="A12" s="30" t="s">
        <v>132</v>
      </c>
      <c r="B12" s="139">
        <v>133</v>
      </c>
      <c r="C12" s="140">
        <v>77</v>
      </c>
      <c r="D12" s="139">
        <v>0</v>
      </c>
      <c r="E12" s="140">
        <v>0</v>
      </c>
      <c r="F12" s="139">
        <v>11</v>
      </c>
      <c r="G12" s="140">
        <v>1</v>
      </c>
      <c r="H12" s="139">
        <v>0</v>
      </c>
      <c r="I12" s="170">
        <v>0</v>
      </c>
      <c r="J12" s="139">
        <v>0</v>
      </c>
      <c r="K12" s="140">
        <v>0</v>
      </c>
      <c r="L12" s="139">
        <v>5</v>
      </c>
      <c r="M12" s="140">
        <v>0</v>
      </c>
      <c r="N12" s="150">
        <f>SUM(L12,J12,H12,F12,D12,B12)</f>
        <v>149</v>
      </c>
      <c r="O12" s="153">
        <f>SUM(M12,K12,I12,G12,E12,C12)</f>
        <v>78</v>
      </c>
      <c r="P12" s="153">
        <f>SUM(N12:O12)</f>
        <v>227</v>
      </c>
    </row>
    <row r="13" spans="1:16" s="30" customFormat="1" ht="11.25">
      <c r="A13" s="30" t="s">
        <v>87</v>
      </c>
      <c r="B13" s="139">
        <v>52</v>
      </c>
      <c r="C13" s="140">
        <v>61</v>
      </c>
      <c r="D13" s="139">
        <v>0</v>
      </c>
      <c r="E13" s="140">
        <v>0</v>
      </c>
      <c r="F13" s="139">
        <v>21</v>
      </c>
      <c r="G13" s="140">
        <v>5</v>
      </c>
      <c r="H13" s="139">
        <v>0</v>
      </c>
      <c r="I13" s="170">
        <v>1</v>
      </c>
      <c r="J13" s="139">
        <v>0</v>
      </c>
      <c r="K13" s="140">
        <v>0</v>
      </c>
      <c r="L13" s="139">
        <v>8</v>
      </c>
      <c r="M13" s="140">
        <v>1</v>
      </c>
      <c r="N13" s="150">
        <f aca="true" t="shared" si="0" ref="N13:N26">SUM(L13,J13,H13,F13,D13,B13)</f>
        <v>81</v>
      </c>
      <c r="O13" s="153">
        <f aca="true" t="shared" si="1" ref="O13:O26">SUM(M13,K13,I13,G13,E13,C13)</f>
        <v>68</v>
      </c>
      <c r="P13" s="153">
        <f aca="true" t="shared" si="2" ref="P13:P26">SUM(N13:O13)</f>
        <v>149</v>
      </c>
    </row>
    <row r="14" spans="1:16" s="30" customFormat="1" ht="11.25">
      <c r="A14" s="30" t="s">
        <v>88</v>
      </c>
      <c r="B14" s="139">
        <v>95</v>
      </c>
      <c r="C14" s="140">
        <v>1</v>
      </c>
      <c r="D14" s="139">
        <v>0</v>
      </c>
      <c r="E14" s="140">
        <v>0</v>
      </c>
      <c r="F14" s="139">
        <v>19</v>
      </c>
      <c r="G14" s="140">
        <v>0</v>
      </c>
      <c r="H14" s="139">
        <v>1</v>
      </c>
      <c r="I14" s="170">
        <v>0</v>
      </c>
      <c r="J14" s="139">
        <v>0</v>
      </c>
      <c r="K14" s="140">
        <v>0</v>
      </c>
      <c r="L14" s="139">
        <v>1</v>
      </c>
      <c r="M14" s="140">
        <v>0</v>
      </c>
      <c r="N14" s="150">
        <f t="shared" si="0"/>
        <v>116</v>
      </c>
      <c r="O14" s="153">
        <f t="shared" si="1"/>
        <v>1</v>
      </c>
      <c r="P14" s="153">
        <f t="shared" si="2"/>
        <v>117</v>
      </c>
    </row>
    <row r="15" spans="1:16" s="30" customFormat="1" ht="11.25">
      <c r="A15" s="30" t="s">
        <v>107</v>
      </c>
      <c r="B15" s="139">
        <v>10</v>
      </c>
      <c r="C15" s="140">
        <v>41</v>
      </c>
      <c r="D15" s="139">
        <v>0</v>
      </c>
      <c r="E15" s="140">
        <v>0</v>
      </c>
      <c r="F15" s="139">
        <v>0</v>
      </c>
      <c r="G15" s="140">
        <v>5</v>
      </c>
      <c r="H15" s="139">
        <v>0</v>
      </c>
      <c r="I15" s="170">
        <v>0</v>
      </c>
      <c r="J15" s="139">
        <v>0</v>
      </c>
      <c r="K15" s="140">
        <v>0</v>
      </c>
      <c r="L15" s="139">
        <v>0</v>
      </c>
      <c r="M15" s="140">
        <v>0</v>
      </c>
      <c r="N15" s="150">
        <f t="shared" si="0"/>
        <v>10</v>
      </c>
      <c r="O15" s="153">
        <f t="shared" si="1"/>
        <v>46</v>
      </c>
      <c r="P15" s="153">
        <f t="shared" si="2"/>
        <v>56</v>
      </c>
    </row>
    <row r="16" spans="1:16" s="30" customFormat="1" ht="22.5">
      <c r="A16" s="221" t="s">
        <v>182</v>
      </c>
      <c r="B16" s="139">
        <v>7</v>
      </c>
      <c r="C16" s="140">
        <v>188</v>
      </c>
      <c r="D16" s="139">
        <v>0</v>
      </c>
      <c r="E16" s="140">
        <v>0</v>
      </c>
      <c r="F16" s="139">
        <v>2</v>
      </c>
      <c r="G16" s="140">
        <v>12</v>
      </c>
      <c r="H16" s="139">
        <v>1</v>
      </c>
      <c r="I16" s="170">
        <v>1</v>
      </c>
      <c r="J16" s="139">
        <v>0</v>
      </c>
      <c r="K16" s="140">
        <v>0</v>
      </c>
      <c r="L16" s="139">
        <v>0</v>
      </c>
      <c r="M16" s="140">
        <v>1</v>
      </c>
      <c r="N16" s="150">
        <f t="shared" si="0"/>
        <v>10</v>
      </c>
      <c r="O16" s="153">
        <f t="shared" si="1"/>
        <v>202</v>
      </c>
      <c r="P16" s="153">
        <f t="shared" si="2"/>
        <v>212</v>
      </c>
    </row>
    <row r="17" spans="1:16" s="30" customFormat="1" ht="11.25">
      <c r="A17" s="30" t="s">
        <v>91</v>
      </c>
      <c r="B17" s="139">
        <v>19</v>
      </c>
      <c r="C17" s="140">
        <v>0</v>
      </c>
      <c r="D17" s="139">
        <v>0</v>
      </c>
      <c r="E17" s="140">
        <v>0</v>
      </c>
      <c r="F17" s="139">
        <v>4</v>
      </c>
      <c r="G17" s="140">
        <v>0</v>
      </c>
      <c r="H17" s="139">
        <v>0</v>
      </c>
      <c r="I17" s="170">
        <v>0</v>
      </c>
      <c r="J17" s="139">
        <v>0</v>
      </c>
      <c r="K17" s="140">
        <v>0</v>
      </c>
      <c r="L17" s="139">
        <v>0</v>
      </c>
      <c r="M17" s="140">
        <v>0</v>
      </c>
      <c r="N17" s="150">
        <f t="shared" si="0"/>
        <v>23</v>
      </c>
      <c r="O17" s="153">
        <f t="shared" si="1"/>
        <v>0</v>
      </c>
      <c r="P17" s="153">
        <f t="shared" si="2"/>
        <v>23</v>
      </c>
    </row>
    <row r="18" spans="1:16" s="30" customFormat="1" ht="11.25">
      <c r="A18" s="232" t="s">
        <v>92</v>
      </c>
      <c r="B18" s="139">
        <v>3</v>
      </c>
      <c r="C18" s="140">
        <v>1</v>
      </c>
      <c r="D18" s="139">
        <v>0</v>
      </c>
      <c r="E18" s="140">
        <v>0</v>
      </c>
      <c r="F18" s="139">
        <v>2</v>
      </c>
      <c r="G18" s="140">
        <v>0</v>
      </c>
      <c r="H18" s="139">
        <v>0</v>
      </c>
      <c r="I18" s="170">
        <v>0</v>
      </c>
      <c r="J18" s="139">
        <v>0</v>
      </c>
      <c r="K18" s="140">
        <v>0</v>
      </c>
      <c r="L18" s="139">
        <v>3</v>
      </c>
      <c r="M18" s="140">
        <v>0</v>
      </c>
      <c r="N18" s="150">
        <f t="shared" si="0"/>
        <v>8</v>
      </c>
      <c r="O18" s="153">
        <f t="shared" si="1"/>
        <v>1</v>
      </c>
      <c r="P18" s="153">
        <f t="shared" si="2"/>
        <v>9</v>
      </c>
    </row>
    <row r="19" spans="1:16" s="30" customFormat="1" ht="11.25">
      <c r="A19" s="232" t="s">
        <v>93</v>
      </c>
      <c r="B19" s="139">
        <v>95</v>
      </c>
      <c r="C19" s="140">
        <v>0</v>
      </c>
      <c r="D19" s="139">
        <v>0</v>
      </c>
      <c r="E19" s="140">
        <v>0</v>
      </c>
      <c r="F19" s="139">
        <v>17</v>
      </c>
      <c r="G19" s="140">
        <v>0</v>
      </c>
      <c r="H19" s="139">
        <v>0</v>
      </c>
      <c r="I19" s="170">
        <v>0</v>
      </c>
      <c r="J19" s="139">
        <v>0</v>
      </c>
      <c r="K19" s="140">
        <v>0</v>
      </c>
      <c r="L19" s="139">
        <v>2</v>
      </c>
      <c r="M19" s="140">
        <v>0</v>
      </c>
      <c r="N19" s="150">
        <f t="shared" si="0"/>
        <v>114</v>
      </c>
      <c r="O19" s="153">
        <f t="shared" si="1"/>
        <v>0</v>
      </c>
      <c r="P19" s="153">
        <f t="shared" si="2"/>
        <v>114</v>
      </c>
    </row>
    <row r="20" spans="1:16" s="30" customFormat="1" ht="22.5">
      <c r="A20" s="232" t="s">
        <v>96</v>
      </c>
      <c r="B20" s="139">
        <v>8</v>
      </c>
      <c r="C20" s="140">
        <v>5</v>
      </c>
      <c r="D20" s="139">
        <v>0</v>
      </c>
      <c r="E20" s="140">
        <v>0</v>
      </c>
      <c r="F20" s="139">
        <v>2</v>
      </c>
      <c r="G20" s="140">
        <v>2</v>
      </c>
      <c r="H20" s="139">
        <v>0</v>
      </c>
      <c r="I20" s="170">
        <v>0</v>
      </c>
      <c r="J20" s="139">
        <v>0</v>
      </c>
      <c r="K20" s="140">
        <v>0</v>
      </c>
      <c r="L20" s="139">
        <v>0</v>
      </c>
      <c r="M20" s="140">
        <v>0</v>
      </c>
      <c r="N20" s="150">
        <f t="shared" si="0"/>
        <v>10</v>
      </c>
      <c r="O20" s="153">
        <f t="shared" si="1"/>
        <v>7</v>
      </c>
      <c r="P20" s="153">
        <f t="shared" si="2"/>
        <v>17</v>
      </c>
    </row>
    <row r="21" spans="1:16" s="30" customFormat="1" ht="11.25">
      <c r="A21" s="30" t="s">
        <v>98</v>
      </c>
      <c r="B21" s="139">
        <v>55</v>
      </c>
      <c r="C21" s="140">
        <v>1</v>
      </c>
      <c r="D21" s="139">
        <v>0</v>
      </c>
      <c r="E21" s="140">
        <v>0</v>
      </c>
      <c r="F21" s="139">
        <v>6</v>
      </c>
      <c r="G21" s="140">
        <v>0</v>
      </c>
      <c r="H21" s="139">
        <v>0</v>
      </c>
      <c r="I21" s="170">
        <v>0</v>
      </c>
      <c r="J21" s="139">
        <v>0</v>
      </c>
      <c r="K21" s="140">
        <v>0</v>
      </c>
      <c r="L21" s="139">
        <v>0</v>
      </c>
      <c r="M21" s="140">
        <v>0</v>
      </c>
      <c r="N21" s="150">
        <f t="shared" si="0"/>
        <v>61</v>
      </c>
      <c r="O21" s="153">
        <f t="shared" si="1"/>
        <v>1</v>
      </c>
      <c r="P21" s="153">
        <f t="shared" si="2"/>
        <v>62</v>
      </c>
    </row>
    <row r="22" spans="1:16" s="30" customFormat="1" ht="11.25">
      <c r="A22" s="30" t="s">
        <v>100</v>
      </c>
      <c r="B22" s="139">
        <v>93</v>
      </c>
      <c r="C22" s="140">
        <v>11</v>
      </c>
      <c r="D22" s="139">
        <v>0</v>
      </c>
      <c r="E22" s="140">
        <v>0</v>
      </c>
      <c r="F22" s="139">
        <v>11</v>
      </c>
      <c r="G22" s="140">
        <v>3</v>
      </c>
      <c r="H22" s="139">
        <v>0</v>
      </c>
      <c r="I22" s="170">
        <v>0</v>
      </c>
      <c r="J22" s="139">
        <v>0</v>
      </c>
      <c r="K22" s="140">
        <v>0</v>
      </c>
      <c r="L22" s="139">
        <v>1</v>
      </c>
      <c r="M22" s="140">
        <v>0</v>
      </c>
      <c r="N22" s="150">
        <f t="shared" si="0"/>
        <v>105</v>
      </c>
      <c r="O22" s="153">
        <f t="shared" si="1"/>
        <v>14</v>
      </c>
      <c r="P22" s="153">
        <f t="shared" si="2"/>
        <v>119</v>
      </c>
    </row>
    <row r="23" spans="1:16" s="30" customFormat="1" ht="11.25">
      <c r="A23" s="30" t="s">
        <v>102</v>
      </c>
      <c r="B23" s="139">
        <v>76</v>
      </c>
      <c r="C23" s="140">
        <v>2</v>
      </c>
      <c r="D23" s="139">
        <v>0</v>
      </c>
      <c r="E23" s="140">
        <v>0</v>
      </c>
      <c r="F23" s="139">
        <v>16</v>
      </c>
      <c r="G23" s="140">
        <v>0</v>
      </c>
      <c r="H23" s="139">
        <v>0</v>
      </c>
      <c r="I23" s="170">
        <v>0</v>
      </c>
      <c r="J23" s="139">
        <v>0</v>
      </c>
      <c r="K23" s="140">
        <v>0</v>
      </c>
      <c r="L23" s="139">
        <v>0</v>
      </c>
      <c r="M23" s="140">
        <v>0</v>
      </c>
      <c r="N23" s="150">
        <f t="shared" si="0"/>
        <v>92</v>
      </c>
      <c r="O23" s="153">
        <f t="shared" si="1"/>
        <v>2</v>
      </c>
      <c r="P23" s="153">
        <f t="shared" si="2"/>
        <v>94</v>
      </c>
    </row>
    <row r="24" spans="1:16" s="30" customFormat="1" ht="11.25">
      <c r="A24" s="30" t="s">
        <v>111</v>
      </c>
      <c r="B24" s="139">
        <v>0</v>
      </c>
      <c r="C24" s="140">
        <v>14</v>
      </c>
      <c r="D24" s="139">
        <v>0</v>
      </c>
      <c r="E24" s="140">
        <v>0</v>
      </c>
      <c r="F24" s="139">
        <v>1</v>
      </c>
      <c r="G24" s="140">
        <v>1</v>
      </c>
      <c r="H24" s="139">
        <v>0</v>
      </c>
      <c r="I24" s="170">
        <v>0</v>
      </c>
      <c r="J24" s="139">
        <v>0</v>
      </c>
      <c r="K24" s="140">
        <v>0</v>
      </c>
      <c r="L24" s="139">
        <v>0</v>
      </c>
      <c r="M24" s="140">
        <v>3</v>
      </c>
      <c r="N24" s="150">
        <f t="shared" si="0"/>
        <v>1</v>
      </c>
      <c r="O24" s="153">
        <f t="shared" si="1"/>
        <v>18</v>
      </c>
      <c r="P24" s="153">
        <f t="shared" si="2"/>
        <v>19</v>
      </c>
    </row>
    <row r="25" spans="1:16" s="30" customFormat="1" ht="11.25">
      <c r="A25" s="30" t="s">
        <v>103</v>
      </c>
      <c r="B25" s="139">
        <v>66</v>
      </c>
      <c r="C25" s="140">
        <v>1</v>
      </c>
      <c r="D25" s="139">
        <v>0</v>
      </c>
      <c r="E25" s="140">
        <v>0</v>
      </c>
      <c r="F25" s="139">
        <v>10</v>
      </c>
      <c r="G25" s="140">
        <v>0</v>
      </c>
      <c r="H25" s="139">
        <v>0</v>
      </c>
      <c r="I25" s="170">
        <v>0</v>
      </c>
      <c r="J25" s="139">
        <v>0</v>
      </c>
      <c r="K25" s="140">
        <v>0</v>
      </c>
      <c r="L25" s="139">
        <v>7</v>
      </c>
      <c r="M25" s="140">
        <v>0</v>
      </c>
      <c r="N25" s="150">
        <f t="shared" si="0"/>
        <v>83</v>
      </c>
      <c r="O25" s="153">
        <f t="shared" si="1"/>
        <v>1</v>
      </c>
      <c r="P25" s="153">
        <f t="shared" si="2"/>
        <v>84</v>
      </c>
    </row>
    <row r="26" spans="1:16" s="30" customFormat="1" ht="11.25">
      <c r="A26" s="30" t="s">
        <v>104</v>
      </c>
      <c r="B26" s="139">
        <v>16</v>
      </c>
      <c r="C26" s="140">
        <v>13</v>
      </c>
      <c r="D26" s="139">
        <v>0</v>
      </c>
      <c r="E26" s="140">
        <v>0</v>
      </c>
      <c r="F26" s="139">
        <v>6</v>
      </c>
      <c r="G26" s="140">
        <v>3</v>
      </c>
      <c r="H26" s="139">
        <v>0</v>
      </c>
      <c r="I26" s="170">
        <v>0</v>
      </c>
      <c r="J26" s="139">
        <v>0</v>
      </c>
      <c r="K26" s="140">
        <v>0</v>
      </c>
      <c r="L26" s="139">
        <v>2</v>
      </c>
      <c r="M26" s="140">
        <v>0</v>
      </c>
      <c r="N26" s="153">
        <f t="shared" si="0"/>
        <v>24</v>
      </c>
      <c r="O26" s="153">
        <f t="shared" si="1"/>
        <v>16</v>
      </c>
      <c r="P26" s="153">
        <f t="shared" si="2"/>
        <v>40</v>
      </c>
    </row>
    <row r="27" spans="1:16" s="31" customFormat="1" ht="12">
      <c r="A27" s="31" t="s">
        <v>12</v>
      </c>
      <c r="B27" s="46">
        <f>SUM(B12:B26)</f>
        <v>728</v>
      </c>
      <c r="C27" s="47">
        <f aca="true" t="shared" si="3" ref="C27:P27">SUM(C12:C26)</f>
        <v>416</v>
      </c>
      <c r="D27" s="46">
        <f t="shared" si="3"/>
        <v>0</v>
      </c>
      <c r="E27" s="47">
        <f t="shared" si="3"/>
        <v>0</v>
      </c>
      <c r="F27" s="46">
        <f>SUM(F12:F26)</f>
        <v>128</v>
      </c>
      <c r="G27" s="47">
        <f t="shared" si="3"/>
        <v>32</v>
      </c>
      <c r="H27" s="46">
        <f t="shared" si="3"/>
        <v>2</v>
      </c>
      <c r="I27" s="45">
        <f t="shared" si="3"/>
        <v>2</v>
      </c>
      <c r="J27" s="46">
        <f t="shared" si="3"/>
        <v>0</v>
      </c>
      <c r="K27" s="47">
        <f t="shared" si="3"/>
        <v>0</v>
      </c>
      <c r="L27" s="46">
        <f t="shared" si="3"/>
        <v>29</v>
      </c>
      <c r="M27" s="47">
        <f t="shared" si="3"/>
        <v>5</v>
      </c>
      <c r="N27" s="46">
        <f t="shared" si="3"/>
        <v>887</v>
      </c>
      <c r="O27" s="47">
        <f t="shared" si="3"/>
        <v>455</v>
      </c>
      <c r="P27" s="47">
        <f t="shared" si="3"/>
        <v>1342</v>
      </c>
    </row>
    <row r="28" spans="2:16" s="30" customFormat="1" ht="11.25">
      <c r="B28" s="139"/>
      <c r="C28" s="140"/>
      <c r="D28" s="139"/>
      <c r="E28" s="140"/>
      <c r="F28" s="139"/>
      <c r="G28" s="140"/>
      <c r="H28" s="139"/>
      <c r="I28" s="170"/>
      <c r="J28" s="139"/>
      <c r="K28" s="140"/>
      <c r="L28" s="139"/>
      <c r="M28" s="140"/>
      <c r="N28" s="152"/>
      <c r="O28" s="153"/>
      <c r="P28" s="153"/>
    </row>
    <row r="29" spans="1:16" s="188" customFormat="1" ht="12">
      <c r="A29" s="205" t="s">
        <v>133</v>
      </c>
      <c r="B29" s="193"/>
      <c r="C29" s="194"/>
      <c r="D29" s="193"/>
      <c r="E29" s="194"/>
      <c r="F29" s="193"/>
      <c r="G29" s="194"/>
      <c r="H29" s="193"/>
      <c r="I29" s="197"/>
      <c r="J29" s="193"/>
      <c r="K29" s="194"/>
      <c r="L29" s="193"/>
      <c r="M29" s="194"/>
      <c r="N29" s="195"/>
      <c r="O29" s="196"/>
      <c r="P29" s="196"/>
    </row>
    <row r="30" spans="1:16" s="188" customFormat="1" ht="11.25">
      <c r="A30" s="188" t="s">
        <v>127</v>
      </c>
      <c r="B30" s="193">
        <v>5</v>
      </c>
      <c r="C30" s="194">
        <v>2</v>
      </c>
      <c r="D30" s="193">
        <v>0</v>
      </c>
      <c r="E30" s="194">
        <v>0</v>
      </c>
      <c r="F30" s="193">
        <v>0</v>
      </c>
      <c r="G30" s="194">
        <v>0</v>
      </c>
      <c r="H30" s="193">
        <v>0</v>
      </c>
      <c r="I30" s="197">
        <v>0</v>
      </c>
      <c r="J30" s="193">
        <v>0</v>
      </c>
      <c r="K30" s="194">
        <v>0</v>
      </c>
      <c r="L30" s="193">
        <v>0</v>
      </c>
      <c r="M30" s="194">
        <v>0</v>
      </c>
      <c r="N30" s="150">
        <f>SUM(L30,J30,H30,F30,D30,B30)</f>
        <v>5</v>
      </c>
      <c r="O30" s="153">
        <f>SUM(M30,K30,I30,G30,E30,C30)</f>
        <v>2</v>
      </c>
      <c r="P30" s="153">
        <f>SUM(N30:O30)</f>
        <v>7</v>
      </c>
    </row>
    <row r="31" spans="1:16" s="188" customFormat="1" ht="11.25">
      <c r="A31" s="188" t="s">
        <v>88</v>
      </c>
      <c r="B31" s="193">
        <v>4</v>
      </c>
      <c r="C31" s="194">
        <v>0</v>
      </c>
      <c r="D31" s="193">
        <v>0</v>
      </c>
      <c r="E31" s="194">
        <v>0</v>
      </c>
      <c r="F31" s="193">
        <v>0</v>
      </c>
      <c r="G31" s="194">
        <v>0</v>
      </c>
      <c r="H31" s="193">
        <v>0</v>
      </c>
      <c r="I31" s="197">
        <v>0</v>
      </c>
      <c r="J31" s="193">
        <v>0</v>
      </c>
      <c r="K31" s="194">
        <v>0</v>
      </c>
      <c r="L31" s="193">
        <v>0</v>
      </c>
      <c r="M31" s="194">
        <v>0</v>
      </c>
      <c r="N31" s="150">
        <f aca="true" t="shared" si="4" ref="N31:N39">SUM(L31,J31,H31,F31,D31,B31)</f>
        <v>4</v>
      </c>
      <c r="O31" s="153">
        <f aca="true" t="shared" si="5" ref="O31:O39">SUM(M31,K31,I31,G31,E31,C31)</f>
        <v>0</v>
      </c>
      <c r="P31" s="153">
        <f aca="true" t="shared" si="6" ref="P31:P39">SUM(N31:O31)</f>
        <v>4</v>
      </c>
    </row>
    <row r="32" spans="1:16" s="188" customFormat="1" ht="11.25">
      <c r="A32" s="188" t="s">
        <v>118</v>
      </c>
      <c r="B32" s="193">
        <v>9</v>
      </c>
      <c r="C32" s="194">
        <v>8</v>
      </c>
      <c r="D32" s="193">
        <v>0</v>
      </c>
      <c r="E32" s="194">
        <v>0</v>
      </c>
      <c r="F32" s="193">
        <v>0</v>
      </c>
      <c r="G32" s="194">
        <v>0</v>
      </c>
      <c r="H32" s="193">
        <v>0</v>
      </c>
      <c r="I32" s="197">
        <v>0</v>
      </c>
      <c r="J32" s="193">
        <v>0</v>
      </c>
      <c r="K32" s="194">
        <v>0</v>
      </c>
      <c r="L32" s="193">
        <v>0</v>
      </c>
      <c r="M32" s="194">
        <v>0</v>
      </c>
      <c r="N32" s="150">
        <f t="shared" si="4"/>
        <v>9</v>
      </c>
      <c r="O32" s="153">
        <f t="shared" si="5"/>
        <v>8</v>
      </c>
      <c r="P32" s="153">
        <f t="shared" si="6"/>
        <v>17</v>
      </c>
    </row>
    <row r="33" spans="1:16" s="188" customFormat="1" ht="11.25">
      <c r="A33" s="188" t="s">
        <v>129</v>
      </c>
      <c r="B33" s="193">
        <v>0</v>
      </c>
      <c r="C33" s="194">
        <v>3</v>
      </c>
      <c r="D33" s="193">
        <v>0</v>
      </c>
      <c r="E33" s="194">
        <v>0</v>
      </c>
      <c r="F33" s="193">
        <v>0</v>
      </c>
      <c r="G33" s="194">
        <v>0</v>
      </c>
      <c r="H33" s="193">
        <v>0</v>
      </c>
      <c r="I33" s="197">
        <v>0</v>
      </c>
      <c r="J33" s="193">
        <v>0</v>
      </c>
      <c r="K33" s="194">
        <v>0</v>
      </c>
      <c r="L33" s="193">
        <v>0</v>
      </c>
      <c r="M33" s="194">
        <v>0</v>
      </c>
      <c r="N33" s="150">
        <f t="shared" si="4"/>
        <v>0</v>
      </c>
      <c r="O33" s="153">
        <f t="shared" si="5"/>
        <v>3</v>
      </c>
      <c r="P33" s="153">
        <f t="shared" si="6"/>
        <v>3</v>
      </c>
    </row>
    <row r="34" spans="1:16" s="188" customFormat="1" ht="22.5">
      <c r="A34" s="221" t="s">
        <v>182</v>
      </c>
      <c r="B34" s="193">
        <v>4</v>
      </c>
      <c r="C34" s="194">
        <v>9</v>
      </c>
      <c r="D34" s="193">
        <v>0</v>
      </c>
      <c r="E34" s="194">
        <v>0</v>
      </c>
      <c r="F34" s="193">
        <v>0</v>
      </c>
      <c r="G34" s="194">
        <v>0</v>
      </c>
      <c r="H34" s="193">
        <v>0</v>
      </c>
      <c r="I34" s="197">
        <v>0</v>
      </c>
      <c r="J34" s="193">
        <v>0</v>
      </c>
      <c r="K34" s="194">
        <v>0</v>
      </c>
      <c r="L34" s="193">
        <v>0</v>
      </c>
      <c r="M34" s="194">
        <v>0</v>
      </c>
      <c r="N34" s="150">
        <f t="shared" si="4"/>
        <v>4</v>
      </c>
      <c r="O34" s="153">
        <f t="shared" si="5"/>
        <v>9</v>
      </c>
      <c r="P34" s="153">
        <f t="shared" si="6"/>
        <v>13</v>
      </c>
    </row>
    <row r="35" spans="1:16" s="188" customFormat="1" ht="11.25">
      <c r="A35" s="221" t="s">
        <v>93</v>
      </c>
      <c r="B35" s="193">
        <v>4</v>
      </c>
      <c r="C35" s="194">
        <v>0</v>
      </c>
      <c r="D35" s="193">
        <v>0</v>
      </c>
      <c r="E35" s="194">
        <v>0</v>
      </c>
      <c r="F35" s="193">
        <v>0</v>
      </c>
      <c r="G35" s="194">
        <v>0</v>
      </c>
      <c r="H35" s="193">
        <v>0</v>
      </c>
      <c r="I35" s="197">
        <v>0</v>
      </c>
      <c r="J35" s="193">
        <v>0</v>
      </c>
      <c r="K35" s="194">
        <v>0</v>
      </c>
      <c r="L35" s="193">
        <v>0</v>
      </c>
      <c r="M35" s="194">
        <v>0</v>
      </c>
      <c r="N35" s="150">
        <f t="shared" si="4"/>
        <v>4</v>
      </c>
      <c r="O35" s="153">
        <f t="shared" si="5"/>
        <v>0</v>
      </c>
      <c r="P35" s="153">
        <f t="shared" si="6"/>
        <v>4</v>
      </c>
    </row>
    <row r="36" spans="1:16" s="188" customFormat="1" ht="11.25">
      <c r="A36" s="188" t="s">
        <v>121</v>
      </c>
      <c r="B36" s="193">
        <v>3</v>
      </c>
      <c r="C36" s="194">
        <v>8</v>
      </c>
      <c r="D36" s="193">
        <v>0</v>
      </c>
      <c r="E36" s="194">
        <v>0</v>
      </c>
      <c r="F36" s="193">
        <v>0</v>
      </c>
      <c r="G36" s="194">
        <v>0</v>
      </c>
      <c r="H36" s="193">
        <v>0</v>
      </c>
      <c r="I36" s="197">
        <v>0</v>
      </c>
      <c r="J36" s="193">
        <v>0</v>
      </c>
      <c r="K36" s="194">
        <v>0</v>
      </c>
      <c r="L36" s="193">
        <v>0</v>
      </c>
      <c r="M36" s="194">
        <v>0</v>
      </c>
      <c r="N36" s="150">
        <f t="shared" si="4"/>
        <v>3</v>
      </c>
      <c r="O36" s="153">
        <f t="shared" si="5"/>
        <v>8</v>
      </c>
      <c r="P36" s="153">
        <f t="shared" si="6"/>
        <v>11</v>
      </c>
    </row>
    <row r="37" spans="1:16" s="188" customFormat="1" ht="11.25">
      <c r="A37" s="188" t="s">
        <v>122</v>
      </c>
      <c r="B37" s="193">
        <v>5</v>
      </c>
      <c r="C37" s="194">
        <v>0</v>
      </c>
      <c r="D37" s="193">
        <v>0</v>
      </c>
      <c r="E37" s="194">
        <v>0</v>
      </c>
      <c r="F37" s="193">
        <v>0</v>
      </c>
      <c r="G37" s="194">
        <v>0</v>
      </c>
      <c r="H37" s="193">
        <v>0</v>
      </c>
      <c r="I37" s="197">
        <v>0</v>
      </c>
      <c r="J37" s="193">
        <v>0</v>
      </c>
      <c r="K37" s="194">
        <v>0</v>
      </c>
      <c r="L37" s="193">
        <v>0</v>
      </c>
      <c r="M37" s="194">
        <v>0</v>
      </c>
      <c r="N37" s="150">
        <f t="shared" si="4"/>
        <v>5</v>
      </c>
      <c r="O37" s="153">
        <f t="shared" si="5"/>
        <v>0</v>
      </c>
      <c r="P37" s="153">
        <f t="shared" si="6"/>
        <v>5</v>
      </c>
    </row>
    <row r="38" spans="1:16" s="188" customFormat="1" ht="12.75" customHeight="1">
      <c r="A38" s="221" t="s">
        <v>123</v>
      </c>
      <c r="B38" s="193">
        <v>1</v>
      </c>
      <c r="C38" s="194">
        <v>7</v>
      </c>
      <c r="D38" s="193">
        <v>0</v>
      </c>
      <c r="E38" s="194">
        <v>0</v>
      </c>
      <c r="F38" s="193">
        <v>0</v>
      </c>
      <c r="G38" s="194">
        <v>0</v>
      </c>
      <c r="H38" s="193">
        <v>0</v>
      </c>
      <c r="I38" s="197">
        <v>0</v>
      </c>
      <c r="J38" s="193">
        <v>0</v>
      </c>
      <c r="K38" s="194">
        <v>0</v>
      </c>
      <c r="L38" s="193">
        <v>0</v>
      </c>
      <c r="M38" s="194">
        <v>0</v>
      </c>
      <c r="N38" s="150">
        <f t="shared" si="4"/>
        <v>1</v>
      </c>
      <c r="O38" s="153">
        <f t="shared" si="5"/>
        <v>7</v>
      </c>
      <c r="P38" s="153">
        <f t="shared" si="6"/>
        <v>8</v>
      </c>
    </row>
    <row r="39" spans="1:16" s="188" customFormat="1" ht="11.25">
      <c r="A39" s="188" t="s">
        <v>125</v>
      </c>
      <c r="B39" s="193">
        <v>16</v>
      </c>
      <c r="C39" s="194">
        <v>0</v>
      </c>
      <c r="D39" s="193">
        <v>0</v>
      </c>
      <c r="E39" s="194">
        <v>0</v>
      </c>
      <c r="F39" s="193">
        <v>0</v>
      </c>
      <c r="G39" s="194">
        <v>0</v>
      </c>
      <c r="H39" s="193">
        <v>0</v>
      </c>
      <c r="I39" s="197">
        <v>0</v>
      </c>
      <c r="J39" s="193">
        <v>0</v>
      </c>
      <c r="K39" s="194">
        <v>0</v>
      </c>
      <c r="L39" s="193">
        <v>0</v>
      </c>
      <c r="M39" s="194">
        <v>0</v>
      </c>
      <c r="N39" s="150">
        <f t="shared" si="4"/>
        <v>16</v>
      </c>
      <c r="O39" s="153">
        <f t="shared" si="5"/>
        <v>0</v>
      </c>
      <c r="P39" s="153">
        <f t="shared" si="6"/>
        <v>16</v>
      </c>
    </row>
    <row r="40" spans="1:16" s="207" customFormat="1" ht="12">
      <c r="A40" s="207" t="s">
        <v>12</v>
      </c>
      <c r="B40" s="213">
        <f>SUM(B30:B39)</f>
        <v>51</v>
      </c>
      <c r="C40" s="214">
        <f aca="true" t="shared" si="7" ref="C40:P40">SUM(C30:C39)</f>
        <v>37</v>
      </c>
      <c r="D40" s="213">
        <f t="shared" si="7"/>
        <v>0</v>
      </c>
      <c r="E40" s="214">
        <f t="shared" si="7"/>
        <v>0</v>
      </c>
      <c r="F40" s="213">
        <f>SUM(F30:F39)</f>
        <v>0</v>
      </c>
      <c r="G40" s="214">
        <f t="shared" si="7"/>
        <v>0</v>
      </c>
      <c r="H40" s="213">
        <f t="shared" si="7"/>
        <v>0</v>
      </c>
      <c r="I40" s="215">
        <f t="shared" si="7"/>
        <v>0</v>
      </c>
      <c r="J40" s="213">
        <f t="shared" si="7"/>
        <v>0</v>
      </c>
      <c r="K40" s="214">
        <f t="shared" si="7"/>
        <v>0</v>
      </c>
      <c r="L40" s="213">
        <f t="shared" si="7"/>
        <v>0</v>
      </c>
      <c r="M40" s="214">
        <f t="shared" si="7"/>
        <v>0</v>
      </c>
      <c r="N40" s="46">
        <f t="shared" si="7"/>
        <v>51</v>
      </c>
      <c r="O40" s="47">
        <f t="shared" si="7"/>
        <v>37</v>
      </c>
      <c r="P40" s="47">
        <f t="shared" si="7"/>
        <v>88</v>
      </c>
    </row>
    <row r="41" spans="2:16" s="188" customFormat="1" ht="8.25" customHeight="1">
      <c r="B41" s="193"/>
      <c r="C41" s="194"/>
      <c r="D41" s="193"/>
      <c r="E41" s="194"/>
      <c r="F41" s="193"/>
      <c r="G41" s="194"/>
      <c r="H41" s="193"/>
      <c r="I41" s="197"/>
      <c r="J41" s="193"/>
      <c r="K41" s="194"/>
      <c r="L41" s="193"/>
      <c r="M41" s="194"/>
      <c r="N41" s="195"/>
      <c r="O41" s="196"/>
      <c r="P41" s="196"/>
    </row>
    <row r="42" spans="1:16" s="31" customFormat="1" ht="12">
      <c r="A42" s="31" t="s">
        <v>14</v>
      </c>
      <c r="B42" s="147">
        <f aca="true" t="shared" si="8" ref="B42:P42">SUM(B40,B27)</f>
        <v>779</v>
      </c>
      <c r="C42" s="148">
        <f t="shared" si="8"/>
        <v>453</v>
      </c>
      <c r="D42" s="147">
        <f t="shared" si="8"/>
        <v>0</v>
      </c>
      <c r="E42" s="148">
        <f t="shared" si="8"/>
        <v>0</v>
      </c>
      <c r="F42" s="147">
        <f t="shared" si="8"/>
        <v>128</v>
      </c>
      <c r="G42" s="148">
        <f t="shared" si="8"/>
        <v>32</v>
      </c>
      <c r="H42" s="147">
        <f t="shared" si="8"/>
        <v>2</v>
      </c>
      <c r="I42" s="216">
        <f t="shared" si="8"/>
        <v>2</v>
      </c>
      <c r="J42" s="147">
        <f t="shared" si="8"/>
        <v>0</v>
      </c>
      <c r="K42" s="148">
        <f t="shared" si="8"/>
        <v>0</v>
      </c>
      <c r="L42" s="147">
        <f t="shared" si="8"/>
        <v>29</v>
      </c>
      <c r="M42" s="148">
        <f t="shared" si="8"/>
        <v>5</v>
      </c>
      <c r="N42" s="147">
        <f t="shared" si="8"/>
        <v>938</v>
      </c>
      <c r="O42" s="148">
        <f t="shared" si="8"/>
        <v>492</v>
      </c>
      <c r="P42" s="148">
        <f t="shared" si="8"/>
        <v>1430</v>
      </c>
    </row>
    <row r="44" ht="12.75">
      <c r="A44" s="220" t="s">
        <v>38</v>
      </c>
    </row>
    <row r="45" ht="12.75">
      <c r="A45" s="298" t="s">
        <v>193</v>
      </c>
    </row>
  </sheetData>
  <sheetProtection/>
  <mergeCells count="5">
    <mergeCell ref="A2:P2"/>
    <mergeCell ref="A3:P3"/>
    <mergeCell ref="A4:P4"/>
    <mergeCell ref="F8:G8"/>
    <mergeCell ref="F9:G9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30.8515625" style="230" customWidth="1"/>
    <col min="2" max="15" width="7.57421875" style="242" customWidth="1"/>
    <col min="16" max="16" width="7.140625" style="230" customWidth="1"/>
    <col min="17" max="17" width="0.2890625" style="242" customWidth="1"/>
    <col min="18" max="18" width="14.140625" style="242" customWidth="1"/>
    <col min="19" max="20" width="7.00390625" style="242" customWidth="1"/>
    <col min="21" max="21" width="9.28125" style="242" customWidth="1"/>
    <col min="22" max="23" width="7.00390625" style="242" customWidth="1"/>
    <col min="24" max="24" width="9.28125" style="242" customWidth="1"/>
    <col min="25" max="25" width="18.140625" style="242" customWidth="1"/>
    <col min="26" max="27" width="13.421875" style="242" customWidth="1"/>
    <col min="28" max="28" width="10.57421875" style="242" customWidth="1"/>
    <col min="29" max="30" width="5.00390625" style="242" customWidth="1"/>
    <col min="31" max="31" width="10.57421875" style="242" customWidth="1"/>
    <col min="32" max="33" width="4.7109375" style="242" customWidth="1"/>
    <col min="34" max="34" width="10.28125" style="242" customWidth="1"/>
    <col min="35" max="35" width="19.00390625" style="242" customWidth="1"/>
    <col min="36" max="37" width="12.00390625" style="242" customWidth="1"/>
    <col min="38" max="38" width="10.57421875" style="242" customWidth="1"/>
    <col min="39" max="40" width="5.00390625" style="242" customWidth="1"/>
    <col min="41" max="41" width="10.57421875" style="242" customWidth="1"/>
    <col min="42" max="43" width="4.7109375" style="242" customWidth="1"/>
    <col min="44" max="44" width="10.28125" style="242" customWidth="1"/>
    <col min="45" max="45" width="17.57421875" style="242" customWidth="1"/>
    <col min="46" max="46" width="43.421875" style="242" customWidth="1"/>
    <col min="47" max="48" width="7.00390625" style="242" customWidth="1"/>
    <col min="49" max="49" width="9.28125" style="242" customWidth="1"/>
    <col min="50" max="16384" width="8.8515625" style="242" customWidth="1"/>
  </cols>
  <sheetData>
    <row r="1" spans="1:2" ht="12.75">
      <c r="A1" s="4" t="s">
        <v>178</v>
      </c>
      <c r="B1" s="4"/>
    </row>
    <row r="2" spans="1:17" ht="12.75">
      <c r="A2" s="312" t="s">
        <v>39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7" ht="12.75">
      <c r="A3" s="312" t="s">
        <v>145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ht="12.75">
      <c r="A4" s="312" t="s">
        <v>73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84"/>
      <c r="D9" s="54" t="s">
        <v>63</v>
      </c>
      <c r="E9" s="84"/>
      <c r="F9" s="301"/>
      <c r="G9" s="303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40" customFormat="1" ht="12">
      <c r="A11" s="206" t="s">
        <v>134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5"/>
    </row>
    <row r="12" spans="1:16" s="30" customFormat="1" ht="12.75">
      <c r="A12" s="230" t="s">
        <v>132</v>
      </c>
      <c r="B12" s="262">
        <v>10</v>
      </c>
      <c r="C12" s="251">
        <v>4</v>
      </c>
      <c r="D12" s="262">
        <v>0</v>
      </c>
      <c r="E12" s="251">
        <v>0</v>
      </c>
      <c r="F12" s="262">
        <v>3</v>
      </c>
      <c r="G12" s="251">
        <v>1</v>
      </c>
      <c r="H12" s="262">
        <v>0</v>
      </c>
      <c r="I12" s="263">
        <v>0</v>
      </c>
      <c r="J12" s="262">
        <v>0</v>
      </c>
      <c r="K12" s="263">
        <v>0</v>
      </c>
      <c r="L12" s="262">
        <v>0</v>
      </c>
      <c r="M12" s="263">
        <v>0</v>
      </c>
      <c r="N12" s="150">
        <f aca="true" t="shared" si="0" ref="N12:O17">SUM(L12,J12,H12,F12,D12,B12)</f>
        <v>13</v>
      </c>
      <c r="O12" s="153">
        <f t="shared" si="0"/>
        <v>5</v>
      </c>
      <c r="P12" s="153">
        <f aca="true" t="shared" si="1" ref="P12:P17">SUM(N12:O12)</f>
        <v>18</v>
      </c>
    </row>
    <row r="13" spans="1:16" s="30" customFormat="1" ht="12.75">
      <c r="A13" s="230" t="s">
        <v>87</v>
      </c>
      <c r="B13" s="262">
        <v>10</v>
      </c>
      <c r="C13" s="251">
        <v>9</v>
      </c>
      <c r="D13" s="262">
        <v>0</v>
      </c>
      <c r="E13" s="258">
        <v>0</v>
      </c>
      <c r="F13" s="262">
        <v>6</v>
      </c>
      <c r="G13" s="251">
        <v>3</v>
      </c>
      <c r="H13" s="262">
        <v>0</v>
      </c>
      <c r="I13" s="263">
        <v>0</v>
      </c>
      <c r="J13" s="262">
        <v>0</v>
      </c>
      <c r="K13" s="263">
        <v>0</v>
      </c>
      <c r="L13" s="262">
        <v>0</v>
      </c>
      <c r="M13" s="263">
        <v>0</v>
      </c>
      <c r="N13" s="150">
        <f t="shared" si="0"/>
        <v>16</v>
      </c>
      <c r="O13" s="153">
        <f t="shared" si="0"/>
        <v>12</v>
      </c>
      <c r="P13" s="153">
        <f t="shared" si="1"/>
        <v>28</v>
      </c>
    </row>
    <row r="14" spans="1:16" s="30" customFormat="1" ht="12.75">
      <c r="A14" s="230" t="s">
        <v>88</v>
      </c>
      <c r="B14" s="262">
        <v>11</v>
      </c>
      <c r="C14" s="251">
        <v>0</v>
      </c>
      <c r="D14" s="262">
        <v>0</v>
      </c>
      <c r="E14" s="258">
        <v>0</v>
      </c>
      <c r="F14" s="262">
        <v>9</v>
      </c>
      <c r="G14" s="251">
        <v>0</v>
      </c>
      <c r="H14" s="262">
        <v>0</v>
      </c>
      <c r="I14" s="263">
        <v>0</v>
      </c>
      <c r="J14" s="262">
        <v>0</v>
      </c>
      <c r="K14" s="263">
        <v>0</v>
      </c>
      <c r="L14" s="262">
        <v>0</v>
      </c>
      <c r="M14" s="263">
        <v>0</v>
      </c>
      <c r="N14" s="150">
        <f t="shared" si="0"/>
        <v>20</v>
      </c>
      <c r="O14" s="153">
        <f t="shared" si="0"/>
        <v>0</v>
      </c>
      <c r="P14" s="153">
        <f t="shared" si="1"/>
        <v>20</v>
      </c>
    </row>
    <row r="15" spans="1:16" s="30" customFormat="1" ht="26.25">
      <c r="A15" s="240" t="s">
        <v>96</v>
      </c>
      <c r="B15" s="262">
        <v>1</v>
      </c>
      <c r="C15" s="251">
        <v>4</v>
      </c>
      <c r="D15" s="262">
        <v>0</v>
      </c>
      <c r="E15" s="258">
        <v>0</v>
      </c>
      <c r="F15" s="262">
        <v>1</v>
      </c>
      <c r="G15" s="251">
        <v>4</v>
      </c>
      <c r="H15" s="262">
        <v>0</v>
      </c>
      <c r="I15" s="263">
        <v>0</v>
      </c>
      <c r="J15" s="262">
        <v>0</v>
      </c>
      <c r="K15" s="263">
        <v>0</v>
      </c>
      <c r="L15" s="262">
        <v>0</v>
      </c>
      <c r="M15" s="263">
        <v>0</v>
      </c>
      <c r="N15" s="150">
        <f t="shared" si="0"/>
        <v>2</v>
      </c>
      <c r="O15" s="153">
        <f t="shared" si="0"/>
        <v>8</v>
      </c>
      <c r="P15" s="153">
        <f t="shared" si="1"/>
        <v>10</v>
      </c>
    </row>
    <row r="16" spans="1:16" s="30" customFormat="1" ht="12.75">
      <c r="A16" s="240" t="s">
        <v>95</v>
      </c>
      <c r="B16" s="262">
        <v>13</v>
      </c>
      <c r="C16" s="251">
        <v>0</v>
      </c>
      <c r="D16" s="262">
        <v>0</v>
      </c>
      <c r="E16" s="258">
        <v>0</v>
      </c>
      <c r="F16" s="262">
        <v>4</v>
      </c>
      <c r="G16" s="251">
        <v>0</v>
      </c>
      <c r="H16" s="262">
        <v>0</v>
      </c>
      <c r="I16" s="263">
        <v>0</v>
      </c>
      <c r="J16" s="262">
        <v>0</v>
      </c>
      <c r="K16" s="263">
        <v>0</v>
      </c>
      <c r="L16" s="262">
        <v>0</v>
      </c>
      <c r="M16" s="263">
        <v>0</v>
      </c>
      <c r="N16" s="150">
        <f t="shared" si="0"/>
        <v>17</v>
      </c>
      <c r="O16" s="153">
        <f t="shared" si="0"/>
        <v>0</v>
      </c>
      <c r="P16" s="153">
        <f t="shared" si="1"/>
        <v>17</v>
      </c>
    </row>
    <row r="17" spans="1:16" s="30" customFormat="1" ht="12.75">
      <c r="A17" s="230" t="s">
        <v>102</v>
      </c>
      <c r="B17" s="262">
        <v>10</v>
      </c>
      <c r="C17" s="251">
        <v>2</v>
      </c>
      <c r="D17" s="262">
        <v>0</v>
      </c>
      <c r="E17" s="258">
        <v>0</v>
      </c>
      <c r="F17" s="262">
        <v>3</v>
      </c>
      <c r="G17" s="251">
        <v>2</v>
      </c>
      <c r="H17" s="262">
        <v>0</v>
      </c>
      <c r="I17" s="263">
        <v>0</v>
      </c>
      <c r="J17" s="262">
        <v>0</v>
      </c>
      <c r="K17" s="263">
        <v>0</v>
      </c>
      <c r="L17" s="262">
        <v>0</v>
      </c>
      <c r="M17" s="263">
        <v>0</v>
      </c>
      <c r="N17" s="150">
        <f t="shared" si="0"/>
        <v>13</v>
      </c>
      <c r="O17" s="153">
        <f t="shared" si="0"/>
        <v>4</v>
      </c>
      <c r="P17" s="153">
        <f t="shared" si="1"/>
        <v>17</v>
      </c>
    </row>
    <row r="18" spans="1:16" s="31" customFormat="1" ht="12">
      <c r="A18" s="171" t="s">
        <v>12</v>
      </c>
      <c r="B18" s="46">
        <f>SUM(B12:B17)</f>
        <v>55</v>
      </c>
      <c r="C18" s="47">
        <f aca="true" t="shared" si="2" ref="C18:P18">SUM(C12:C17)</f>
        <v>19</v>
      </c>
      <c r="D18" s="46">
        <f t="shared" si="2"/>
        <v>0</v>
      </c>
      <c r="E18" s="47">
        <f t="shared" si="2"/>
        <v>0</v>
      </c>
      <c r="F18" s="46">
        <f t="shared" si="2"/>
        <v>26</v>
      </c>
      <c r="G18" s="47">
        <f t="shared" si="2"/>
        <v>10</v>
      </c>
      <c r="H18" s="46">
        <f t="shared" si="2"/>
        <v>0</v>
      </c>
      <c r="I18" s="45">
        <f t="shared" si="2"/>
        <v>0</v>
      </c>
      <c r="J18" s="46">
        <f t="shared" si="2"/>
        <v>0</v>
      </c>
      <c r="K18" s="45">
        <f t="shared" si="2"/>
        <v>0</v>
      </c>
      <c r="L18" s="46">
        <f t="shared" si="2"/>
        <v>0</v>
      </c>
      <c r="M18" s="45">
        <f t="shared" si="2"/>
        <v>0</v>
      </c>
      <c r="N18" s="46">
        <f t="shared" si="2"/>
        <v>81</v>
      </c>
      <c r="O18" s="47">
        <f t="shared" si="2"/>
        <v>29</v>
      </c>
      <c r="P18" s="47">
        <f t="shared" si="2"/>
        <v>110</v>
      </c>
    </row>
    <row r="21" spans="1:16" ht="12.75">
      <c r="A21" s="242"/>
      <c r="P21" s="242"/>
    </row>
    <row r="22" spans="1:16" ht="12.75">
      <c r="A22" s="242"/>
      <c r="P22" s="242"/>
    </row>
    <row r="23" spans="1:16" ht="12.75">
      <c r="A23" s="242"/>
      <c r="P23" s="242"/>
    </row>
    <row r="24" spans="1:16" ht="12.75">
      <c r="A24" s="242"/>
      <c r="P24" s="242"/>
    </row>
    <row r="25" spans="1:16" ht="12.75">
      <c r="A25" s="242"/>
      <c r="P25" s="242"/>
    </row>
  </sheetData>
  <sheetProtection/>
  <mergeCells count="5">
    <mergeCell ref="A2:Q2"/>
    <mergeCell ref="A3:Q3"/>
    <mergeCell ref="A4:Q4"/>
    <mergeCell ref="F8:G8"/>
    <mergeCell ref="F9:G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2.8515625" style="242" bestFit="1" customWidth="1"/>
    <col min="2" max="13" width="6.421875" style="242" customWidth="1"/>
    <col min="14" max="14" width="7.28125" style="242" customWidth="1"/>
    <col min="15" max="15" width="7.140625" style="242" customWidth="1"/>
    <col min="16" max="16" width="6.421875" style="242" customWidth="1"/>
    <col min="17" max="17" width="9.28125" style="242" customWidth="1"/>
    <col min="18" max="19" width="7.00390625" style="242" customWidth="1"/>
    <col min="20" max="20" width="9.28125" style="242" customWidth="1"/>
    <col min="21" max="22" width="7.00390625" style="242" customWidth="1"/>
    <col min="23" max="23" width="9.28125" style="242" customWidth="1"/>
    <col min="24" max="24" width="18.140625" style="242" customWidth="1"/>
    <col min="25" max="26" width="13.421875" style="242" customWidth="1"/>
    <col min="27" max="27" width="10.57421875" style="242" customWidth="1"/>
    <col min="28" max="29" width="5.00390625" style="242" customWidth="1"/>
    <col min="30" max="30" width="10.57421875" style="242" customWidth="1"/>
    <col min="31" max="32" width="4.7109375" style="242" customWidth="1"/>
    <col min="33" max="33" width="10.28125" style="242" customWidth="1"/>
    <col min="34" max="34" width="19.00390625" style="242" customWidth="1"/>
    <col min="35" max="36" width="12.00390625" style="242" customWidth="1"/>
    <col min="37" max="37" width="10.57421875" style="242" customWidth="1"/>
    <col min="38" max="39" width="5.00390625" style="242" customWidth="1"/>
    <col min="40" max="40" width="10.57421875" style="242" customWidth="1"/>
    <col min="41" max="42" width="4.7109375" style="242" customWidth="1"/>
    <col min="43" max="43" width="10.28125" style="242" customWidth="1"/>
    <col min="44" max="44" width="17.57421875" style="242" customWidth="1"/>
    <col min="45" max="45" width="43.421875" style="242" customWidth="1"/>
    <col min="46" max="47" width="7.00390625" style="242" customWidth="1"/>
    <col min="48" max="48" width="9.28125" style="242" customWidth="1"/>
    <col min="49" max="16384" width="8.8515625" style="242" customWidth="1"/>
  </cols>
  <sheetData>
    <row r="1" ht="12.75">
      <c r="A1" s="4" t="s">
        <v>178</v>
      </c>
    </row>
    <row r="2" spans="1:16" ht="12.75">
      <c r="A2" s="312" t="s">
        <v>39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ht="12.75">
      <c r="A3" s="312" t="s">
        <v>145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2.75">
      <c r="A4" s="312" t="s">
        <v>74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ht="13.5" thickBot="1">
      <c r="A5" s="3"/>
    </row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84"/>
      <c r="D9" s="54" t="s">
        <v>63</v>
      </c>
      <c r="E9" s="84"/>
      <c r="F9" s="301"/>
      <c r="G9" s="303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7" t="s">
        <v>0</v>
      </c>
      <c r="C10" s="41" t="s">
        <v>1</v>
      </c>
      <c r="D10" s="37" t="s">
        <v>0</v>
      </c>
      <c r="E10" s="41" t="s">
        <v>1</v>
      </c>
      <c r="F10" s="37" t="s">
        <v>0</v>
      </c>
      <c r="G10" s="41" t="s">
        <v>1</v>
      </c>
      <c r="H10" s="37" t="s">
        <v>0</v>
      </c>
      <c r="I10" s="41" t="s">
        <v>1</v>
      </c>
      <c r="J10" s="37" t="s">
        <v>0</v>
      </c>
      <c r="K10" s="41" t="s">
        <v>1</v>
      </c>
      <c r="L10" s="37" t="s">
        <v>0</v>
      </c>
      <c r="M10" s="41" t="s">
        <v>1</v>
      </c>
      <c r="N10" s="37" t="s">
        <v>0</v>
      </c>
      <c r="O10" s="41" t="s">
        <v>1</v>
      </c>
      <c r="P10" s="41" t="s">
        <v>13</v>
      </c>
    </row>
    <row r="11" spans="1:16" s="109" customFormat="1" ht="12">
      <c r="A11" s="206" t="s">
        <v>134</v>
      </c>
      <c r="B11" s="42"/>
      <c r="C11" s="40"/>
      <c r="D11" s="42"/>
      <c r="E11" s="40"/>
      <c r="F11" s="42"/>
      <c r="G11" s="40"/>
      <c r="H11" s="42"/>
      <c r="I11" s="40"/>
      <c r="J11" s="42"/>
      <c r="K11" s="40"/>
      <c r="L11" s="42"/>
      <c r="M11" s="40"/>
      <c r="N11" s="42"/>
      <c r="O11" s="35"/>
      <c r="P11" s="40"/>
    </row>
    <row r="12" spans="1:16" s="30" customFormat="1" ht="12" customHeight="1">
      <c r="A12" s="30" t="s">
        <v>132</v>
      </c>
      <c r="B12" s="139">
        <v>3</v>
      </c>
      <c r="C12" s="140">
        <v>1</v>
      </c>
      <c r="D12" s="139">
        <v>0</v>
      </c>
      <c r="E12" s="140">
        <v>0</v>
      </c>
      <c r="F12" s="139">
        <v>0</v>
      </c>
      <c r="G12" s="140">
        <v>0</v>
      </c>
      <c r="H12" s="139">
        <v>0</v>
      </c>
      <c r="I12" s="140">
        <v>0</v>
      </c>
      <c r="J12" s="139">
        <v>0</v>
      </c>
      <c r="K12" s="140">
        <v>0</v>
      </c>
      <c r="L12" s="139">
        <v>11</v>
      </c>
      <c r="M12" s="140">
        <v>1</v>
      </c>
      <c r="N12" s="150">
        <f aca="true" t="shared" si="0" ref="N12:O17">SUM(L12,J12,H12,F12,D12,B12)</f>
        <v>14</v>
      </c>
      <c r="O12" s="153">
        <f t="shared" si="0"/>
        <v>2</v>
      </c>
      <c r="P12" s="153">
        <f aca="true" t="shared" si="1" ref="P12:P17">SUM(N12:O12)</f>
        <v>16</v>
      </c>
    </row>
    <row r="13" spans="1:16" s="30" customFormat="1" ht="11.25">
      <c r="A13" s="30" t="s">
        <v>110</v>
      </c>
      <c r="B13" s="139">
        <v>12</v>
      </c>
      <c r="C13" s="140">
        <v>2</v>
      </c>
      <c r="D13" s="139">
        <v>0</v>
      </c>
      <c r="E13" s="140">
        <v>0</v>
      </c>
      <c r="F13" s="139">
        <v>3</v>
      </c>
      <c r="G13" s="140">
        <v>0</v>
      </c>
      <c r="H13" s="139">
        <v>0</v>
      </c>
      <c r="I13" s="140">
        <v>0</v>
      </c>
      <c r="J13" s="139">
        <v>0</v>
      </c>
      <c r="K13" s="140">
        <v>0</v>
      </c>
      <c r="L13" s="139">
        <v>0</v>
      </c>
      <c r="M13" s="140">
        <v>0</v>
      </c>
      <c r="N13" s="150">
        <f t="shared" si="0"/>
        <v>15</v>
      </c>
      <c r="O13" s="153">
        <f t="shared" si="0"/>
        <v>2</v>
      </c>
      <c r="P13" s="153">
        <f t="shared" si="1"/>
        <v>17</v>
      </c>
    </row>
    <row r="14" spans="1:16" s="30" customFormat="1" ht="11.25">
      <c r="A14" s="30" t="s">
        <v>91</v>
      </c>
      <c r="B14" s="139">
        <v>4</v>
      </c>
      <c r="C14" s="140">
        <v>0</v>
      </c>
      <c r="D14" s="139">
        <v>0</v>
      </c>
      <c r="E14" s="140">
        <v>0</v>
      </c>
      <c r="F14" s="139">
        <v>2</v>
      </c>
      <c r="G14" s="140">
        <v>0</v>
      </c>
      <c r="H14" s="139">
        <v>0</v>
      </c>
      <c r="I14" s="140">
        <v>0</v>
      </c>
      <c r="J14" s="139">
        <v>0</v>
      </c>
      <c r="K14" s="140">
        <v>0</v>
      </c>
      <c r="L14" s="139">
        <v>0</v>
      </c>
      <c r="M14" s="140">
        <v>0</v>
      </c>
      <c r="N14" s="150">
        <f t="shared" si="0"/>
        <v>6</v>
      </c>
      <c r="O14" s="153">
        <f t="shared" si="0"/>
        <v>0</v>
      </c>
      <c r="P14" s="153">
        <f t="shared" si="1"/>
        <v>6</v>
      </c>
    </row>
    <row r="15" spans="1:16" s="30" customFormat="1" ht="11.25">
      <c r="A15" s="30" t="s">
        <v>93</v>
      </c>
      <c r="B15" s="139">
        <v>11</v>
      </c>
      <c r="C15" s="140">
        <v>0</v>
      </c>
      <c r="D15" s="139">
        <v>0</v>
      </c>
      <c r="E15" s="140">
        <v>0</v>
      </c>
      <c r="F15" s="139">
        <v>8</v>
      </c>
      <c r="G15" s="140">
        <v>0</v>
      </c>
      <c r="H15" s="139">
        <v>0</v>
      </c>
      <c r="I15" s="140">
        <v>0</v>
      </c>
      <c r="J15" s="139">
        <v>0</v>
      </c>
      <c r="K15" s="140">
        <v>0</v>
      </c>
      <c r="L15" s="139">
        <v>0</v>
      </c>
      <c r="M15" s="140">
        <v>0</v>
      </c>
      <c r="N15" s="150">
        <f t="shared" si="0"/>
        <v>19</v>
      </c>
      <c r="O15" s="153">
        <f t="shared" si="0"/>
        <v>0</v>
      </c>
      <c r="P15" s="153">
        <f t="shared" si="1"/>
        <v>19</v>
      </c>
    </row>
    <row r="16" spans="1:16" s="30" customFormat="1" ht="22.5">
      <c r="A16" s="232" t="s">
        <v>96</v>
      </c>
      <c r="B16" s="139">
        <v>3</v>
      </c>
      <c r="C16" s="140">
        <v>10</v>
      </c>
      <c r="D16" s="139">
        <v>0</v>
      </c>
      <c r="E16" s="140">
        <v>0</v>
      </c>
      <c r="F16" s="139">
        <v>1</v>
      </c>
      <c r="G16" s="140">
        <v>0</v>
      </c>
      <c r="H16" s="139">
        <v>0</v>
      </c>
      <c r="I16" s="140">
        <v>0</v>
      </c>
      <c r="J16" s="139">
        <v>0</v>
      </c>
      <c r="K16" s="140">
        <v>0</v>
      </c>
      <c r="L16" s="139">
        <v>0</v>
      </c>
      <c r="M16" s="140">
        <v>0</v>
      </c>
      <c r="N16" s="150">
        <f t="shared" si="0"/>
        <v>4</v>
      </c>
      <c r="O16" s="153">
        <f t="shared" si="0"/>
        <v>10</v>
      </c>
      <c r="P16" s="153">
        <f t="shared" si="1"/>
        <v>14</v>
      </c>
    </row>
    <row r="17" spans="1:16" s="31" customFormat="1" ht="12">
      <c r="A17" s="171" t="s">
        <v>12</v>
      </c>
      <c r="B17" s="46">
        <f>SUM(B12:B16)</f>
        <v>33</v>
      </c>
      <c r="C17" s="47">
        <f>SUM(C12:C16)</f>
        <v>13</v>
      </c>
      <c r="D17" s="46">
        <v>0</v>
      </c>
      <c r="E17" s="47">
        <f aca="true" t="shared" si="2" ref="E17:M17">SUM(E12:E16)</f>
        <v>0</v>
      </c>
      <c r="F17" s="46">
        <f t="shared" si="2"/>
        <v>14</v>
      </c>
      <c r="G17" s="47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7">
        <f t="shared" si="2"/>
        <v>0</v>
      </c>
      <c r="L17" s="46">
        <f>SUM(L12:L16)</f>
        <v>11</v>
      </c>
      <c r="M17" s="47">
        <f t="shared" si="2"/>
        <v>1</v>
      </c>
      <c r="N17" s="46">
        <f t="shared" si="0"/>
        <v>58</v>
      </c>
      <c r="O17" s="47">
        <f t="shared" si="0"/>
        <v>14</v>
      </c>
      <c r="P17" s="47">
        <f t="shared" si="1"/>
        <v>72</v>
      </c>
    </row>
    <row r="18" spans="2:16" s="31" customFormat="1" ht="7.5" customHeight="1">
      <c r="B18" s="147"/>
      <c r="C18" s="148"/>
      <c r="D18" s="147"/>
      <c r="E18" s="148"/>
      <c r="F18" s="147"/>
      <c r="G18" s="148"/>
      <c r="H18" s="147"/>
      <c r="I18" s="148"/>
      <c r="J18" s="147"/>
      <c r="K18" s="148"/>
      <c r="L18" s="147"/>
      <c r="M18" s="148"/>
      <c r="N18" s="147"/>
      <c r="O18" s="148"/>
      <c r="P18" s="148"/>
    </row>
    <row r="19" spans="1:16" s="188" customFormat="1" ht="12">
      <c r="A19" s="205" t="s">
        <v>133</v>
      </c>
      <c r="B19" s="193"/>
      <c r="C19" s="194"/>
      <c r="D19" s="193"/>
      <c r="E19" s="194"/>
      <c r="F19" s="193"/>
      <c r="G19" s="194"/>
      <c r="H19" s="193"/>
      <c r="I19" s="194"/>
      <c r="J19" s="193"/>
      <c r="K19" s="194"/>
      <c r="L19" s="193"/>
      <c r="M19" s="194"/>
      <c r="N19" s="195"/>
      <c r="O19" s="196"/>
      <c r="P19" s="196"/>
    </row>
    <row r="20" spans="1:16" s="188" customFormat="1" ht="11.25">
      <c r="A20" s="188" t="s">
        <v>126</v>
      </c>
      <c r="B20" s="193">
        <v>0</v>
      </c>
      <c r="C20" s="194">
        <v>0</v>
      </c>
      <c r="D20" s="193">
        <v>0</v>
      </c>
      <c r="E20" s="194">
        <v>0</v>
      </c>
      <c r="F20" s="193">
        <v>0</v>
      </c>
      <c r="G20" s="194">
        <v>0</v>
      </c>
      <c r="H20" s="193">
        <v>0</v>
      </c>
      <c r="I20" s="194">
        <v>0</v>
      </c>
      <c r="J20" s="193">
        <v>0</v>
      </c>
      <c r="K20" s="194">
        <v>0</v>
      </c>
      <c r="L20" s="193">
        <v>1</v>
      </c>
      <c r="M20" s="194">
        <v>0</v>
      </c>
      <c r="N20" s="150">
        <f>SUM(L20,J20,H20,F20,D20,B20)</f>
        <v>1</v>
      </c>
      <c r="O20" s="153">
        <f>SUM(M20,K20,I20,G20,E20,C20)</f>
        <v>0</v>
      </c>
      <c r="P20" s="153">
        <f>SUM(N20:O20)</f>
        <v>1</v>
      </c>
    </row>
    <row r="21" spans="1:16" s="188" customFormat="1" ht="11.25">
      <c r="A21" s="188" t="s">
        <v>117</v>
      </c>
      <c r="B21" s="193">
        <v>0</v>
      </c>
      <c r="C21" s="194">
        <v>0</v>
      </c>
      <c r="D21" s="193">
        <v>0</v>
      </c>
      <c r="E21" s="194">
        <v>0</v>
      </c>
      <c r="F21" s="193">
        <v>0</v>
      </c>
      <c r="G21" s="194">
        <v>0</v>
      </c>
      <c r="H21" s="193">
        <v>0</v>
      </c>
      <c r="I21" s="194">
        <v>0</v>
      </c>
      <c r="J21" s="193">
        <v>0</v>
      </c>
      <c r="K21" s="194">
        <v>0</v>
      </c>
      <c r="L21" s="193">
        <v>2</v>
      </c>
      <c r="M21" s="194">
        <v>0</v>
      </c>
      <c r="N21" s="150">
        <f aca="true" t="shared" si="3" ref="N21:N29">SUM(L21,J21,H21,F21,D21,B21)</f>
        <v>2</v>
      </c>
      <c r="O21" s="153">
        <f aca="true" t="shared" si="4" ref="O21:O29">SUM(M21,K21,I21,G21,E21,C21)</f>
        <v>0</v>
      </c>
      <c r="P21" s="153">
        <f aca="true" t="shared" si="5" ref="P21:P29">SUM(N21:O21)</f>
        <v>2</v>
      </c>
    </row>
    <row r="22" spans="1:16" s="188" customFormat="1" ht="11.25">
      <c r="A22" s="188" t="s">
        <v>87</v>
      </c>
      <c r="B22" s="193">
        <v>0</v>
      </c>
      <c r="C22" s="194">
        <v>0</v>
      </c>
      <c r="D22" s="193">
        <v>0</v>
      </c>
      <c r="E22" s="194">
        <v>0</v>
      </c>
      <c r="F22" s="193">
        <v>0</v>
      </c>
      <c r="G22" s="194">
        <v>0</v>
      </c>
      <c r="H22" s="193">
        <v>0</v>
      </c>
      <c r="I22" s="194">
        <v>0</v>
      </c>
      <c r="J22" s="193">
        <v>0</v>
      </c>
      <c r="K22" s="194">
        <v>0</v>
      </c>
      <c r="L22" s="193">
        <v>0</v>
      </c>
      <c r="M22" s="194">
        <v>1</v>
      </c>
      <c r="N22" s="150">
        <f t="shared" si="3"/>
        <v>0</v>
      </c>
      <c r="O22" s="153">
        <f t="shared" si="4"/>
        <v>1</v>
      </c>
      <c r="P22" s="153">
        <f t="shared" si="5"/>
        <v>1</v>
      </c>
    </row>
    <row r="23" spans="1:16" s="188" customFormat="1" ht="11.25">
      <c r="A23" s="188" t="s">
        <v>88</v>
      </c>
      <c r="B23" s="193">
        <v>0</v>
      </c>
      <c r="C23" s="194">
        <v>0</v>
      </c>
      <c r="D23" s="193">
        <v>0</v>
      </c>
      <c r="E23" s="194">
        <v>0</v>
      </c>
      <c r="F23" s="193">
        <v>0</v>
      </c>
      <c r="G23" s="194">
        <v>0</v>
      </c>
      <c r="H23" s="193">
        <v>0</v>
      </c>
      <c r="I23" s="194">
        <v>0</v>
      </c>
      <c r="J23" s="193">
        <v>0</v>
      </c>
      <c r="K23" s="194">
        <v>0</v>
      </c>
      <c r="L23" s="193">
        <v>12</v>
      </c>
      <c r="M23" s="194">
        <v>2</v>
      </c>
      <c r="N23" s="150">
        <f t="shared" si="3"/>
        <v>12</v>
      </c>
      <c r="O23" s="153">
        <f t="shared" si="4"/>
        <v>2</v>
      </c>
      <c r="P23" s="153">
        <f t="shared" si="5"/>
        <v>14</v>
      </c>
    </row>
    <row r="24" spans="1:16" s="188" customFormat="1" ht="11.25">
      <c r="A24" s="188" t="s">
        <v>128</v>
      </c>
      <c r="B24" s="193">
        <v>0</v>
      </c>
      <c r="C24" s="194">
        <v>0</v>
      </c>
      <c r="D24" s="193">
        <v>0</v>
      </c>
      <c r="E24" s="194">
        <v>0</v>
      </c>
      <c r="F24" s="193">
        <v>0</v>
      </c>
      <c r="G24" s="194">
        <v>0</v>
      </c>
      <c r="H24" s="193">
        <v>0</v>
      </c>
      <c r="I24" s="194">
        <v>0</v>
      </c>
      <c r="J24" s="193">
        <v>0</v>
      </c>
      <c r="K24" s="194">
        <v>0</v>
      </c>
      <c r="L24" s="193">
        <v>4</v>
      </c>
      <c r="M24" s="194">
        <v>2</v>
      </c>
      <c r="N24" s="150">
        <f t="shared" si="3"/>
        <v>4</v>
      </c>
      <c r="O24" s="153">
        <f t="shared" si="4"/>
        <v>2</v>
      </c>
      <c r="P24" s="153">
        <f t="shared" si="5"/>
        <v>6</v>
      </c>
    </row>
    <row r="25" spans="1:16" s="188" customFormat="1" ht="11.25">
      <c r="A25" s="188" t="s">
        <v>118</v>
      </c>
      <c r="B25" s="193">
        <v>0</v>
      </c>
      <c r="C25" s="194">
        <v>0</v>
      </c>
      <c r="D25" s="193">
        <v>0</v>
      </c>
      <c r="E25" s="194">
        <v>0</v>
      </c>
      <c r="F25" s="193">
        <v>0</v>
      </c>
      <c r="G25" s="194">
        <v>0</v>
      </c>
      <c r="H25" s="193">
        <v>0</v>
      </c>
      <c r="I25" s="194">
        <v>0</v>
      </c>
      <c r="J25" s="193">
        <v>0</v>
      </c>
      <c r="K25" s="194">
        <v>0</v>
      </c>
      <c r="L25" s="193">
        <v>4</v>
      </c>
      <c r="M25" s="194">
        <v>3</v>
      </c>
      <c r="N25" s="150">
        <f t="shared" si="3"/>
        <v>4</v>
      </c>
      <c r="O25" s="153">
        <f t="shared" si="4"/>
        <v>3</v>
      </c>
      <c r="P25" s="153">
        <f t="shared" si="5"/>
        <v>7</v>
      </c>
    </row>
    <row r="26" spans="1:16" s="188" customFormat="1" ht="11.25">
      <c r="A26" s="188" t="s">
        <v>129</v>
      </c>
      <c r="B26" s="193">
        <v>0</v>
      </c>
      <c r="C26" s="194">
        <v>0</v>
      </c>
      <c r="D26" s="193">
        <v>0</v>
      </c>
      <c r="E26" s="194">
        <v>0</v>
      </c>
      <c r="F26" s="193">
        <v>0</v>
      </c>
      <c r="G26" s="194">
        <v>0</v>
      </c>
      <c r="H26" s="193">
        <v>0</v>
      </c>
      <c r="I26" s="194">
        <v>0</v>
      </c>
      <c r="J26" s="193">
        <v>0</v>
      </c>
      <c r="K26" s="194">
        <v>0</v>
      </c>
      <c r="L26" s="193">
        <v>4</v>
      </c>
      <c r="M26" s="194">
        <v>3</v>
      </c>
      <c r="N26" s="150">
        <f t="shared" si="3"/>
        <v>4</v>
      </c>
      <c r="O26" s="153">
        <f t="shared" si="4"/>
        <v>3</v>
      </c>
      <c r="P26" s="153">
        <f t="shared" si="5"/>
        <v>7</v>
      </c>
    </row>
    <row r="27" spans="1:16" s="188" customFormat="1" ht="11.25">
      <c r="A27" s="188" t="s">
        <v>99</v>
      </c>
      <c r="B27" s="193">
        <v>0</v>
      </c>
      <c r="C27" s="194">
        <v>0</v>
      </c>
      <c r="D27" s="193">
        <v>0</v>
      </c>
      <c r="E27" s="194">
        <v>0</v>
      </c>
      <c r="F27" s="193">
        <v>0</v>
      </c>
      <c r="G27" s="194">
        <v>0</v>
      </c>
      <c r="H27" s="193">
        <v>0</v>
      </c>
      <c r="I27" s="194">
        <v>0</v>
      </c>
      <c r="J27" s="193">
        <v>0</v>
      </c>
      <c r="K27" s="194">
        <v>0</v>
      </c>
      <c r="L27" s="193">
        <v>1</v>
      </c>
      <c r="M27" s="194">
        <v>2</v>
      </c>
      <c r="N27" s="150">
        <f t="shared" si="3"/>
        <v>1</v>
      </c>
      <c r="O27" s="153">
        <f t="shared" si="4"/>
        <v>2</v>
      </c>
      <c r="P27" s="153">
        <f t="shared" si="5"/>
        <v>3</v>
      </c>
    </row>
    <row r="28" spans="1:16" s="188" customFormat="1" ht="11.25">
      <c r="A28" s="188" t="s">
        <v>124</v>
      </c>
      <c r="B28" s="193">
        <v>0</v>
      </c>
      <c r="C28" s="194">
        <v>0</v>
      </c>
      <c r="D28" s="193">
        <v>0</v>
      </c>
      <c r="E28" s="194">
        <v>0</v>
      </c>
      <c r="F28" s="193">
        <v>0</v>
      </c>
      <c r="G28" s="194">
        <v>0</v>
      </c>
      <c r="H28" s="193">
        <v>0</v>
      </c>
      <c r="I28" s="194">
        <v>0</v>
      </c>
      <c r="J28" s="193">
        <v>0</v>
      </c>
      <c r="K28" s="194">
        <v>0</v>
      </c>
      <c r="L28" s="193">
        <v>25</v>
      </c>
      <c r="M28" s="194">
        <v>0</v>
      </c>
      <c r="N28" s="150">
        <f t="shared" si="3"/>
        <v>25</v>
      </c>
      <c r="O28" s="153">
        <f t="shared" si="4"/>
        <v>0</v>
      </c>
      <c r="P28" s="153">
        <f t="shared" si="5"/>
        <v>25</v>
      </c>
    </row>
    <row r="29" spans="1:16" s="188" customFormat="1" ht="11.25">
      <c r="A29" s="188" t="s">
        <v>130</v>
      </c>
      <c r="B29" s="193">
        <v>0</v>
      </c>
      <c r="C29" s="194">
        <v>0</v>
      </c>
      <c r="D29" s="193">
        <v>0</v>
      </c>
      <c r="E29" s="194">
        <v>0</v>
      </c>
      <c r="F29" s="193">
        <v>0</v>
      </c>
      <c r="G29" s="194">
        <v>0</v>
      </c>
      <c r="H29" s="193">
        <v>0</v>
      </c>
      <c r="I29" s="194">
        <v>0</v>
      </c>
      <c r="J29" s="193">
        <v>0</v>
      </c>
      <c r="K29" s="194">
        <v>0</v>
      </c>
      <c r="L29" s="193">
        <v>1</v>
      </c>
      <c r="M29" s="194">
        <v>0</v>
      </c>
      <c r="N29" s="150">
        <f t="shared" si="3"/>
        <v>1</v>
      </c>
      <c r="O29" s="153">
        <f t="shared" si="4"/>
        <v>0</v>
      </c>
      <c r="P29" s="153">
        <f t="shared" si="5"/>
        <v>1</v>
      </c>
    </row>
    <row r="30" spans="1:16" s="188" customFormat="1" ht="12">
      <c r="A30" s="207" t="s">
        <v>12</v>
      </c>
      <c r="B30" s="213">
        <f aca="true" t="shared" si="6" ref="B30:P30">SUM(B20:B29)</f>
        <v>0</v>
      </c>
      <c r="C30" s="214">
        <f t="shared" si="6"/>
        <v>0</v>
      </c>
      <c r="D30" s="213">
        <f t="shared" si="6"/>
        <v>0</v>
      </c>
      <c r="E30" s="214">
        <f t="shared" si="6"/>
        <v>0</v>
      </c>
      <c r="F30" s="213">
        <f t="shared" si="6"/>
        <v>0</v>
      </c>
      <c r="G30" s="214">
        <f t="shared" si="6"/>
        <v>0</v>
      </c>
      <c r="H30" s="213">
        <f t="shared" si="6"/>
        <v>0</v>
      </c>
      <c r="I30" s="214">
        <f t="shared" si="6"/>
        <v>0</v>
      </c>
      <c r="J30" s="213">
        <f t="shared" si="6"/>
        <v>0</v>
      </c>
      <c r="K30" s="214">
        <f t="shared" si="6"/>
        <v>0</v>
      </c>
      <c r="L30" s="213">
        <f>SUM(L20:L29)</f>
        <v>54</v>
      </c>
      <c r="M30" s="214">
        <f t="shared" si="6"/>
        <v>13</v>
      </c>
      <c r="N30" s="213">
        <f t="shared" si="6"/>
        <v>54</v>
      </c>
      <c r="O30" s="214">
        <f t="shared" si="6"/>
        <v>13</v>
      </c>
      <c r="P30" s="214">
        <f t="shared" si="6"/>
        <v>67</v>
      </c>
    </row>
    <row r="31" spans="2:16" s="188" customFormat="1" ht="8.25" customHeight="1">
      <c r="B31" s="193"/>
      <c r="C31" s="194"/>
      <c r="D31" s="193"/>
      <c r="E31" s="194"/>
      <c r="F31" s="193"/>
      <c r="G31" s="194"/>
      <c r="H31" s="193"/>
      <c r="I31" s="194"/>
      <c r="J31" s="193"/>
      <c r="K31" s="194"/>
      <c r="L31" s="193"/>
      <c r="M31" s="194"/>
      <c r="N31" s="195"/>
      <c r="O31" s="196"/>
      <c r="P31" s="196"/>
    </row>
    <row r="32" spans="1:16" s="31" customFormat="1" ht="12">
      <c r="A32" s="171" t="s">
        <v>14</v>
      </c>
      <c r="B32" s="147">
        <f aca="true" t="shared" si="7" ref="B32:P32">SUM(B30,B17)</f>
        <v>33</v>
      </c>
      <c r="C32" s="148">
        <f t="shared" si="7"/>
        <v>13</v>
      </c>
      <c r="D32" s="147">
        <f t="shared" si="7"/>
        <v>0</v>
      </c>
      <c r="E32" s="148">
        <f t="shared" si="7"/>
        <v>0</v>
      </c>
      <c r="F32" s="147">
        <f t="shared" si="7"/>
        <v>14</v>
      </c>
      <c r="G32" s="148">
        <f t="shared" si="7"/>
        <v>0</v>
      </c>
      <c r="H32" s="147">
        <f t="shared" si="7"/>
        <v>0</v>
      </c>
      <c r="I32" s="148">
        <f t="shared" si="7"/>
        <v>0</v>
      </c>
      <c r="J32" s="147">
        <f t="shared" si="7"/>
        <v>0</v>
      </c>
      <c r="K32" s="148">
        <f t="shared" si="7"/>
        <v>0</v>
      </c>
      <c r="L32" s="147">
        <f t="shared" si="7"/>
        <v>65</v>
      </c>
      <c r="M32" s="148">
        <f t="shared" si="7"/>
        <v>14</v>
      </c>
      <c r="N32" s="147">
        <f t="shared" si="7"/>
        <v>112</v>
      </c>
      <c r="O32" s="148">
        <f t="shared" si="7"/>
        <v>27</v>
      </c>
      <c r="P32" s="148">
        <f t="shared" si="7"/>
        <v>139</v>
      </c>
    </row>
  </sheetData>
  <sheetProtection/>
  <mergeCells count="5">
    <mergeCell ref="A2:P2"/>
    <mergeCell ref="A3:P3"/>
    <mergeCell ref="A4:P4"/>
    <mergeCell ref="F8:G8"/>
    <mergeCell ref="F9:G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18">
      <selection activeCell="A157" sqref="A157"/>
    </sheetView>
  </sheetViews>
  <sheetFormatPr defaultColWidth="9.140625" defaultRowHeight="12.75"/>
  <cols>
    <col min="1" max="1" width="40.8515625" style="188" customWidth="1"/>
    <col min="2" max="2" width="8.28125" style="272" bestFit="1" customWidth="1"/>
    <col min="3" max="3" width="6.8515625" style="272" customWidth="1"/>
    <col min="4" max="4" width="6.8515625" style="188" customWidth="1"/>
    <col min="5" max="6" width="6.8515625" style="272" customWidth="1"/>
    <col min="7" max="7" width="6.8515625" style="188" customWidth="1"/>
    <col min="8" max="9" width="6.8515625" style="272" customWidth="1"/>
    <col min="10" max="10" width="6.8515625" style="188" customWidth="1"/>
    <col min="11" max="12" width="6.8515625" style="272" customWidth="1"/>
    <col min="13" max="13" width="6.8515625" style="188" customWidth="1"/>
    <col min="14" max="15" width="6.8515625" style="272" customWidth="1"/>
    <col min="16" max="16" width="6.8515625" style="188" customWidth="1"/>
    <col min="17" max="18" width="6.8515625" style="272" customWidth="1"/>
    <col min="19" max="19" width="6.8515625" style="188" customWidth="1"/>
    <col min="20" max="21" width="6.8515625" style="272" customWidth="1"/>
    <col min="22" max="22" width="6.8515625" style="188" customWidth="1"/>
    <col min="23" max="23" width="0.13671875" style="272" hidden="1" customWidth="1"/>
    <col min="24" max="25" width="13.421875" style="272" customWidth="1"/>
    <col min="26" max="26" width="10.57421875" style="272" customWidth="1"/>
    <col min="27" max="28" width="5.00390625" style="272" customWidth="1"/>
    <col min="29" max="29" width="10.57421875" style="272" customWidth="1"/>
    <col min="30" max="31" width="4.7109375" style="272" customWidth="1"/>
    <col min="32" max="32" width="10.28125" style="272" customWidth="1"/>
    <col min="33" max="33" width="19.00390625" style="272" customWidth="1"/>
    <col min="34" max="35" width="12.00390625" style="272" customWidth="1"/>
    <col min="36" max="36" width="10.57421875" style="272" customWidth="1"/>
    <col min="37" max="38" width="5.00390625" style="272" customWidth="1"/>
    <col min="39" max="39" width="10.57421875" style="272" customWidth="1"/>
    <col min="40" max="41" width="4.7109375" style="272" customWidth="1"/>
    <col min="42" max="42" width="10.28125" style="272" customWidth="1"/>
    <col min="43" max="43" width="17.57421875" style="272" customWidth="1"/>
    <col min="44" max="44" width="43.421875" style="272" customWidth="1"/>
    <col min="45" max="46" width="7.00390625" style="272" customWidth="1"/>
    <col min="47" max="47" width="9.28125" style="272" customWidth="1"/>
    <col min="48" max="16384" width="8.8515625" style="272" customWidth="1"/>
  </cols>
  <sheetData>
    <row r="1" ht="15" customHeight="1">
      <c r="A1" s="205" t="s">
        <v>178</v>
      </c>
    </row>
    <row r="2" spans="1:23" ht="12">
      <c r="A2" s="322" t="s">
        <v>39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 ht="12">
      <c r="A3" s="322" t="s">
        <v>159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</row>
    <row r="4" ht="12" thickBot="1"/>
    <row r="5" spans="1:22" ht="11.25">
      <c r="A5" s="282"/>
      <c r="B5" s="319" t="s">
        <v>11</v>
      </c>
      <c r="C5" s="320"/>
      <c r="D5" s="321"/>
      <c r="E5" s="319" t="s">
        <v>3</v>
      </c>
      <c r="F5" s="320"/>
      <c r="G5" s="321"/>
      <c r="H5" s="319" t="s">
        <v>4</v>
      </c>
      <c r="I5" s="320"/>
      <c r="J5" s="321"/>
      <c r="K5" s="319" t="s">
        <v>5</v>
      </c>
      <c r="L5" s="320"/>
      <c r="M5" s="321"/>
      <c r="N5" s="319" t="s">
        <v>68</v>
      </c>
      <c r="O5" s="320"/>
      <c r="P5" s="321"/>
      <c r="Q5" s="319" t="s">
        <v>29</v>
      </c>
      <c r="R5" s="320"/>
      <c r="S5" s="321"/>
      <c r="T5" s="319" t="s">
        <v>12</v>
      </c>
      <c r="U5" s="320"/>
      <c r="V5" s="320"/>
    </row>
    <row r="6" spans="1:22" ht="11.25">
      <c r="A6" s="283"/>
      <c r="B6" s="284" t="s">
        <v>0</v>
      </c>
      <c r="C6" s="285" t="s">
        <v>1</v>
      </c>
      <c r="D6" s="264" t="s">
        <v>13</v>
      </c>
      <c r="E6" s="284" t="s">
        <v>0</v>
      </c>
      <c r="F6" s="285" t="s">
        <v>1</v>
      </c>
      <c r="G6" s="264" t="s">
        <v>13</v>
      </c>
      <c r="H6" s="284" t="s">
        <v>0</v>
      </c>
      <c r="I6" s="285" t="s">
        <v>1</v>
      </c>
      <c r="J6" s="264" t="s">
        <v>13</v>
      </c>
      <c r="K6" s="284" t="s">
        <v>0</v>
      </c>
      <c r="L6" s="285" t="s">
        <v>1</v>
      </c>
      <c r="M6" s="264" t="s">
        <v>13</v>
      </c>
      <c r="N6" s="284" t="s">
        <v>0</v>
      </c>
      <c r="O6" s="285" t="s">
        <v>1</v>
      </c>
      <c r="P6" s="264" t="s">
        <v>13</v>
      </c>
      <c r="Q6" s="284" t="s">
        <v>0</v>
      </c>
      <c r="R6" s="285" t="s">
        <v>1</v>
      </c>
      <c r="S6" s="264" t="s">
        <v>13</v>
      </c>
      <c r="T6" s="284" t="s">
        <v>0</v>
      </c>
      <c r="U6" s="285" t="s">
        <v>1</v>
      </c>
      <c r="V6" s="285" t="s">
        <v>13</v>
      </c>
    </row>
    <row r="7" spans="2:22" ht="11.25">
      <c r="B7" s="286"/>
      <c r="C7" s="287"/>
      <c r="D7" s="196"/>
      <c r="E7" s="286"/>
      <c r="F7" s="287"/>
      <c r="G7" s="196"/>
      <c r="H7" s="286"/>
      <c r="I7" s="287"/>
      <c r="J7" s="196"/>
      <c r="K7" s="286"/>
      <c r="L7" s="287"/>
      <c r="M7" s="196"/>
      <c r="N7" s="286"/>
      <c r="O7" s="287"/>
      <c r="P7" s="196"/>
      <c r="Q7" s="286"/>
      <c r="R7" s="287"/>
      <c r="S7" s="288"/>
      <c r="T7" s="267"/>
      <c r="U7" s="289"/>
      <c r="V7" s="267"/>
    </row>
    <row r="8" spans="1:24" ht="12">
      <c r="A8" s="205" t="s">
        <v>140</v>
      </c>
      <c r="B8" s="237">
        <v>281</v>
      </c>
      <c r="C8" s="194">
        <v>184</v>
      </c>
      <c r="D8" s="265">
        <v>465</v>
      </c>
      <c r="E8" s="237">
        <v>745</v>
      </c>
      <c r="F8" s="194">
        <v>444</v>
      </c>
      <c r="G8" s="265">
        <v>1189</v>
      </c>
      <c r="H8" s="193">
        <v>25</v>
      </c>
      <c r="I8" s="194">
        <v>10</v>
      </c>
      <c r="J8" s="265">
        <v>35</v>
      </c>
      <c r="K8" s="193">
        <v>149</v>
      </c>
      <c r="L8" s="194">
        <v>78</v>
      </c>
      <c r="M8" s="265">
        <v>227</v>
      </c>
      <c r="N8" s="193">
        <v>13</v>
      </c>
      <c r="O8" s="194">
        <v>5</v>
      </c>
      <c r="P8" s="265">
        <v>18</v>
      </c>
      <c r="Q8" s="193">
        <v>14</v>
      </c>
      <c r="R8" s="194">
        <v>2</v>
      </c>
      <c r="S8" s="265">
        <v>16</v>
      </c>
      <c r="T8" s="286">
        <f aca="true" t="shared" si="0" ref="T8:T107">SUM(Q8,N8,K8,H8,E8,B8)</f>
        <v>1227</v>
      </c>
      <c r="U8" s="196">
        <f aca="true" t="shared" si="1" ref="U8:U107">SUM(R8,O8,L8,I8,F8,C8)</f>
        <v>723</v>
      </c>
      <c r="V8" s="196">
        <f aca="true" t="shared" si="2" ref="V8:V107">SUM(S8,P8,M8,J8,G8,D8)</f>
        <v>1950</v>
      </c>
      <c r="W8" s="188"/>
      <c r="X8" s="188"/>
    </row>
    <row r="9" spans="1:24" ht="5.25" customHeight="1">
      <c r="A9" s="205"/>
      <c r="B9" s="237"/>
      <c r="C9" s="194"/>
      <c r="D9" s="265"/>
      <c r="E9" s="237"/>
      <c r="F9" s="194"/>
      <c r="G9" s="265"/>
      <c r="H9" s="193"/>
      <c r="I9" s="194"/>
      <c r="J9" s="265"/>
      <c r="K9" s="193"/>
      <c r="L9" s="194"/>
      <c r="M9" s="265"/>
      <c r="N9" s="193"/>
      <c r="O9" s="194"/>
      <c r="P9" s="265"/>
      <c r="Q9" s="193"/>
      <c r="R9" s="194"/>
      <c r="S9" s="265"/>
      <c r="T9" s="286"/>
      <c r="U9" s="196"/>
      <c r="V9" s="196"/>
      <c r="W9" s="188"/>
      <c r="X9" s="188"/>
    </row>
    <row r="10" spans="1:24" ht="12">
      <c r="A10" s="205" t="s">
        <v>141</v>
      </c>
      <c r="B10" s="237"/>
      <c r="C10" s="194"/>
      <c r="D10" s="265"/>
      <c r="E10" s="237"/>
      <c r="F10" s="194"/>
      <c r="G10" s="265"/>
      <c r="H10" s="193"/>
      <c r="I10" s="194"/>
      <c r="J10" s="265"/>
      <c r="K10" s="193"/>
      <c r="L10" s="194"/>
      <c r="M10" s="265"/>
      <c r="N10" s="193"/>
      <c r="O10" s="194"/>
      <c r="P10" s="265"/>
      <c r="Q10" s="193"/>
      <c r="R10" s="194"/>
      <c r="S10" s="265"/>
      <c r="T10" s="286"/>
      <c r="U10" s="196"/>
      <c r="V10" s="196"/>
      <c r="W10" s="188"/>
      <c r="X10" s="188"/>
    </row>
    <row r="11" spans="1:24" ht="12">
      <c r="A11" s="205" t="s">
        <v>138</v>
      </c>
      <c r="B11" s="237"/>
      <c r="C11" s="194"/>
      <c r="D11" s="265"/>
      <c r="E11" s="237"/>
      <c r="F11" s="194"/>
      <c r="G11" s="265"/>
      <c r="H11" s="193"/>
      <c r="I11" s="194"/>
      <c r="J11" s="265"/>
      <c r="K11" s="193"/>
      <c r="L11" s="194"/>
      <c r="M11" s="265"/>
      <c r="N11" s="193"/>
      <c r="O11" s="194"/>
      <c r="P11" s="265"/>
      <c r="Q11" s="193"/>
      <c r="R11" s="194"/>
      <c r="S11" s="265"/>
      <c r="T11" s="286"/>
      <c r="U11" s="196"/>
      <c r="V11" s="196"/>
      <c r="W11" s="188"/>
      <c r="X11" s="188"/>
    </row>
    <row r="12" spans="1:24" ht="11.25">
      <c r="A12" s="268" t="s">
        <v>109</v>
      </c>
      <c r="B12" s="237">
        <v>31</v>
      </c>
      <c r="C12" s="194">
        <v>0</v>
      </c>
      <c r="D12" s="265">
        <v>31</v>
      </c>
      <c r="E12" s="237">
        <v>36</v>
      </c>
      <c r="F12" s="194">
        <v>0</v>
      </c>
      <c r="G12" s="265">
        <v>36</v>
      </c>
      <c r="H12" s="193">
        <v>0</v>
      </c>
      <c r="I12" s="194">
        <v>0</v>
      </c>
      <c r="J12" s="265">
        <v>0</v>
      </c>
      <c r="K12" s="193">
        <v>0</v>
      </c>
      <c r="L12" s="194">
        <v>0</v>
      </c>
      <c r="M12" s="265">
        <v>0</v>
      </c>
      <c r="N12" s="193">
        <v>0</v>
      </c>
      <c r="O12" s="194">
        <v>0</v>
      </c>
      <c r="P12" s="265">
        <v>0</v>
      </c>
      <c r="Q12" s="193">
        <v>0</v>
      </c>
      <c r="R12" s="194">
        <v>0</v>
      </c>
      <c r="S12" s="265">
        <v>0</v>
      </c>
      <c r="T12" s="286">
        <f t="shared" si="0"/>
        <v>67</v>
      </c>
      <c r="U12" s="196">
        <f t="shared" si="1"/>
        <v>0</v>
      </c>
      <c r="V12" s="196">
        <f t="shared" si="2"/>
        <v>67</v>
      </c>
      <c r="W12" s="188"/>
      <c r="X12" s="188"/>
    </row>
    <row r="13" spans="1:24" ht="11.25">
      <c r="A13" s="268" t="s">
        <v>86</v>
      </c>
      <c r="B13" s="237">
        <v>31</v>
      </c>
      <c r="C13" s="194">
        <v>10</v>
      </c>
      <c r="D13" s="265">
        <v>41</v>
      </c>
      <c r="E13" s="237">
        <v>51</v>
      </c>
      <c r="F13" s="194">
        <v>24</v>
      </c>
      <c r="G13" s="265">
        <v>75</v>
      </c>
      <c r="H13" s="193">
        <v>0</v>
      </c>
      <c r="I13" s="194">
        <v>0</v>
      </c>
      <c r="J13" s="265">
        <v>0</v>
      </c>
      <c r="K13" s="193">
        <v>0</v>
      </c>
      <c r="L13" s="194">
        <v>0</v>
      </c>
      <c r="M13" s="265">
        <v>0</v>
      </c>
      <c r="N13" s="193">
        <v>0</v>
      </c>
      <c r="O13" s="194">
        <v>0</v>
      </c>
      <c r="P13" s="265">
        <v>0</v>
      </c>
      <c r="Q13" s="193">
        <v>0</v>
      </c>
      <c r="R13" s="194">
        <v>0</v>
      </c>
      <c r="S13" s="265">
        <v>0</v>
      </c>
      <c r="T13" s="286">
        <f t="shared" si="0"/>
        <v>82</v>
      </c>
      <c r="U13" s="196">
        <f t="shared" si="1"/>
        <v>34</v>
      </c>
      <c r="V13" s="196">
        <f t="shared" si="2"/>
        <v>116</v>
      </c>
      <c r="W13" s="188"/>
      <c r="X13" s="188"/>
    </row>
    <row r="14" spans="1:24" ht="11.25">
      <c r="A14" s="268" t="s">
        <v>110</v>
      </c>
      <c r="B14" s="237">
        <v>0</v>
      </c>
      <c r="C14" s="194">
        <v>0</v>
      </c>
      <c r="D14" s="265">
        <v>0</v>
      </c>
      <c r="E14" s="237">
        <v>0</v>
      </c>
      <c r="F14" s="194">
        <v>0</v>
      </c>
      <c r="G14" s="265">
        <v>0</v>
      </c>
      <c r="H14" s="193">
        <v>0</v>
      </c>
      <c r="I14" s="194">
        <v>0</v>
      </c>
      <c r="J14" s="265">
        <v>0</v>
      </c>
      <c r="K14" s="193">
        <v>0</v>
      </c>
      <c r="L14" s="194">
        <v>0</v>
      </c>
      <c r="M14" s="265">
        <v>0</v>
      </c>
      <c r="N14" s="193">
        <v>0</v>
      </c>
      <c r="O14" s="194">
        <v>0</v>
      </c>
      <c r="P14" s="265">
        <v>0</v>
      </c>
      <c r="Q14" s="193">
        <v>8</v>
      </c>
      <c r="R14" s="194">
        <v>0</v>
      </c>
      <c r="S14" s="265">
        <v>8</v>
      </c>
      <c r="T14" s="286">
        <f t="shared" si="0"/>
        <v>8</v>
      </c>
      <c r="U14" s="196">
        <f t="shared" si="1"/>
        <v>0</v>
      </c>
      <c r="V14" s="196">
        <f t="shared" si="2"/>
        <v>8</v>
      </c>
      <c r="W14" s="188"/>
      <c r="X14" s="188"/>
    </row>
    <row r="15" spans="1:24" ht="11.25">
      <c r="A15" s="268" t="s">
        <v>87</v>
      </c>
      <c r="B15" s="237">
        <v>99</v>
      </c>
      <c r="C15" s="194">
        <v>101</v>
      </c>
      <c r="D15" s="265">
        <v>200</v>
      </c>
      <c r="E15" s="237">
        <v>179</v>
      </c>
      <c r="F15" s="194">
        <v>162</v>
      </c>
      <c r="G15" s="265">
        <v>341</v>
      </c>
      <c r="H15" s="193">
        <v>7</v>
      </c>
      <c r="I15" s="194">
        <v>7</v>
      </c>
      <c r="J15" s="265">
        <v>14</v>
      </c>
      <c r="K15" s="193">
        <v>43</v>
      </c>
      <c r="L15" s="194">
        <v>27</v>
      </c>
      <c r="M15" s="265">
        <v>70</v>
      </c>
      <c r="N15" s="193">
        <v>7</v>
      </c>
      <c r="O15" s="194">
        <v>6</v>
      </c>
      <c r="P15" s="265">
        <v>13</v>
      </c>
      <c r="Q15" s="193">
        <v>0</v>
      </c>
      <c r="R15" s="194">
        <v>0</v>
      </c>
      <c r="S15" s="265">
        <v>0</v>
      </c>
      <c r="T15" s="286">
        <f t="shared" si="0"/>
        <v>335</v>
      </c>
      <c r="U15" s="196">
        <f t="shared" si="1"/>
        <v>303</v>
      </c>
      <c r="V15" s="196">
        <f t="shared" si="2"/>
        <v>638</v>
      </c>
      <c r="W15" s="188"/>
      <c r="X15" s="188"/>
    </row>
    <row r="16" spans="1:24" ht="11.25">
      <c r="A16" s="268" t="s">
        <v>88</v>
      </c>
      <c r="B16" s="237">
        <v>67</v>
      </c>
      <c r="C16" s="194">
        <v>1</v>
      </c>
      <c r="D16" s="265">
        <v>68</v>
      </c>
      <c r="E16" s="237">
        <v>229</v>
      </c>
      <c r="F16" s="194">
        <v>5</v>
      </c>
      <c r="G16" s="265">
        <v>234</v>
      </c>
      <c r="H16" s="193">
        <v>11</v>
      </c>
      <c r="I16" s="194">
        <v>0</v>
      </c>
      <c r="J16" s="265">
        <v>11</v>
      </c>
      <c r="K16" s="193">
        <v>54</v>
      </c>
      <c r="L16" s="194">
        <v>1</v>
      </c>
      <c r="M16" s="265">
        <v>55</v>
      </c>
      <c r="N16" s="193">
        <v>14</v>
      </c>
      <c r="O16" s="194">
        <v>0</v>
      </c>
      <c r="P16" s="265">
        <v>14</v>
      </c>
      <c r="Q16" s="193">
        <v>0</v>
      </c>
      <c r="R16" s="194">
        <v>0</v>
      </c>
      <c r="S16" s="265">
        <v>0</v>
      </c>
      <c r="T16" s="286">
        <f t="shared" si="0"/>
        <v>375</v>
      </c>
      <c r="U16" s="196">
        <f t="shared" si="1"/>
        <v>7</v>
      </c>
      <c r="V16" s="196">
        <f t="shared" si="2"/>
        <v>382</v>
      </c>
      <c r="W16" s="188"/>
      <c r="X16" s="188"/>
    </row>
    <row r="17" spans="1:24" ht="11.25">
      <c r="A17" s="268" t="s">
        <v>89</v>
      </c>
      <c r="B17" s="237">
        <v>81</v>
      </c>
      <c r="C17" s="194">
        <v>5</v>
      </c>
      <c r="D17" s="265">
        <v>86</v>
      </c>
      <c r="E17" s="237">
        <v>104</v>
      </c>
      <c r="F17" s="194">
        <v>3</v>
      </c>
      <c r="G17" s="265">
        <v>107</v>
      </c>
      <c r="H17" s="193">
        <v>0</v>
      </c>
      <c r="I17" s="194">
        <v>0</v>
      </c>
      <c r="J17" s="265">
        <v>0</v>
      </c>
      <c r="K17" s="193">
        <v>0</v>
      </c>
      <c r="L17" s="194">
        <v>0</v>
      </c>
      <c r="M17" s="265">
        <v>0</v>
      </c>
      <c r="N17" s="193">
        <v>0</v>
      </c>
      <c r="O17" s="194">
        <v>0</v>
      </c>
      <c r="P17" s="265">
        <v>0</v>
      </c>
      <c r="Q17" s="193">
        <v>0</v>
      </c>
      <c r="R17" s="194">
        <v>0</v>
      </c>
      <c r="S17" s="265">
        <v>0</v>
      </c>
      <c r="T17" s="286">
        <f t="shared" si="0"/>
        <v>185</v>
      </c>
      <c r="U17" s="196">
        <f t="shared" si="1"/>
        <v>8</v>
      </c>
      <c r="V17" s="196">
        <f t="shared" si="2"/>
        <v>193</v>
      </c>
      <c r="W17" s="188"/>
      <c r="X17" s="188"/>
    </row>
    <row r="18" spans="1:24" ht="11.25">
      <c r="A18" s="268" t="s">
        <v>107</v>
      </c>
      <c r="B18" s="237">
        <v>3</v>
      </c>
      <c r="C18" s="194">
        <v>74</v>
      </c>
      <c r="D18" s="265">
        <v>77</v>
      </c>
      <c r="E18" s="237">
        <v>11</v>
      </c>
      <c r="F18" s="194">
        <v>198</v>
      </c>
      <c r="G18" s="265">
        <v>209</v>
      </c>
      <c r="H18" s="193">
        <v>0</v>
      </c>
      <c r="I18" s="194">
        <v>0</v>
      </c>
      <c r="J18" s="265">
        <v>0</v>
      </c>
      <c r="K18" s="193">
        <v>6</v>
      </c>
      <c r="L18" s="194">
        <v>26</v>
      </c>
      <c r="M18" s="265">
        <v>32</v>
      </c>
      <c r="N18" s="193">
        <v>0</v>
      </c>
      <c r="O18" s="194">
        <v>0</v>
      </c>
      <c r="P18" s="265">
        <v>0</v>
      </c>
      <c r="Q18" s="193">
        <v>0</v>
      </c>
      <c r="R18" s="194">
        <v>0</v>
      </c>
      <c r="S18" s="265">
        <v>0</v>
      </c>
      <c r="T18" s="286">
        <f t="shared" si="0"/>
        <v>20</v>
      </c>
      <c r="U18" s="196">
        <f t="shared" si="1"/>
        <v>298</v>
      </c>
      <c r="V18" s="196">
        <f t="shared" si="2"/>
        <v>318</v>
      </c>
      <c r="W18" s="188"/>
      <c r="X18" s="188"/>
    </row>
    <row r="19" spans="1:24" ht="22.5">
      <c r="A19" s="277" t="s">
        <v>90</v>
      </c>
      <c r="B19" s="237">
        <v>28</v>
      </c>
      <c r="C19" s="194">
        <v>179</v>
      </c>
      <c r="D19" s="265">
        <v>207</v>
      </c>
      <c r="E19" s="237">
        <v>46</v>
      </c>
      <c r="F19" s="194">
        <v>374</v>
      </c>
      <c r="G19" s="265">
        <v>420</v>
      </c>
      <c r="H19" s="193">
        <v>1</v>
      </c>
      <c r="I19" s="194">
        <v>15</v>
      </c>
      <c r="J19" s="265">
        <v>16</v>
      </c>
      <c r="K19" s="193">
        <v>4</v>
      </c>
      <c r="L19" s="194">
        <v>105</v>
      </c>
      <c r="M19" s="265">
        <v>109</v>
      </c>
      <c r="N19" s="193">
        <v>0</v>
      </c>
      <c r="O19" s="194">
        <v>0</v>
      </c>
      <c r="P19" s="265">
        <v>0</v>
      </c>
      <c r="Q19" s="193">
        <v>0</v>
      </c>
      <c r="R19" s="194">
        <v>0</v>
      </c>
      <c r="S19" s="265">
        <v>0</v>
      </c>
      <c r="T19" s="286">
        <f t="shared" si="0"/>
        <v>79</v>
      </c>
      <c r="U19" s="196">
        <f t="shared" si="1"/>
        <v>673</v>
      </c>
      <c r="V19" s="196">
        <f t="shared" si="2"/>
        <v>752</v>
      </c>
      <c r="W19" s="188"/>
      <c r="X19" s="188"/>
    </row>
    <row r="20" spans="1:24" ht="11.25">
      <c r="A20" s="268" t="s">
        <v>91</v>
      </c>
      <c r="B20" s="237">
        <v>8</v>
      </c>
      <c r="C20" s="194">
        <v>1</v>
      </c>
      <c r="D20" s="265">
        <v>9</v>
      </c>
      <c r="E20" s="237">
        <v>27</v>
      </c>
      <c r="F20" s="194">
        <v>0</v>
      </c>
      <c r="G20" s="265">
        <v>27</v>
      </c>
      <c r="H20" s="193">
        <v>0</v>
      </c>
      <c r="I20" s="194">
        <v>0</v>
      </c>
      <c r="J20" s="265">
        <v>0</v>
      </c>
      <c r="K20" s="193">
        <v>12</v>
      </c>
      <c r="L20" s="194">
        <v>0</v>
      </c>
      <c r="M20" s="265">
        <v>12</v>
      </c>
      <c r="N20" s="193">
        <v>0</v>
      </c>
      <c r="O20" s="194">
        <v>0</v>
      </c>
      <c r="P20" s="265">
        <v>0</v>
      </c>
      <c r="Q20" s="193">
        <v>0</v>
      </c>
      <c r="R20" s="194">
        <v>0</v>
      </c>
      <c r="S20" s="265">
        <v>0</v>
      </c>
      <c r="T20" s="286">
        <f t="shared" si="0"/>
        <v>47</v>
      </c>
      <c r="U20" s="196">
        <f t="shared" si="1"/>
        <v>1</v>
      </c>
      <c r="V20" s="196">
        <f t="shared" si="2"/>
        <v>48</v>
      </c>
      <c r="W20" s="188"/>
      <c r="X20" s="188"/>
    </row>
    <row r="21" spans="1:24" ht="11.25">
      <c r="A21" s="268" t="s">
        <v>92</v>
      </c>
      <c r="B21" s="237">
        <v>0</v>
      </c>
      <c r="C21" s="194">
        <v>0</v>
      </c>
      <c r="D21" s="265">
        <v>0</v>
      </c>
      <c r="E21" s="237">
        <v>67</v>
      </c>
      <c r="F21" s="194">
        <v>27</v>
      </c>
      <c r="G21" s="265">
        <v>94</v>
      </c>
      <c r="H21" s="193">
        <v>0</v>
      </c>
      <c r="I21" s="194">
        <v>0</v>
      </c>
      <c r="J21" s="265">
        <v>0</v>
      </c>
      <c r="K21" s="193">
        <v>8</v>
      </c>
      <c r="L21" s="194">
        <v>1</v>
      </c>
      <c r="M21" s="265">
        <v>9</v>
      </c>
      <c r="N21" s="193">
        <v>0</v>
      </c>
      <c r="O21" s="194">
        <v>0</v>
      </c>
      <c r="P21" s="265">
        <v>0</v>
      </c>
      <c r="Q21" s="193">
        <v>0</v>
      </c>
      <c r="R21" s="194">
        <v>0</v>
      </c>
      <c r="S21" s="265">
        <v>0</v>
      </c>
      <c r="T21" s="286">
        <f t="shared" si="0"/>
        <v>75</v>
      </c>
      <c r="U21" s="196">
        <f t="shared" si="1"/>
        <v>28</v>
      </c>
      <c r="V21" s="196">
        <f t="shared" si="2"/>
        <v>103</v>
      </c>
      <c r="W21" s="188"/>
      <c r="X21" s="188"/>
    </row>
    <row r="22" spans="1:24" ht="11.25">
      <c r="A22" s="268" t="s">
        <v>93</v>
      </c>
      <c r="B22" s="237">
        <v>102</v>
      </c>
      <c r="C22" s="194">
        <v>1</v>
      </c>
      <c r="D22" s="265">
        <v>103</v>
      </c>
      <c r="E22" s="237">
        <v>207</v>
      </c>
      <c r="F22" s="194">
        <v>2</v>
      </c>
      <c r="G22" s="265">
        <v>209</v>
      </c>
      <c r="H22" s="193">
        <v>11</v>
      </c>
      <c r="I22" s="194">
        <v>0</v>
      </c>
      <c r="J22" s="265">
        <v>11</v>
      </c>
      <c r="K22" s="193">
        <v>53</v>
      </c>
      <c r="L22" s="194">
        <v>0</v>
      </c>
      <c r="M22" s="265">
        <v>53</v>
      </c>
      <c r="N22" s="193">
        <v>0</v>
      </c>
      <c r="O22" s="194">
        <v>0</v>
      </c>
      <c r="P22" s="265">
        <v>0</v>
      </c>
      <c r="Q22" s="193">
        <v>13</v>
      </c>
      <c r="R22" s="194">
        <v>0</v>
      </c>
      <c r="S22" s="265">
        <v>13</v>
      </c>
      <c r="T22" s="286">
        <f t="shared" si="0"/>
        <v>386</v>
      </c>
      <c r="U22" s="196">
        <f t="shared" si="1"/>
        <v>3</v>
      </c>
      <c r="V22" s="196">
        <f t="shared" si="2"/>
        <v>389</v>
      </c>
      <c r="W22" s="188"/>
      <c r="X22" s="188"/>
    </row>
    <row r="23" spans="1:24" ht="11.25">
      <c r="A23" s="268" t="s">
        <v>94</v>
      </c>
      <c r="B23" s="237">
        <v>0</v>
      </c>
      <c r="C23" s="194">
        <v>0</v>
      </c>
      <c r="D23" s="265">
        <v>0</v>
      </c>
      <c r="E23" s="237">
        <v>7</v>
      </c>
      <c r="F23" s="194">
        <v>6</v>
      </c>
      <c r="G23" s="265">
        <v>13</v>
      </c>
      <c r="H23" s="193">
        <v>0</v>
      </c>
      <c r="I23" s="194">
        <v>0</v>
      </c>
      <c r="J23" s="265">
        <v>0</v>
      </c>
      <c r="K23" s="193">
        <v>0</v>
      </c>
      <c r="L23" s="194">
        <v>0</v>
      </c>
      <c r="M23" s="265">
        <v>0</v>
      </c>
      <c r="N23" s="193">
        <v>0</v>
      </c>
      <c r="O23" s="194">
        <v>0</v>
      </c>
      <c r="P23" s="265">
        <v>0</v>
      </c>
      <c r="Q23" s="193">
        <v>0</v>
      </c>
      <c r="R23" s="194">
        <v>0</v>
      </c>
      <c r="S23" s="265">
        <v>0</v>
      </c>
      <c r="T23" s="286">
        <f t="shared" si="0"/>
        <v>7</v>
      </c>
      <c r="U23" s="196">
        <f t="shared" si="1"/>
        <v>6</v>
      </c>
      <c r="V23" s="196">
        <f t="shared" si="2"/>
        <v>13</v>
      </c>
      <c r="W23" s="188"/>
      <c r="X23" s="188"/>
    </row>
    <row r="24" spans="1:24" ht="22.5">
      <c r="A24" s="277" t="s">
        <v>96</v>
      </c>
      <c r="B24" s="237">
        <v>1</v>
      </c>
      <c r="C24" s="194">
        <v>6</v>
      </c>
      <c r="D24" s="265">
        <v>7</v>
      </c>
      <c r="E24" s="237">
        <v>13</v>
      </c>
      <c r="F24" s="194">
        <v>57</v>
      </c>
      <c r="G24" s="265">
        <v>70</v>
      </c>
      <c r="H24" s="193">
        <v>0</v>
      </c>
      <c r="I24" s="194">
        <v>0</v>
      </c>
      <c r="J24" s="265">
        <v>0</v>
      </c>
      <c r="K24" s="193">
        <v>5</v>
      </c>
      <c r="L24" s="194">
        <v>3</v>
      </c>
      <c r="M24" s="265">
        <v>8</v>
      </c>
      <c r="N24" s="193">
        <v>2</v>
      </c>
      <c r="O24" s="194">
        <v>6</v>
      </c>
      <c r="P24" s="265">
        <v>8</v>
      </c>
      <c r="Q24" s="193">
        <v>2</v>
      </c>
      <c r="R24" s="194">
        <v>4</v>
      </c>
      <c r="S24" s="265">
        <v>6</v>
      </c>
      <c r="T24" s="286">
        <f t="shared" si="0"/>
        <v>23</v>
      </c>
      <c r="U24" s="196">
        <f t="shared" si="1"/>
        <v>76</v>
      </c>
      <c r="V24" s="196">
        <f t="shared" si="2"/>
        <v>99</v>
      </c>
      <c r="W24" s="188"/>
      <c r="X24" s="188"/>
    </row>
    <row r="25" spans="1:24" ht="11.25">
      <c r="A25" s="268" t="s">
        <v>95</v>
      </c>
      <c r="B25" s="237">
        <v>10</v>
      </c>
      <c r="C25" s="194">
        <v>0</v>
      </c>
      <c r="D25" s="265">
        <v>10</v>
      </c>
      <c r="E25" s="237">
        <v>94</v>
      </c>
      <c r="F25" s="194">
        <v>3</v>
      </c>
      <c r="G25" s="265">
        <v>97</v>
      </c>
      <c r="H25" s="193">
        <v>0</v>
      </c>
      <c r="I25" s="194">
        <v>0</v>
      </c>
      <c r="J25" s="265">
        <v>0</v>
      </c>
      <c r="K25" s="193">
        <v>0</v>
      </c>
      <c r="L25" s="194">
        <v>0</v>
      </c>
      <c r="M25" s="265">
        <v>0</v>
      </c>
      <c r="N25" s="193">
        <v>8</v>
      </c>
      <c r="O25" s="194">
        <v>0</v>
      </c>
      <c r="P25" s="265">
        <v>8</v>
      </c>
      <c r="Q25" s="193">
        <v>0</v>
      </c>
      <c r="R25" s="194">
        <v>0</v>
      </c>
      <c r="S25" s="265">
        <v>0</v>
      </c>
      <c r="T25" s="286">
        <f t="shared" si="0"/>
        <v>112</v>
      </c>
      <c r="U25" s="196">
        <f t="shared" si="1"/>
        <v>3</v>
      </c>
      <c r="V25" s="196">
        <f t="shared" si="2"/>
        <v>115</v>
      </c>
      <c r="W25" s="188"/>
      <c r="X25" s="188"/>
    </row>
    <row r="26" spans="1:24" ht="11.25">
      <c r="A26" s="268" t="s">
        <v>97</v>
      </c>
      <c r="B26" s="237">
        <v>0</v>
      </c>
      <c r="C26" s="194">
        <v>0</v>
      </c>
      <c r="D26" s="265">
        <v>0</v>
      </c>
      <c r="E26" s="237">
        <v>38</v>
      </c>
      <c r="F26" s="194">
        <v>0</v>
      </c>
      <c r="G26" s="265">
        <v>38</v>
      </c>
      <c r="H26" s="193">
        <v>0</v>
      </c>
      <c r="I26" s="194">
        <v>0</v>
      </c>
      <c r="J26" s="265">
        <v>0</v>
      </c>
      <c r="K26" s="193">
        <v>0</v>
      </c>
      <c r="L26" s="194">
        <v>0</v>
      </c>
      <c r="M26" s="265">
        <v>0</v>
      </c>
      <c r="N26" s="193">
        <v>0</v>
      </c>
      <c r="O26" s="194">
        <v>0</v>
      </c>
      <c r="P26" s="265">
        <v>0</v>
      </c>
      <c r="Q26" s="193">
        <v>0</v>
      </c>
      <c r="R26" s="194">
        <v>0</v>
      </c>
      <c r="S26" s="265">
        <v>0</v>
      </c>
      <c r="T26" s="286">
        <f t="shared" si="0"/>
        <v>38</v>
      </c>
      <c r="U26" s="196">
        <f t="shared" si="1"/>
        <v>0</v>
      </c>
      <c r="V26" s="196">
        <f t="shared" si="2"/>
        <v>38</v>
      </c>
      <c r="W26" s="188"/>
      <c r="X26" s="188"/>
    </row>
    <row r="27" spans="1:24" ht="11.25">
      <c r="A27" s="268" t="s">
        <v>98</v>
      </c>
      <c r="B27" s="237">
        <v>0</v>
      </c>
      <c r="C27" s="194">
        <v>0</v>
      </c>
      <c r="D27" s="265">
        <v>0</v>
      </c>
      <c r="E27" s="237">
        <v>36</v>
      </c>
      <c r="F27" s="194">
        <v>0</v>
      </c>
      <c r="G27" s="265">
        <v>36</v>
      </c>
      <c r="H27" s="193">
        <v>0</v>
      </c>
      <c r="I27" s="194">
        <v>0</v>
      </c>
      <c r="J27" s="265">
        <v>0</v>
      </c>
      <c r="K27" s="193">
        <v>29</v>
      </c>
      <c r="L27" s="194">
        <v>0</v>
      </c>
      <c r="M27" s="265">
        <v>29</v>
      </c>
      <c r="N27" s="193">
        <v>0</v>
      </c>
      <c r="O27" s="194">
        <v>0</v>
      </c>
      <c r="P27" s="265">
        <v>0</v>
      </c>
      <c r="Q27" s="193">
        <v>0</v>
      </c>
      <c r="R27" s="194">
        <v>0</v>
      </c>
      <c r="S27" s="265">
        <v>0</v>
      </c>
      <c r="T27" s="286">
        <f t="shared" si="0"/>
        <v>65</v>
      </c>
      <c r="U27" s="196">
        <f t="shared" si="1"/>
        <v>0</v>
      </c>
      <c r="V27" s="196">
        <f t="shared" si="2"/>
        <v>65</v>
      </c>
      <c r="W27" s="188"/>
      <c r="X27" s="188"/>
    </row>
    <row r="28" spans="1:24" ht="11.25">
      <c r="A28" s="268" t="s">
        <v>99</v>
      </c>
      <c r="B28" s="237">
        <v>0</v>
      </c>
      <c r="C28" s="194">
        <v>0</v>
      </c>
      <c r="D28" s="265">
        <v>0</v>
      </c>
      <c r="E28" s="237">
        <v>12</v>
      </c>
      <c r="F28" s="194">
        <v>7</v>
      </c>
      <c r="G28" s="265">
        <v>19</v>
      </c>
      <c r="H28" s="193">
        <v>0</v>
      </c>
      <c r="I28" s="194">
        <v>0</v>
      </c>
      <c r="J28" s="265">
        <v>0</v>
      </c>
      <c r="K28" s="193">
        <v>0</v>
      </c>
      <c r="L28" s="194">
        <v>0</v>
      </c>
      <c r="M28" s="265">
        <v>0</v>
      </c>
      <c r="N28" s="193">
        <v>0</v>
      </c>
      <c r="O28" s="194">
        <v>0</v>
      </c>
      <c r="P28" s="265">
        <v>0</v>
      </c>
      <c r="Q28" s="193">
        <v>0</v>
      </c>
      <c r="R28" s="194">
        <v>0</v>
      </c>
      <c r="S28" s="265">
        <v>0</v>
      </c>
      <c r="T28" s="286">
        <f t="shared" si="0"/>
        <v>12</v>
      </c>
      <c r="U28" s="196">
        <f t="shared" si="1"/>
        <v>7</v>
      </c>
      <c r="V28" s="196">
        <f t="shared" si="2"/>
        <v>19</v>
      </c>
      <c r="W28" s="188"/>
      <c r="X28" s="188"/>
    </row>
    <row r="29" spans="1:24" ht="11.25">
      <c r="A29" s="268" t="s">
        <v>100</v>
      </c>
      <c r="B29" s="237">
        <v>83</v>
      </c>
      <c r="C29" s="194">
        <v>35</v>
      </c>
      <c r="D29" s="265">
        <v>118</v>
      </c>
      <c r="E29" s="237">
        <v>100</v>
      </c>
      <c r="F29" s="194">
        <v>19</v>
      </c>
      <c r="G29" s="265">
        <v>119</v>
      </c>
      <c r="H29" s="193">
        <v>0</v>
      </c>
      <c r="I29" s="194">
        <v>0</v>
      </c>
      <c r="J29" s="265">
        <v>0</v>
      </c>
      <c r="K29" s="193">
        <v>55</v>
      </c>
      <c r="L29" s="194">
        <v>5</v>
      </c>
      <c r="M29" s="265">
        <v>60</v>
      </c>
      <c r="N29" s="193">
        <v>0</v>
      </c>
      <c r="O29" s="194">
        <v>0</v>
      </c>
      <c r="P29" s="265">
        <v>0</v>
      </c>
      <c r="Q29" s="193">
        <v>0</v>
      </c>
      <c r="R29" s="194">
        <v>0</v>
      </c>
      <c r="S29" s="265">
        <v>0</v>
      </c>
      <c r="T29" s="286">
        <f t="shared" si="0"/>
        <v>238</v>
      </c>
      <c r="U29" s="196">
        <f t="shared" si="1"/>
        <v>59</v>
      </c>
      <c r="V29" s="196">
        <f t="shared" si="2"/>
        <v>297</v>
      </c>
      <c r="W29" s="188"/>
      <c r="X29" s="188"/>
    </row>
    <row r="30" spans="1:24" ht="11.25">
      <c r="A30" s="268" t="s">
        <v>101</v>
      </c>
      <c r="B30" s="237">
        <v>0</v>
      </c>
      <c r="C30" s="194">
        <v>0</v>
      </c>
      <c r="D30" s="265">
        <v>0</v>
      </c>
      <c r="E30" s="237">
        <v>13</v>
      </c>
      <c r="F30" s="194">
        <v>0</v>
      </c>
      <c r="G30" s="265">
        <v>13</v>
      </c>
      <c r="H30" s="193">
        <v>0</v>
      </c>
      <c r="I30" s="194">
        <v>0</v>
      </c>
      <c r="J30" s="265">
        <v>0</v>
      </c>
      <c r="K30" s="193">
        <v>0</v>
      </c>
      <c r="L30" s="194">
        <v>0</v>
      </c>
      <c r="M30" s="265">
        <v>0</v>
      </c>
      <c r="N30" s="193">
        <v>0</v>
      </c>
      <c r="O30" s="194">
        <v>0</v>
      </c>
      <c r="P30" s="265">
        <v>0</v>
      </c>
      <c r="Q30" s="193">
        <v>0</v>
      </c>
      <c r="R30" s="194">
        <v>0</v>
      </c>
      <c r="S30" s="265">
        <v>0</v>
      </c>
      <c r="T30" s="286">
        <f t="shared" si="0"/>
        <v>13</v>
      </c>
      <c r="U30" s="196">
        <f t="shared" si="1"/>
        <v>0</v>
      </c>
      <c r="V30" s="196">
        <f t="shared" si="2"/>
        <v>13</v>
      </c>
      <c r="W30" s="188"/>
      <c r="X30" s="188"/>
    </row>
    <row r="31" spans="1:24" ht="11.25">
      <c r="A31" s="268" t="s">
        <v>102</v>
      </c>
      <c r="B31" s="237">
        <v>104</v>
      </c>
      <c r="C31" s="194">
        <v>14</v>
      </c>
      <c r="D31" s="265">
        <v>118</v>
      </c>
      <c r="E31" s="237">
        <v>208</v>
      </c>
      <c r="F31" s="194">
        <v>16</v>
      </c>
      <c r="G31" s="265">
        <v>224</v>
      </c>
      <c r="H31" s="193">
        <v>0</v>
      </c>
      <c r="I31" s="194">
        <v>0</v>
      </c>
      <c r="J31" s="265">
        <v>0</v>
      </c>
      <c r="K31" s="193">
        <v>42</v>
      </c>
      <c r="L31" s="194">
        <v>2</v>
      </c>
      <c r="M31" s="265">
        <v>44</v>
      </c>
      <c r="N31" s="193">
        <v>7</v>
      </c>
      <c r="O31" s="194">
        <v>0</v>
      </c>
      <c r="P31" s="265">
        <v>7</v>
      </c>
      <c r="Q31" s="193">
        <v>0</v>
      </c>
      <c r="R31" s="194">
        <v>0</v>
      </c>
      <c r="S31" s="265">
        <v>0</v>
      </c>
      <c r="T31" s="286">
        <f t="shared" si="0"/>
        <v>361</v>
      </c>
      <c r="U31" s="196">
        <f t="shared" si="1"/>
        <v>32</v>
      </c>
      <c r="V31" s="196">
        <f t="shared" si="2"/>
        <v>393</v>
      </c>
      <c r="W31" s="188"/>
      <c r="X31" s="188"/>
    </row>
    <row r="32" spans="1:24" ht="11.25">
      <c r="A32" s="268" t="s">
        <v>111</v>
      </c>
      <c r="B32" s="237">
        <v>0</v>
      </c>
      <c r="C32" s="194">
        <v>0</v>
      </c>
      <c r="D32" s="265">
        <v>0</v>
      </c>
      <c r="E32" s="237">
        <v>0</v>
      </c>
      <c r="F32" s="194">
        <v>0</v>
      </c>
      <c r="G32" s="265">
        <v>0</v>
      </c>
      <c r="H32" s="193">
        <v>0</v>
      </c>
      <c r="I32" s="194">
        <v>0</v>
      </c>
      <c r="J32" s="265">
        <v>0</v>
      </c>
      <c r="K32" s="193">
        <v>1</v>
      </c>
      <c r="L32" s="194">
        <v>6</v>
      </c>
      <c r="M32" s="265">
        <v>7</v>
      </c>
      <c r="N32" s="193">
        <v>0</v>
      </c>
      <c r="O32" s="194">
        <v>0</v>
      </c>
      <c r="P32" s="265">
        <v>0</v>
      </c>
      <c r="Q32" s="193">
        <v>0</v>
      </c>
      <c r="R32" s="194">
        <v>0</v>
      </c>
      <c r="S32" s="265">
        <v>0</v>
      </c>
      <c r="T32" s="286">
        <f t="shared" si="0"/>
        <v>1</v>
      </c>
      <c r="U32" s="196">
        <f t="shared" si="1"/>
        <v>6</v>
      </c>
      <c r="V32" s="196">
        <f t="shared" si="2"/>
        <v>7</v>
      </c>
      <c r="W32" s="188"/>
      <c r="X32" s="188"/>
    </row>
    <row r="33" spans="1:24" ht="11.25">
      <c r="A33" s="268" t="s">
        <v>103</v>
      </c>
      <c r="B33" s="237">
        <v>45</v>
      </c>
      <c r="C33" s="194">
        <v>0</v>
      </c>
      <c r="D33" s="265">
        <v>45</v>
      </c>
      <c r="E33" s="237">
        <v>250</v>
      </c>
      <c r="F33" s="194">
        <v>7</v>
      </c>
      <c r="G33" s="265">
        <v>257</v>
      </c>
      <c r="H33" s="193">
        <v>24</v>
      </c>
      <c r="I33" s="194">
        <v>1</v>
      </c>
      <c r="J33" s="265">
        <v>25</v>
      </c>
      <c r="K33" s="193">
        <v>45</v>
      </c>
      <c r="L33" s="194">
        <v>0</v>
      </c>
      <c r="M33" s="265">
        <v>45</v>
      </c>
      <c r="N33" s="193">
        <v>0</v>
      </c>
      <c r="O33" s="194">
        <v>0</v>
      </c>
      <c r="P33" s="265">
        <v>0</v>
      </c>
      <c r="Q33" s="193">
        <v>0</v>
      </c>
      <c r="R33" s="194">
        <v>0</v>
      </c>
      <c r="S33" s="265">
        <v>0</v>
      </c>
      <c r="T33" s="286">
        <f t="shared" si="0"/>
        <v>364</v>
      </c>
      <c r="U33" s="196">
        <f t="shared" si="1"/>
        <v>8</v>
      </c>
      <c r="V33" s="196">
        <f t="shared" si="2"/>
        <v>372</v>
      </c>
      <c r="W33" s="188"/>
      <c r="X33" s="188"/>
    </row>
    <row r="34" spans="1:24" ht="11.25">
      <c r="A34" s="268" t="s">
        <v>104</v>
      </c>
      <c r="B34" s="237">
        <v>16</v>
      </c>
      <c r="C34" s="194">
        <v>28</v>
      </c>
      <c r="D34" s="265">
        <v>44</v>
      </c>
      <c r="E34" s="237">
        <v>55</v>
      </c>
      <c r="F34" s="194">
        <v>100</v>
      </c>
      <c r="G34" s="265">
        <v>155</v>
      </c>
      <c r="H34" s="193">
        <v>0</v>
      </c>
      <c r="I34" s="194">
        <v>0</v>
      </c>
      <c r="J34" s="265">
        <v>0</v>
      </c>
      <c r="K34" s="193">
        <v>10</v>
      </c>
      <c r="L34" s="194">
        <v>10</v>
      </c>
      <c r="M34" s="265">
        <v>20</v>
      </c>
      <c r="N34" s="193">
        <v>0</v>
      </c>
      <c r="O34" s="194">
        <v>0</v>
      </c>
      <c r="P34" s="265">
        <v>0</v>
      </c>
      <c r="Q34" s="193">
        <v>0</v>
      </c>
      <c r="R34" s="194">
        <v>0</v>
      </c>
      <c r="S34" s="265">
        <v>0</v>
      </c>
      <c r="T34" s="286">
        <f t="shared" si="0"/>
        <v>81</v>
      </c>
      <c r="U34" s="196">
        <f t="shared" si="1"/>
        <v>138</v>
      </c>
      <c r="V34" s="196">
        <f t="shared" si="2"/>
        <v>219</v>
      </c>
      <c r="W34" s="188"/>
      <c r="X34" s="188"/>
    </row>
    <row r="35" spans="1:24" ht="11.25">
      <c r="A35" s="268" t="s">
        <v>108</v>
      </c>
      <c r="B35" s="237">
        <v>0</v>
      </c>
      <c r="C35" s="194">
        <v>0</v>
      </c>
      <c r="D35" s="265">
        <v>0</v>
      </c>
      <c r="E35" s="237">
        <v>11</v>
      </c>
      <c r="F35" s="194">
        <v>5</v>
      </c>
      <c r="G35" s="265">
        <v>16</v>
      </c>
      <c r="H35" s="193">
        <v>0</v>
      </c>
      <c r="I35" s="194">
        <v>0</v>
      </c>
      <c r="J35" s="265">
        <v>0</v>
      </c>
      <c r="K35" s="193">
        <v>0</v>
      </c>
      <c r="L35" s="194">
        <v>0</v>
      </c>
      <c r="M35" s="265">
        <v>0</v>
      </c>
      <c r="N35" s="193">
        <v>0</v>
      </c>
      <c r="O35" s="194">
        <v>0</v>
      </c>
      <c r="P35" s="265">
        <v>0</v>
      </c>
      <c r="Q35" s="193">
        <v>0</v>
      </c>
      <c r="R35" s="194">
        <v>0</v>
      </c>
      <c r="S35" s="265">
        <v>0</v>
      </c>
      <c r="T35" s="286">
        <f t="shared" si="0"/>
        <v>11</v>
      </c>
      <c r="U35" s="196">
        <f t="shared" si="1"/>
        <v>5</v>
      </c>
      <c r="V35" s="196">
        <f t="shared" si="2"/>
        <v>16</v>
      </c>
      <c r="W35" s="188"/>
      <c r="X35" s="188"/>
    </row>
    <row r="36" spans="1:22" s="267" customFormat="1" ht="12">
      <c r="A36" s="266" t="s">
        <v>139</v>
      </c>
      <c r="B36" s="237"/>
      <c r="C36" s="194"/>
      <c r="D36" s="265"/>
      <c r="E36" s="237"/>
      <c r="F36" s="194"/>
      <c r="G36" s="265"/>
      <c r="H36" s="237"/>
      <c r="I36" s="194"/>
      <c r="J36" s="265"/>
      <c r="K36" s="237"/>
      <c r="L36" s="194"/>
      <c r="M36" s="265"/>
      <c r="N36" s="237"/>
      <c r="O36" s="194"/>
      <c r="P36" s="265"/>
      <c r="Q36" s="237"/>
      <c r="R36" s="194"/>
      <c r="S36" s="265"/>
      <c r="T36" s="237"/>
      <c r="U36" s="194"/>
      <c r="V36" s="194"/>
    </row>
    <row r="37" spans="1:22" s="267" customFormat="1" ht="11.25">
      <c r="A37" s="268" t="s">
        <v>116</v>
      </c>
      <c r="B37" s="237">
        <v>0</v>
      </c>
      <c r="C37" s="194">
        <v>0</v>
      </c>
      <c r="D37" s="265">
        <v>0</v>
      </c>
      <c r="E37" s="237">
        <v>2</v>
      </c>
      <c r="F37" s="194">
        <v>10</v>
      </c>
      <c r="G37" s="265">
        <v>12</v>
      </c>
      <c r="H37" s="237">
        <v>0</v>
      </c>
      <c r="I37" s="194">
        <v>0</v>
      </c>
      <c r="J37" s="265">
        <v>0</v>
      </c>
      <c r="K37" s="237">
        <v>0</v>
      </c>
      <c r="L37" s="194">
        <v>0</v>
      </c>
      <c r="M37" s="265">
        <v>0</v>
      </c>
      <c r="N37" s="237">
        <v>0</v>
      </c>
      <c r="O37" s="194">
        <v>0</v>
      </c>
      <c r="P37" s="265">
        <v>0</v>
      </c>
      <c r="Q37" s="237">
        <v>0</v>
      </c>
      <c r="R37" s="194">
        <v>0</v>
      </c>
      <c r="S37" s="265">
        <v>0</v>
      </c>
      <c r="T37" s="286">
        <f aca="true" t="shared" si="3" ref="T37:T48">SUM(Q37,N37,K37,H37,E37,B37)</f>
        <v>2</v>
      </c>
      <c r="U37" s="196">
        <f aca="true" t="shared" si="4" ref="U37:U48">SUM(R37,O37,L37,I37,F37,C37)</f>
        <v>10</v>
      </c>
      <c r="V37" s="196">
        <f aca="true" t="shared" si="5" ref="V37:V48">SUM(S37,P37,M37,J37,G37,D37)</f>
        <v>12</v>
      </c>
    </row>
    <row r="38" spans="1:22" s="267" customFormat="1" ht="11.25">
      <c r="A38" s="268" t="s">
        <v>87</v>
      </c>
      <c r="B38" s="237">
        <v>0</v>
      </c>
      <c r="C38" s="194">
        <v>0</v>
      </c>
      <c r="D38" s="265">
        <v>0</v>
      </c>
      <c r="E38" s="237">
        <v>0</v>
      </c>
      <c r="F38" s="194">
        <v>0</v>
      </c>
      <c r="G38" s="265">
        <v>0</v>
      </c>
      <c r="H38" s="237">
        <v>0</v>
      </c>
      <c r="I38" s="194">
        <v>0</v>
      </c>
      <c r="J38" s="265">
        <v>0</v>
      </c>
      <c r="K38" s="237">
        <v>0</v>
      </c>
      <c r="L38" s="194">
        <v>0</v>
      </c>
      <c r="M38" s="265">
        <v>0</v>
      </c>
      <c r="N38" s="237">
        <v>0</v>
      </c>
      <c r="O38" s="194">
        <v>0</v>
      </c>
      <c r="P38" s="265">
        <v>0</v>
      </c>
      <c r="Q38" s="237">
        <v>0</v>
      </c>
      <c r="R38" s="194">
        <v>1</v>
      </c>
      <c r="S38" s="265">
        <v>1</v>
      </c>
      <c r="T38" s="286">
        <f t="shared" si="3"/>
        <v>0</v>
      </c>
      <c r="U38" s="196">
        <f t="shared" si="4"/>
        <v>1</v>
      </c>
      <c r="V38" s="196">
        <f t="shared" si="5"/>
        <v>1</v>
      </c>
    </row>
    <row r="39" spans="1:22" s="267" customFormat="1" ht="11.25">
      <c r="A39" s="268" t="s">
        <v>88</v>
      </c>
      <c r="B39" s="237">
        <v>0</v>
      </c>
      <c r="C39" s="194">
        <v>0</v>
      </c>
      <c r="D39" s="265">
        <v>0</v>
      </c>
      <c r="E39" s="237">
        <v>0</v>
      </c>
      <c r="F39" s="194">
        <v>0</v>
      </c>
      <c r="G39" s="265">
        <v>0</v>
      </c>
      <c r="H39" s="237">
        <v>0</v>
      </c>
      <c r="I39" s="194">
        <v>0</v>
      </c>
      <c r="J39" s="265">
        <v>0</v>
      </c>
      <c r="K39" s="237">
        <v>1</v>
      </c>
      <c r="L39" s="194">
        <v>0</v>
      </c>
      <c r="M39" s="265">
        <v>1</v>
      </c>
      <c r="N39" s="237">
        <v>0</v>
      </c>
      <c r="O39" s="194">
        <v>0</v>
      </c>
      <c r="P39" s="265">
        <v>0</v>
      </c>
      <c r="Q39" s="237">
        <v>5</v>
      </c>
      <c r="R39" s="194">
        <v>1</v>
      </c>
      <c r="S39" s="265">
        <v>6</v>
      </c>
      <c r="T39" s="286">
        <f t="shared" si="3"/>
        <v>6</v>
      </c>
      <c r="U39" s="196">
        <f t="shared" si="4"/>
        <v>1</v>
      </c>
      <c r="V39" s="196">
        <f t="shared" si="5"/>
        <v>7</v>
      </c>
    </row>
    <row r="40" spans="1:22" s="267" customFormat="1" ht="11.25">
      <c r="A40" s="268" t="s">
        <v>128</v>
      </c>
      <c r="B40" s="237">
        <v>0</v>
      </c>
      <c r="C40" s="194">
        <v>0</v>
      </c>
      <c r="D40" s="265">
        <v>0</v>
      </c>
      <c r="E40" s="237">
        <v>0</v>
      </c>
      <c r="F40" s="194">
        <v>0</v>
      </c>
      <c r="G40" s="265">
        <v>0</v>
      </c>
      <c r="H40" s="237">
        <v>0</v>
      </c>
      <c r="I40" s="194">
        <v>0</v>
      </c>
      <c r="J40" s="265">
        <v>0</v>
      </c>
      <c r="K40" s="237">
        <v>0</v>
      </c>
      <c r="L40" s="194">
        <v>0</v>
      </c>
      <c r="M40" s="265">
        <v>0</v>
      </c>
      <c r="N40" s="237">
        <v>0</v>
      </c>
      <c r="O40" s="194">
        <v>0</v>
      </c>
      <c r="P40" s="265">
        <v>0</v>
      </c>
      <c r="Q40" s="237">
        <v>1</v>
      </c>
      <c r="R40" s="194">
        <v>1</v>
      </c>
      <c r="S40" s="265">
        <v>2</v>
      </c>
      <c r="T40" s="286">
        <f t="shared" si="3"/>
        <v>1</v>
      </c>
      <c r="U40" s="196">
        <f t="shared" si="4"/>
        <v>1</v>
      </c>
      <c r="V40" s="196">
        <f t="shared" si="5"/>
        <v>2</v>
      </c>
    </row>
    <row r="41" spans="1:22" s="267" customFormat="1" ht="11.25">
      <c r="A41" s="268" t="s">
        <v>118</v>
      </c>
      <c r="B41" s="237">
        <v>0</v>
      </c>
      <c r="C41" s="194">
        <v>0</v>
      </c>
      <c r="D41" s="265">
        <v>0</v>
      </c>
      <c r="E41" s="237">
        <v>13</v>
      </c>
      <c r="F41" s="194">
        <v>4</v>
      </c>
      <c r="G41" s="265">
        <v>17</v>
      </c>
      <c r="H41" s="237">
        <v>0</v>
      </c>
      <c r="I41" s="194">
        <v>0</v>
      </c>
      <c r="J41" s="265">
        <v>0</v>
      </c>
      <c r="K41" s="237">
        <v>7</v>
      </c>
      <c r="L41" s="194">
        <v>6</v>
      </c>
      <c r="M41" s="265">
        <v>13</v>
      </c>
      <c r="N41" s="237">
        <v>0</v>
      </c>
      <c r="O41" s="194">
        <v>0</v>
      </c>
      <c r="P41" s="265">
        <v>0</v>
      </c>
      <c r="Q41" s="237">
        <v>4</v>
      </c>
      <c r="R41" s="194">
        <v>1</v>
      </c>
      <c r="S41" s="265">
        <v>5</v>
      </c>
      <c r="T41" s="286">
        <f t="shared" si="3"/>
        <v>24</v>
      </c>
      <c r="U41" s="196">
        <f t="shared" si="4"/>
        <v>11</v>
      </c>
      <c r="V41" s="196">
        <f t="shared" si="5"/>
        <v>35</v>
      </c>
    </row>
    <row r="42" spans="1:22" s="267" customFormat="1" ht="11.25">
      <c r="A42" s="268" t="s">
        <v>119</v>
      </c>
      <c r="B42" s="237">
        <v>0</v>
      </c>
      <c r="C42" s="194">
        <v>0</v>
      </c>
      <c r="D42" s="265">
        <v>0</v>
      </c>
      <c r="E42" s="237">
        <v>7</v>
      </c>
      <c r="F42" s="194">
        <v>2</v>
      </c>
      <c r="G42" s="265">
        <v>9</v>
      </c>
      <c r="H42" s="237">
        <v>0</v>
      </c>
      <c r="I42" s="194">
        <v>0</v>
      </c>
      <c r="J42" s="265">
        <v>0</v>
      </c>
      <c r="K42" s="237">
        <v>0</v>
      </c>
      <c r="L42" s="194">
        <v>0</v>
      </c>
      <c r="M42" s="265">
        <v>0</v>
      </c>
      <c r="N42" s="237">
        <v>0</v>
      </c>
      <c r="O42" s="194">
        <v>0</v>
      </c>
      <c r="P42" s="265">
        <v>0</v>
      </c>
      <c r="Q42" s="237">
        <v>0</v>
      </c>
      <c r="R42" s="194">
        <v>0</v>
      </c>
      <c r="S42" s="265">
        <v>0</v>
      </c>
      <c r="T42" s="286">
        <f t="shared" si="3"/>
        <v>7</v>
      </c>
      <c r="U42" s="196">
        <f t="shared" si="4"/>
        <v>2</v>
      </c>
      <c r="V42" s="196">
        <f t="shared" si="5"/>
        <v>9</v>
      </c>
    </row>
    <row r="43" spans="1:22" s="267" customFormat="1" ht="11.25">
      <c r="A43" s="268" t="s">
        <v>120</v>
      </c>
      <c r="B43" s="237">
        <v>0</v>
      </c>
      <c r="C43" s="194">
        <v>0</v>
      </c>
      <c r="D43" s="265">
        <v>0</v>
      </c>
      <c r="E43" s="237">
        <v>17</v>
      </c>
      <c r="F43" s="194">
        <v>1</v>
      </c>
      <c r="G43" s="265">
        <v>18</v>
      </c>
      <c r="H43" s="237">
        <v>0</v>
      </c>
      <c r="I43" s="194">
        <v>0</v>
      </c>
      <c r="J43" s="265">
        <v>0</v>
      </c>
      <c r="K43" s="237">
        <v>0</v>
      </c>
      <c r="L43" s="194">
        <v>0</v>
      </c>
      <c r="M43" s="265">
        <v>0</v>
      </c>
      <c r="N43" s="237">
        <v>0</v>
      </c>
      <c r="O43" s="194">
        <v>0</v>
      </c>
      <c r="P43" s="265">
        <v>0</v>
      </c>
      <c r="Q43" s="237">
        <v>0</v>
      </c>
      <c r="R43" s="194">
        <v>0</v>
      </c>
      <c r="S43" s="265">
        <v>0</v>
      </c>
      <c r="T43" s="286">
        <f t="shared" si="3"/>
        <v>17</v>
      </c>
      <c r="U43" s="196">
        <f t="shared" si="4"/>
        <v>1</v>
      </c>
      <c r="V43" s="196">
        <f t="shared" si="5"/>
        <v>18</v>
      </c>
    </row>
    <row r="44" spans="1:22" s="267" customFormat="1" ht="11.25">
      <c r="A44" s="268" t="s">
        <v>121</v>
      </c>
      <c r="B44" s="237">
        <v>0</v>
      </c>
      <c r="C44" s="194">
        <v>0</v>
      </c>
      <c r="D44" s="265">
        <v>0</v>
      </c>
      <c r="E44" s="237">
        <v>0</v>
      </c>
      <c r="F44" s="194">
        <v>0</v>
      </c>
      <c r="G44" s="265">
        <v>0</v>
      </c>
      <c r="H44" s="237">
        <v>0</v>
      </c>
      <c r="I44" s="194">
        <v>0</v>
      </c>
      <c r="J44" s="265">
        <v>0</v>
      </c>
      <c r="K44" s="237">
        <v>3</v>
      </c>
      <c r="L44" s="194">
        <v>8</v>
      </c>
      <c r="M44" s="265">
        <v>11</v>
      </c>
      <c r="N44" s="237">
        <v>0</v>
      </c>
      <c r="O44" s="194">
        <v>0</v>
      </c>
      <c r="P44" s="265">
        <v>0</v>
      </c>
      <c r="Q44" s="237">
        <v>0</v>
      </c>
      <c r="R44" s="194">
        <v>0</v>
      </c>
      <c r="S44" s="265">
        <v>0</v>
      </c>
      <c r="T44" s="286">
        <f t="shared" si="3"/>
        <v>3</v>
      </c>
      <c r="U44" s="196">
        <f t="shared" si="4"/>
        <v>8</v>
      </c>
      <c r="V44" s="196">
        <f t="shared" si="5"/>
        <v>11</v>
      </c>
    </row>
    <row r="45" spans="1:22" s="267" customFormat="1" ht="11.25">
      <c r="A45" s="268" t="s">
        <v>122</v>
      </c>
      <c r="B45" s="237">
        <v>0</v>
      </c>
      <c r="C45" s="194">
        <v>0</v>
      </c>
      <c r="D45" s="265">
        <v>0</v>
      </c>
      <c r="E45" s="237">
        <v>0</v>
      </c>
      <c r="F45" s="194">
        <v>0</v>
      </c>
      <c r="G45" s="265">
        <v>0</v>
      </c>
      <c r="H45" s="237">
        <v>0</v>
      </c>
      <c r="I45" s="194">
        <v>0</v>
      </c>
      <c r="J45" s="265">
        <v>0</v>
      </c>
      <c r="K45" s="237">
        <v>4</v>
      </c>
      <c r="L45" s="194">
        <v>0</v>
      </c>
      <c r="M45" s="265">
        <v>4</v>
      </c>
      <c r="N45" s="237">
        <v>0</v>
      </c>
      <c r="O45" s="194">
        <v>0</v>
      </c>
      <c r="P45" s="265">
        <v>0</v>
      </c>
      <c r="Q45" s="237">
        <v>0</v>
      </c>
      <c r="R45" s="194">
        <v>0</v>
      </c>
      <c r="S45" s="265">
        <v>0</v>
      </c>
      <c r="T45" s="286">
        <f t="shared" si="3"/>
        <v>4</v>
      </c>
      <c r="U45" s="196">
        <f t="shared" si="4"/>
        <v>0</v>
      </c>
      <c r="V45" s="196">
        <f t="shared" si="5"/>
        <v>4</v>
      </c>
    </row>
    <row r="46" spans="1:22" s="267" customFormat="1" ht="11.25">
      <c r="A46" s="268" t="s">
        <v>99</v>
      </c>
      <c r="B46" s="237">
        <v>0</v>
      </c>
      <c r="C46" s="194">
        <v>0</v>
      </c>
      <c r="D46" s="265">
        <v>0</v>
      </c>
      <c r="E46" s="237">
        <v>0</v>
      </c>
      <c r="F46" s="194">
        <v>0</v>
      </c>
      <c r="G46" s="265">
        <v>0</v>
      </c>
      <c r="H46" s="237">
        <v>0</v>
      </c>
      <c r="I46" s="194">
        <v>0</v>
      </c>
      <c r="J46" s="265">
        <v>0</v>
      </c>
      <c r="K46" s="237">
        <v>0</v>
      </c>
      <c r="L46" s="194">
        <v>0</v>
      </c>
      <c r="M46" s="265">
        <v>0</v>
      </c>
      <c r="N46" s="237">
        <v>0</v>
      </c>
      <c r="O46" s="194">
        <v>0</v>
      </c>
      <c r="P46" s="265">
        <v>0</v>
      </c>
      <c r="Q46" s="237">
        <v>0</v>
      </c>
      <c r="R46" s="194">
        <v>1</v>
      </c>
      <c r="S46" s="265">
        <v>1</v>
      </c>
      <c r="T46" s="286">
        <f t="shared" si="3"/>
        <v>0</v>
      </c>
      <c r="U46" s="196">
        <f t="shared" si="4"/>
        <v>1</v>
      </c>
      <c r="V46" s="196">
        <f t="shared" si="5"/>
        <v>1</v>
      </c>
    </row>
    <row r="47" spans="1:22" s="267" customFormat="1" ht="11.25">
      <c r="A47" s="268" t="s">
        <v>123</v>
      </c>
      <c r="B47" s="237">
        <v>0</v>
      </c>
      <c r="C47" s="194">
        <v>0</v>
      </c>
      <c r="D47" s="265">
        <v>0</v>
      </c>
      <c r="E47" s="237">
        <v>3</v>
      </c>
      <c r="F47" s="194">
        <v>18</v>
      </c>
      <c r="G47" s="265">
        <v>21</v>
      </c>
      <c r="H47" s="237">
        <v>0</v>
      </c>
      <c r="I47" s="194">
        <v>0</v>
      </c>
      <c r="J47" s="265">
        <v>0</v>
      </c>
      <c r="K47" s="237">
        <v>0</v>
      </c>
      <c r="L47" s="194">
        <v>0</v>
      </c>
      <c r="M47" s="265">
        <v>0</v>
      </c>
      <c r="N47" s="237">
        <v>0</v>
      </c>
      <c r="O47" s="194">
        <v>0</v>
      </c>
      <c r="P47" s="265">
        <v>0</v>
      </c>
      <c r="Q47" s="237">
        <v>0</v>
      </c>
      <c r="R47" s="194">
        <v>0</v>
      </c>
      <c r="S47" s="265">
        <v>0</v>
      </c>
      <c r="T47" s="286">
        <f t="shared" si="3"/>
        <v>3</v>
      </c>
      <c r="U47" s="196">
        <f t="shared" si="4"/>
        <v>18</v>
      </c>
      <c r="V47" s="196">
        <f t="shared" si="5"/>
        <v>21</v>
      </c>
    </row>
    <row r="48" spans="1:22" s="267" customFormat="1" ht="11.25">
      <c r="A48" s="268" t="s">
        <v>124</v>
      </c>
      <c r="B48" s="237">
        <v>0</v>
      </c>
      <c r="C48" s="194">
        <v>0</v>
      </c>
      <c r="D48" s="265">
        <v>0</v>
      </c>
      <c r="E48" s="237">
        <v>0</v>
      </c>
      <c r="F48" s="194">
        <v>0</v>
      </c>
      <c r="G48" s="265">
        <v>0</v>
      </c>
      <c r="H48" s="237">
        <v>0</v>
      </c>
      <c r="I48" s="194">
        <v>0</v>
      </c>
      <c r="J48" s="265">
        <v>0</v>
      </c>
      <c r="K48" s="237">
        <v>0</v>
      </c>
      <c r="L48" s="194">
        <v>0</v>
      </c>
      <c r="M48" s="265">
        <v>0</v>
      </c>
      <c r="N48" s="237">
        <v>0</v>
      </c>
      <c r="O48" s="194">
        <v>0</v>
      </c>
      <c r="P48" s="265">
        <v>0</v>
      </c>
      <c r="Q48" s="237">
        <v>10</v>
      </c>
      <c r="R48" s="194">
        <v>0</v>
      </c>
      <c r="S48" s="265">
        <v>10</v>
      </c>
      <c r="T48" s="286">
        <f t="shared" si="3"/>
        <v>10</v>
      </c>
      <c r="U48" s="196">
        <f t="shared" si="4"/>
        <v>0</v>
      </c>
      <c r="V48" s="196">
        <f t="shared" si="5"/>
        <v>10</v>
      </c>
    </row>
    <row r="49" spans="1:22" s="267" customFormat="1" ht="11.25">
      <c r="A49" s="268" t="s">
        <v>125</v>
      </c>
      <c r="B49" s="237">
        <v>0</v>
      </c>
      <c r="C49" s="194">
        <v>0</v>
      </c>
      <c r="D49" s="265">
        <v>0</v>
      </c>
      <c r="E49" s="278">
        <v>14</v>
      </c>
      <c r="F49" s="279">
        <v>0</v>
      </c>
      <c r="G49" s="280">
        <v>14</v>
      </c>
      <c r="H49" s="194">
        <v>0</v>
      </c>
      <c r="I49" s="194">
        <v>0</v>
      </c>
      <c r="J49" s="265">
        <v>0</v>
      </c>
      <c r="K49" s="278">
        <v>8</v>
      </c>
      <c r="L49" s="279">
        <v>0</v>
      </c>
      <c r="M49" s="280">
        <v>8</v>
      </c>
      <c r="N49" s="194">
        <v>0</v>
      </c>
      <c r="O49" s="194">
        <v>0</v>
      </c>
      <c r="P49" s="265">
        <v>0</v>
      </c>
      <c r="Q49" s="278">
        <v>0</v>
      </c>
      <c r="R49" s="279">
        <v>0</v>
      </c>
      <c r="S49" s="280">
        <v>0</v>
      </c>
      <c r="T49" s="286">
        <f>SUM(Q49,N49,K49,H49,E49,B49)</f>
        <v>22</v>
      </c>
      <c r="U49" s="196">
        <f>SUM(R49,O49,L49,I49,F49,C49)</f>
        <v>0</v>
      </c>
      <c r="V49" s="196">
        <f>SUM(S49,P49,M49,J49,G49,D49)</f>
        <v>22</v>
      </c>
    </row>
    <row r="50" spans="1:22" s="207" customFormat="1" ht="12">
      <c r="A50" s="207" t="s">
        <v>12</v>
      </c>
      <c r="B50" s="208">
        <f>SUM(B12:B49)</f>
        <v>709</v>
      </c>
      <c r="C50" s="209">
        <f aca="true" t="shared" si="6" ref="C50:V50">SUM(C12:C49)</f>
        <v>455</v>
      </c>
      <c r="D50" s="269">
        <f t="shared" si="6"/>
        <v>1164</v>
      </c>
      <c r="E50" s="209">
        <f t="shared" si="6"/>
        <v>1850</v>
      </c>
      <c r="F50" s="209">
        <f t="shared" si="6"/>
        <v>1050</v>
      </c>
      <c r="G50" s="269">
        <f t="shared" si="6"/>
        <v>2900</v>
      </c>
      <c r="H50" s="209">
        <f t="shared" si="6"/>
        <v>54</v>
      </c>
      <c r="I50" s="209">
        <f t="shared" si="6"/>
        <v>23</v>
      </c>
      <c r="J50" s="269">
        <f t="shared" si="6"/>
        <v>77</v>
      </c>
      <c r="K50" s="209">
        <f t="shared" si="6"/>
        <v>390</v>
      </c>
      <c r="L50" s="209">
        <f t="shared" si="6"/>
        <v>200</v>
      </c>
      <c r="M50" s="269">
        <f t="shared" si="6"/>
        <v>590</v>
      </c>
      <c r="N50" s="209">
        <f t="shared" si="6"/>
        <v>38</v>
      </c>
      <c r="O50" s="209">
        <f t="shared" si="6"/>
        <v>12</v>
      </c>
      <c r="P50" s="269">
        <f t="shared" si="6"/>
        <v>50</v>
      </c>
      <c r="Q50" s="209">
        <f t="shared" si="6"/>
        <v>43</v>
      </c>
      <c r="R50" s="209">
        <f t="shared" si="6"/>
        <v>9</v>
      </c>
      <c r="S50" s="269">
        <f t="shared" si="6"/>
        <v>52</v>
      </c>
      <c r="T50" s="209">
        <f t="shared" si="6"/>
        <v>3084</v>
      </c>
      <c r="U50" s="209">
        <f t="shared" si="6"/>
        <v>1749</v>
      </c>
      <c r="V50" s="209">
        <f t="shared" si="6"/>
        <v>4833</v>
      </c>
    </row>
    <row r="51" spans="1:24" ht="11.25">
      <c r="A51" s="268"/>
      <c r="B51" s="237"/>
      <c r="C51" s="194"/>
      <c r="D51" s="265"/>
      <c r="E51" s="237"/>
      <c r="F51" s="194"/>
      <c r="G51" s="265"/>
      <c r="H51" s="193"/>
      <c r="I51" s="194"/>
      <c r="J51" s="265"/>
      <c r="K51" s="193"/>
      <c r="L51" s="194"/>
      <c r="M51" s="265"/>
      <c r="N51" s="193"/>
      <c r="O51" s="194"/>
      <c r="P51" s="265"/>
      <c r="Q51" s="193"/>
      <c r="R51" s="194"/>
      <c r="S51" s="265"/>
      <c r="T51" s="286"/>
      <c r="U51" s="196"/>
      <c r="V51" s="196"/>
      <c r="W51" s="188"/>
      <c r="X51" s="188"/>
    </row>
    <row r="52" spans="1:24" s="293" customFormat="1" ht="12">
      <c r="A52" s="205" t="s">
        <v>142</v>
      </c>
      <c r="B52" s="290"/>
      <c r="C52" s="291"/>
      <c r="D52" s="270"/>
      <c r="E52" s="290"/>
      <c r="F52" s="291"/>
      <c r="G52" s="270"/>
      <c r="H52" s="292"/>
      <c r="I52" s="291"/>
      <c r="J52" s="270"/>
      <c r="K52" s="292"/>
      <c r="L52" s="291"/>
      <c r="M52" s="270"/>
      <c r="N52" s="292"/>
      <c r="O52" s="291"/>
      <c r="P52" s="270"/>
      <c r="Q52" s="292"/>
      <c r="R52" s="291"/>
      <c r="S52" s="270"/>
      <c r="T52" s="273"/>
      <c r="U52" s="274"/>
      <c r="V52" s="274"/>
      <c r="W52" s="205"/>
      <c r="X52" s="205"/>
    </row>
    <row r="53" spans="1:24" s="293" customFormat="1" ht="12">
      <c r="A53" s="205" t="s">
        <v>138</v>
      </c>
      <c r="B53" s="290"/>
      <c r="C53" s="291"/>
      <c r="D53" s="270"/>
      <c r="E53" s="290"/>
      <c r="F53" s="291"/>
      <c r="G53" s="270"/>
      <c r="H53" s="292"/>
      <c r="I53" s="291"/>
      <c r="J53" s="270"/>
      <c r="K53" s="292"/>
      <c r="L53" s="291"/>
      <c r="M53" s="270"/>
      <c r="N53" s="292"/>
      <c r="O53" s="291"/>
      <c r="P53" s="270"/>
      <c r="Q53" s="292"/>
      <c r="R53" s="291"/>
      <c r="S53" s="270"/>
      <c r="T53" s="273"/>
      <c r="U53" s="274"/>
      <c r="V53" s="274"/>
      <c r="W53" s="205"/>
      <c r="X53" s="205"/>
    </row>
    <row r="54" spans="1:24" ht="11.25">
      <c r="A54" s="268" t="s">
        <v>109</v>
      </c>
      <c r="B54" s="237">
        <v>30</v>
      </c>
      <c r="C54" s="194">
        <v>0</v>
      </c>
      <c r="D54" s="265">
        <v>30</v>
      </c>
      <c r="E54" s="237">
        <v>24</v>
      </c>
      <c r="F54" s="194">
        <v>1</v>
      </c>
      <c r="G54" s="265">
        <v>25</v>
      </c>
      <c r="H54" s="193">
        <v>0</v>
      </c>
      <c r="I54" s="194">
        <v>0</v>
      </c>
      <c r="J54" s="265">
        <v>0</v>
      </c>
      <c r="K54" s="193">
        <v>0</v>
      </c>
      <c r="L54" s="194">
        <v>0</v>
      </c>
      <c r="M54" s="265">
        <v>0</v>
      </c>
      <c r="N54" s="193">
        <v>0</v>
      </c>
      <c r="O54" s="194">
        <v>0</v>
      </c>
      <c r="P54" s="265">
        <v>0</v>
      </c>
      <c r="Q54" s="193">
        <v>0</v>
      </c>
      <c r="R54" s="194">
        <v>0</v>
      </c>
      <c r="S54" s="265">
        <v>0</v>
      </c>
      <c r="T54" s="286">
        <f t="shared" si="0"/>
        <v>54</v>
      </c>
      <c r="U54" s="196">
        <f t="shared" si="1"/>
        <v>1</v>
      </c>
      <c r="V54" s="196">
        <f t="shared" si="2"/>
        <v>55</v>
      </c>
      <c r="W54" s="188"/>
      <c r="X54" s="188"/>
    </row>
    <row r="55" spans="1:24" ht="11.25">
      <c r="A55" s="268" t="s">
        <v>86</v>
      </c>
      <c r="B55" s="237">
        <v>27</v>
      </c>
      <c r="C55" s="194">
        <v>9</v>
      </c>
      <c r="D55" s="265">
        <v>36</v>
      </c>
      <c r="E55" s="237">
        <v>36</v>
      </c>
      <c r="F55" s="194">
        <v>14</v>
      </c>
      <c r="G55" s="265">
        <v>50</v>
      </c>
      <c r="H55" s="193">
        <v>0</v>
      </c>
      <c r="I55" s="194">
        <v>0</v>
      </c>
      <c r="J55" s="265">
        <v>0</v>
      </c>
      <c r="K55" s="193">
        <v>0</v>
      </c>
      <c r="L55" s="194">
        <v>0</v>
      </c>
      <c r="M55" s="265">
        <v>0</v>
      </c>
      <c r="N55" s="193">
        <v>0</v>
      </c>
      <c r="O55" s="194">
        <v>0</v>
      </c>
      <c r="P55" s="265">
        <v>0</v>
      </c>
      <c r="Q55" s="193">
        <v>0</v>
      </c>
      <c r="R55" s="194">
        <v>0</v>
      </c>
      <c r="S55" s="265">
        <v>0</v>
      </c>
      <c r="T55" s="286">
        <f t="shared" si="0"/>
        <v>63</v>
      </c>
      <c r="U55" s="196">
        <f t="shared" si="1"/>
        <v>23</v>
      </c>
      <c r="V55" s="196">
        <f t="shared" si="2"/>
        <v>86</v>
      </c>
      <c r="W55" s="188"/>
      <c r="X55" s="188"/>
    </row>
    <row r="56" spans="1:24" ht="11.25">
      <c r="A56" s="268" t="s">
        <v>110</v>
      </c>
      <c r="B56" s="237">
        <v>0</v>
      </c>
      <c r="C56" s="194">
        <v>0</v>
      </c>
      <c r="D56" s="265">
        <v>0</v>
      </c>
      <c r="E56" s="237">
        <v>0</v>
      </c>
      <c r="F56" s="194">
        <v>0</v>
      </c>
      <c r="G56" s="265">
        <v>0</v>
      </c>
      <c r="H56" s="193">
        <v>0</v>
      </c>
      <c r="I56" s="194">
        <v>0</v>
      </c>
      <c r="J56" s="265">
        <v>0</v>
      </c>
      <c r="K56" s="193">
        <v>0</v>
      </c>
      <c r="L56" s="194">
        <v>0</v>
      </c>
      <c r="M56" s="265">
        <v>0</v>
      </c>
      <c r="N56" s="193">
        <v>0</v>
      </c>
      <c r="O56" s="194">
        <v>0</v>
      </c>
      <c r="P56" s="265">
        <v>0</v>
      </c>
      <c r="Q56" s="193">
        <v>7</v>
      </c>
      <c r="R56" s="194">
        <v>2</v>
      </c>
      <c r="S56" s="265">
        <v>9</v>
      </c>
      <c r="T56" s="286">
        <f t="shared" si="0"/>
        <v>7</v>
      </c>
      <c r="U56" s="196">
        <f t="shared" si="1"/>
        <v>2</v>
      </c>
      <c r="V56" s="196">
        <f t="shared" si="2"/>
        <v>9</v>
      </c>
      <c r="W56" s="188"/>
      <c r="X56" s="188"/>
    </row>
    <row r="57" spans="1:24" ht="11.25">
      <c r="A57" s="268" t="s">
        <v>87</v>
      </c>
      <c r="B57" s="237">
        <v>77</v>
      </c>
      <c r="C57" s="194">
        <v>71</v>
      </c>
      <c r="D57" s="265">
        <v>148</v>
      </c>
      <c r="E57" s="237">
        <v>116</v>
      </c>
      <c r="F57" s="194">
        <v>115</v>
      </c>
      <c r="G57" s="265">
        <v>231</v>
      </c>
      <c r="H57" s="193">
        <v>8</v>
      </c>
      <c r="I57" s="194">
        <v>10</v>
      </c>
      <c r="J57" s="265">
        <v>18</v>
      </c>
      <c r="K57" s="193">
        <v>29</v>
      </c>
      <c r="L57" s="194">
        <v>34</v>
      </c>
      <c r="M57" s="265">
        <v>63</v>
      </c>
      <c r="N57" s="193">
        <v>9</v>
      </c>
      <c r="O57" s="194">
        <v>3</v>
      </c>
      <c r="P57" s="265">
        <v>12</v>
      </c>
      <c r="Q57" s="193">
        <v>0</v>
      </c>
      <c r="R57" s="194">
        <v>0</v>
      </c>
      <c r="S57" s="265">
        <v>0</v>
      </c>
      <c r="T57" s="286">
        <f t="shared" si="0"/>
        <v>239</v>
      </c>
      <c r="U57" s="196">
        <f t="shared" si="1"/>
        <v>233</v>
      </c>
      <c r="V57" s="196">
        <f t="shared" si="2"/>
        <v>472</v>
      </c>
      <c r="W57" s="188"/>
      <c r="X57" s="188"/>
    </row>
    <row r="58" spans="1:24" ht="11.25">
      <c r="A58" s="268" t="s">
        <v>88</v>
      </c>
      <c r="B58" s="237">
        <v>42</v>
      </c>
      <c r="C58" s="194">
        <v>3</v>
      </c>
      <c r="D58" s="265">
        <v>45</v>
      </c>
      <c r="E58" s="237">
        <v>204</v>
      </c>
      <c r="F58" s="194">
        <v>3</v>
      </c>
      <c r="G58" s="265">
        <v>207</v>
      </c>
      <c r="H58" s="193">
        <v>4</v>
      </c>
      <c r="I58" s="194">
        <v>0</v>
      </c>
      <c r="J58" s="265">
        <v>4</v>
      </c>
      <c r="K58" s="193">
        <v>50</v>
      </c>
      <c r="L58" s="194">
        <v>0</v>
      </c>
      <c r="M58" s="265">
        <v>50</v>
      </c>
      <c r="N58" s="193">
        <v>5</v>
      </c>
      <c r="O58" s="194">
        <v>0</v>
      </c>
      <c r="P58" s="265">
        <v>5</v>
      </c>
      <c r="Q58" s="193">
        <v>0</v>
      </c>
      <c r="R58" s="194">
        <v>0</v>
      </c>
      <c r="S58" s="265">
        <v>0</v>
      </c>
      <c r="T58" s="286">
        <f t="shared" si="0"/>
        <v>305</v>
      </c>
      <c r="U58" s="196">
        <f t="shared" si="1"/>
        <v>6</v>
      </c>
      <c r="V58" s="196">
        <f t="shared" si="2"/>
        <v>311</v>
      </c>
      <c r="W58" s="188"/>
      <c r="X58" s="188"/>
    </row>
    <row r="59" spans="1:24" ht="11.25">
      <c r="A59" s="268" t="s">
        <v>89</v>
      </c>
      <c r="B59" s="237">
        <v>59</v>
      </c>
      <c r="C59" s="194">
        <v>1</v>
      </c>
      <c r="D59" s="265">
        <v>60</v>
      </c>
      <c r="E59" s="237">
        <v>109</v>
      </c>
      <c r="F59" s="194">
        <v>3</v>
      </c>
      <c r="G59" s="265">
        <v>112</v>
      </c>
      <c r="H59" s="193">
        <v>0</v>
      </c>
      <c r="I59" s="194">
        <v>0</v>
      </c>
      <c r="J59" s="265">
        <v>0</v>
      </c>
      <c r="K59" s="193">
        <v>0</v>
      </c>
      <c r="L59" s="194">
        <v>0</v>
      </c>
      <c r="M59" s="265">
        <v>0</v>
      </c>
      <c r="N59" s="193">
        <v>0</v>
      </c>
      <c r="O59" s="194">
        <v>0</v>
      </c>
      <c r="P59" s="265">
        <v>0</v>
      </c>
      <c r="Q59" s="193">
        <v>0</v>
      </c>
      <c r="R59" s="194">
        <v>0</v>
      </c>
      <c r="S59" s="265">
        <v>0</v>
      </c>
      <c r="T59" s="286">
        <f t="shared" si="0"/>
        <v>168</v>
      </c>
      <c r="U59" s="196">
        <f t="shared" si="1"/>
        <v>4</v>
      </c>
      <c r="V59" s="196">
        <f t="shared" si="2"/>
        <v>172</v>
      </c>
      <c r="W59" s="188"/>
      <c r="X59" s="188"/>
    </row>
    <row r="60" spans="1:24" ht="11.25">
      <c r="A60" s="268" t="s">
        <v>107</v>
      </c>
      <c r="B60" s="237">
        <v>4</v>
      </c>
      <c r="C60" s="194">
        <v>46</v>
      </c>
      <c r="D60" s="265">
        <v>50</v>
      </c>
      <c r="E60" s="237">
        <v>4</v>
      </c>
      <c r="F60" s="194">
        <v>123</v>
      </c>
      <c r="G60" s="265">
        <v>127</v>
      </c>
      <c r="H60" s="193">
        <v>0</v>
      </c>
      <c r="I60" s="194">
        <v>0</v>
      </c>
      <c r="J60" s="265">
        <v>0</v>
      </c>
      <c r="K60" s="193">
        <v>4</v>
      </c>
      <c r="L60" s="194">
        <v>14</v>
      </c>
      <c r="M60" s="265">
        <v>18</v>
      </c>
      <c r="N60" s="193">
        <v>0</v>
      </c>
      <c r="O60" s="194">
        <v>0</v>
      </c>
      <c r="P60" s="265">
        <v>0</v>
      </c>
      <c r="Q60" s="193">
        <v>0</v>
      </c>
      <c r="R60" s="194">
        <v>0</v>
      </c>
      <c r="S60" s="265">
        <v>0</v>
      </c>
      <c r="T60" s="286">
        <f t="shared" si="0"/>
        <v>12</v>
      </c>
      <c r="U60" s="196">
        <f t="shared" si="1"/>
        <v>183</v>
      </c>
      <c r="V60" s="196">
        <f t="shared" si="2"/>
        <v>195</v>
      </c>
      <c r="W60" s="188"/>
      <c r="X60" s="188"/>
    </row>
    <row r="61" spans="1:24" ht="22.5">
      <c r="A61" s="277" t="s">
        <v>90</v>
      </c>
      <c r="B61" s="237">
        <v>10</v>
      </c>
      <c r="C61" s="194">
        <v>148</v>
      </c>
      <c r="D61" s="265">
        <v>158</v>
      </c>
      <c r="E61" s="237">
        <v>27</v>
      </c>
      <c r="F61" s="194">
        <v>331</v>
      </c>
      <c r="G61" s="265">
        <v>358</v>
      </c>
      <c r="H61" s="193">
        <v>1</v>
      </c>
      <c r="I61" s="194">
        <v>13</v>
      </c>
      <c r="J61" s="265">
        <v>14</v>
      </c>
      <c r="K61" s="193">
        <v>3</v>
      </c>
      <c r="L61" s="194">
        <v>89</v>
      </c>
      <c r="M61" s="265">
        <v>92</v>
      </c>
      <c r="N61" s="193">
        <v>0</v>
      </c>
      <c r="O61" s="194">
        <v>0</v>
      </c>
      <c r="P61" s="265">
        <v>0</v>
      </c>
      <c r="Q61" s="193">
        <v>0</v>
      </c>
      <c r="R61" s="194">
        <v>0</v>
      </c>
      <c r="S61" s="265">
        <v>0</v>
      </c>
      <c r="T61" s="286">
        <f t="shared" si="0"/>
        <v>41</v>
      </c>
      <c r="U61" s="196">
        <f t="shared" si="1"/>
        <v>581</v>
      </c>
      <c r="V61" s="196">
        <f t="shared" si="2"/>
        <v>622</v>
      </c>
      <c r="W61" s="188"/>
      <c r="X61" s="188"/>
    </row>
    <row r="62" spans="1:24" ht="11.25">
      <c r="A62" s="268" t="s">
        <v>91</v>
      </c>
      <c r="B62" s="237">
        <v>7</v>
      </c>
      <c r="C62" s="194">
        <v>0</v>
      </c>
      <c r="D62" s="265">
        <v>7</v>
      </c>
      <c r="E62" s="237">
        <v>32</v>
      </c>
      <c r="F62" s="194">
        <v>0</v>
      </c>
      <c r="G62" s="265">
        <v>32</v>
      </c>
      <c r="H62" s="193">
        <v>0</v>
      </c>
      <c r="I62" s="194">
        <v>0</v>
      </c>
      <c r="J62" s="265">
        <v>0</v>
      </c>
      <c r="K62" s="193">
        <v>9</v>
      </c>
      <c r="L62" s="194">
        <v>0</v>
      </c>
      <c r="M62" s="265">
        <v>9</v>
      </c>
      <c r="N62" s="193">
        <v>0</v>
      </c>
      <c r="O62" s="194">
        <v>0</v>
      </c>
      <c r="P62" s="265">
        <v>0</v>
      </c>
      <c r="Q62" s="193">
        <v>3</v>
      </c>
      <c r="R62" s="194">
        <v>0</v>
      </c>
      <c r="S62" s="265">
        <v>3</v>
      </c>
      <c r="T62" s="286">
        <f t="shared" si="0"/>
        <v>51</v>
      </c>
      <c r="U62" s="196">
        <f t="shared" si="1"/>
        <v>0</v>
      </c>
      <c r="V62" s="196">
        <f t="shared" si="2"/>
        <v>51</v>
      </c>
      <c r="W62" s="188"/>
      <c r="X62" s="188"/>
    </row>
    <row r="63" spans="1:24" ht="11.25">
      <c r="A63" s="268" t="s">
        <v>92</v>
      </c>
      <c r="B63" s="237">
        <v>0</v>
      </c>
      <c r="C63" s="194">
        <v>0</v>
      </c>
      <c r="D63" s="265">
        <v>0</v>
      </c>
      <c r="E63" s="237">
        <v>91</v>
      </c>
      <c r="F63" s="194">
        <v>20</v>
      </c>
      <c r="G63" s="265">
        <v>111</v>
      </c>
      <c r="H63" s="193">
        <v>0</v>
      </c>
      <c r="I63" s="194">
        <v>0</v>
      </c>
      <c r="J63" s="265">
        <v>0</v>
      </c>
      <c r="K63" s="193">
        <v>0</v>
      </c>
      <c r="L63" s="194">
        <v>0</v>
      </c>
      <c r="M63" s="265">
        <v>0</v>
      </c>
      <c r="N63" s="193">
        <v>0</v>
      </c>
      <c r="O63" s="194">
        <v>0</v>
      </c>
      <c r="P63" s="265">
        <v>0</v>
      </c>
      <c r="Q63" s="193">
        <v>0</v>
      </c>
      <c r="R63" s="194">
        <v>0</v>
      </c>
      <c r="S63" s="265">
        <v>0</v>
      </c>
      <c r="T63" s="286">
        <f t="shared" si="0"/>
        <v>91</v>
      </c>
      <c r="U63" s="196">
        <f t="shared" si="1"/>
        <v>20</v>
      </c>
      <c r="V63" s="196">
        <f t="shared" si="2"/>
        <v>111</v>
      </c>
      <c r="W63" s="188"/>
      <c r="X63" s="188"/>
    </row>
    <row r="64" spans="1:24" ht="11.25">
      <c r="A64" s="268" t="s">
        <v>93</v>
      </c>
      <c r="B64" s="237">
        <v>75</v>
      </c>
      <c r="C64" s="194">
        <v>0</v>
      </c>
      <c r="D64" s="265">
        <v>75</v>
      </c>
      <c r="E64" s="237">
        <v>178</v>
      </c>
      <c r="F64" s="194">
        <v>2</v>
      </c>
      <c r="G64" s="265">
        <v>180</v>
      </c>
      <c r="H64" s="193">
        <v>10</v>
      </c>
      <c r="I64" s="194">
        <v>0</v>
      </c>
      <c r="J64" s="265">
        <v>10</v>
      </c>
      <c r="K64" s="193">
        <v>47</v>
      </c>
      <c r="L64" s="194">
        <v>0</v>
      </c>
      <c r="M64" s="265">
        <v>47</v>
      </c>
      <c r="N64" s="193">
        <v>0</v>
      </c>
      <c r="O64" s="194">
        <v>0</v>
      </c>
      <c r="P64" s="265">
        <v>0</v>
      </c>
      <c r="Q64" s="193">
        <v>6</v>
      </c>
      <c r="R64" s="194">
        <v>0</v>
      </c>
      <c r="S64" s="265">
        <v>6</v>
      </c>
      <c r="T64" s="286">
        <f t="shared" si="0"/>
        <v>316</v>
      </c>
      <c r="U64" s="196">
        <f t="shared" si="1"/>
        <v>2</v>
      </c>
      <c r="V64" s="196">
        <f t="shared" si="2"/>
        <v>318</v>
      </c>
      <c r="W64" s="188"/>
      <c r="X64" s="188"/>
    </row>
    <row r="65" spans="1:24" ht="11.25">
      <c r="A65" s="268" t="s">
        <v>94</v>
      </c>
      <c r="B65" s="237">
        <v>0</v>
      </c>
      <c r="C65" s="194">
        <v>0</v>
      </c>
      <c r="D65" s="265">
        <v>0</v>
      </c>
      <c r="E65" s="237">
        <v>3</v>
      </c>
      <c r="F65" s="194">
        <v>7</v>
      </c>
      <c r="G65" s="265">
        <v>10</v>
      </c>
      <c r="H65" s="193">
        <v>0</v>
      </c>
      <c r="I65" s="194">
        <v>0</v>
      </c>
      <c r="J65" s="265">
        <v>0</v>
      </c>
      <c r="K65" s="193">
        <v>0</v>
      </c>
      <c r="L65" s="194">
        <v>0</v>
      </c>
      <c r="M65" s="265">
        <v>0</v>
      </c>
      <c r="N65" s="193">
        <v>0</v>
      </c>
      <c r="O65" s="194">
        <v>0</v>
      </c>
      <c r="P65" s="265">
        <v>0</v>
      </c>
      <c r="Q65" s="193">
        <v>0</v>
      </c>
      <c r="R65" s="194">
        <v>0</v>
      </c>
      <c r="S65" s="265">
        <v>0</v>
      </c>
      <c r="T65" s="286">
        <f t="shared" si="0"/>
        <v>3</v>
      </c>
      <c r="U65" s="196">
        <f t="shared" si="1"/>
        <v>7</v>
      </c>
      <c r="V65" s="196">
        <f t="shared" si="2"/>
        <v>10</v>
      </c>
      <c r="W65" s="188"/>
      <c r="X65" s="188"/>
    </row>
    <row r="66" spans="1:24" ht="22.5">
      <c r="A66" s="277" t="s">
        <v>96</v>
      </c>
      <c r="B66" s="237">
        <v>0</v>
      </c>
      <c r="C66" s="194">
        <v>5</v>
      </c>
      <c r="D66" s="265">
        <v>5</v>
      </c>
      <c r="E66" s="237">
        <v>12</v>
      </c>
      <c r="F66" s="194">
        <v>39</v>
      </c>
      <c r="G66" s="265">
        <v>51</v>
      </c>
      <c r="H66" s="193">
        <v>0</v>
      </c>
      <c r="I66" s="194">
        <v>0</v>
      </c>
      <c r="J66" s="265">
        <v>0</v>
      </c>
      <c r="K66" s="193">
        <v>5</v>
      </c>
      <c r="L66" s="194">
        <v>3</v>
      </c>
      <c r="M66" s="265">
        <v>8</v>
      </c>
      <c r="N66" s="193">
        <v>0</v>
      </c>
      <c r="O66" s="194">
        <v>2</v>
      </c>
      <c r="P66" s="265">
        <v>2</v>
      </c>
      <c r="Q66" s="193">
        <v>1</v>
      </c>
      <c r="R66" s="194">
        <v>6</v>
      </c>
      <c r="S66" s="265">
        <v>7</v>
      </c>
      <c r="T66" s="286">
        <f t="shared" si="0"/>
        <v>18</v>
      </c>
      <c r="U66" s="196">
        <f t="shared" si="1"/>
        <v>55</v>
      </c>
      <c r="V66" s="196">
        <f t="shared" si="2"/>
        <v>73</v>
      </c>
      <c r="W66" s="188"/>
      <c r="X66" s="188"/>
    </row>
    <row r="67" spans="1:24" ht="11.25">
      <c r="A67" s="268" t="s">
        <v>95</v>
      </c>
      <c r="B67" s="237">
        <v>6</v>
      </c>
      <c r="C67" s="194">
        <v>0</v>
      </c>
      <c r="D67" s="265">
        <v>6</v>
      </c>
      <c r="E67" s="237">
        <v>56</v>
      </c>
      <c r="F67" s="194">
        <v>4</v>
      </c>
      <c r="G67" s="265">
        <v>60</v>
      </c>
      <c r="H67" s="193">
        <v>0</v>
      </c>
      <c r="I67" s="194">
        <v>0</v>
      </c>
      <c r="J67" s="265">
        <v>0</v>
      </c>
      <c r="K67" s="193">
        <v>0</v>
      </c>
      <c r="L67" s="194">
        <v>0</v>
      </c>
      <c r="M67" s="265">
        <v>0</v>
      </c>
      <c r="N67" s="193">
        <v>9</v>
      </c>
      <c r="O67" s="194">
        <v>0</v>
      </c>
      <c r="P67" s="265">
        <v>9</v>
      </c>
      <c r="Q67" s="193">
        <v>0</v>
      </c>
      <c r="R67" s="194">
        <v>0</v>
      </c>
      <c r="S67" s="265">
        <v>0</v>
      </c>
      <c r="T67" s="286">
        <f t="shared" si="0"/>
        <v>71</v>
      </c>
      <c r="U67" s="196">
        <f t="shared" si="1"/>
        <v>4</v>
      </c>
      <c r="V67" s="196">
        <f t="shared" si="2"/>
        <v>75</v>
      </c>
      <c r="W67" s="188"/>
      <c r="X67" s="188"/>
    </row>
    <row r="68" spans="1:24" ht="11.25">
      <c r="A68" s="268" t="s">
        <v>97</v>
      </c>
      <c r="B68" s="237">
        <v>0</v>
      </c>
      <c r="C68" s="194">
        <v>0</v>
      </c>
      <c r="D68" s="265">
        <v>0</v>
      </c>
      <c r="E68" s="237">
        <v>24</v>
      </c>
      <c r="F68" s="194">
        <v>0</v>
      </c>
      <c r="G68" s="265">
        <v>24</v>
      </c>
      <c r="H68" s="193">
        <v>0</v>
      </c>
      <c r="I68" s="194">
        <v>0</v>
      </c>
      <c r="J68" s="265">
        <v>0</v>
      </c>
      <c r="K68" s="193">
        <v>0</v>
      </c>
      <c r="L68" s="194">
        <v>0</v>
      </c>
      <c r="M68" s="265">
        <v>0</v>
      </c>
      <c r="N68" s="193">
        <v>0</v>
      </c>
      <c r="O68" s="194">
        <v>0</v>
      </c>
      <c r="P68" s="265">
        <v>0</v>
      </c>
      <c r="Q68" s="193">
        <v>0</v>
      </c>
      <c r="R68" s="194">
        <v>0</v>
      </c>
      <c r="S68" s="265">
        <v>0</v>
      </c>
      <c r="T68" s="286">
        <f t="shared" si="0"/>
        <v>24</v>
      </c>
      <c r="U68" s="196">
        <f t="shared" si="1"/>
        <v>0</v>
      </c>
      <c r="V68" s="196">
        <f t="shared" si="2"/>
        <v>24</v>
      </c>
      <c r="W68" s="188"/>
      <c r="X68" s="188"/>
    </row>
    <row r="69" spans="1:24" ht="11.25">
      <c r="A69" s="268" t="s">
        <v>98</v>
      </c>
      <c r="B69" s="237">
        <v>0</v>
      </c>
      <c r="C69" s="194">
        <v>0</v>
      </c>
      <c r="D69" s="265">
        <v>0</v>
      </c>
      <c r="E69" s="237">
        <v>27</v>
      </c>
      <c r="F69" s="194">
        <v>0</v>
      </c>
      <c r="G69" s="265">
        <v>27</v>
      </c>
      <c r="H69" s="193">
        <v>0</v>
      </c>
      <c r="I69" s="194">
        <v>0</v>
      </c>
      <c r="J69" s="265">
        <v>0</v>
      </c>
      <c r="K69" s="193">
        <v>26</v>
      </c>
      <c r="L69" s="194">
        <v>1</v>
      </c>
      <c r="M69" s="265">
        <v>27</v>
      </c>
      <c r="N69" s="193">
        <v>0</v>
      </c>
      <c r="O69" s="194">
        <v>0</v>
      </c>
      <c r="P69" s="265">
        <v>0</v>
      </c>
      <c r="Q69" s="193">
        <v>0</v>
      </c>
      <c r="R69" s="194">
        <v>0</v>
      </c>
      <c r="S69" s="265">
        <v>0</v>
      </c>
      <c r="T69" s="286">
        <f t="shared" si="0"/>
        <v>53</v>
      </c>
      <c r="U69" s="196">
        <f t="shared" si="1"/>
        <v>1</v>
      </c>
      <c r="V69" s="196">
        <f t="shared" si="2"/>
        <v>54</v>
      </c>
      <c r="W69" s="188"/>
      <c r="X69" s="188"/>
    </row>
    <row r="70" spans="1:24" ht="11.25">
      <c r="A70" s="268" t="s">
        <v>99</v>
      </c>
      <c r="B70" s="237">
        <v>0</v>
      </c>
      <c r="C70" s="194">
        <v>0</v>
      </c>
      <c r="D70" s="265">
        <v>0</v>
      </c>
      <c r="E70" s="237">
        <v>17</v>
      </c>
      <c r="F70" s="194">
        <v>13</v>
      </c>
      <c r="G70" s="265">
        <v>30</v>
      </c>
      <c r="H70" s="193">
        <v>0</v>
      </c>
      <c r="I70" s="194">
        <v>0</v>
      </c>
      <c r="J70" s="265">
        <v>0</v>
      </c>
      <c r="K70" s="193">
        <v>0</v>
      </c>
      <c r="L70" s="194">
        <v>0</v>
      </c>
      <c r="M70" s="265">
        <v>0</v>
      </c>
      <c r="N70" s="193">
        <v>0</v>
      </c>
      <c r="O70" s="194">
        <v>0</v>
      </c>
      <c r="P70" s="265">
        <v>0</v>
      </c>
      <c r="Q70" s="193">
        <v>0</v>
      </c>
      <c r="R70" s="194">
        <v>0</v>
      </c>
      <c r="S70" s="265">
        <v>0</v>
      </c>
      <c r="T70" s="286">
        <f t="shared" si="0"/>
        <v>17</v>
      </c>
      <c r="U70" s="196">
        <f t="shared" si="1"/>
        <v>13</v>
      </c>
      <c r="V70" s="196">
        <f t="shared" si="2"/>
        <v>30</v>
      </c>
      <c r="W70" s="188"/>
      <c r="X70" s="188"/>
    </row>
    <row r="71" spans="1:24" ht="11.25">
      <c r="A71" s="268" t="s">
        <v>100</v>
      </c>
      <c r="B71" s="237">
        <v>64</v>
      </c>
      <c r="C71" s="194">
        <v>17</v>
      </c>
      <c r="D71" s="265">
        <v>81</v>
      </c>
      <c r="E71" s="237">
        <v>72</v>
      </c>
      <c r="F71" s="194">
        <v>18</v>
      </c>
      <c r="G71" s="265">
        <v>90</v>
      </c>
      <c r="H71" s="193">
        <v>0</v>
      </c>
      <c r="I71" s="194">
        <v>0</v>
      </c>
      <c r="J71" s="265">
        <v>0</v>
      </c>
      <c r="K71" s="193">
        <v>37</v>
      </c>
      <c r="L71" s="194">
        <v>8</v>
      </c>
      <c r="M71" s="265">
        <v>45</v>
      </c>
      <c r="N71" s="193">
        <v>0</v>
      </c>
      <c r="O71" s="194">
        <v>0</v>
      </c>
      <c r="P71" s="265">
        <v>0</v>
      </c>
      <c r="Q71" s="193">
        <v>0</v>
      </c>
      <c r="R71" s="194">
        <v>0</v>
      </c>
      <c r="S71" s="265">
        <v>0</v>
      </c>
      <c r="T71" s="286">
        <f t="shared" si="0"/>
        <v>173</v>
      </c>
      <c r="U71" s="196">
        <f t="shared" si="1"/>
        <v>43</v>
      </c>
      <c r="V71" s="196">
        <f t="shared" si="2"/>
        <v>216</v>
      </c>
      <c r="W71" s="188"/>
      <c r="X71" s="188"/>
    </row>
    <row r="72" spans="1:24" ht="11.25">
      <c r="A72" s="268" t="s">
        <v>101</v>
      </c>
      <c r="B72" s="237">
        <v>0</v>
      </c>
      <c r="C72" s="194">
        <v>0</v>
      </c>
      <c r="D72" s="265">
        <v>0</v>
      </c>
      <c r="E72" s="237">
        <v>3</v>
      </c>
      <c r="F72" s="194">
        <v>0</v>
      </c>
      <c r="G72" s="265">
        <v>3</v>
      </c>
      <c r="H72" s="193">
        <v>0</v>
      </c>
      <c r="I72" s="194">
        <v>0</v>
      </c>
      <c r="J72" s="265">
        <v>0</v>
      </c>
      <c r="K72" s="193">
        <v>0</v>
      </c>
      <c r="L72" s="194">
        <v>0</v>
      </c>
      <c r="M72" s="265">
        <v>0</v>
      </c>
      <c r="N72" s="193">
        <v>0</v>
      </c>
      <c r="O72" s="194">
        <v>0</v>
      </c>
      <c r="P72" s="265">
        <v>0</v>
      </c>
      <c r="Q72" s="193">
        <v>0</v>
      </c>
      <c r="R72" s="194">
        <v>0</v>
      </c>
      <c r="S72" s="265">
        <v>0</v>
      </c>
      <c r="T72" s="286">
        <f t="shared" si="0"/>
        <v>3</v>
      </c>
      <c r="U72" s="196">
        <f t="shared" si="1"/>
        <v>0</v>
      </c>
      <c r="V72" s="196">
        <f t="shared" si="2"/>
        <v>3</v>
      </c>
      <c r="W72" s="188"/>
      <c r="X72" s="188"/>
    </row>
    <row r="73" spans="1:24" ht="11.25">
      <c r="A73" s="268" t="s">
        <v>102</v>
      </c>
      <c r="B73" s="237">
        <v>66</v>
      </c>
      <c r="C73" s="194">
        <v>13</v>
      </c>
      <c r="D73" s="265">
        <v>79</v>
      </c>
      <c r="E73" s="237">
        <v>186</v>
      </c>
      <c r="F73" s="194">
        <v>23</v>
      </c>
      <c r="G73" s="265">
        <v>209</v>
      </c>
      <c r="H73" s="193">
        <v>0</v>
      </c>
      <c r="I73" s="194">
        <v>0</v>
      </c>
      <c r="J73" s="265">
        <v>0</v>
      </c>
      <c r="K73" s="193">
        <v>44</v>
      </c>
      <c r="L73" s="194">
        <v>0</v>
      </c>
      <c r="M73" s="265">
        <v>44</v>
      </c>
      <c r="N73" s="193">
        <v>6</v>
      </c>
      <c r="O73" s="194">
        <v>4</v>
      </c>
      <c r="P73" s="265">
        <v>10</v>
      </c>
      <c r="Q73" s="193">
        <v>0</v>
      </c>
      <c r="R73" s="194">
        <v>0</v>
      </c>
      <c r="S73" s="265">
        <v>0</v>
      </c>
      <c r="T73" s="286">
        <f t="shared" si="0"/>
        <v>302</v>
      </c>
      <c r="U73" s="196">
        <f t="shared" si="1"/>
        <v>40</v>
      </c>
      <c r="V73" s="196">
        <f t="shared" si="2"/>
        <v>342</v>
      </c>
      <c r="W73" s="188"/>
      <c r="X73" s="188"/>
    </row>
    <row r="74" spans="1:24" ht="11.25">
      <c r="A74" s="268" t="s">
        <v>111</v>
      </c>
      <c r="B74" s="237">
        <v>0</v>
      </c>
      <c r="C74" s="194">
        <v>0</v>
      </c>
      <c r="D74" s="265">
        <v>0</v>
      </c>
      <c r="E74" s="237">
        <v>0</v>
      </c>
      <c r="F74" s="194">
        <v>0</v>
      </c>
      <c r="G74" s="265">
        <v>0</v>
      </c>
      <c r="H74" s="193">
        <v>0</v>
      </c>
      <c r="I74" s="194">
        <v>0</v>
      </c>
      <c r="J74" s="265">
        <v>0</v>
      </c>
      <c r="K74" s="193">
        <v>0</v>
      </c>
      <c r="L74" s="194">
        <v>11</v>
      </c>
      <c r="M74" s="265">
        <v>11</v>
      </c>
      <c r="N74" s="193">
        <v>0</v>
      </c>
      <c r="O74" s="194">
        <v>0</v>
      </c>
      <c r="P74" s="265">
        <v>0</v>
      </c>
      <c r="Q74" s="193">
        <v>0</v>
      </c>
      <c r="R74" s="194">
        <v>0</v>
      </c>
      <c r="S74" s="265">
        <v>0</v>
      </c>
      <c r="T74" s="286">
        <f t="shared" si="0"/>
        <v>0</v>
      </c>
      <c r="U74" s="196">
        <f t="shared" si="1"/>
        <v>11</v>
      </c>
      <c r="V74" s="196">
        <f t="shared" si="2"/>
        <v>11</v>
      </c>
      <c r="W74" s="188"/>
      <c r="X74" s="188"/>
    </row>
    <row r="75" spans="1:24" ht="11.25">
      <c r="A75" s="268" t="s">
        <v>103</v>
      </c>
      <c r="B75" s="237">
        <v>41</v>
      </c>
      <c r="C75" s="194">
        <v>1</v>
      </c>
      <c r="D75" s="265">
        <v>42</v>
      </c>
      <c r="E75" s="237">
        <v>185</v>
      </c>
      <c r="F75" s="194">
        <v>4</v>
      </c>
      <c r="G75" s="265">
        <v>189</v>
      </c>
      <c r="H75" s="193">
        <v>25</v>
      </c>
      <c r="I75" s="194">
        <v>0</v>
      </c>
      <c r="J75" s="265">
        <v>25</v>
      </c>
      <c r="K75" s="193">
        <v>32</v>
      </c>
      <c r="L75" s="194">
        <v>1</v>
      </c>
      <c r="M75" s="265">
        <v>33</v>
      </c>
      <c r="N75" s="193">
        <v>0</v>
      </c>
      <c r="O75" s="194">
        <v>0</v>
      </c>
      <c r="P75" s="265">
        <v>0</v>
      </c>
      <c r="Q75" s="193">
        <v>0</v>
      </c>
      <c r="R75" s="194">
        <v>0</v>
      </c>
      <c r="S75" s="265">
        <v>0</v>
      </c>
      <c r="T75" s="286">
        <f t="shared" si="0"/>
        <v>283</v>
      </c>
      <c r="U75" s="196">
        <f t="shared" si="1"/>
        <v>6</v>
      </c>
      <c r="V75" s="196">
        <f t="shared" si="2"/>
        <v>289</v>
      </c>
      <c r="W75" s="188"/>
      <c r="X75" s="188"/>
    </row>
    <row r="76" spans="1:24" ht="11.25">
      <c r="A76" s="268" t="s">
        <v>104</v>
      </c>
      <c r="B76" s="237">
        <v>14</v>
      </c>
      <c r="C76" s="194">
        <v>14</v>
      </c>
      <c r="D76" s="265">
        <v>28</v>
      </c>
      <c r="E76" s="237">
        <v>44</v>
      </c>
      <c r="F76" s="194">
        <v>86</v>
      </c>
      <c r="G76" s="265">
        <v>130</v>
      </c>
      <c r="H76" s="193">
        <v>0</v>
      </c>
      <c r="I76" s="194">
        <v>0</v>
      </c>
      <c r="J76" s="265">
        <v>0</v>
      </c>
      <c r="K76" s="193">
        <v>11</v>
      </c>
      <c r="L76" s="194">
        <v>5</v>
      </c>
      <c r="M76" s="265">
        <v>16</v>
      </c>
      <c r="N76" s="193">
        <v>0</v>
      </c>
      <c r="O76" s="194">
        <v>0</v>
      </c>
      <c r="P76" s="265">
        <v>0</v>
      </c>
      <c r="Q76" s="193">
        <v>0</v>
      </c>
      <c r="R76" s="194">
        <v>0</v>
      </c>
      <c r="S76" s="265">
        <v>0</v>
      </c>
      <c r="T76" s="286">
        <f t="shared" si="0"/>
        <v>69</v>
      </c>
      <c r="U76" s="196">
        <f t="shared" si="1"/>
        <v>105</v>
      </c>
      <c r="V76" s="196">
        <f t="shared" si="2"/>
        <v>174</v>
      </c>
      <c r="W76" s="188"/>
      <c r="X76" s="188"/>
    </row>
    <row r="77" spans="1:24" ht="11.25">
      <c r="A77" s="268" t="s">
        <v>108</v>
      </c>
      <c r="B77" s="237">
        <v>0</v>
      </c>
      <c r="C77" s="194">
        <v>0</v>
      </c>
      <c r="D77" s="265">
        <v>0</v>
      </c>
      <c r="E77" s="237">
        <v>9</v>
      </c>
      <c r="F77" s="194">
        <v>4</v>
      </c>
      <c r="G77" s="265">
        <v>13</v>
      </c>
      <c r="H77" s="193">
        <v>0</v>
      </c>
      <c r="I77" s="194">
        <v>0</v>
      </c>
      <c r="J77" s="265">
        <v>0</v>
      </c>
      <c r="K77" s="193">
        <v>0</v>
      </c>
      <c r="L77" s="194">
        <v>0</v>
      </c>
      <c r="M77" s="265">
        <v>0</v>
      </c>
      <c r="N77" s="193">
        <v>0</v>
      </c>
      <c r="O77" s="194">
        <v>0</v>
      </c>
      <c r="P77" s="265">
        <v>0</v>
      </c>
      <c r="Q77" s="193">
        <v>0</v>
      </c>
      <c r="R77" s="194">
        <v>0</v>
      </c>
      <c r="S77" s="265">
        <v>0</v>
      </c>
      <c r="T77" s="286">
        <f t="shared" si="0"/>
        <v>9</v>
      </c>
      <c r="U77" s="196">
        <f t="shared" si="1"/>
        <v>4</v>
      </c>
      <c r="V77" s="196">
        <f t="shared" si="2"/>
        <v>13</v>
      </c>
      <c r="W77" s="188"/>
      <c r="X77" s="188"/>
    </row>
    <row r="78" spans="1:22" s="267" customFormat="1" ht="12">
      <c r="A78" s="266" t="s">
        <v>139</v>
      </c>
      <c r="B78" s="237"/>
      <c r="C78" s="194"/>
      <c r="D78" s="265"/>
      <c r="E78" s="237"/>
      <c r="F78" s="194"/>
      <c r="G78" s="265"/>
      <c r="H78" s="237"/>
      <c r="I78" s="194"/>
      <c r="J78" s="265"/>
      <c r="K78" s="237"/>
      <c r="L78" s="194"/>
      <c r="M78" s="265"/>
      <c r="N78" s="237"/>
      <c r="O78" s="194"/>
      <c r="P78" s="265"/>
      <c r="Q78" s="237"/>
      <c r="R78" s="194"/>
      <c r="S78" s="265"/>
      <c r="T78" s="286"/>
      <c r="U78" s="196"/>
      <c r="V78" s="196"/>
    </row>
    <row r="79" spans="1:22" s="267" customFormat="1" ht="11.25">
      <c r="A79" s="268" t="s">
        <v>116</v>
      </c>
      <c r="B79" s="237">
        <v>0</v>
      </c>
      <c r="C79" s="194">
        <v>0</v>
      </c>
      <c r="D79" s="265">
        <v>0</v>
      </c>
      <c r="E79" s="237">
        <v>6</v>
      </c>
      <c r="F79" s="194">
        <v>5</v>
      </c>
      <c r="G79" s="265">
        <v>11</v>
      </c>
      <c r="H79" s="237">
        <v>0</v>
      </c>
      <c r="I79" s="194">
        <v>0</v>
      </c>
      <c r="J79" s="265">
        <v>0</v>
      </c>
      <c r="K79" s="237">
        <v>0</v>
      </c>
      <c r="L79" s="194">
        <v>0</v>
      </c>
      <c r="M79" s="265">
        <v>0</v>
      </c>
      <c r="N79" s="237">
        <v>0</v>
      </c>
      <c r="O79" s="194">
        <v>0</v>
      </c>
      <c r="P79" s="265">
        <v>0</v>
      </c>
      <c r="Q79" s="237">
        <v>0</v>
      </c>
      <c r="R79" s="194">
        <v>0</v>
      </c>
      <c r="S79" s="265">
        <v>0</v>
      </c>
      <c r="T79" s="286">
        <f aca="true" t="shared" si="7" ref="T79:T99">SUM(Q79,N79,K79,H79,E79,B79)</f>
        <v>6</v>
      </c>
      <c r="U79" s="196">
        <f aca="true" t="shared" si="8" ref="U79:U99">SUM(R79,O79,L79,I79,F79,C79)</f>
        <v>5</v>
      </c>
      <c r="V79" s="196">
        <f aca="true" t="shared" si="9" ref="V79:V99">SUM(S79,P79,M79,J79,G79,D79)</f>
        <v>11</v>
      </c>
    </row>
    <row r="80" spans="1:22" s="267" customFormat="1" ht="11.25">
      <c r="A80" s="268" t="s">
        <v>180</v>
      </c>
      <c r="B80" s="237">
        <v>0</v>
      </c>
      <c r="C80" s="194">
        <v>0</v>
      </c>
      <c r="D80" s="265">
        <v>0</v>
      </c>
      <c r="E80" s="237">
        <v>0</v>
      </c>
      <c r="F80" s="194">
        <v>1</v>
      </c>
      <c r="G80" s="265">
        <v>1</v>
      </c>
      <c r="H80" s="237">
        <v>0</v>
      </c>
      <c r="I80" s="194">
        <v>0</v>
      </c>
      <c r="J80" s="265">
        <v>0</v>
      </c>
      <c r="K80" s="237">
        <v>0</v>
      </c>
      <c r="L80" s="194">
        <v>0</v>
      </c>
      <c r="M80" s="265">
        <v>0</v>
      </c>
      <c r="N80" s="237">
        <v>0</v>
      </c>
      <c r="O80" s="194">
        <v>0</v>
      </c>
      <c r="P80" s="265">
        <v>0</v>
      </c>
      <c r="Q80" s="237">
        <v>0</v>
      </c>
      <c r="R80" s="194">
        <v>0</v>
      </c>
      <c r="S80" s="265">
        <v>0</v>
      </c>
      <c r="T80" s="286">
        <f t="shared" si="7"/>
        <v>0</v>
      </c>
      <c r="U80" s="196">
        <f t="shared" si="8"/>
        <v>1</v>
      </c>
      <c r="V80" s="196">
        <f t="shared" si="9"/>
        <v>1</v>
      </c>
    </row>
    <row r="81" spans="1:22" s="267" customFormat="1" ht="12" customHeight="1">
      <c r="A81" s="268" t="s">
        <v>126</v>
      </c>
      <c r="B81" s="237">
        <v>0</v>
      </c>
      <c r="C81" s="194">
        <v>0</v>
      </c>
      <c r="D81" s="265">
        <v>0</v>
      </c>
      <c r="E81" s="237">
        <v>0</v>
      </c>
      <c r="F81" s="194">
        <v>0</v>
      </c>
      <c r="G81" s="265">
        <v>0</v>
      </c>
      <c r="H81" s="237">
        <v>0</v>
      </c>
      <c r="I81" s="194">
        <v>0</v>
      </c>
      <c r="J81" s="265">
        <v>0</v>
      </c>
      <c r="K81" s="237">
        <v>0</v>
      </c>
      <c r="L81" s="194">
        <v>0</v>
      </c>
      <c r="M81" s="265">
        <v>0</v>
      </c>
      <c r="N81" s="237">
        <v>0</v>
      </c>
      <c r="O81" s="194">
        <v>0</v>
      </c>
      <c r="P81" s="265">
        <v>0</v>
      </c>
      <c r="Q81" s="237">
        <v>1</v>
      </c>
      <c r="R81" s="194">
        <v>0</v>
      </c>
      <c r="S81" s="265">
        <v>1</v>
      </c>
      <c r="T81" s="286">
        <f t="shared" si="7"/>
        <v>1</v>
      </c>
      <c r="U81" s="196">
        <f t="shared" si="8"/>
        <v>0</v>
      </c>
      <c r="V81" s="196">
        <f t="shared" si="9"/>
        <v>1</v>
      </c>
    </row>
    <row r="82" spans="1:22" s="267" customFormat="1" ht="12" customHeight="1">
      <c r="A82" s="268" t="s">
        <v>131</v>
      </c>
      <c r="B82" s="237">
        <v>0</v>
      </c>
      <c r="C82" s="194">
        <v>0</v>
      </c>
      <c r="D82" s="265">
        <v>0</v>
      </c>
      <c r="E82" s="237">
        <v>4</v>
      </c>
      <c r="F82" s="194">
        <v>0</v>
      </c>
      <c r="G82" s="265">
        <v>4</v>
      </c>
      <c r="H82" s="237">
        <v>0</v>
      </c>
      <c r="I82" s="194">
        <v>0</v>
      </c>
      <c r="J82" s="265">
        <v>0</v>
      </c>
      <c r="K82" s="237">
        <v>0</v>
      </c>
      <c r="L82" s="194">
        <v>0</v>
      </c>
      <c r="M82" s="265">
        <v>0</v>
      </c>
      <c r="N82" s="237">
        <v>0</v>
      </c>
      <c r="O82" s="194">
        <v>0</v>
      </c>
      <c r="P82" s="265">
        <v>0</v>
      </c>
      <c r="Q82" s="237">
        <v>0</v>
      </c>
      <c r="R82" s="194">
        <v>0</v>
      </c>
      <c r="S82" s="265">
        <v>0</v>
      </c>
      <c r="T82" s="286">
        <f t="shared" si="7"/>
        <v>4</v>
      </c>
      <c r="U82" s="196">
        <f t="shared" si="8"/>
        <v>0</v>
      </c>
      <c r="V82" s="196">
        <f t="shared" si="9"/>
        <v>4</v>
      </c>
    </row>
    <row r="83" spans="1:22" s="267" customFormat="1" ht="12" customHeight="1">
      <c r="A83" s="268" t="s">
        <v>117</v>
      </c>
      <c r="B83" s="237">
        <v>0</v>
      </c>
      <c r="C83" s="194">
        <v>0</v>
      </c>
      <c r="D83" s="265">
        <v>0</v>
      </c>
      <c r="E83" s="237">
        <v>0</v>
      </c>
      <c r="F83" s="194">
        <v>0</v>
      </c>
      <c r="G83" s="265">
        <v>0</v>
      </c>
      <c r="H83" s="237">
        <v>0</v>
      </c>
      <c r="I83" s="194">
        <v>0</v>
      </c>
      <c r="J83" s="265">
        <v>0</v>
      </c>
      <c r="K83" s="237">
        <v>0</v>
      </c>
      <c r="L83" s="194">
        <v>0</v>
      </c>
      <c r="M83" s="265">
        <v>0</v>
      </c>
      <c r="N83" s="237">
        <v>0</v>
      </c>
      <c r="O83" s="194">
        <v>0</v>
      </c>
      <c r="P83" s="265">
        <v>0</v>
      </c>
      <c r="Q83" s="237">
        <v>2</v>
      </c>
      <c r="R83" s="194">
        <v>0</v>
      </c>
      <c r="S83" s="265">
        <v>2</v>
      </c>
      <c r="T83" s="286">
        <f t="shared" si="7"/>
        <v>2</v>
      </c>
      <c r="U83" s="196">
        <f t="shared" si="8"/>
        <v>0</v>
      </c>
      <c r="V83" s="196">
        <f t="shared" si="9"/>
        <v>2</v>
      </c>
    </row>
    <row r="84" spans="1:22" s="267" customFormat="1" ht="11.25">
      <c r="A84" s="268" t="s">
        <v>127</v>
      </c>
      <c r="B84" s="237">
        <v>0</v>
      </c>
      <c r="C84" s="194">
        <v>0</v>
      </c>
      <c r="D84" s="265">
        <v>0</v>
      </c>
      <c r="E84" s="237">
        <v>2</v>
      </c>
      <c r="F84" s="194">
        <v>1</v>
      </c>
      <c r="G84" s="265">
        <v>3</v>
      </c>
      <c r="H84" s="237">
        <v>0</v>
      </c>
      <c r="I84" s="194">
        <v>0</v>
      </c>
      <c r="J84" s="265">
        <v>0</v>
      </c>
      <c r="K84" s="237">
        <v>5</v>
      </c>
      <c r="L84" s="194">
        <v>2</v>
      </c>
      <c r="M84" s="265">
        <v>7</v>
      </c>
      <c r="N84" s="237">
        <v>0</v>
      </c>
      <c r="O84" s="194">
        <v>0</v>
      </c>
      <c r="P84" s="265">
        <v>0</v>
      </c>
      <c r="Q84" s="237">
        <v>0</v>
      </c>
      <c r="R84" s="194">
        <v>0</v>
      </c>
      <c r="S84" s="265">
        <v>0</v>
      </c>
      <c r="T84" s="286">
        <f t="shared" si="7"/>
        <v>7</v>
      </c>
      <c r="U84" s="196">
        <f t="shared" si="8"/>
        <v>3</v>
      </c>
      <c r="V84" s="196">
        <f t="shared" si="9"/>
        <v>10</v>
      </c>
    </row>
    <row r="85" spans="1:22" s="267" customFormat="1" ht="11.25">
      <c r="A85" s="268" t="s">
        <v>88</v>
      </c>
      <c r="B85" s="237">
        <v>0</v>
      </c>
      <c r="C85" s="194">
        <v>0</v>
      </c>
      <c r="D85" s="265">
        <v>0</v>
      </c>
      <c r="E85" s="237">
        <v>0</v>
      </c>
      <c r="F85" s="194">
        <v>0</v>
      </c>
      <c r="G85" s="265">
        <v>0</v>
      </c>
      <c r="H85" s="237">
        <v>0</v>
      </c>
      <c r="I85" s="194">
        <v>0</v>
      </c>
      <c r="J85" s="265">
        <v>0</v>
      </c>
      <c r="K85" s="237">
        <v>3</v>
      </c>
      <c r="L85" s="194">
        <v>0</v>
      </c>
      <c r="M85" s="265">
        <v>3</v>
      </c>
      <c r="N85" s="237">
        <v>0</v>
      </c>
      <c r="O85" s="194">
        <v>0</v>
      </c>
      <c r="P85" s="265">
        <v>0</v>
      </c>
      <c r="Q85" s="237">
        <v>7</v>
      </c>
      <c r="R85" s="194">
        <v>1</v>
      </c>
      <c r="S85" s="265">
        <v>8</v>
      </c>
      <c r="T85" s="286">
        <f t="shared" si="7"/>
        <v>10</v>
      </c>
      <c r="U85" s="196">
        <f t="shared" si="8"/>
        <v>1</v>
      </c>
      <c r="V85" s="196">
        <f t="shared" si="9"/>
        <v>11</v>
      </c>
    </row>
    <row r="86" spans="1:22" s="267" customFormat="1" ht="11.25">
      <c r="A86" s="268" t="s">
        <v>128</v>
      </c>
      <c r="B86" s="237">
        <v>0</v>
      </c>
      <c r="C86" s="194">
        <v>0</v>
      </c>
      <c r="D86" s="265">
        <v>0</v>
      </c>
      <c r="E86" s="237">
        <v>0</v>
      </c>
      <c r="F86" s="194">
        <v>0</v>
      </c>
      <c r="G86" s="265">
        <v>0</v>
      </c>
      <c r="H86" s="237">
        <v>0</v>
      </c>
      <c r="I86" s="194">
        <v>0</v>
      </c>
      <c r="J86" s="265">
        <v>0</v>
      </c>
      <c r="K86" s="237">
        <v>0</v>
      </c>
      <c r="L86" s="194">
        <v>0</v>
      </c>
      <c r="M86" s="265">
        <v>0</v>
      </c>
      <c r="N86" s="237">
        <v>0</v>
      </c>
      <c r="O86" s="194">
        <v>0</v>
      </c>
      <c r="P86" s="265">
        <v>0</v>
      </c>
      <c r="Q86" s="237">
        <v>3</v>
      </c>
      <c r="R86" s="194">
        <v>1</v>
      </c>
      <c r="S86" s="265">
        <v>4</v>
      </c>
      <c r="T86" s="286">
        <f t="shared" si="7"/>
        <v>3</v>
      </c>
      <c r="U86" s="196">
        <f t="shared" si="8"/>
        <v>1</v>
      </c>
      <c r="V86" s="196">
        <f t="shared" si="9"/>
        <v>4</v>
      </c>
    </row>
    <row r="87" spans="1:22" s="267" customFormat="1" ht="11.25">
      <c r="A87" s="277" t="s">
        <v>89</v>
      </c>
      <c r="B87" s="237">
        <v>0</v>
      </c>
      <c r="C87" s="194">
        <v>0</v>
      </c>
      <c r="D87" s="265">
        <v>0</v>
      </c>
      <c r="E87" s="237">
        <v>3</v>
      </c>
      <c r="F87" s="194">
        <v>0</v>
      </c>
      <c r="G87" s="265">
        <v>3</v>
      </c>
      <c r="H87" s="237">
        <v>0</v>
      </c>
      <c r="I87" s="194">
        <v>0</v>
      </c>
      <c r="J87" s="265">
        <v>0</v>
      </c>
      <c r="K87" s="237">
        <v>0</v>
      </c>
      <c r="L87" s="194">
        <v>0</v>
      </c>
      <c r="M87" s="265">
        <v>0</v>
      </c>
      <c r="N87" s="237">
        <v>0</v>
      </c>
      <c r="O87" s="194">
        <v>0</v>
      </c>
      <c r="P87" s="265">
        <v>0</v>
      </c>
      <c r="Q87" s="237">
        <v>0</v>
      </c>
      <c r="R87" s="194">
        <v>0</v>
      </c>
      <c r="S87" s="265">
        <v>0</v>
      </c>
      <c r="T87" s="286">
        <f t="shared" si="7"/>
        <v>3</v>
      </c>
      <c r="U87" s="196">
        <f t="shared" si="8"/>
        <v>0</v>
      </c>
      <c r="V87" s="196">
        <f t="shared" si="9"/>
        <v>3</v>
      </c>
    </row>
    <row r="88" spans="1:22" s="267" customFormat="1" ht="11.25">
      <c r="A88" s="268" t="s">
        <v>118</v>
      </c>
      <c r="B88" s="237">
        <v>0</v>
      </c>
      <c r="C88" s="194">
        <v>0</v>
      </c>
      <c r="D88" s="265">
        <v>0</v>
      </c>
      <c r="E88" s="237">
        <v>5</v>
      </c>
      <c r="F88" s="194">
        <v>1</v>
      </c>
      <c r="G88" s="265">
        <v>6</v>
      </c>
      <c r="H88" s="237">
        <v>0</v>
      </c>
      <c r="I88" s="194">
        <v>0</v>
      </c>
      <c r="J88" s="265">
        <v>0</v>
      </c>
      <c r="K88" s="237">
        <v>2</v>
      </c>
      <c r="L88" s="194">
        <v>2</v>
      </c>
      <c r="M88" s="265">
        <v>4</v>
      </c>
      <c r="N88" s="237">
        <v>0</v>
      </c>
      <c r="O88" s="194">
        <v>0</v>
      </c>
      <c r="P88" s="265">
        <v>0</v>
      </c>
      <c r="Q88" s="237">
        <v>0</v>
      </c>
      <c r="R88" s="194">
        <v>2</v>
      </c>
      <c r="S88" s="265">
        <v>2</v>
      </c>
      <c r="T88" s="286">
        <f t="shared" si="7"/>
        <v>7</v>
      </c>
      <c r="U88" s="196">
        <f t="shared" si="8"/>
        <v>5</v>
      </c>
      <c r="V88" s="196">
        <f t="shared" si="9"/>
        <v>12</v>
      </c>
    </row>
    <row r="89" spans="1:22" s="267" customFormat="1" ht="11.25">
      <c r="A89" s="268" t="s">
        <v>129</v>
      </c>
      <c r="B89" s="237">
        <v>0</v>
      </c>
      <c r="C89" s="194">
        <v>0</v>
      </c>
      <c r="D89" s="265">
        <v>0</v>
      </c>
      <c r="E89" s="237">
        <v>0</v>
      </c>
      <c r="F89" s="194">
        <v>0</v>
      </c>
      <c r="G89" s="265">
        <v>0</v>
      </c>
      <c r="H89" s="237">
        <v>0</v>
      </c>
      <c r="I89" s="194">
        <v>0</v>
      </c>
      <c r="J89" s="265">
        <v>0</v>
      </c>
      <c r="K89" s="237">
        <v>0</v>
      </c>
      <c r="L89" s="194">
        <v>2</v>
      </c>
      <c r="M89" s="265">
        <v>2</v>
      </c>
      <c r="N89" s="237">
        <v>0</v>
      </c>
      <c r="O89" s="194">
        <v>0</v>
      </c>
      <c r="P89" s="265">
        <v>0</v>
      </c>
      <c r="Q89" s="237">
        <v>4</v>
      </c>
      <c r="R89" s="194">
        <v>3</v>
      </c>
      <c r="S89" s="265">
        <v>7</v>
      </c>
      <c r="T89" s="286">
        <f t="shared" si="7"/>
        <v>4</v>
      </c>
      <c r="U89" s="196">
        <f t="shared" si="8"/>
        <v>5</v>
      </c>
      <c r="V89" s="196">
        <f t="shared" si="9"/>
        <v>9</v>
      </c>
    </row>
    <row r="90" spans="1:22" s="267" customFormat="1" ht="11.25">
      <c r="A90" s="268" t="s">
        <v>119</v>
      </c>
      <c r="B90" s="237">
        <v>0</v>
      </c>
      <c r="C90" s="194">
        <v>0</v>
      </c>
      <c r="D90" s="265">
        <v>0</v>
      </c>
      <c r="E90" s="237">
        <v>8</v>
      </c>
      <c r="F90" s="194">
        <v>0</v>
      </c>
      <c r="G90" s="265">
        <v>8</v>
      </c>
      <c r="H90" s="237">
        <v>0</v>
      </c>
      <c r="I90" s="194">
        <v>0</v>
      </c>
      <c r="J90" s="265">
        <v>0</v>
      </c>
      <c r="K90" s="237">
        <v>0</v>
      </c>
      <c r="L90" s="194">
        <v>0</v>
      </c>
      <c r="M90" s="265">
        <v>0</v>
      </c>
      <c r="N90" s="237">
        <v>0</v>
      </c>
      <c r="O90" s="194">
        <v>0</v>
      </c>
      <c r="P90" s="265">
        <v>0</v>
      </c>
      <c r="Q90" s="237">
        <v>0</v>
      </c>
      <c r="R90" s="194">
        <v>0</v>
      </c>
      <c r="S90" s="265">
        <v>0</v>
      </c>
      <c r="T90" s="286">
        <f t="shared" si="7"/>
        <v>8</v>
      </c>
      <c r="U90" s="196">
        <f t="shared" si="8"/>
        <v>0</v>
      </c>
      <c r="V90" s="196">
        <f t="shared" si="9"/>
        <v>8</v>
      </c>
    </row>
    <row r="91" spans="1:22" s="267" customFormat="1" ht="22.5">
      <c r="A91" s="277" t="s">
        <v>90</v>
      </c>
      <c r="B91" s="237">
        <v>0</v>
      </c>
      <c r="C91" s="194">
        <v>0</v>
      </c>
      <c r="D91" s="265">
        <v>0</v>
      </c>
      <c r="E91" s="237">
        <v>0</v>
      </c>
      <c r="F91" s="194">
        <v>7</v>
      </c>
      <c r="G91" s="265">
        <v>7</v>
      </c>
      <c r="H91" s="237">
        <v>0</v>
      </c>
      <c r="I91" s="194">
        <v>0</v>
      </c>
      <c r="J91" s="265">
        <v>0</v>
      </c>
      <c r="K91" s="237">
        <v>3</v>
      </c>
      <c r="L91" s="194">
        <v>8</v>
      </c>
      <c r="M91" s="265">
        <v>11</v>
      </c>
      <c r="N91" s="237">
        <v>0</v>
      </c>
      <c r="O91" s="194">
        <v>0</v>
      </c>
      <c r="P91" s="265">
        <v>0</v>
      </c>
      <c r="Q91" s="237">
        <v>0</v>
      </c>
      <c r="R91" s="194">
        <v>0</v>
      </c>
      <c r="S91" s="265">
        <v>0</v>
      </c>
      <c r="T91" s="286">
        <f t="shared" si="7"/>
        <v>3</v>
      </c>
      <c r="U91" s="196">
        <f t="shared" si="8"/>
        <v>15</v>
      </c>
      <c r="V91" s="196">
        <f t="shared" si="9"/>
        <v>18</v>
      </c>
    </row>
    <row r="92" spans="1:22" s="267" customFormat="1" ht="11.25">
      <c r="A92" s="268" t="s">
        <v>120</v>
      </c>
      <c r="B92" s="237">
        <v>0</v>
      </c>
      <c r="C92" s="194">
        <v>0</v>
      </c>
      <c r="D92" s="265">
        <v>0</v>
      </c>
      <c r="E92" s="237">
        <v>9</v>
      </c>
      <c r="F92" s="194">
        <v>0</v>
      </c>
      <c r="G92" s="265">
        <v>9</v>
      </c>
      <c r="H92" s="237">
        <v>0</v>
      </c>
      <c r="I92" s="194">
        <v>0</v>
      </c>
      <c r="J92" s="265">
        <v>0</v>
      </c>
      <c r="K92" s="237">
        <v>0</v>
      </c>
      <c r="L92" s="194">
        <v>0</v>
      </c>
      <c r="M92" s="265">
        <v>0</v>
      </c>
      <c r="N92" s="237">
        <v>0</v>
      </c>
      <c r="O92" s="194">
        <v>0</v>
      </c>
      <c r="P92" s="265">
        <v>0</v>
      </c>
      <c r="Q92" s="237">
        <v>0</v>
      </c>
      <c r="R92" s="194">
        <v>0</v>
      </c>
      <c r="S92" s="265">
        <v>0</v>
      </c>
      <c r="T92" s="286">
        <f t="shared" si="7"/>
        <v>9</v>
      </c>
      <c r="U92" s="196">
        <f t="shared" si="8"/>
        <v>0</v>
      </c>
      <c r="V92" s="196">
        <f t="shared" si="9"/>
        <v>9</v>
      </c>
    </row>
    <row r="93" spans="1:22" s="267" customFormat="1" ht="11.25">
      <c r="A93" s="268" t="s">
        <v>93</v>
      </c>
      <c r="B93" s="237">
        <v>0</v>
      </c>
      <c r="C93" s="194">
        <v>0</v>
      </c>
      <c r="D93" s="265">
        <v>0</v>
      </c>
      <c r="E93" s="237">
        <v>6</v>
      </c>
      <c r="F93" s="194">
        <v>0</v>
      </c>
      <c r="G93" s="265">
        <v>6</v>
      </c>
      <c r="H93" s="237">
        <v>0</v>
      </c>
      <c r="I93" s="194">
        <v>0</v>
      </c>
      <c r="J93" s="265">
        <v>0</v>
      </c>
      <c r="K93" s="237">
        <v>2</v>
      </c>
      <c r="L93" s="194">
        <v>0</v>
      </c>
      <c r="M93" s="265">
        <v>2</v>
      </c>
      <c r="N93" s="237">
        <v>0</v>
      </c>
      <c r="O93" s="194">
        <v>0</v>
      </c>
      <c r="P93" s="265">
        <v>0</v>
      </c>
      <c r="Q93" s="237">
        <v>0</v>
      </c>
      <c r="R93" s="194">
        <v>0</v>
      </c>
      <c r="S93" s="265">
        <v>0</v>
      </c>
      <c r="T93" s="286">
        <f t="shared" si="7"/>
        <v>8</v>
      </c>
      <c r="U93" s="196">
        <f t="shared" si="8"/>
        <v>0</v>
      </c>
      <c r="V93" s="196">
        <f t="shared" si="9"/>
        <v>8</v>
      </c>
    </row>
    <row r="94" spans="1:22" s="267" customFormat="1" ht="11.25">
      <c r="A94" s="268" t="s">
        <v>122</v>
      </c>
      <c r="B94" s="237">
        <v>0</v>
      </c>
      <c r="C94" s="194">
        <v>0</v>
      </c>
      <c r="D94" s="265">
        <v>0</v>
      </c>
      <c r="E94" s="237">
        <v>0</v>
      </c>
      <c r="F94" s="194">
        <v>0</v>
      </c>
      <c r="G94" s="265">
        <v>0</v>
      </c>
      <c r="H94" s="237">
        <v>0</v>
      </c>
      <c r="I94" s="194">
        <v>0</v>
      </c>
      <c r="J94" s="265">
        <v>0</v>
      </c>
      <c r="K94" s="237">
        <v>1</v>
      </c>
      <c r="L94" s="194">
        <v>0</v>
      </c>
      <c r="M94" s="265">
        <v>1</v>
      </c>
      <c r="N94" s="237">
        <v>0</v>
      </c>
      <c r="O94" s="194">
        <v>0</v>
      </c>
      <c r="P94" s="265">
        <v>0</v>
      </c>
      <c r="Q94" s="237">
        <v>0</v>
      </c>
      <c r="R94" s="194">
        <v>0</v>
      </c>
      <c r="S94" s="265">
        <v>0</v>
      </c>
      <c r="T94" s="286">
        <f t="shared" si="7"/>
        <v>1</v>
      </c>
      <c r="U94" s="196">
        <f t="shared" si="8"/>
        <v>0</v>
      </c>
      <c r="V94" s="196">
        <f t="shared" si="9"/>
        <v>1</v>
      </c>
    </row>
    <row r="95" spans="1:22" s="267" customFormat="1" ht="11.25">
      <c r="A95" s="268" t="s">
        <v>99</v>
      </c>
      <c r="B95" s="237">
        <v>0</v>
      </c>
      <c r="C95" s="194">
        <v>0</v>
      </c>
      <c r="D95" s="265">
        <v>0</v>
      </c>
      <c r="E95" s="237">
        <v>0</v>
      </c>
      <c r="F95" s="194">
        <v>0</v>
      </c>
      <c r="G95" s="265">
        <v>0</v>
      </c>
      <c r="H95" s="237">
        <v>0</v>
      </c>
      <c r="I95" s="194">
        <v>0</v>
      </c>
      <c r="J95" s="265">
        <v>0</v>
      </c>
      <c r="K95" s="237">
        <v>0</v>
      </c>
      <c r="L95" s="194">
        <v>0</v>
      </c>
      <c r="M95" s="265">
        <v>0</v>
      </c>
      <c r="N95" s="237">
        <v>0</v>
      </c>
      <c r="O95" s="194">
        <v>0</v>
      </c>
      <c r="P95" s="265">
        <v>0</v>
      </c>
      <c r="Q95" s="237">
        <v>1</v>
      </c>
      <c r="R95" s="194">
        <v>1</v>
      </c>
      <c r="S95" s="265">
        <v>2</v>
      </c>
      <c r="T95" s="286">
        <f t="shared" si="7"/>
        <v>1</v>
      </c>
      <c r="U95" s="196">
        <f t="shared" si="8"/>
        <v>1</v>
      </c>
      <c r="V95" s="196">
        <f t="shared" si="9"/>
        <v>2</v>
      </c>
    </row>
    <row r="96" spans="1:22" s="267" customFormat="1" ht="11.25">
      <c r="A96" s="268" t="s">
        <v>123</v>
      </c>
      <c r="B96" s="237">
        <v>0</v>
      </c>
      <c r="C96" s="194">
        <v>0</v>
      </c>
      <c r="D96" s="265">
        <v>0</v>
      </c>
      <c r="E96" s="237">
        <v>0</v>
      </c>
      <c r="F96" s="194">
        <v>3</v>
      </c>
      <c r="G96" s="265">
        <v>3</v>
      </c>
      <c r="H96" s="237">
        <v>0</v>
      </c>
      <c r="I96" s="194">
        <v>0</v>
      </c>
      <c r="J96" s="265">
        <v>0</v>
      </c>
      <c r="K96" s="237">
        <v>1</v>
      </c>
      <c r="L96" s="194">
        <v>7</v>
      </c>
      <c r="M96" s="265">
        <v>8</v>
      </c>
      <c r="N96" s="237">
        <v>0</v>
      </c>
      <c r="O96" s="194">
        <v>0</v>
      </c>
      <c r="P96" s="265">
        <v>0</v>
      </c>
      <c r="Q96" s="237">
        <v>0</v>
      </c>
      <c r="R96" s="194">
        <v>0</v>
      </c>
      <c r="S96" s="265">
        <v>0</v>
      </c>
      <c r="T96" s="286">
        <f t="shared" si="7"/>
        <v>1</v>
      </c>
      <c r="U96" s="196">
        <f t="shared" si="8"/>
        <v>10</v>
      </c>
      <c r="V96" s="196">
        <f t="shared" si="9"/>
        <v>11</v>
      </c>
    </row>
    <row r="97" spans="1:22" s="267" customFormat="1" ht="11.25">
      <c r="A97" s="268" t="s">
        <v>124</v>
      </c>
      <c r="B97" s="237">
        <v>0</v>
      </c>
      <c r="C97" s="194">
        <v>0</v>
      </c>
      <c r="D97" s="265">
        <v>0</v>
      </c>
      <c r="E97" s="237">
        <v>0</v>
      </c>
      <c r="F97" s="194">
        <v>0</v>
      </c>
      <c r="G97" s="265">
        <v>0</v>
      </c>
      <c r="H97" s="237">
        <v>0</v>
      </c>
      <c r="I97" s="194">
        <v>0</v>
      </c>
      <c r="J97" s="265">
        <v>0</v>
      </c>
      <c r="K97" s="237">
        <v>0</v>
      </c>
      <c r="L97" s="194">
        <v>0</v>
      </c>
      <c r="M97" s="265">
        <v>0</v>
      </c>
      <c r="N97" s="237">
        <v>0</v>
      </c>
      <c r="O97" s="194">
        <v>0</v>
      </c>
      <c r="P97" s="265">
        <v>0</v>
      </c>
      <c r="Q97" s="237">
        <v>13</v>
      </c>
      <c r="R97" s="194">
        <v>0</v>
      </c>
      <c r="S97" s="265">
        <v>13</v>
      </c>
      <c r="T97" s="286">
        <f t="shared" si="7"/>
        <v>13</v>
      </c>
      <c r="U97" s="196">
        <f t="shared" si="8"/>
        <v>0</v>
      </c>
      <c r="V97" s="196">
        <f t="shared" si="9"/>
        <v>13</v>
      </c>
    </row>
    <row r="98" spans="1:22" s="267" customFormat="1" ht="11.25">
      <c r="A98" s="268" t="s">
        <v>125</v>
      </c>
      <c r="B98" s="237">
        <v>0</v>
      </c>
      <c r="C98" s="194">
        <v>0</v>
      </c>
      <c r="D98" s="265">
        <v>0</v>
      </c>
      <c r="E98" s="237">
        <v>5</v>
      </c>
      <c r="F98" s="194">
        <v>0</v>
      </c>
      <c r="G98" s="265">
        <v>5</v>
      </c>
      <c r="H98" s="237">
        <v>0</v>
      </c>
      <c r="I98" s="194">
        <v>0</v>
      </c>
      <c r="J98" s="265">
        <v>0</v>
      </c>
      <c r="K98" s="237">
        <v>8</v>
      </c>
      <c r="L98" s="194">
        <v>0</v>
      </c>
      <c r="M98" s="265">
        <v>8</v>
      </c>
      <c r="N98" s="237">
        <v>0</v>
      </c>
      <c r="O98" s="194">
        <v>0</v>
      </c>
      <c r="P98" s="265">
        <v>0</v>
      </c>
      <c r="Q98" s="237">
        <v>0</v>
      </c>
      <c r="R98" s="194">
        <v>0</v>
      </c>
      <c r="S98" s="265">
        <v>0</v>
      </c>
      <c r="T98" s="286">
        <f t="shared" si="7"/>
        <v>13</v>
      </c>
      <c r="U98" s="196">
        <f t="shared" si="8"/>
        <v>0</v>
      </c>
      <c r="V98" s="196">
        <f t="shared" si="9"/>
        <v>13</v>
      </c>
    </row>
    <row r="99" spans="1:22" s="267" customFormat="1" ht="11.25">
      <c r="A99" s="268" t="s">
        <v>104</v>
      </c>
      <c r="B99" s="237">
        <v>0</v>
      </c>
      <c r="C99" s="194">
        <v>0</v>
      </c>
      <c r="D99" s="265">
        <v>0</v>
      </c>
      <c r="E99" s="237">
        <v>1</v>
      </c>
      <c r="F99" s="194">
        <v>3</v>
      </c>
      <c r="G99" s="265">
        <v>4</v>
      </c>
      <c r="H99" s="237">
        <v>0</v>
      </c>
      <c r="I99" s="194">
        <v>0</v>
      </c>
      <c r="J99" s="265">
        <v>0</v>
      </c>
      <c r="K99" s="237">
        <v>0</v>
      </c>
      <c r="L99" s="194">
        <v>0</v>
      </c>
      <c r="M99" s="265">
        <v>0</v>
      </c>
      <c r="N99" s="237">
        <v>0</v>
      </c>
      <c r="O99" s="194">
        <v>0</v>
      </c>
      <c r="P99" s="265">
        <v>0</v>
      </c>
      <c r="Q99" s="237">
        <v>0</v>
      </c>
      <c r="R99" s="194">
        <v>0</v>
      </c>
      <c r="S99" s="265">
        <v>0</v>
      </c>
      <c r="T99" s="286">
        <f t="shared" si="7"/>
        <v>1</v>
      </c>
      <c r="U99" s="196">
        <f t="shared" si="8"/>
        <v>3</v>
      </c>
      <c r="V99" s="196">
        <f t="shared" si="9"/>
        <v>4</v>
      </c>
    </row>
    <row r="100" spans="1:22" s="267" customFormat="1" ht="11.25">
      <c r="A100" s="268" t="s">
        <v>130</v>
      </c>
      <c r="B100" s="237">
        <v>0</v>
      </c>
      <c r="C100" s="194">
        <v>0</v>
      </c>
      <c r="D100" s="265">
        <v>0</v>
      </c>
      <c r="E100" s="278">
        <v>0</v>
      </c>
      <c r="F100" s="279">
        <v>0</v>
      </c>
      <c r="G100" s="280">
        <v>0</v>
      </c>
      <c r="H100" s="194">
        <v>0</v>
      </c>
      <c r="I100" s="194">
        <v>0</v>
      </c>
      <c r="J100" s="265">
        <v>0</v>
      </c>
      <c r="K100" s="278">
        <v>0</v>
      </c>
      <c r="L100" s="279">
        <v>0</v>
      </c>
      <c r="M100" s="280">
        <v>0</v>
      </c>
      <c r="N100" s="194">
        <v>0</v>
      </c>
      <c r="O100" s="194">
        <v>0</v>
      </c>
      <c r="P100" s="265">
        <v>0</v>
      </c>
      <c r="Q100" s="278">
        <v>1</v>
      </c>
      <c r="R100" s="279">
        <v>0</v>
      </c>
      <c r="S100" s="280">
        <v>1</v>
      </c>
      <c r="T100" s="286">
        <f>SUM(Q100,N100,K100,H100,E100,B100)</f>
        <v>1</v>
      </c>
      <c r="U100" s="196">
        <f>SUM(R100,O100,L100,I100,F100,C100)</f>
        <v>0</v>
      </c>
      <c r="V100" s="196">
        <f>SUM(S100,P100,M100,J100,G100,D100)</f>
        <v>1</v>
      </c>
    </row>
    <row r="101" spans="1:22" s="207" customFormat="1" ht="12">
      <c r="A101" s="207" t="s">
        <v>12</v>
      </c>
      <c r="B101" s="208">
        <f>SUM(B54:B100)</f>
        <v>522</v>
      </c>
      <c r="C101" s="209">
        <f aca="true" t="shared" si="10" ref="C101:V101">SUM(C54:C100)</f>
        <v>328</v>
      </c>
      <c r="D101" s="269">
        <f t="shared" si="10"/>
        <v>850</v>
      </c>
      <c r="E101" s="209">
        <f t="shared" si="10"/>
        <v>1508</v>
      </c>
      <c r="F101" s="209">
        <f t="shared" si="10"/>
        <v>831</v>
      </c>
      <c r="G101" s="269">
        <f t="shared" si="10"/>
        <v>2339</v>
      </c>
      <c r="H101" s="209">
        <f t="shared" si="10"/>
        <v>48</v>
      </c>
      <c r="I101" s="209">
        <f t="shared" si="10"/>
        <v>23</v>
      </c>
      <c r="J101" s="269">
        <f t="shared" si="10"/>
        <v>71</v>
      </c>
      <c r="K101" s="209">
        <f t="shared" si="10"/>
        <v>322</v>
      </c>
      <c r="L101" s="209">
        <f t="shared" si="10"/>
        <v>187</v>
      </c>
      <c r="M101" s="269">
        <f t="shared" si="10"/>
        <v>509</v>
      </c>
      <c r="N101" s="209">
        <f t="shared" si="10"/>
        <v>29</v>
      </c>
      <c r="O101" s="209">
        <f t="shared" si="10"/>
        <v>9</v>
      </c>
      <c r="P101" s="269">
        <f t="shared" si="10"/>
        <v>38</v>
      </c>
      <c r="Q101" s="209">
        <f t="shared" si="10"/>
        <v>49</v>
      </c>
      <c r="R101" s="209">
        <f t="shared" si="10"/>
        <v>16</v>
      </c>
      <c r="S101" s="269">
        <f t="shared" si="10"/>
        <v>65</v>
      </c>
      <c r="T101" s="209">
        <f t="shared" si="10"/>
        <v>2478</v>
      </c>
      <c r="U101" s="209">
        <f t="shared" si="10"/>
        <v>1394</v>
      </c>
      <c r="V101" s="209">
        <f t="shared" si="10"/>
        <v>3872</v>
      </c>
    </row>
    <row r="102" spans="1:24" ht="11.25">
      <c r="A102" s="268"/>
      <c r="B102" s="237"/>
      <c r="C102" s="194"/>
      <c r="D102" s="265"/>
      <c r="E102" s="237"/>
      <c r="F102" s="194"/>
      <c r="G102" s="265"/>
      <c r="H102" s="193"/>
      <c r="I102" s="194"/>
      <c r="J102" s="265"/>
      <c r="K102" s="193"/>
      <c r="L102" s="194"/>
      <c r="M102" s="265"/>
      <c r="N102" s="193"/>
      <c r="O102" s="194"/>
      <c r="P102" s="265"/>
      <c r="Q102" s="193"/>
      <c r="R102" s="194"/>
      <c r="S102" s="265"/>
      <c r="T102" s="286"/>
      <c r="U102" s="196"/>
      <c r="V102" s="196"/>
      <c r="W102" s="188"/>
      <c r="X102" s="188"/>
    </row>
    <row r="103" spans="1:24" s="294" customFormat="1" ht="12">
      <c r="A103" s="205" t="s">
        <v>143</v>
      </c>
      <c r="B103" s="290"/>
      <c r="C103" s="291"/>
      <c r="D103" s="270"/>
      <c r="E103" s="290"/>
      <c r="F103" s="291"/>
      <c r="G103" s="270"/>
      <c r="H103" s="292"/>
      <c r="I103" s="291"/>
      <c r="J103" s="270"/>
      <c r="K103" s="292"/>
      <c r="L103" s="291"/>
      <c r="M103" s="270"/>
      <c r="N103" s="292"/>
      <c r="O103" s="291"/>
      <c r="P103" s="270"/>
      <c r="Q103" s="292"/>
      <c r="R103" s="291"/>
      <c r="S103" s="270"/>
      <c r="T103" s="290"/>
      <c r="U103" s="291"/>
      <c r="V103" s="291"/>
      <c r="W103" s="207"/>
      <c r="X103" s="207"/>
    </row>
    <row r="104" spans="1:24" s="294" customFormat="1" ht="12">
      <c r="A104" s="205" t="s">
        <v>138</v>
      </c>
      <c r="B104" s="290"/>
      <c r="C104" s="291"/>
      <c r="D104" s="270"/>
      <c r="E104" s="290"/>
      <c r="F104" s="291"/>
      <c r="G104" s="270"/>
      <c r="H104" s="292"/>
      <c r="I104" s="291"/>
      <c r="J104" s="270"/>
      <c r="K104" s="292"/>
      <c r="L104" s="291"/>
      <c r="M104" s="270"/>
      <c r="N104" s="292"/>
      <c r="O104" s="291"/>
      <c r="P104" s="270"/>
      <c r="Q104" s="292"/>
      <c r="R104" s="291"/>
      <c r="S104" s="270"/>
      <c r="T104" s="290"/>
      <c r="U104" s="291"/>
      <c r="V104" s="291"/>
      <c r="W104" s="207"/>
      <c r="X104" s="207"/>
    </row>
    <row r="105" spans="1:24" ht="11.25">
      <c r="A105" s="268" t="s">
        <v>109</v>
      </c>
      <c r="B105" s="237">
        <v>2</v>
      </c>
      <c r="C105" s="194">
        <v>0</v>
      </c>
      <c r="D105" s="265">
        <v>2</v>
      </c>
      <c r="E105" s="237">
        <v>5</v>
      </c>
      <c r="F105" s="194">
        <v>0</v>
      </c>
      <c r="G105" s="265">
        <v>5</v>
      </c>
      <c r="H105" s="193">
        <v>0</v>
      </c>
      <c r="I105" s="194">
        <v>0</v>
      </c>
      <c r="J105" s="265">
        <v>0</v>
      </c>
      <c r="K105" s="193">
        <v>0</v>
      </c>
      <c r="L105" s="194">
        <v>0</v>
      </c>
      <c r="M105" s="265">
        <v>0</v>
      </c>
      <c r="N105" s="193">
        <v>0</v>
      </c>
      <c r="O105" s="194">
        <v>0</v>
      </c>
      <c r="P105" s="265">
        <v>0</v>
      </c>
      <c r="Q105" s="193">
        <v>0</v>
      </c>
      <c r="R105" s="194">
        <v>0</v>
      </c>
      <c r="S105" s="265">
        <v>0</v>
      </c>
      <c r="T105" s="286">
        <f t="shared" si="0"/>
        <v>7</v>
      </c>
      <c r="U105" s="196">
        <f t="shared" si="1"/>
        <v>0</v>
      </c>
      <c r="V105" s="196">
        <f t="shared" si="2"/>
        <v>7</v>
      </c>
      <c r="W105" s="188"/>
      <c r="X105" s="188"/>
    </row>
    <row r="106" spans="1:22" s="188" customFormat="1" ht="11.25">
      <c r="A106" s="268" t="s">
        <v>86</v>
      </c>
      <c r="B106" s="237">
        <v>5</v>
      </c>
      <c r="C106" s="194">
        <v>0</v>
      </c>
      <c r="D106" s="265">
        <v>5</v>
      </c>
      <c r="E106" s="237">
        <v>6</v>
      </c>
      <c r="F106" s="194">
        <v>3</v>
      </c>
      <c r="G106" s="265">
        <v>9</v>
      </c>
      <c r="H106" s="193">
        <v>0</v>
      </c>
      <c r="I106" s="194">
        <v>0</v>
      </c>
      <c r="J106" s="265">
        <v>0</v>
      </c>
      <c r="K106" s="193">
        <v>0</v>
      </c>
      <c r="L106" s="194">
        <v>0</v>
      </c>
      <c r="M106" s="265">
        <v>0</v>
      </c>
      <c r="N106" s="193">
        <v>0</v>
      </c>
      <c r="O106" s="194">
        <v>0</v>
      </c>
      <c r="P106" s="265">
        <v>0</v>
      </c>
      <c r="Q106" s="193">
        <v>0</v>
      </c>
      <c r="R106" s="194">
        <v>0</v>
      </c>
      <c r="S106" s="265">
        <v>0</v>
      </c>
      <c r="T106" s="286">
        <f t="shared" si="0"/>
        <v>11</v>
      </c>
      <c r="U106" s="196">
        <f t="shared" si="1"/>
        <v>3</v>
      </c>
      <c r="V106" s="196">
        <f t="shared" si="2"/>
        <v>14</v>
      </c>
    </row>
    <row r="107" spans="1:22" s="188" customFormat="1" ht="11.25">
      <c r="A107" s="268" t="s">
        <v>87</v>
      </c>
      <c r="B107" s="237">
        <v>13</v>
      </c>
      <c r="C107" s="194">
        <v>16</v>
      </c>
      <c r="D107" s="265">
        <v>29</v>
      </c>
      <c r="E107" s="237">
        <v>25</v>
      </c>
      <c r="F107" s="194">
        <v>27</v>
      </c>
      <c r="G107" s="265">
        <v>52</v>
      </c>
      <c r="H107" s="193">
        <v>1</v>
      </c>
      <c r="I107" s="194">
        <v>1</v>
      </c>
      <c r="J107" s="265">
        <v>2</v>
      </c>
      <c r="K107" s="193">
        <v>9</v>
      </c>
      <c r="L107" s="194">
        <v>7</v>
      </c>
      <c r="M107" s="265">
        <v>16</v>
      </c>
      <c r="N107" s="193">
        <v>0</v>
      </c>
      <c r="O107" s="194">
        <v>3</v>
      </c>
      <c r="P107" s="265">
        <v>3</v>
      </c>
      <c r="Q107" s="193">
        <v>0</v>
      </c>
      <c r="R107" s="194">
        <v>0</v>
      </c>
      <c r="S107" s="265">
        <v>0</v>
      </c>
      <c r="T107" s="286">
        <f t="shared" si="0"/>
        <v>48</v>
      </c>
      <c r="U107" s="196">
        <f t="shared" si="1"/>
        <v>54</v>
      </c>
      <c r="V107" s="196">
        <f t="shared" si="2"/>
        <v>102</v>
      </c>
    </row>
    <row r="108" spans="1:22" s="188" customFormat="1" ht="11.25">
      <c r="A108" s="268" t="s">
        <v>88</v>
      </c>
      <c r="B108" s="237">
        <v>10</v>
      </c>
      <c r="C108" s="194">
        <v>0</v>
      </c>
      <c r="D108" s="265">
        <v>10</v>
      </c>
      <c r="E108" s="237">
        <v>27</v>
      </c>
      <c r="F108" s="194">
        <v>0</v>
      </c>
      <c r="G108" s="265">
        <v>27</v>
      </c>
      <c r="H108" s="193">
        <v>0</v>
      </c>
      <c r="I108" s="194">
        <v>0</v>
      </c>
      <c r="J108" s="265">
        <v>0</v>
      </c>
      <c r="K108" s="193">
        <v>12</v>
      </c>
      <c r="L108" s="194">
        <v>0</v>
      </c>
      <c r="M108" s="265">
        <v>12</v>
      </c>
      <c r="N108" s="193">
        <v>1</v>
      </c>
      <c r="O108" s="194">
        <v>0</v>
      </c>
      <c r="P108" s="265">
        <v>1</v>
      </c>
      <c r="Q108" s="193">
        <v>0</v>
      </c>
      <c r="R108" s="194">
        <v>0</v>
      </c>
      <c r="S108" s="265">
        <v>0</v>
      </c>
      <c r="T108" s="286">
        <f aca="true" t="shared" si="11" ref="T108:T143">SUM(Q108,N108,K108,H108,E108,B108)</f>
        <v>50</v>
      </c>
      <c r="U108" s="196">
        <f aca="true" t="shared" si="12" ref="U108:U143">SUM(R108,O108,L108,I108,F108,C108)</f>
        <v>0</v>
      </c>
      <c r="V108" s="196">
        <f aca="true" t="shared" si="13" ref="V108:V143">SUM(S108,P108,M108,J108,G108,D108)</f>
        <v>50</v>
      </c>
    </row>
    <row r="109" spans="1:22" s="188" customFormat="1" ht="11.25">
      <c r="A109" s="268" t="s">
        <v>105</v>
      </c>
      <c r="B109" s="237">
        <v>0</v>
      </c>
      <c r="C109" s="194">
        <v>0</v>
      </c>
      <c r="D109" s="265">
        <v>0</v>
      </c>
      <c r="E109" s="237">
        <v>0</v>
      </c>
      <c r="F109" s="194">
        <v>1</v>
      </c>
      <c r="G109" s="265">
        <v>1</v>
      </c>
      <c r="H109" s="193">
        <v>0</v>
      </c>
      <c r="I109" s="194">
        <v>0</v>
      </c>
      <c r="J109" s="265">
        <v>0</v>
      </c>
      <c r="K109" s="193">
        <v>0</v>
      </c>
      <c r="L109" s="194">
        <v>0</v>
      </c>
      <c r="M109" s="265">
        <v>0</v>
      </c>
      <c r="N109" s="193">
        <v>0</v>
      </c>
      <c r="O109" s="194">
        <v>0</v>
      </c>
      <c r="P109" s="265">
        <v>0</v>
      </c>
      <c r="Q109" s="193">
        <v>0</v>
      </c>
      <c r="R109" s="194">
        <v>0</v>
      </c>
      <c r="S109" s="265">
        <v>0</v>
      </c>
      <c r="T109" s="286">
        <f t="shared" si="11"/>
        <v>0</v>
      </c>
      <c r="U109" s="196">
        <f t="shared" si="12"/>
        <v>1</v>
      </c>
      <c r="V109" s="196">
        <f t="shared" si="13"/>
        <v>1</v>
      </c>
    </row>
    <row r="110" spans="1:22" s="188" customFormat="1" ht="11.25">
      <c r="A110" s="268" t="s">
        <v>89</v>
      </c>
      <c r="B110" s="237">
        <v>11</v>
      </c>
      <c r="C110" s="194">
        <v>0</v>
      </c>
      <c r="D110" s="265">
        <v>11</v>
      </c>
      <c r="E110" s="237">
        <v>21</v>
      </c>
      <c r="F110" s="194">
        <v>0</v>
      </c>
      <c r="G110" s="265">
        <v>21</v>
      </c>
      <c r="H110" s="193">
        <v>0</v>
      </c>
      <c r="I110" s="194">
        <v>0</v>
      </c>
      <c r="J110" s="265">
        <v>0</v>
      </c>
      <c r="K110" s="193">
        <v>0</v>
      </c>
      <c r="L110" s="194">
        <v>0</v>
      </c>
      <c r="M110" s="265">
        <v>0</v>
      </c>
      <c r="N110" s="193">
        <v>0</v>
      </c>
      <c r="O110" s="194">
        <v>0</v>
      </c>
      <c r="P110" s="265">
        <v>0</v>
      </c>
      <c r="Q110" s="193">
        <v>0</v>
      </c>
      <c r="R110" s="194">
        <v>0</v>
      </c>
      <c r="S110" s="265">
        <v>0</v>
      </c>
      <c r="T110" s="286">
        <f t="shared" si="11"/>
        <v>32</v>
      </c>
      <c r="U110" s="196">
        <f t="shared" si="12"/>
        <v>0</v>
      </c>
      <c r="V110" s="196">
        <f t="shared" si="13"/>
        <v>32</v>
      </c>
    </row>
    <row r="111" spans="1:22" s="188" customFormat="1" ht="11.25">
      <c r="A111" s="268" t="s">
        <v>107</v>
      </c>
      <c r="B111" s="237">
        <v>1</v>
      </c>
      <c r="C111" s="194">
        <v>8</v>
      </c>
      <c r="D111" s="265">
        <v>9</v>
      </c>
      <c r="E111" s="237">
        <v>0</v>
      </c>
      <c r="F111" s="194">
        <v>39</v>
      </c>
      <c r="G111" s="265">
        <v>39</v>
      </c>
      <c r="H111" s="193">
        <v>0</v>
      </c>
      <c r="I111" s="194">
        <v>0</v>
      </c>
      <c r="J111" s="265">
        <v>0</v>
      </c>
      <c r="K111" s="193">
        <v>0</v>
      </c>
      <c r="L111" s="194">
        <v>6</v>
      </c>
      <c r="M111" s="265">
        <v>6</v>
      </c>
      <c r="N111" s="193">
        <v>0</v>
      </c>
      <c r="O111" s="194">
        <v>0</v>
      </c>
      <c r="P111" s="265">
        <v>0</v>
      </c>
      <c r="Q111" s="193">
        <v>0</v>
      </c>
      <c r="R111" s="194">
        <v>0</v>
      </c>
      <c r="S111" s="265">
        <v>0</v>
      </c>
      <c r="T111" s="286">
        <f t="shared" si="11"/>
        <v>1</v>
      </c>
      <c r="U111" s="196">
        <f t="shared" si="12"/>
        <v>53</v>
      </c>
      <c r="V111" s="196">
        <f t="shared" si="13"/>
        <v>54</v>
      </c>
    </row>
    <row r="112" spans="1:22" s="188" customFormat="1" ht="22.5">
      <c r="A112" s="277" t="s">
        <v>90</v>
      </c>
      <c r="B112" s="237">
        <v>5</v>
      </c>
      <c r="C112" s="194">
        <v>37</v>
      </c>
      <c r="D112" s="265">
        <v>42</v>
      </c>
      <c r="E112" s="237">
        <v>1</v>
      </c>
      <c r="F112" s="194">
        <v>78</v>
      </c>
      <c r="G112" s="265">
        <v>79</v>
      </c>
      <c r="H112" s="193">
        <v>0</v>
      </c>
      <c r="I112" s="194">
        <v>3</v>
      </c>
      <c r="J112" s="265">
        <v>3</v>
      </c>
      <c r="K112" s="193">
        <v>3</v>
      </c>
      <c r="L112" s="194">
        <v>8</v>
      </c>
      <c r="M112" s="265">
        <v>11</v>
      </c>
      <c r="N112" s="193">
        <v>0</v>
      </c>
      <c r="O112" s="194">
        <v>0</v>
      </c>
      <c r="P112" s="265">
        <v>0</v>
      </c>
      <c r="Q112" s="193">
        <v>0</v>
      </c>
      <c r="R112" s="194">
        <v>0</v>
      </c>
      <c r="S112" s="265">
        <v>0</v>
      </c>
      <c r="T112" s="286">
        <f t="shared" si="11"/>
        <v>9</v>
      </c>
      <c r="U112" s="196">
        <f t="shared" si="12"/>
        <v>126</v>
      </c>
      <c r="V112" s="196">
        <f t="shared" si="13"/>
        <v>135</v>
      </c>
    </row>
    <row r="113" spans="1:22" s="188" customFormat="1" ht="11.25">
      <c r="A113" s="268" t="s">
        <v>91</v>
      </c>
      <c r="B113" s="237">
        <v>4</v>
      </c>
      <c r="C113" s="194">
        <v>0</v>
      </c>
      <c r="D113" s="265">
        <v>4</v>
      </c>
      <c r="E113" s="237">
        <v>5</v>
      </c>
      <c r="F113" s="194">
        <v>0</v>
      </c>
      <c r="G113" s="265">
        <v>5</v>
      </c>
      <c r="H113" s="193">
        <v>0</v>
      </c>
      <c r="I113" s="194">
        <v>0</v>
      </c>
      <c r="J113" s="265">
        <v>0</v>
      </c>
      <c r="K113" s="193">
        <v>2</v>
      </c>
      <c r="L113" s="194">
        <v>0</v>
      </c>
      <c r="M113" s="265">
        <v>2</v>
      </c>
      <c r="N113" s="193">
        <v>0</v>
      </c>
      <c r="O113" s="194">
        <v>0</v>
      </c>
      <c r="P113" s="265">
        <v>0</v>
      </c>
      <c r="Q113" s="193">
        <v>3</v>
      </c>
      <c r="R113" s="194">
        <v>0</v>
      </c>
      <c r="S113" s="265">
        <v>3</v>
      </c>
      <c r="T113" s="286">
        <f t="shared" si="11"/>
        <v>14</v>
      </c>
      <c r="U113" s="196">
        <f t="shared" si="12"/>
        <v>0</v>
      </c>
      <c r="V113" s="196">
        <f t="shared" si="13"/>
        <v>14</v>
      </c>
    </row>
    <row r="114" spans="1:22" s="188" customFormat="1" ht="11.25">
      <c r="A114" s="268" t="s">
        <v>92</v>
      </c>
      <c r="B114" s="237">
        <v>0</v>
      </c>
      <c r="C114" s="194">
        <v>0</v>
      </c>
      <c r="D114" s="265">
        <v>0</v>
      </c>
      <c r="E114" s="237">
        <v>20</v>
      </c>
      <c r="F114" s="194">
        <v>3</v>
      </c>
      <c r="G114" s="265">
        <v>23</v>
      </c>
      <c r="H114" s="193">
        <v>0</v>
      </c>
      <c r="I114" s="194">
        <v>0</v>
      </c>
      <c r="J114" s="265">
        <v>0</v>
      </c>
      <c r="K114" s="193">
        <v>0</v>
      </c>
      <c r="L114" s="194">
        <v>0</v>
      </c>
      <c r="M114" s="265">
        <v>0</v>
      </c>
      <c r="N114" s="193">
        <v>0</v>
      </c>
      <c r="O114" s="194">
        <v>0</v>
      </c>
      <c r="P114" s="265">
        <v>0</v>
      </c>
      <c r="Q114" s="193">
        <v>0</v>
      </c>
      <c r="R114" s="194">
        <v>0</v>
      </c>
      <c r="S114" s="265">
        <v>0</v>
      </c>
      <c r="T114" s="286">
        <f t="shared" si="11"/>
        <v>20</v>
      </c>
      <c r="U114" s="196">
        <f t="shared" si="12"/>
        <v>3</v>
      </c>
      <c r="V114" s="196">
        <f t="shared" si="13"/>
        <v>23</v>
      </c>
    </row>
    <row r="115" spans="1:22" s="188" customFormat="1" ht="11.25">
      <c r="A115" s="268" t="s">
        <v>93</v>
      </c>
      <c r="B115" s="237">
        <v>12</v>
      </c>
      <c r="C115" s="194">
        <v>0</v>
      </c>
      <c r="D115" s="265">
        <v>12</v>
      </c>
      <c r="E115" s="237">
        <v>31</v>
      </c>
      <c r="F115" s="194">
        <v>0</v>
      </c>
      <c r="G115" s="265">
        <v>31</v>
      </c>
      <c r="H115" s="193">
        <v>1</v>
      </c>
      <c r="I115" s="194">
        <v>0</v>
      </c>
      <c r="J115" s="265">
        <v>1</v>
      </c>
      <c r="K115" s="193">
        <v>14</v>
      </c>
      <c r="L115" s="194">
        <v>0</v>
      </c>
      <c r="M115" s="265">
        <v>14</v>
      </c>
      <c r="N115" s="193">
        <v>0</v>
      </c>
      <c r="O115" s="194">
        <v>0</v>
      </c>
      <c r="P115" s="265">
        <v>0</v>
      </c>
      <c r="Q115" s="193">
        <v>0</v>
      </c>
      <c r="R115" s="194">
        <v>0</v>
      </c>
      <c r="S115" s="265">
        <v>0</v>
      </c>
      <c r="T115" s="286">
        <f t="shared" si="11"/>
        <v>58</v>
      </c>
      <c r="U115" s="196">
        <f t="shared" si="12"/>
        <v>0</v>
      </c>
      <c r="V115" s="196">
        <f t="shared" si="13"/>
        <v>58</v>
      </c>
    </row>
    <row r="116" spans="1:22" s="188" customFormat="1" ht="22.5">
      <c r="A116" s="277" t="s">
        <v>96</v>
      </c>
      <c r="B116" s="237">
        <v>0</v>
      </c>
      <c r="C116" s="194">
        <v>1</v>
      </c>
      <c r="D116" s="265">
        <v>1</v>
      </c>
      <c r="E116" s="237">
        <v>0</v>
      </c>
      <c r="F116" s="194">
        <v>6</v>
      </c>
      <c r="G116" s="265">
        <v>6</v>
      </c>
      <c r="H116" s="193">
        <v>0</v>
      </c>
      <c r="I116" s="194">
        <v>0</v>
      </c>
      <c r="J116" s="271">
        <v>0</v>
      </c>
      <c r="K116" s="237">
        <v>0</v>
      </c>
      <c r="L116" s="194">
        <v>1</v>
      </c>
      <c r="M116" s="265">
        <v>1</v>
      </c>
      <c r="N116" s="237">
        <v>0</v>
      </c>
      <c r="O116" s="194">
        <v>0</v>
      </c>
      <c r="P116" s="265">
        <v>0</v>
      </c>
      <c r="Q116" s="193">
        <v>1</v>
      </c>
      <c r="R116" s="194">
        <v>0</v>
      </c>
      <c r="S116" s="265">
        <v>1</v>
      </c>
      <c r="T116" s="286">
        <f t="shared" si="11"/>
        <v>1</v>
      </c>
      <c r="U116" s="196">
        <f t="shared" si="12"/>
        <v>8</v>
      </c>
      <c r="V116" s="196">
        <f t="shared" si="13"/>
        <v>9</v>
      </c>
    </row>
    <row r="117" spans="1:22" ht="11.25">
      <c r="A117" s="268" t="s">
        <v>95</v>
      </c>
      <c r="B117" s="237">
        <v>1</v>
      </c>
      <c r="C117" s="194">
        <v>0</v>
      </c>
      <c r="D117" s="265">
        <v>1</v>
      </c>
      <c r="E117" s="237">
        <v>14</v>
      </c>
      <c r="F117" s="194">
        <v>1</v>
      </c>
      <c r="G117" s="265">
        <v>15</v>
      </c>
      <c r="H117" s="237">
        <v>0</v>
      </c>
      <c r="I117" s="194">
        <v>0</v>
      </c>
      <c r="J117" s="265">
        <v>0</v>
      </c>
      <c r="K117" s="237">
        <v>0</v>
      </c>
      <c r="L117" s="194">
        <v>0</v>
      </c>
      <c r="M117" s="265">
        <v>0</v>
      </c>
      <c r="N117" s="237">
        <v>0</v>
      </c>
      <c r="O117" s="194">
        <v>0</v>
      </c>
      <c r="P117" s="265">
        <v>0</v>
      </c>
      <c r="Q117" s="237">
        <v>0</v>
      </c>
      <c r="R117" s="194">
        <v>0</v>
      </c>
      <c r="S117" s="265">
        <v>0</v>
      </c>
      <c r="T117" s="286">
        <f t="shared" si="11"/>
        <v>15</v>
      </c>
      <c r="U117" s="196">
        <f t="shared" si="12"/>
        <v>1</v>
      </c>
      <c r="V117" s="196">
        <f t="shared" si="13"/>
        <v>16</v>
      </c>
    </row>
    <row r="118" spans="1:22" s="267" customFormat="1" ht="11.25">
      <c r="A118" s="268" t="s">
        <v>97</v>
      </c>
      <c r="B118" s="237">
        <v>0</v>
      </c>
      <c r="C118" s="194">
        <v>0</v>
      </c>
      <c r="D118" s="265">
        <v>0</v>
      </c>
      <c r="E118" s="237">
        <v>2</v>
      </c>
      <c r="F118" s="194">
        <v>0</v>
      </c>
      <c r="G118" s="265">
        <v>2</v>
      </c>
      <c r="H118" s="237">
        <v>0</v>
      </c>
      <c r="I118" s="194">
        <v>0</v>
      </c>
      <c r="J118" s="265">
        <v>0</v>
      </c>
      <c r="K118" s="237">
        <v>0</v>
      </c>
      <c r="L118" s="194">
        <v>0</v>
      </c>
      <c r="M118" s="265">
        <v>0</v>
      </c>
      <c r="N118" s="237">
        <v>0</v>
      </c>
      <c r="O118" s="194">
        <v>0</v>
      </c>
      <c r="P118" s="265">
        <v>0</v>
      </c>
      <c r="Q118" s="237">
        <v>0</v>
      </c>
      <c r="R118" s="194">
        <v>0</v>
      </c>
      <c r="S118" s="265">
        <v>0</v>
      </c>
      <c r="T118" s="286">
        <f t="shared" si="11"/>
        <v>2</v>
      </c>
      <c r="U118" s="196">
        <f t="shared" si="12"/>
        <v>0</v>
      </c>
      <c r="V118" s="196">
        <f t="shared" si="13"/>
        <v>2</v>
      </c>
    </row>
    <row r="119" spans="1:22" s="188" customFormat="1" ht="11.25">
      <c r="A119" s="268" t="s">
        <v>98</v>
      </c>
      <c r="B119" s="237">
        <v>0</v>
      </c>
      <c r="C119" s="194">
        <v>0</v>
      </c>
      <c r="D119" s="265">
        <v>0</v>
      </c>
      <c r="E119" s="237">
        <v>3</v>
      </c>
      <c r="F119" s="194">
        <v>0</v>
      </c>
      <c r="G119" s="265">
        <v>3</v>
      </c>
      <c r="H119" s="237">
        <v>0</v>
      </c>
      <c r="I119" s="194">
        <v>0</v>
      </c>
      <c r="J119" s="265">
        <v>0</v>
      </c>
      <c r="K119" s="237">
        <v>6</v>
      </c>
      <c r="L119" s="194">
        <v>0</v>
      </c>
      <c r="M119" s="265">
        <v>6</v>
      </c>
      <c r="N119" s="237">
        <v>0</v>
      </c>
      <c r="O119" s="194">
        <v>0</v>
      </c>
      <c r="P119" s="265">
        <v>0</v>
      </c>
      <c r="Q119" s="237">
        <v>0</v>
      </c>
      <c r="R119" s="194">
        <v>0</v>
      </c>
      <c r="S119" s="265">
        <v>0</v>
      </c>
      <c r="T119" s="286">
        <f t="shared" si="11"/>
        <v>9</v>
      </c>
      <c r="U119" s="196">
        <f t="shared" si="12"/>
        <v>0</v>
      </c>
      <c r="V119" s="196">
        <f t="shared" si="13"/>
        <v>9</v>
      </c>
    </row>
    <row r="120" spans="1:22" s="188" customFormat="1" ht="11.25">
      <c r="A120" s="277" t="s">
        <v>99</v>
      </c>
      <c r="B120" s="237">
        <v>0</v>
      </c>
      <c r="C120" s="194">
        <v>0</v>
      </c>
      <c r="D120" s="265">
        <v>0</v>
      </c>
      <c r="E120" s="237">
        <v>1</v>
      </c>
      <c r="F120" s="194">
        <v>0</v>
      </c>
      <c r="G120" s="265">
        <v>1</v>
      </c>
      <c r="H120" s="237">
        <v>0</v>
      </c>
      <c r="I120" s="194">
        <v>0</v>
      </c>
      <c r="J120" s="265">
        <v>0</v>
      </c>
      <c r="K120" s="237">
        <v>0</v>
      </c>
      <c r="L120" s="194">
        <v>0</v>
      </c>
      <c r="M120" s="265">
        <v>0</v>
      </c>
      <c r="N120" s="237">
        <v>0</v>
      </c>
      <c r="O120" s="194">
        <v>0</v>
      </c>
      <c r="P120" s="265">
        <v>0</v>
      </c>
      <c r="Q120" s="237">
        <v>0</v>
      </c>
      <c r="R120" s="194">
        <v>0</v>
      </c>
      <c r="S120" s="265">
        <v>0</v>
      </c>
      <c r="T120" s="286">
        <f t="shared" si="11"/>
        <v>1</v>
      </c>
      <c r="U120" s="196">
        <f t="shared" si="12"/>
        <v>0</v>
      </c>
      <c r="V120" s="196">
        <f t="shared" si="13"/>
        <v>1</v>
      </c>
    </row>
    <row r="121" spans="1:22" ht="11.25">
      <c r="A121" s="268" t="s">
        <v>100</v>
      </c>
      <c r="B121" s="286">
        <v>8</v>
      </c>
      <c r="C121" s="287">
        <v>6</v>
      </c>
      <c r="D121" s="196">
        <v>14</v>
      </c>
      <c r="E121" s="286">
        <v>24</v>
      </c>
      <c r="F121" s="287">
        <v>6</v>
      </c>
      <c r="G121" s="196">
        <v>30</v>
      </c>
      <c r="H121" s="286">
        <v>0</v>
      </c>
      <c r="I121" s="287">
        <v>0</v>
      </c>
      <c r="J121" s="196">
        <v>0</v>
      </c>
      <c r="K121" s="286">
        <v>13</v>
      </c>
      <c r="L121" s="287">
        <v>1</v>
      </c>
      <c r="M121" s="196">
        <v>14</v>
      </c>
      <c r="N121" s="286">
        <v>0</v>
      </c>
      <c r="O121" s="287">
        <v>0</v>
      </c>
      <c r="P121" s="196">
        <v>0</v>
      </c>
      <c r="Q121" s="286">
        <v>0</v>
      </c>
      <c r="R121" s="287">
        <v>0</v>
      </c>
      <c r="S121" s="196">
        <v>0</v>
      </c>
      <c r="T121" s="286">
        <f t="shared" si="11"/>
        <v>45</v>
      </c>
      <c r="U121" s="196">
        <f t="shared" si="12"/>
        <v>13</v>
      </c>
      <c r="V121" s="196">
        <f t="shared" si="13"/>
        <v>58</v>
      </c>
    </row>
    <row r="122" spans="1:22" ht="11.25">
      <c r="A122" s="268" t="s">
        <v>102</v>
      </c>
      <c r="B122" s="286">
        <v>21</v>
      </c>
      <c r="C122" s="287">
        <v>1</v>
      </c>
      <c r="D122" s="196">
        <v>22</v>
      </c>
      <c r="E122" s="286">
        <v>47</v>
      </c>
      <c r="F122" s="287">
        <v>6</v>
      </c>
      <c r="G122" s="196">
        <v>53</v>
      </c>
      <c r="H122" s="286">
        <v>0</v>
      </c>
      <c r="I122" s="287">
        <v>0</v>
      </c>
      <c r="J122" s="196">
        <v>0</v>
      </c>
      <c r="K122" s="286">
        <v>6</v>
      </c>
      <c r="L122" s="287">
        <v>0</v>
      </c>
      <c r="M122" s="196">
        <v>6</v>
      </c>
      <c r="N122" s="286">
        <v>0</v>
      </c>
      <c r="O122" s="287">
        <v>0</v>
      </c>
      <c r="P122" s="196">
        <v>0</v>
      </c>
      <c r="Q122" s="286">
        <v>0</v>
      </c>
      <c r="R122" s="287">
        <v>0</v>
      </c>
      <c r="S122" s="196">
        <v>0</v>
      </c>
      <c r="T122" s="286">
        <f t="shared" si="11"/>
        <v>74</v>
      </c>
      <c r="U122" s="196">
        <f t="shared" si="12"/>
        <v>7</v>
      </c>
      <c r="V122" s="196">
        <f t="shared" si="13"/>
        <v>81</v>
      </c>
    </row>
    <row r="123" spans="1:22" ht="11.25">
      <c r="A123" s="268" t="s">
        <v>106</v>
      </c>
      <c r="B123" s="286">
        <v>0</v>
      </c>
      <c r="C123" s="287">
        <v>0</v>
      </c>
      <c r="D123" s="196">
        <v>0</v>
      </c>
      <c r="E123" s="286">
        <v>1</v>
      </c>
      <c r="F123" s="287">
        <v>0</v>
      </c>
      <c r="G123" s="196">
        <v>1</v>
      </c>
      <c r="H123" s="286">
        <v>0</v>
      </c>
      <c r="I123" s="287">
        <v>0</v>
      </c>
      <c r="J123" s="196">
        <v>0</v>
      </c>
      <c r="K123" s="286">
        <v>0</v>
      </c>
      <c r="L123" s="287">
        <v>0</v>
      </c>
      <c r="M123" s="196">
        <v>0</v>
      </c>
      <c r="N123" s="286">
        <v>0</v>
      </c>
      <c r="O123" s="287">
        <v>0</v>
      </c>
      <c r="P123" s="196">
        <v>0</v>
      </c>
      <c r="Q123" s="286">
        <v>0</v>
      </c>
      <c r="R123" s="287">
        <v>0</v>
      </c>
      <c r="S123" s="196">
        <v>0</v>
      </c>
      <c r="T123" s="286">
        <f t="shared" si="11"/>
        <v>1</v>
      </c>
      <c r="U123" s="196">
        <f t="shared" si="12"/>
        <v>0</v>
      </c>
      <c r="V123" s="196">
        <f t="shared" si="13"/>
        <v>1</v>
      </c>
    </row>
    <row r="124" spans="1:22" ht="11.25">
      <c r="A124" s="268" t="s">
        <v>111</v>
      </c>
      <c r="B124" s="286">
        <v>0</v>
      </c>
      <c r="C124" s="287">
        <v>0</v>
      </c>
      <c r="D124" s="196">
        <v>0</v>
      </c>
      <c r="E124" s="286">
        <v>0</v>
      </c>
      <c r="F124" s="287">
        <v>0</v>
      </c>
      <c r="G124" s="196">
        <v>0</v>
      </c>
      <c r="H124" s="286">
        <v>0</v>
      </c>
      <c r="I124" s="287">
        <v>0</v>
      </c>
      <c r="J124" s="196">
        <v>0</v>
      </c>
      <c r="K124" s="286">
        <v>0</v>
      </c>
      <c r="L124" s="287">
        <v>1</v>
      </c>
      <c r="M124" s="196">
        <v>1</v>
      </c>
      <c r="N124" s="286">
        <v>0</v>
      </c>
      <c r="O124" s="287">
        <v>0</v>
      </c>
      <c r="P124" s="196">
        <v>0</v>
      </c>
      <c r="Q124" s="286">
        <v>0</v>
      </c>
      <c r="R124" s="287">
        <v>0</v>
      </c>
      <c r="S124" s="196">
        <v>0</v>
      </c>
      <c r="T124" s="286">
        <f t="shared" si="11"/>
        <v>0</v>
      </c>
      <c r="U124" s="196">
        <f t="shared" si="12"/>
        <v>1</v>
      </c>
      <c r="V124" s="196">
        <f t="shared" si="13"/>
        <v>1</v>
      </c>
    </row>
    <row r="125" spans="1:22" ht="11.25">
      <c r="A125" s="268" t="s">
        <v>103</v>
      </c>
      <c r="B125" s="286">
        <v>7</v>
      </c>
      <c r="C125" s="287">
        <v>0</v>
      </c>
      <c r="D125" s="196">
        <v>7</v>
      </c>
      <c r="E125" s="286">
        <v>40</v>
      </c>
      <c r="F125" s="287">
        <v>1</v>
      </c>
      <c r="G125" s="196">
        <v>41</v>
      </c>
      <c r="H125" s="286">
        <v>0</v>
      </c>
      <c r="I125" s="287">
        <v>0</v>
      </c>
      <c r="J125" s="196">
        <v>0</v>
      </c>
      <c r="K125" s="286">
        <v>6</v>
      </c>
      <c r="L125" s="287">
        <v>0</v>
      </c>
      <c r="M125" s="196">
        <v>6</v>
      </c>
      <c r="N125" s="286">
        <v>0</v>
      </c>
      <c r="O125" s="287">
        <v>0</v>
      </c>
      <c r="P125" s="196">
        <v>0</v>
      </c>
      <c r="Q125" s="286">
        <v>0</v>
      </c>
      <c r="R125" s="287">
        <v>0</v>
      </c>
      <c r="S125" s="196">
        <v>0</v>
      </c>
      <c r="T125" s="286">
        <f t="shared" si="11"/>
        <v>53</v>
      </c>
      <c r="U125" s="196">
        <f t="shared" si="12"/>
        <v>1</v>
      </c>
      <c r="V125" s="196">
        <f t="shared" si="13"/>
        <v>54</v>
      </c>
    </row>
    <row r="126" spans="1:22" ht="11.25">
      <c r="A126" s="268" t="s">
        <v>104</v>
      </c>
      <c r="B126" s="286">
        <v>3</v>
      </c>
      <c r="C126" s="287">
        <v>1</v>
      </c>
      <c r="D126" s="196">
        <v>4</v>
      </c>
      <c r="E126" s="286">
        <v>12</v>
      </c>
      <c r="F126" s="287">
        <v>25</v>
      </c>
      <c r="G126" s="196">
        <v>37</v>
      </c>
      <c r="H126" s="286">
        <v>0</v>
      </c>
      <c r="I126" s="287">
        <v>0</v>
      </c>
      <c r="J126" s="196">
        <v>0</v>
      </c>
      <c r="K126" s="286">
        <v>3</v>
      </c>
      <c r="L126" s="287">
        <v>1</v>
      </c>
      <c r="M126" s="196">
        <v>4</v>
      </c>
      <c r="N126" s="286">
        <v>0</v>
      </c>
      <c r="O126" s="287">
        <v>0</v>
      </c>
      <c r="P126" s="196">
        <v>0</v>
      </c>
      <c r="Q126" s="286">
        <v>0</v>
      </c>
      <c r="R126" s="287">
        <v>0</v>
      </c>
      <c r="S126" s="196">
        <v>0</v>
      </c>
      <c r="T126" s="286">
        <f t="shared" si="11"/>
        <v>18</v>
      </c>
      <c r="U126" s="196">
        <f t="shared" si="12"/>
        <v>27</v>
      </c>
      <c r="V126" s="196">
        <f t="shared" si="13"/>
        <v>45</v>
      </c>
    </row>
    <row r="127" spans="1:22" ht="11.25">
      <c r="A127" s="268" t="s">
        <v>108</v>
      </c>
      <c r="B127" s="286">
        <v>0</v>
      </c>
      <c r="C127" s="287">
        <v>0</v>
      </c>
      <c r="D127" s="196">
        <v>0</v>
      </c>
      <c r="E127" s="286">
        <v>0</v>
      </c>
      <c r="F127" s="287">
        <v>1</v>
      </c>
      <c r="G127" s="196">
        <v>1</v>
      </c>
      <c r="H127" s="286">
        <v>0</v>
      </c>
      <c r="I127" s="287">
        <v>0</v>
      </c>
      <c r="J127" s="196">
        <v>0</v>
      </c>
      <c r="K127" s="286">
        <v>0</v>
      </c>
      <c r="L127" s="287">
        <v>0</v>
      </c>
      <c r="M127" s="196">
        <v>0</v>
      </c>
      <c r="N127" s="286">
        <v>0</v>
      </c>
      <c r="O127" s="287">
        <v>0</v>
      </c>
      <c r="P127" s="196">
        <v>0</v>
      </c>
      <c r="Q127" s="286">
        <v>0</v>
      </c>
      <c r="R127" s="287">
        <v>0</v>
      </c>
      <c r="S127" s="196">
        <v>0</v>
      </c>
      <c r="T127" s="286">
        <f t="shared" si="11"/>
        <v>0</v>
      </c>
      <c r="U127" s="196">
        <f t="shared" si="12"/>
        <v>1</v>
      </c>
      <c r="V127" s="196">
        <f t="shared" si="13"/>
        <v>1</v>
      </c>
    </row>
    <row r="128" spans="1:22" s="267" customFormat="1" ht="12">
      <c r="A128" s="266" t="s">
        <v>139</v>
      </c>
      <c r="B128" s="237"/>
      <c r="C128" s="194"/>
      <c r="D128" s="265"/>
      <c r="E128" s="237"/>
      <c r="F128" s="194"/>
      <c r="G128" s="265"/>
      <c r="H128" s="237"/>
      <c r="I128" s="194"/>
      <c r="J128" s="265"/>
      <c r="K128" s="237"/>
      <c r="L128" s="194"/>
      <c r="M128" s="265"/>
      <c r="N128" s="237"/>
      <c r="O128" s="194"/>
      <c r="P128" s="265"/>
      <c r="Q128" s="237"/>
      <c r="R128" s="194"/>
      <c r="S128" s="265"/>
      <c r="T128" s="286"/>
      <c r="U128" s="196"/>
      <c r="V128" s="196"/>
    </row>
    <row r="129" spans="1:22" s="267" customFormat="1" ht="11.25">
      <c r="A129" s="268" t="s">
        <v>180</v>
      </c>
      <c r="B129" s="237">
        <v>0</v>
      </c>
      <c r="C129" s="194">
        <v>0</v>
      </c>
      <c r="D129" s="265">
        <v>0</v>
      </c>
      <c r="E129" s="237">
        <v>2</v>
      </c>
      <c r="F129" s="194">
        <v>2</v>
      </c>
      <c r="G129" s="265">
        <v>4</v>
      </c>
      <c r="H129" s="237">
        <v>0</v>
      </c>
      <c r="I129" s="194">
        <v>0</v>
      </c>
      <c r="J129" s="265">
        <v>0</v>
      </c>
      <c r="K129" s="237">
        <v>0</v>
      </c>
      <c r="L129" s="194">
        <v>0</v>
      </c>
      <c r="M129" s="265">
        <v>0</v>
      </c>
      <c r="N129" s="237">
        <v>0</v>
      </c>
      <c r="O129" s="194">
        <v>0</v>
      </c>
      <c r="P129" s="265">
        <v>0</v>
      </c>
      <c r="Q129" s="237">
        <v>0</v>
      </c>
      <c r="R129" s="194">
        <v>0</v>
      </c>
      <c r="S129" s="265">
        <v>0</v>
      </c>
      <c r="T129" s="286">
        <f aca="true" t="shared" si="14" ref="T129:T137">SUM(Q129,N129,K129,H129,E129,B129)</f>
        <v>2</v>
      </c>
      <c r="U129" s="196">
        <f aca="true" t="shared" si="15" ref="U129:U137">SUM(R129,O129,L129,I129,F129,C129)</f>
        <v>2</v>
      </c>
      <c r="V129" s="196">
        <f aca="true" t="shared" si="16" ref="V129:V137">SUM(S129,P129,M129,J129,G129,D129)</f>
        <v>4</v>
      </c>
    </row>
    <row r="130" spans="1:22" s="267" customFormat="1" ht="11.25">
      <c r="A130" s="268" t="s">
        <v>127</v>
      </c>
      <c r="B130" s="237">
        <v>0</v>
      </c>
      <c r="C130" s="194">
        <v>0</v>
      </c>
      <c r="D130" s="265">
        <v>0</v>
      </c>
      <c r="E130" s="237">
        <v>0</v>
      </c>
      <c r="F130" s="194">
        <v>1</v>
      </c>
      <c r="G130" s="265">
        <v>1</v>
      </c>
      <c r="H130" s="237">
        <v>0</v>
      </c>
      <c r="I130" s="194">
        <v>0</v>
      </c>
      <c r="J130" s="265">
        <v>0</v>
      </c>
      <c r="K130" s="237">
        <v>0</v>
      </c>
      <c r="L130" s="194">
        <v>0</v>
      </c>
      <c r="M130" s="265">
        <v>0</v>
      </c>
      <c r="N130" s="237">
        <v>0</v>
      </c>
      <c r="O130" s="194">
        <v>0</v>
      </c>
      <c r="P130" s="265">
        <v>0</v>
      </c>
      <c r="Q130" s="237">
        <v>0</v>
      </c>
      <c r="R130" s="194">
        <v>0</v>
      </c>
      <c r="S130" s="265">
        <v>0</v>
      </c>
      <c r="T130" s="286">
        <f t="shared" si="14"/>
        <v>0</v>
      </c>
      <c r="U130" s="196">
        <f t="shared" si="15"/>
        <v>1</v>
      </c>
      <c r="V130" s="196">
        <f t="shared" si="16"/>
        <v>1</v>
      </c>
    </row>
    <row r="131" spans="1:22" s="267" customFormat="1" ht="11.25">
      <c r="A131" s="268" t="s">
        <v>89</v>
      </c>
      <c r="B131" s="237">
        <v>0</v>
      </c>
      <c r="C131" s="194">
        <v>0</v>
      </c>
      <c r="D131" s="265">
        <v>0</v>
      </c>
      <c r="E131" s="237">
        <v>3</v>
      </c>
      <c r="F131" s="194">
        <v>0</v>
      </c>
      <c r="G131" s="265">
        <v>3</v>
      </c>
      <c r="H131" s="237">
        <v>0</v>
      </c>
      <c r="I131" s="194">
        <v>0</v>
      </c>
      <c r="J131" s="265">
        <v>0</v>
      </c>
      <c r="K131" s="237">
        <v>0</v>
      </c>
      <c r="L131" s="194">
        <v>0</v>
      </c>
      <c r="M131" s="265">
        <v>0</v>
      </c>
      <c r="N131" s="237">
        <v>0</v>
      </c>
      <c r="O131" s="194">
        <v>0</v>
      </c>
      <c r="P131" s="265">
        <v>0</v>
      </c>
      <c r="Q131" s="237">
        <v>0</v>
      </c>
      <c r="R131" s="194">
        <v>0</v>
      </c>
      <c r="S131" s="265">
        <v>0</v>
      </c>
      <c r="T131" s="286">
        <f t="shared" si="14"/>
        <v>3</v>
      </c>
      <c r="U131" s="196">
        <f t="shared" si="15"/>
        <v>0</v>
      </c>
      <c r="V131" s="196">
        <f t="shared" si="16"/>
        <v>3</v>
      </c>
    </row>
    <row r="132" spans="1:22" s="267" customFormat="1" ht="11.25">
      <c r="A132" s="268" t="s">
        <v>129</v>
      </c>
      <c r="B132" s="237">
        <v>0</v>
      </c>
      <c r="C132" s="194">
        <v>0</v>
      </c>
      <c r="D132" s="265">
        <v>0</v>
      </c>
      <c r="E132" s="237">
        <v>0</v>
      </c>
      <c r="F132" s="194">
        <v>0</v>
      </c>
      <c r="G132" s="265">
        <v>0</v>
      </c>
      <c r="H132" s="237">
        <v>0</v>
      </c>
      <c r="I132" s="194">
        <v>0</v>
      </c>
      <c r="J132" s="265">
        <v>0</v>
      </c>
      <c r="K132" s="237">
        <v>0</v>
      </c>
      <c r="L132" s="194">
        <v>1</v>
      </c>
      <c r="M132" s="265">
        <v>1</v>
      </c>
      <c r="N132" s="237">
        <v>0</v>
      </c>
      <c r="O132" s="194">
        <v>0</v>
      </c>
      <c r="P132" s="265">
        <v>0</v>
      </c>
      <c r="Q132" s="237">
        <v>0</v>
      </c>
      <c r="R132" s="194">
        <v>0</v>
      </c>
      <c r="S132" s="265">
        <v>0</v>
      </c>
      <c r="T132" s="286">
        <f t="shared" si="14"/>
        <v>0</v>
      </c>
      <c r="U132" s="196">
        <f t="shared" si="15"/>
        <v>1</v>
      </c>
      <c r="V132" s="196">
        <f t="shared" si="16"/>
        <v>1</v>
      </c>
    </row>
    <row r="133" spans="1:22" s="267" customFormat="1" ht="11.25">
      <c r="A133" s="268" t="s">
        <v>181</v>
      </c>
      <c r="B133" s="237">
        <v>0</v>
      </c>
      <c r="C133" s="194">
        <v>0</v>
      </c>
      <c r="D133" s="265">
        <v>0</v>
      </c>
      <c r="E133" s="237">
        <v>2</v>
      </c>
      <c r="F133" s="194">
        <v>0</v>
      </c>
      <c r="G133" s="265">
        <v>2</v>
      </c>
      <c r="H133" s="237">
        <v>0</v>
      </c>
      <c r="I133" s="194">
        <v>0</v>
      </c>
      <c r="J133" s="265">
        <v>0</v>
      </c>
      <c r="K133" s="237">
        <v>0</v>
      </c>
      <c r="L133" s="194">
        <v>0</v>
      </c>
      <c r="M133" s="265">
        <v>0</v>
      </c>
      <c r="N133" s="237">
        <v>0</v>
      </c>
      <c r="O133" s="194">
        <v>0</v>
      </c>
      <c r="P133" s="265">
        <v>0</v>
      </c>
      <c r="Q133" s="237">
        <v>0</v>
      </c>
      <c r="R133" s="194">
        <v>0</v>
      </c>
      <c r="S133" s="265">
        <v>0</v>
      </c>
      <c r="T133" s="286">
        <f t="shared" si="14"/>
        <v>2</v>
      </c>
      <c r="U133" s="196">
        <f t="shared" si="15"/>
        <v>0</v>
      </c>
      <c r="V133" s="196">
        <f t="shared" si="16"/>
        <v>2</v>
      </c>
    </row>
    <row r="134" spans="1:22" s="267" customFormat="1" ht="22.5">
      <c r="A134" s="277" t="s">
        <v>90</v>
      </c>
      <c r="B134" s="237">
        <v>0</v>
      </c>
      <c r="C134" s="194">
        <v>0</v>
      </c>
      <c r="D134" s="265">
        <v>0</v>
      </c>
      <c r="E134" s="237">
        <v>0</v>
      </c>
      <c r="F134" s="194">
        <v>0</v>
      </c>
      <c r="G134" s="265">
        <v>0</v>
      </c>
      <c r="H134" s="237">
        <v>0</v>
      </c>
      <c r="I134" s="194">
        <v>0</v>
      </c>
      <c r="J134" s="265">
        <v>0</v>
      </c>
      <c r="K134" s="237">
        <v>1</v>
      </c>
      <c r="L134" s="194">
        <v>1</v>
      </c>
      <c r="M134" s="265">
        <v>2</v>
      </c>
      <c r="N134" s="237">
        <v>0</v>
      </c>
      <c r="O134" s="194">
        <v>0</v>
      </c>
      <c r="P134" s="265">
        <v>0</v>
      </c>
      <c r="Q134" s="237">
        <v>0</v>
      </c>
      <c r="R134" s="194">
        <v>0</v>
      </c>
      <c r="S134" s="265">
        <v>0</v>
      </c>
      <c r="T134" s="286">
        <f t="shared" si="14"/>
        <v>1</v>
      </c>
      <c r="U134" s="196">
        <f t="shared" si="15"/>
        <v>1</v>
      </c>
      <c r="V134" s="196">
        <f t="shared" si="16"/>
        <v>2</v>
      </c>
    </row>
    <row r="135" spans="1:22" s="267" customFormat="1" ht="12" customHeight="1">
      <c r="A135" s="268" t="s">
        <v>93</v>
      </c>
      <c r="B135" s="237">
        <v>0</v>
      </c>
      <c r="C135" s="194">
        <v>0</v>
      </c>
      <c r="D135" s="265">
        <v>0</v>
      </c>
      <c r="E135" s="237">
        <v>1</v>
      </c>
      <c r="F135" s="194">
        <v>0</v>
      </c>
      <c r="G135" s="265">
        <v>1</v>
      </c>
      <c r="H135" s="237">
        <v>0</v>
      </c>
      <c r="I135" s="194">
        <v>0</v>
      </c>
      <c r="J135" s="265">
        <v>0</v>
      </c>
      <c r="K135" s="237">
        <v>2</v>
      </c>
      <c r="L135" s="194">
        <v>0</v>
      </c>
      <c r="M135" s="265">
        <v>2</v>
      </c>
      <c r="N135" s="237">
        <v>0</v>
      </c>
      <c r="O135" s="194">
        <v>0</v>
      </c>
      <c r="P135" s="265">
        <v>0</v>
      </c>
      <c r="Q135" s="237">
        <v>0</v>
      </c>
      <c r="R135" s="194">
        <v>0</v>
      </c>
      <c r="S135" s="265">
        <v>0</v>
      </c>
      <c r="T135" s="286">
        <f t="shared" si="14"/>
        <v>3</v>
      </c>
      <c r="U135" s="196">
        <f t="shared" si="15"/>
        <v>0</v>
      </c>
      <c r="V135" s="196">
        <f t="shared" si="16"/>
        <v>3</v>
      </c>
    </row>
    <row r="136" spans="1:22" s="267" customFormat="1" ht="11.25">
      <c r="A136" s="268" t="s">
        <v>124</v>
      </c>
      <c r="B136" s="237">
        <v>0</v>
      </c>
      <c r="C136" s="194">
        <v>0</v>
      </c>
      <c r="D136" s="265">
        <v>0</v>
      </c>
      <c r="E136" s="237">
        <v>0</v>
      </c>
      <c r="F136" s="194">
        <v>0</v>
      </c>
      <c r="G136" s="265">
        <v>0</v>
      </c>
      <c r="H136" s="237">
        <v>0</v>
      </c>
      <c r="I136" s="194">
        <v>0</v>
      </c>
      <c r="J136" s="265">
        <v>0</v>
      </c>
      <c r="K136" s="237">
        <v>0</v>
      </c>
      <c r="L136" s="194">
        <v>0</v>
      </c>
      <c r="M136" s="265">
        <v>0</v>
      </c>
      <c r="N136" s="237">
        <v>0</v>
      </c>
      <c r="O136" s="194">
        <v>0</v>
      </c>
      <c r="P136" s="265">
        <v>0</v>
      </c>
      <c r="Q136" s="237">
        <v>2</v>
      </c>
      <c r="R136" s="194">
        <v>0</v>
      </c>
      <c r="S136" s="265">
        <v>2</v>
      </c>
      <c r="T136" s="286">
        <f t="shared" si="14"/>
        <v>2</v>
      </c>
      <c r="U136" s="196">
        <f t="shared" si="15"/>
        <v>0</v>
      </c>
      <c r="V136" s="196">
        <f t="shared" si="16"/>
        <v>2</v>
      </c>
    </row>
    <row r="137" spans="1:22" s="267" customFormat="1" ht="11.25">
      <c r="A137" s="268" t="s">
        <v>104</v>
      </c>
      <c r="B137" s="237">
        <v>0</v>
      </c>
      <c r="C137" s="194">
        <v>0</v>
      </c>
      <c r="D137" s="265">
        <v>0</v>
      </c>
      <c r="E137" s="237">
        <v>0</v>
      </c>
      <c r="F137" s="194">
        <v>1</v>
      </c>
      <c r="G137" s="265">
        <v>1</v>
      </c>
      <c r="H137" s="237">
        <v>0</v>
      </c>
      <c r="I137" s="194">
        <v>0</v>
      </c>
      <c r="J137" s="265">
        <v>0</v>
      </c>
      <c r="K137" s="237">
        <v>0</v>
      </c>
      <c r="L137" s="194">
        <v>0</v>
      </c>
      <c r="M137" s="265">
        <v>0</v>
      </c>
      <c r="N137" s="237">
        <v>0</v>
      </c>
      <c r="O137" s="194">
        <v>0</v>
      </c>
      <c r="P137" s="265">
        <v>0</v>
      </c>
      <c r="Q137" s="237">
        <v>0</v>
      </c>
      <c r="R137" s="194">
        <v>0</v>
      </c>
      <c r="S137" s="265">
        <v>0</v>
      </c>
      <c r="T137" s="286">
        <f t="shared" si="14"/>
        <v>0</v>
      </c>
      <c r="U137" s="196">
        <f t="shared" si="15"/>
        <v>1</v>
      </c>
      <c r="V137" s="196">
        <f t="shared" si="16"/>
        <v>1</v>
      </c>
    </row>
    <row r="138" spans="1:22" s="207" customFormat="1" ht="12">
      <c r="A138" s="207" t="s">
        <v>12</v>
      </c>
      <c r="B138" s="208">
        <f aca="true" t="shared" si="17" ref="B138:V138">SUM(B105:B137)</f>
        <v>103</v>
      </c>
      <c r="C138" s="209">
        <f t="shared" si="17"/>
        <v>70</v>
      </c>
      <c r="D138" s="269">
        <f t="shared" si="17"/>
        <v>173</v>
      </c>
      <c r="E138" s="209">
        <f t="shared" si="17"/>
        <v>293</v>
      </c>
      <c r="F138" s="209">
        <f t="shared" si="17"/>
        <v>201</v>
      </c>
      <c r="G138" s="269">
        <f t="shared" si="17"/>
        <v>494</v>
      </c>
      <c r="H138" s="209">
        <f t="shared" si="17"/>
        <v>2</v>
      </c>
      <c r="I138" s="209">
        <f t="shared" si="17"/>
        <v>4</v>
      </c>
      <c r="J138" s="269">
        <f t="shared" si="17"/>
        <v>6</v>
      </c>
      <c r="K138" s="209">
        <f t="shared" si="17"/>
        <v>77</v>
      </c>
      <c r="L138" s="209">
        <f t="shared" si="17"/>
        <v>27</v>
      </c>
      <c r="M138" s="269">
        <f t="shared" si="17"/>
        <v>104</v>
      </c>
      <c r="N138" s="209">
        <f t="shared" si="17"/>
        <v>1</v>
      </c>
      <c r="O138" s="209">
        <f t="shared" si="17"/>
        <v>3</v>
      </c>
      <c r="P138" s="269">
        <f t="shared" si="17"/>
        <v>4</v>
      </c>
      <c r="Q138" s="209">
        <f t="shared" si="17"/>
        <v>6</v>
      </c>
      <c r="R138" s="209">
        <f t="shared" si="17"/>
        <v>0</v>
      </c>
      <c r="S138" s="269">
        <f t="shared" si="17"/>
        <v>6</v>
      </c>
      <c r="T138" s="209">
        <f t="shared" si="17"/>
        <v>482</v>
      </c>
      <c r="U138" s="209">
        <f t="shared" si="17"/>
        <v>305</v>
      </c>
      <c r="V138" s="209">
        <f t="shared" si="17"/>
        <v>787</v>
      </c>
    </row>
    <row r="139" spans="1:22" ht="11.25">
      <c r="A139" s="268"/>
      <c r="B139" s="286"/>
      <c r="C139" s="287"/>
      <c r="D139" s="196"/>
      <c r="E139" s="286"/>
      <c r="F139" s="287"/>
      <c r="G139" s="196"/>
      <c r="H139" s="286"/>
      <c r="I139" s="287"/>
      <c r="J139" s="196"/>
      <c r="K139" s="286"/>
      <c r="L139" s="287"/>
      <c r="M139" s="196"/>
      <c r="N139" s="286"/>
      <c r="O139" s="287"/>
      <c r="P139" s="196"/>
      <c r="Q139" s="286"/>
      <c r="R139" s="287"/>
      <c r="S139" s="196"/>
      <c r="T139" s="286"/>
      <c r="U139" s="196"/>
      <c r="V139" s="196"/>
    </row>
    <row r="140" spans="1:22" s="294" customFormat="1" ht="12">
      <c r="A140" s="295" t="s">
        <v>112</v>
      </c>
      <c r="B140" s="237">
        <v>1</v>
      </c>
      <c r="C140" s="194">
        <v>1</v>
      </c>
      <c r="D140" s="194">
        <v>2</v>
      </c>
      <c r="E140" s="237">
        <v>2</v>
      </c>
      <c r="F140" s="194">
        <v>0</v>
      </c>
      <c r="G140" s="194">
        <v>2</v>
      </c>
      <c r="H140" s="237">
        <v>0</v>
      </c>
      <c r="I140" s="194">
        <v>0</v>
      </c>
      <c r="J140" s="194">
        <v>0</v>
      </c>
      <c r="K140" s="237">
        <v>0</v>
      </c>
      <c r="L140" s="194">
        <v>0</v>
      </c>
      <c r="M140" s="194">
        <v>0</v>
      </c>
      <c r="N140" s="237">
        <v>0</v>
      </c>
      <c r="O140" s="194">
        <v>0</v>
      </c>
      <c r="P140" s="194">
        <v>0</v>
      </c>
      <c r="Q140" s="237">
        <v>0</v>
      </c>
      <c r="R140" s="194">
        <v>0</v>
      </c>
      <c r="S140" s="194">
        <v>0</v>
      </c>
      <c r="T140" s="237">
        <v>3</v>
      </c>
      <c r="U140" s="194">
        <v>1</v>
      </c>
      <c r="V140" s="194">
        <v>4</v>
      </c>
    </row>
    <row r="141" spans="1:22" ht="11.25">
      <c r="A141" s="295" t="s">
        <v>184</v>
      </c>
      <c r="B141" s="286">
        <v>0</v>
      </c>
      <c r="C141" s="287">
        <v>0</v>
      </c>
      <c r="D141" s="196">
        <v>0</v>
      </c>
      <c r="E141" s="286">
        <v>1</v>
      </c>
      <c r="F141" s="287">
        <v>0</v>
      </c>
      <c r="G141" s="196">
        <v>1</v>
      </c>
      <c r="H141" s="286">
        <v>0</v>
      </c>
      <c r="I141" s="287">
        <v>0</v>
      </c>
      <c r="J141" s="196">
        <v>0</v>
      </c>
      <c r="K141" s="286">
        <v>0</v>
      </c>
      <c r="L141" s="287">
        <v>0</v>
      </c>
      <c r="M141" s="196">
        <v>0</v>
      </c>
      <c r="N141" s="286">
        <v>0</v>
      </c>
      <c r="O141" s="287">
        <v>0</v>
      </c>
      <c r="P141" s="196">
        <v>0</v>
      </c>
      <c r="Q141" s="286">
        <v>0</v>
      </c>
      <c r="R141" s="287">
        <v>0</v>
      </c>
      <c r="S141" s="196">
        <v>0</v>
      </c>
      <c r="T141" s="286">
        <v>1</v>
      </c>
      <c r="U141" s="196">
        <v>0</v>
      </c>
      <c r="V141" s="196">
        <v>1</v>
      </c>
    </row>
    <row r="142" spans="1:22" ht="11.25">
      <c r="A142" s="268" t="s">
        <v>113</v>
      </c>
      <c r="B142" s="286">
        <v>178</v>
      </c>
      <c r="C142" s="287">
        <v>21</v>
      </c>
      <c r="D142" s="196">
        <v>199</v>
      </c>
      <c r="E142" s="286">
        <v>344</v>
      </c>
      <c r="F142" s="287">
        <v>57</v>
      </c>
      <c r="G142" s="196">
        <v>401</v>
      </c>
      <c r="H142" s="286">
        <v>51</v>
      </c>
      <c r="I142" s="287">
        <v>3</v>
      </c>
      <c r="J142" s="196">
        <v>54</v>
      </c>
      <c r="K142" s="286">
        <v>0</v>
      </c>
      <c r="L142" s="287">
        <v>0</v>
      </c>
      <c r="M142" s="196">
        <v>0</v>
      </c>
      <c r="N142" s="286">
        <v>0</v>
      </c>
      <c r="O142" s="287">
        <v>0</v>
      </c>
      <c r="P142" s="196">
        <v>0</v>
      </c>
      <c r="Q142" s="286">
        <v>0</v>
      </c>
      <c r="R142" s="287">
        <v>0</v>
      </c>
      <c r="S142" s="196">
        <v>0</v>
      </c>
      <c r="T142" s="286">
        <f t="shared" si="11"/>
        <v>573</v>
      </c>
      <c r="U142" s="196">
        <f t="shared" si="12"/>
        <v>81</v>
      </c>
      <c r="V142" s="196">
        <f t="shared" si="13"/>
        <v>654</v>
      </c>
    </row>
    <row r="143" spans="1:22" ht="11.25">
      <c r="A143" s="268" t="s">
        <v>114</v>
      </c>
      <c r="B143" s="286">
        <v>128</v>
      </c>
      <c r="C143" s="287">
        <v>25</v>
      </c>
      <c r="D143" s="196">
        <v>153</v>
      </c>
      <c r="E143" s="286">
        <v>224</v>
      </c>
      <c r="F143" s="287">
        <v>48</v>
      </c>
      <c r="G143" s="196">
        <v>272</v>
      </c>
      <c r="H143" s="286">
        <v>49</v>
      </c>
      <c r="I143" s="287">
        <v>2</v>
      </c>
      <c r="J143" s="196">
        <v>51</v>
      </c>
      <c r="K143" s="286">
        <v>0</v>
      </c>
      <c r="L143" s="287">
        <v>0</v>
      </c>
      <c r="M143" s="196">
        <v>0</v>
      </c>
      <c r="N143" s="286">
        <v>0</v>
      </c>
      <c r="O143" s="287">
        <v>0</v>
      </c>
      <c r="P143" s="196">
        <v>0</v>
      </c>
      <c r="Q143" s="286">
        <v>0</v>
      </c>
      <c r="R143" s="287">
        <v>0</v>
      </c>
      <c r="S143" s="196">
        <v>0</v>
      </c>
      <c r="T143" s="286">
        <f t="shared" si="11"/>
        <v>401</v>
      </c>
      <c r="U143" s="196">
        <f t="shared" si="12"/>
        <v>75</v>
      </c>
      <c r="V143" s="196">
        <f t="shared" si="13"/>
        <v>476</v>
      </c>
    </row>
    <row r="144" spans="1:22" ht="11.25">
      <c r="A144" s="268" t="s">
        <v>115</v>
      </c>
      <c r="B144" s="286">
        <v>29</v>
      </c>
      <c r="C144" s="287">
        <v>4</v>
      </c>
      <c r="D144" s="196">
        <v>33</v>
      </c>
      <c r="E144" s="286">
        <v>201</v>
      </c>
      <c r="F144" s="287">
        <v>57</v>
      </c>
      <c r="G144" s="196">
        <v>258</v>
      </c>
      <c r="H144" s="286">
        <v>24</v>
      </c>
      <c r="I144" s="287">
        <v>6</v>
      </c>
      <c r="J144" s="196">
        <v>30</v>
      </c>
      <c r="K144" s="286">
        <v>0</v>
      </c>
      <c r="L144" s="287">
        <v>0</v>
      </c>
      <c r="M144" s="196">
        <v>0</v>
      </c>
      <c r="N144" s="286">
        <v>0</v>
      </c>
      <c r="O144" s="287">
        <v>0</v>
      </c>
      <c r="P144" s="196">
        <v>0</v>
      </c>
      <c r="Q144" s="286">
        <v>0</v>
      </c>
      <c r="R144" s="287">
        <v>0</v>
      </c>
      <c r="S144" s="196">
        <v>0</v>
      </c>
      <c r="T144" s="286">
        <f>SUM(Q144,N144,K144,H144,E144,B144)</f>
        <v>254</v>
      </c>
      <c r="U144" s="287">
        <f>SUM(R144,O144,L144,I144,F144,C144)</f>
        <v>67</v>
      </c>
      <c r="V144" s="196">
        <f>SUM(S144,P144,M144,J144,G144,D144)</f>
        <v>321</v>
      </c>
    </row>
    <row r="145" spans="1:24" s="293" customFormat="1" ht="12">
      <c r="A145" s="207" t="s">
        <v>12</v>
      </c>
      <c r="B145" s="208">
        <f>SUM(B140:B144)</f>
        <v>336</v>
      </c>
      <c r="C145" s="209">
        <f aca="true" t="shared" si="18" ref="C145:V145">SUM(C140:C144)</f>
        <v>51</v>
      </c>
      <c r="D145" s="269">
        <f t="shared" si="18"/>
        <v>387</v>
      </c>
      <c r="E145" s="209">
        <f t="shared" si="18"/>
        <v>772</v>
      </c>
      <c r="F145" s="209">
        <f t="shared" si="18"/>
        <v>162</v>
      </c>
      <c r="G145" s="269">
        <f t="shared" si="18"/>
        <v>934</v>
      </c>
      <c r="H145" s="209">
        <f t="shared" si="18"/>
        <v>124</v>
      </c>
      <c r="I145" s="209">
        <f t="shared" si="18"/>
        <v>11</v>
      </c>
      <c r="J145" s="269">
        <f t="shared" si="18"/>
        <v>135</v>
      </c>
      <c r="K145" s="209">
        <f t="shared" si="18"/>
        <v>0</v>
      </c>
      <c r="L145" s="209">
        <f t="shared" si="18"/>
        <v>0</v>
      </c>
      <c r="M145" s="269">
        <f t="shared" si="18"/>
        <v>0</v>
      </c>
      <c r="N145" s="209">
        <f t="shared" si="18"/>
        <v>0</v>
      </c>
      <c r="O145" s="209">
        <f t="shared" si="18"/>
        <v>0</v>
      </c>
      <c r="P145" s="269">
        <f t="shared" si="18"/>
        <v>0</v>
      </c>
      <c r="Q145" s="209">
        <f t="shared" si="18"/>
        <v>0</v>
      </c>
      <c r="R145" s="209">
        <f t="shared" si="18"/>
        <v>0</v>
      </c>
      <c r="S145" s="269">
        <f t="shared" si="18"/>
        <v>0</v>
      </c>
      <c r="T145" s="209">
        <f t="shared" si="18"/>
        <v>1232</v>
      </c>
      <c r="U145" s="209">
        <f t="shared" si="18"/>
        <v>224</v>
      </c>
      <c r="V145" s="209">
        <f t="shared" si="18"/>
        <v>1456</v>
      </c>
      <c r="W145" s="296">
        <f>SUM(W141:W144)</f>
        <v>0</v>
      </c>
      <c r="X145" s="297"/>
    </row>
    <row r="146" spans="1:22" s="293" customFormat="1" ht="12">
      <c r="A146" s="207"/>
      <c r="B146" s="273"/>
      <c r="C146" s="274"/>
      <c r="D146" s="274"/>
      <c r="E146" s="273"/>
      <c r="F146" s="274"/>
      <c r="G146" s="274"/>
      <c r="H146" s="273"/>
      <c r="I146" s="274"/>
      <c r="J146" s="274"/>
      <c r="K146" s="273"/>
      <c r="L146" s="274"/>
      <c r="M146" s="274"/>
      <c r="N146" s="273"/>
      <c r="O146" s="274"/>
      <c r="P146" s="274"/>
      <c r="Q146" s="273"/>
      <c r="R146" s="274"/>
      <c r="S146" s="274"/>
      <c r="T146" s="273"/>
      <c r="U146" s="274"/>
      <c r="V146" s="274"/>
    </row>
    <row r="147" spans="1:22" s="293" customFormat="1" ht="12">
      <c r="A147" s="207"/>
      <c r="B147" s="273"/>
      <c r="C147" s="274"/>
      <c r="D147" s="274"/>
      <c r="E147" s="273"/>
      <c r="F147" s="274"/>
      <c r="G147" s="274"/>
      <c r="H147" s="273"/>
      <c r="I147" s="274"/>
      <c r="J147" s="274"/>
      <c r="K147" s="273"/>
      <c r="L147" s="274"/>
      <c r="M147" s="274"/>
      <c r="N147" s="273"/>
      <c r="O147" s="274"/>
      <c r="P147" s="274"/>
      <c r="Q147" s="273"/>
      <c r="R147" s="274"/>
      <c r="S147" s="274"/>
      <c r="T147" s="273"/>
      <c r="U147" s="274"/>
      <c r="V147" s="274"/>
    </row>
    <row r="148" spans="1:22" s="205" customFormat="1" ht="12">
      <c r="A148" s="207" t="s">
        <v>14</v>
      </c>
      <c r="B148" s="273">
        <f aca="true" t="shared" si="19" ref="B148:V148">SUM(B145,B138,B101,B50,B8)</f>
        <v>1951</v>
      </c>
      <c r="C148" s="274">
        <f t="shared" si="19"/>
        <v>1088</v>
      </c>
      <c r="D148" s="274">
        <f t="shared" si="19"/>
        <v>3039</v>
      </c>
      <c r="E148" s="273">
        <f t="shared" si="19"/>
        <v>5168</v>
      </c>
      <c r="F148" s="274">
        <f t="shared" si="19"/>
        <v>2688</v>
      </c>
      <c r="G148" s="274">
        <f t="shared" si="19"/>
        <v>7856</v>
      </c>
      <c r="H148" s="273">
        <f t="shared" si="19"/>
        <v>253</v>
      </c>
      <c r="I148" s="274">
        <f t="shared" si="19"/>
        <v>71</v>
      </c>
      <c r="J148" s="274">
        <f t="shared" si="19"/>
        <v>324</v>
      </c>
      <c r="K148" s="273">
        <f t="shared" si="19"/>
        <v>938</v>
      </c>
      <c r="L148" s="274">
        <f t="shared" si="19"/>
        <v>492</v>
      </c>
      <c r="M148" s="274">
        <f t="shared" si="19"/>
        <v>1430</v>
      </c>
      <c r="N148" s="273">
        <f t="shared" si="19"/>
        <v>81</v>
      </c>
      <c r="O148" s="274">
        <f t="shared" si="19"/>
        <v>29</v>
      </c>
      <c r="P148" s="274">
        <f t="shared" si="19"/>
        <v>110</v>
      </c>
      <c r="Q148" s="273">
        <f t="shared" si="19"/>
        <v>112</v>
      </c>
      <c r="R148" s="274">
        <f t="shared" si="19"/>
        <v>27</v>
      </c>
      <c r="S148" s="274">
        <f t="shared" si="19"/>
        <v>139</v>
      </c>
      <c r="T148" s="273">
        <f t="shared" si="19"/>
        <v>8503</v>
      </c>
      <c r="U148" s="274">
        <f t="shared" si="19"/>
        <v>4395</v>
      </c>
      <c r="V148" s="274">
        <f t="shared" si="19"/>
        <v>12898</v>
      </c>
    </row>
    <row r="149" spans="2:22" ht="11.25"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</row>
    <row r="150" spans="1:22" ht="11.25">
      <c r="A150" s="220" t="s">
        <v>79</v>
      </c>
      <c r="T150" s="287"/>
      <c r="U150" s="287"/>
      <c r="V150" s="287"/>
    </row>
    <row r="151" ht="11.25">
      <c r="A151" s="298" t="s">
        <v>186</v>
      </c>
    </row>
    <row r="152" ht="11.25">
      <c r="A152" s="298" t="s">
        <v>187</v>
      </c>
    </row>
    <row r="153" ht="11.25">
      <c r="A153" s="298" t="s">
        <v>188</v>
      </c>
    </row>
    <row r="154" ht="11.25">
      <c r="A154" s="298" t="s">
        <v>189</v>
      </c>
    </row>
    <row r="155" ht="11.25">
      <c r="A155" s="299" t="s">
        <v>190</v>
      </c>
    </row>
    <row r="156" ht="11.25">
      <c r="A156" s="298" t="s">
        <v>185</v>
      </c>
    </row>
  </sheetData>
  <sheetProtection/>
  <mergeCells count="9">
    <mergeCell ref="H5:J5"/>
    <mergeCell ref="E5:G5"/>
    <mergeCell ref="B5:D5"/>
    <mergeCell ref="A2:W2"/>
    <mergeCell ref="A3:W3"/>
    <mergeCell ref="T5:V5"/>
    <mergeCell ref="Q5:S5"/>
    <mergeCell ref="N5:P5"/>
    <mergeCell ref="K5:M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N70" sqref="N70"/>
    </sheetView>
  </sheetViews>
  <sheetFormatPr defaultColWidth="9.140625" defaultRowHeight="12.75"/>
  <cols>
    <col min="1" max="1" width="29.140625" style="5" customWidth="1"/>
    <col min="2" max="3" width="7.7109375" style="0" customWidth="1"/>
    <col min="4" max="4" width="7.7109375" style="5" customWidth="1"/>
    <col min="5" max="6" width="7.7109375" style="0" customWidth="1"/>
    <col min="7" max="7" width="7.7109375" style="5" customWidth="1"/>
    <col min="8" max="9" width="7.7109375" style="0" customWidth="1"/>
    <col min="10" max="10" width="7.7109375" style="5" customWidth="1"/>
  </cols>
  <sheetData>
    <row r="1" ht="12.75">
      <c r="A1" s="4" t="s">
        <v>178</v>
      </c>
    </row>
    <row r="3" spans="1:10" ht="12.75">
      <c r="A3" s="300" t="s">
        <v>33</v>
      </c>
      <c r="B3" s="300"/>
      <c r="C3" s="300"/>
      <c r="D3" s="300"/>
      <c r="E3" s="300"/>
      <c r="F3" s="300"/>
      <c r="G3" s="300"/>
      <c r="H3" s="300"/>
      <c r="I3" s="300"/>
      <c r="J3" s="300"/>
    </row>
    <row r="4" ht="13.5" thickBot="1"/>
    <row r="5" spans="1:10" s="30" customFormat="1" ht="11.25">
      <c r="A5" s="51"/>
      <c r="B5" s="52" t="s">
        <v>34</v>
      </c>
      <c r="C5" s="53"/>
      <c r="D5" s="53"/>
      <c r="E5" s="52" t="s">
        <v>34</v>
      </c>
      <c r="F5" s="53"/>
      <c r="G5" s="53"/>
      <c r="H5" s="52" t="s">
        <v>12</v>
      </c>
      <c r="I5" s="53"/>
      <c r="J5" s="53"/>
    </row>
    <row r="6" spans="1:10" s="32" customFormat="1" ht="11.25">
      <c r="A6" s="30"/>
      <c r="B6" s="54" t="s">
        <v>35</v>
      </c>
      <c r="C6" s="55"/>
      <c r="D6" s="55"/>
      <c r="E6" s="301" t="s">
        <v>36</v>
      </c>
      <c r="F6" s="302"/>
      <c r="G6" s="303"/>
      <c r="H6" s="54"/>
      <c r="I6" s="55"/>
      <c r="J6" s="55"/>
    </row>
    <row r="7" spans="1:10" s="32" customFormat="1" ht="11.25">
      <c r="A7" s="56"/>
      <c r="B7" s="37" t="s">
        <v>0</v>
      </c>
      <c r="C7" s="41" t="s">
        <v>1</v>
      </c>
      <c r="D7" s="41" t="s">
        <v>13</v>
      </c>
      <c r="E7" s="37" t="s">
        <v>0</v>
      </c>
      <c r="F7" s="41" t="s">
        <v>1</v>
      </c>
      <c r="G7" s="41" t="s">
        <v>13</v>
      </c>
      <c r="H7" s="37" t="s">
        <v>0</v>
      </c>
      <c r="I7" s="41" t="s">
        <v>1</v>
      </c>
      <c r="J7" s="41" t="s">
        <v>13</v>
      </c>
    </row>
    <row r="8" spans="1:10" s="30" customFormat="1" ht="12.75">
      <c r="A8" s="11" t="s">
        <v>2</v>
      </c>
      <c r="B8" s="57"/>
      <c r="C8" s="58"/>
      <c r="D8" s="58"/>
      <c r="E8" s="57"/>
      <c r="F8" s="58"/>
      <c r="G8" s="58"/>
      <c r="H8" s="57"/>
      <c r="I8" s="58"/>
      <c r="J8" s="58"/>
    </row>
    <row r="9" spans="1:10" ht="12.75">
      <c r="A9" s="10" t="s">
        <v>16</v>
      </c>
      <c r="B9" s="21">
        <v>857</v>
      </c>
      <c r="C9" s="20">
        <v>532</v>
      </c>
      <c r="D9" s="20">
        <v>1389</v>
      </c>
      <c r="E9" s="21">
        <v>93</v>
      </c>
      <c r="F9" s="20">
        <v>57</v>
      </c>
      <c r="G9" s="20">
        <v>150</v>
      </c>
      <c r="H9" s="8">
        <f>SUM(E9,B9)</f>
        <v>950</v>
      </c>
      <c r="I9" s="10">
        <f aca="true" t="shared" si="0" ref="I9:J13">SUM(F9,C9)</f>
        <v>589</v>
      </c>
      <c r="J9" s="10">
        <f t="shared" si="0"/>
        <v>1539</v>
      </c>
    </row>
    <row r="10" spans="1:10" ht="12.75">
      <c r="A10" s="10" t="s">
        <v>17</v>
      </c>
      <c r="B10" s="21">
        <v>1890</v>
      </c>
      <c r="C10" s="20">
        <v>1070</v>
      </c>
      <c r="D10" s="20">
        <v>2960</v>
      </c>
      <c r="E10" s="21">
        <v>200</v>
      </c>
      <c r="F10" s="22">
        <v>119</v>
      </c>
      <c r="G10" s="20">
        <v>319</v>
      </c>
      <c r="H10" s="8">
        <f>SUM(E10,B10)</f>
        <v>2090</v>
      </c>
      <c r="I10" s="9">
        <f t="shared" si="0"/>
        <v>1189</v>
      </c>
      <c r="J10" s="10">
        <f t="shared" si="0"/>
        <v>3279</v>
      </c>
    </row>
    <row r="11" spans="1:10" ht="12.75">
      <c r="A11" s="10" t="s">
        <v>18</v>
      </c>
      <c r="B11" s="21">
        <v>0</v>
      </c>
      <c r="C11" s="22">
        <v>0</v>
      </c>
      <c r="D11" s="10">
        <v>0</v>
      </c>
      <c r="E11" s="21">
        <v>0</v>
      </c>
      <c r="F11" s="22">
        <v>0</v>
      </c>
      <c r="G11" s="20">
        <v>0</v>
      </c>
      <c r="H11" s="8">
        <f>SUM(E11,B11)</f>
        <v>0</v>
      </c>
      <c r="I11" s="9">
        <f t="shared" si="0"/>
        <v>0</v>
      </c>
      <c r="J11" s="10">
        <f t="shared" si="0"/>
        <v>0</v>
      </c>
    </row>
    <row r="12" spans="1:10" ht="12.75">
      <c r="A12" s="10" t="s">
        <v>19</v>
      </c>
      <c r="B12" s="21">
        <v>448</v>
      </c>
      <c r="C12" s="9">
        <v>241</v>
      </c>
      <c r="D12" s="20">
        <v>689</v>
      </c>
      <c r="E12" s="21">
        <v>170</v>
      </c>
      <c r="F12" s="22">
        <v>101</v>
      </c>
      <c r="G12" s="20">
        <v>271</v>
      </c>
      <c r="H12" s="8">
        <f>SUM(E12,B12)</f>
        <v>618</v>
      </c>
      <c r="I12" s="9">
        <f t="shared" si="0"/>
        <v>342</v>
      </c>
      <c r="J12" s="10">
        <f t="shared" si="0"/>
        <v>960</v>
      </c>
    </row>
    <row r="13" spans="1:10" s="12" customFormat="1" ht="12.75">
      <c r="A13" s="23" t="s">
        <v>12</v>
      </c>
      <c r="B13" s="59">
        <v>3195</v>
      </c>
      <c r="C13" s="60">
        <v>1843</v>
      </c>
      <c r="D13" s="60">
        <v>5038</v>
      </c>
      <c r="E13" s="59">
        <v>463</v>
      </c>
      <c r="F13" s="60">
        <v>277</v>
      </c>
      <c r="G13" s="60">
        <v>740</v>
      </c>
      <c r="H13" s="59">
        <f>SUM(E13,B13)</f>
        <v>3658</v>
      </c>
      <c r="I13" s="60">
        <f t="shared" si="0"/>
        <v>2120</v>
      </c>
      <c r="J13" s="60">
        <f t="shared" si="0"/>
        <v>5778</v>
      </c>
    </row>
    <row r="14" spans="1:10" s="12" customFormat="1" ht="12.75">
      <c r="A14" s="50" t="s">
        <v>6</v>
      </c>
      <c r="B14" s="61"/>
      <c r="C14" s="62"/>
      <c r="D14" s="62"/>
      <c r="E14" s="61"/>
      <c r="F14" s="62"/>
      <c r="G14" s="62"/>
      <c r="H14" s="61"/>
      <c r="I14" s="62"/>
      <c r="J14" s="62"/>
    </row>
    <row r="15" spans="1:10" ht="12.75">
      <c r="A15" s="10" t="s">
        <v>16</v>
      </c>
      <c r="B15" s="21">
        <v>226</v>
      </c>
      <c r="C15" s="9">
        <v>111</v>
      </c>
      <c r="D15" s="20">
        <v>337</v>
      </c>
      <c r="E15" s="21">
        <v>18</v>
      </c>
      <c r="F15" s="20">
        <v>6</v>
      </c>
      <c r="G15" s="20">
        <v>24</v>
      </c>
      <c r="H15" s="8">
        <f aca="true" t="shared" si="1" ref="H15:J19">SUM(E15,B15)</f>
        <v>244</v>
      </c>
      <c r="I15" s="10">
        <f t="shared" si="1"/>
        <v>117</v>
      </c>
      <c r="J15" s="10">
        <f t="shared" si="1"/>
        <v>361</v>
      </c>
    </row>
    <row r="16" spans="1:10" ht="12.75">
      <c r="A16" s="10" t="s">
        <v>17</v>
      </c>
      <c r="B16" s="21">
        <v>554</v>
      </c>
      <c r="C16" s="22">
        <v>394</v>
      </c>
      <c r="D16" s="20">
        <v>948</v>
      </c>
      <c r="E16" s="21">
        <v>32</v>
      </c>
      <c r="F16" s="22">
        <v>19</v>
      </c>
      <c r="G16" s="20">
        <v>51</v>
      </c>
      <c r="H16" s="8">
        <f t="shared" si="1"/>
        <v>586</v>
      </c>
      <c r="I16" s="9">
        <f t="shared" si="1"/>
        <v>413</v>
      </c>
      <c r="J16" s="10">
        <f t="shared" si="1"/>
        <v>999</v>
      </c>
    </row>
    <row r="17" spans="1:10" ht="12.75">
      <c r="A17" s="10" t="s">
        <v>18</v>
      </c>
      <c r="B17" s="21">
        <v>0</v>
      </c>
      <c r="C17" s="22">
        <v>0</v>
      </c>
      <c r="D17" s="10">
        <v>0</v>
      </c>
      <c r="E17" s="21">
        <v>0</v>
      </c>
      <c r="F17" s="22">
        <v>0</v>
      </c>
      <c r="G17" s="20">
        <v>0</v>
      </c>
      <c r="H17" s="8">
        <f t="shared" si="1"/>
        <v>0</v>
      </c>
      <c r="I17" s="9">
        <f t="shared" si="1"/>
        <v>0</v>
      </c>
      <c r="J17" s="10">
        <f t="shared" si="1"/>
        <v>0</v>
      </c>
    </row>
    <row r="18" spans="1:10" ht="12.75">
      <c r="A18" s="10" t="s">
        <v>19</v>
      </c>
      <c r="B18" s="21">
        <v>253</v>
      </c>
      <c r="C18" s="22">
        <v>107</v>
      </c>
      <c r="D18" s="20">
        <v>360</v>
      </c>
      <c r="E18" s="21">
        <v>17</v>
      </c>
      <c r="F18" s="22">
        <v>14</v>
      </c>
      <c r="G18" s="20">
        <v>31</v>
      </c>
      <c r="H18" s="8">
        <f t="shared" si="1"/>
        <v>270</v>
      </c>
      <c r="I18" s="9">
        <f t="shared" si="1"/>
        <v>121</v>
      </c>
      <c r="J18" s="10">
        <f t="shared" si="1"/>
        <v>391</v>
      </c>
    </row>
    <row r="19" spans="1:10" s="12" customFormat="1" ht="12.75">
      <c r="A19" s="23" t="s">
        <v>12</v>
      </c>
      <c r="B19" s="59">
        <v>1033</v>
      </c>
      <c r="C19" s="60">
        <v>612</v>
      </c>
      <c r="D19" s="60">
        <v>1645</v>
      </c>
      <c r="E19" s="59">
        <v>67</v>
      </c>
      <c r="F19" s="60">
        <v>39</v>
      </c>
      <c r="G19" s="60">
        <v>106</v>
      </c>
      <c r="H19" s="59">
        <f t="shared" si="1"/>
        <v>1100</v>
      </c>
      <c r="I19" s="60">
        <f t="shared" si="1"/>
        <v>651</v>
      </c>
      <c r="J19" s="60">
        <f t="shared" si="1"/>
        <v>1751</v>
      </c>
    </row>
    <row r="20" spans="1:10" s="12" customFormat="1" ht="12.75">
      <c r="A20" s="50" t="s">
        <v>7</v>
      </c>
      <c r="B20" s="61"/>
      <c r="C20" s="62"/>
      <c r="D20" s="62"/>
      <c r="E20" s="61"/>
      <c r="F20" s="62"/>
      <c r="G20" s="62"/>
      <c r="H20" s="61"/>
      <c r="I20" s="62"/>
      <c r="J20" s="62"/>
    </row>
    <row r="21" spans="1:10" ht="12.75">
      <c r="A21" s="10" t="s">
        <v>16</v>
      </c>
      <c r="B21" s="21">
        <v>52</v>
      </c>
      <c r="C21" s="20">
        <v>40</v>
      </c>
      <c r="D21" s="20">
        <v>92</v>
      </c>
      <c r="E21" s="21">
        <v>5</v>
      </c>
      <c r="F21" s="20">
        <v>8</v>
      </c>
      <c r="G21" s="20">
        <v>13</v>
      </c>
      <c r="H21" s="8">
        <f aca="true" t="shared" si="2" ref="H21:J25">SUM(E21,B21)</f>
        <v>57</v>
      </c>
      <c r="I21" s="10">
        <f t="shared" si="2"/>
        <v>48</v>
      </c>
      <c r="J21" s="10">
        <f t="shared" si="2"/>
        <v>105</v>
      </c>
    </row>
    <row r="22" spans="1:10" ht="12.75">
      <c r="A22" s="10" t="s">
        <v>17</v>
      </c>
      <c r="B22" s="21">
        <v>209</v>
      </c>
      <c r="C22" s="22">
        <v>137</v>
      </c>
      <c r="D22" s="20">
        <v>346</v>
      </c>
      <c r="E22" s="21">
        <v>20</v>
      </c>
      <c r="F22" s="22">
        <v>23</v>
      </c>
      <c r="G22" s="20">
        <v>43</v>
      </c>
      <c r="H22" s="8">
        <f t="shared" si="2"/>
        <v>229</v>
      </c>
      <c r="I22" s="9">
        <f t="shared" si="2"/>
        <v>160</v>
      </c>
      <c r="J22" s="10">
        <f t="shared" si="2"/>
        <v>389</v>
      </c>
    </row>
    <row r="23" spans="1:10" ht="12.75">
      <c r="A23" s="10" t="s">
        <v>19</v>
      </c>
      <c r="B23" s="21">
        <v>0</v>
      </c>
      <c r="C23" s="22">
        <v>0</v>
      </c>
      <c r="D23" s="10">
        <v>0</v>
      </c>
      <c r="E23" s="21">
        <v>0</v>
      </c>
      <c r="F23" s="22">
        <v>0</v>
      </c>
      <c r="G23" s="20">
        <v>0</v>
      </c>
      <c r="H23" s="8">
        <f t="shared" si="2"/>
        <v>0</v>
      </c>
      <c r="I23" s="9">
        <f t="shared" si="2"/>
        <v>0</v>
      </c>
      <c r="J23" s="10">
        <f t="shared" si="2"/>
        <v>0</v>
      </c>
    </row>
    <row r="24" spans="1:10" ht="12.75">
      <c r="A24" s="10" t="s">
        <v>20</v>
      </c>
      <c r="B24" s="21">
        <v>118</v>
      </c>
      <c r="C24" s="22">
        <v>31</v>
      </c>
      <c r="D24" s="20">
        <v>149</v>
      </c>
      <c r="E24" s="21">
        <v>19</v>
      </c>
      <c r="F24" s="22">
        <v>5</v>
      </c>
      <c r="G24" s="20">
        <v>24</v>
      </c>
      <c r="H24" s="8">
        <f t="shared" si="2"/>
        <v>137</v>
      </c>
      <c r="I24" s="9">
        <f t="shared" si="2"/>
        <v>36</v>
      </c>
      <c r="J24" s="10">
        <f t="shared" si="2"/>
        <v>173</v>
      </c>
    </row>
    <row r="25" spans="1:10" s="12" customFormat="1" ht="12.75">
      <c r="A25" s="23" t="s">
        <v>12</v>
      </c>
      <c r="B25" s="59">
        <v>379</v>
      </c>
      <c r="C25" s="60">
        <v>208</v>
      </c>
      <c r="D25" s="60">
        <v>587</v>
      </c>
      <c r="E25" s="59">
        <v>44</v>
      </c>
      <c r="F25" s="60">
        <v>36</v>
      </c>
      <c r="G25" s="60">
        <v>80</v>
      </c>
      <c r="H25" s="59">
        <f t="shared" si="2"/>
        <v>423</v>
      </c>
      <c r="I25" s="60">
        <f t="shared" si="2"/>
        <v>244</v>
      </c>
      <c r="J25" s="60">
        <f t="shared" si="2"/>
        <v>667</v>
      </c>
    </row>
    <row r="26" spans="1:10" s="12" customFormat="1" ht="12.75">
      <c r="A26" s="50" t="s">
        <v>8</v>
      </c>
      <c r="B26" s="61"/>
      <c r="C26" s="62"/>
      <c r="D26" s="62"/>
      <c r="E26" s="61"/>
      <c r="F26" s="62"/>
      <c r="G26" s="62"/>
      <c r="H26" s="61"/>
      <c r="I26" s="62"/>
      <c r="J26" s="62"/>
    </row>
    <row r="27" spans="1:10" ht="12.75">
      <c r="A27" s="10" t="s">
        <v>16</v>
      </c>
      <c r="B27" s="21">
        <v>738</v>
      </c>
      <c r="C27" s="20">
        <v>348</v>
      </c>
      <c r="D27" s="20">
        <v>1086</v>
      </c>
      <c r="E27" s="21">
        <v>43</v>
      </c>
      <c r="F27" s="20">
        <v>43</v>
      </c>
      <c r="G27" s="20">
        <v>86</v>
      </c>
      <c r="H27" s="8">
        <f aca="true" t="shared" si="3" ref="H27:J31">SUM(E27,B27)</f>
        <v>781</v>
      </c>
      <c r="I27" s="10">
        <f t="shared" si="3"/>
        <v>391</v>
      </c>
      <c r="J27" s="10">
        <f t="shared" si="3"/>
        <v>1172</v>
      </c>
    </row>
    <row r="28" spans="1:10" ht="12.75">
      <c r="A28" s="10" t="s">
        <v>17</v>
      </c>
      <c r="B28" s="21">
        <v>1692</v>
      </c>
      <c r="C28" s="22">
        <v>987</v>
      </c>
      <c r="D28" s="20">
        <v>2679</v>
      </c>
      <c r="E28" s="21">
        <v>83</v>
      </c>
      <c r="F28" s="22">
        <v>57</v>
      </c>
      <c r="G28" s="20">
        <v>140</v>
      </c>
      <c r="H28" s="8">
        <f t="shared" si="3"/>
        <v>1775</v>
      </c>
      <c r="I28" s="9">
        <f t="shared" si="3"/>
        <v>1044</v>
      </c>
      <c r="J28" s="10">
        <f t="shared" si="3"/>
        <v>2819</v>
      </c>
    </row>
    <row r="29" spans="1:10" ht="12.75">
      <c r="A29" s="10" t="s">
        <v>18</v>
      </c>
      <c r="B29" s="21">
        <v>0</v>
      </c>
      <c r="C29" s="22">
        <v>0</v>
      </c>
      <c r="D29" s="10">
        <v>0</v>
      </c>
      <c r="E29" s="21">
        <v>0</v>
      </c>
      <c r="F29" s="22">
        <v>0</v>
      </c>
      <c r="G29" s="20">
        <v>0</v>
      </c>
      <c r="H29" s="8">
        <f t="shared" si="3"/>
        <v>0</v>
      </c>
      <c r="I29" s="9">
        <f t="shared" si="3"/>
        <v>0</v>
      </c>
      <c r="J29" s="10">
        <f t="shared" si="3"/>
        <v>0</v>
      </c>
    </row>
    <row r="30" spans="1:10" ht="12.75">
      <c r="A30" s="10" t="s">
        <v>19</v>
      </c>
      <c r="B30" s="21">
        <v>0</v>
      </c>
      <c r="C30" s="22">
        <v>0</v>
      </c>
      <c r="D30" s="20">
        <v>0</v>
      </c>
      <c r="E30" s="21">
        <v>0</v>
      </c>
      <c r="F30" s="22">
        <v>0</v>
      </c>
      <c r="G30" s="20">
        <v>0</v>
      </c>
      <c r="H30" s="8">
        <f t="shared" si="3"/>
        <v>0</v>
      </c>
      <c r="I30" s="9">
        <f t="shared" si="3"/>
        <v>0</v>
      </c>
      <c r="J30" s="10">
        <f t="shared" si="3"/>
        <v>0</v>
      </c>
    </row>
    <row r="31" spans="1:10" s="12" customFormat="1" ht="12.75">
      <c r="A31" s="23" t="s">
        <v>12</v>
      </c>
      <c r="B31" s="59">
        <v>2430</v>
      </c>
      <c r="C31" s="60">
        <v>1335</v>
      </c>
      <c r="D31" s="60">
        <v>3765</v>
      </c>
      <c r="E31" s="59">
        <v>126</v>
      </c>
      <c r="F31" s="60">
        <v>100</v>
      </c>
      <c r="G31" s="60">
        <v>226</v>
      </c>
      <c r="H31" s="59">
        <f t="shared" si="3"/>
        <v>2556</v>
      </c>
      <c r="I31" s="60">
        <f t="shared" si="3"/>
        <v>1435</v>
      </c>
      <c r="J31" s="60">
        <f t="shared" si="3"/>
        <v>3991</v>
      </c>
    </row>
    <row r="32" spans="1:10" s="12" customFormat="1" ht="12.75">
      <c r="A32" s="50" t="s">
        <v>9</v>
      </c>
      <c r="B32" s="61"/>
      <c r="C32" s="62"/>
      <c r="D32" s="62"/>
      <c r="E32" s="61"/>
      <c r="F32" s="62"/>
      <c r="G32" s="62"/>
      <c r="H32" s="61"/>
      <c r="I32" s="62"/>
      <c r="J32" s="62"/>
    </row>
    <row r="33" spans="1:10" ht="12.75">
      <c r="A33" s="10" t="s">
        <v>16</v>
      </c>
      <c r="B33" s="21">
        <v>718</v>
      </c>
      <c r="C33" s="20">
        <v>430</v>
      </c>
      <c r="D33" s="20">
        <v>1148</v>
      </c>
      <c r="E33" s="21">
        <v>48</v>
      </c>
      <c r="F33" s="20">
        <v>25</v>
      </c>
      <c r="G33" s="20">
        <v>73</v>
      </c>
      <c r="H33" s="8">
        <f aca="true" t="shared" si="4" ref="H33:J37">SUM(E33,B33)</f>
        <v>766</v>
      </c>
      <c r="I33" s="10">
        <f t="shared" si="4"/>
        <v>455</v>
      </c>
      <c r="J33" s="10">
        <f t="shared" si="4"/>
        <v>1221</v>
      </c>
    </row>
    <row r="34" spans="1:10" ht="12.75">
      <c r="A34" s="10" t="s">
        <v>17</v>
      </c>
      <c r="B34" s="21">
        <v>1717</v>
      </c>
      <c r="C34" s="22">
        <v>961</v>
      </c>
      <c r="D34" s="20">
        <v>2678</v>
      </c>
      <c r="E34" s="21">
        <v>153</v>
      </c>
      <c r="F34" s="22">
        <v>113</v>
      </c>
      <c r="G34" s="20">
        <v>266</v>
      </c>
      <c r="H34" s="8">
        <f t="shared" si="4"/>
        <v>1870</v>
      </c>
      <c r="I34" s="9">
        <f t="shared" si="4"/>
        <v>1074</v>
      </c>
      <c r="J34" s="10">
        <f t="shared" si="4"/>
        <v>2944</v>
      </c>
    </row>
    <row r="35" spans="1:10" ht="12.75">
      <c r="A35" s="10" t="s">
        <v>18</v>
      </c>
      <c r="B35" s="21">
        <v>145</v>
      </c>
      <c r="C35" s="22">
        <v>50</v>
      </c>
      <c r="D35" s="20">
        <v>195</v>
      </c>
      <c r="E35" s="21">
        <v>7</v>
      </c>
      <c r="F35" s="22">
        <v>5</v>
      </c>
      <c r="G35" s="20">
        <v>12</v>
      </c>
      <c r="H35" s="8">
        <f t="shared" si="4"/>
        <v>152</v>
      </c>
      <c r="I35" s="9">
        <f t="shared" si="4"/>
        <v>55</v>
      </c>
      <c r="J35" s="10">
        <f t="shared" si="4"/>
        <v>207</v>
      </c>
    </row>
    <row r="36" spans="1:10" ht="12.75">
      <c r="A36" s="10" t="s">
        <v>19</v>
      </c>
      <c r="B36" s="21">
        <v>108</v>
      </c>
      <c r="C36" s="22">
        <v>102</v>
      </c>
      <c r="D36" s="20">
        <v>210</v>
      </c>
      <c r="E36" s="21">
        <v>70</v>
      </c>
      <c r="F36" s="22">
        <v>37</v>
      </c>
      <c r="G36" s="20">
        <v>107</v>
      </c>
      <c r="H36" s="8">
        <f t="shared" si="4"/>
        <v>178</v>
      </c>
      <c r="I36" s="9">
        <f t="shared" si="4"/>
        <v>139</v>
      </c>
      <c r="J36" s="10">
        <f t="shared" si="4"/>
        <v>317</v>
      </c>
    </row>
    <row r="37" spans="1:10" s="12" customFormat="1" ht="12.75">
      <c r="A37" s="23" t="s">
        <v>12</v>
      </c>
      <c r="B37" s="59">
        <v>2688</v>
      </c>
      <c r="C37" s="60">
        <v>1543</v>
      </c>
      <c r="D37" s="60">
        <v>4231</v>
      </c>
      <c r="E37" s="59">
        <v>278</v>
      </c>
      <c r="F37" s="60">
        <v>180</v>
      </c>
      <c r="G37" s="60">
        <v>458</v>
      </c>
      <c r="H37" s="59">
        <f t="shared" si="4"/>
        <v>2966</v>
      </c>
      <c r="I37" s="60">
        <f t="shared" si="4"/>
        <v>1723</v>
      </c>
      <c r="J37" s="60">
        <f t="shared" si="4"/>
        <v>4689</v>
      </c>
    </row>
    <row r="38" spans="1:10" s="12" customFormat="1" ht="12.75">
      <c r="A38" s="50" t="s">
        <v>10</v>
      </c>
      <c r="B38" s="61"/>
      <c r="C38" s="62"/>
      <c r="D38" s="62"/>
      <c r="E38" s="61"/>
      <c r="F38" s="62"/>
      <c r="G38" s="62"/>
      <c r="H38" s="61"/>
      <c r="I38" s="62"/>
      <c r="J38" s="62"/>
    </row>
    <row r="39" spans="1:10" ht="12.75">
      <c r="A39" s="10" t="s">
        <v>16</v>
      </c>
      <c r="B39" s="21">
        <v>480</v>
      </c>
      <c r="C39" s="20">
        <v>262</v>
      </c>
      <c r="D39" s="20">
        <v>742</v>
      </c>
      <c r="E39" s="21">
        <v>59</v>
      </c>
      <c r="F39" s="20">
        <v>47</v>
      </c>
      <c r="G39" s="20">
        <v>106</v>
      </c>
      <c r="H39" s="8">
        <f aca="true" t="shared" si="5" ref="H39:H44">SUM(E39,B39)</f>
        <v>539</v>
      </c>
      <c r="I39" s="10">
        <f aca="true" t="shared" si="6" ref="I39:I44">SUM(F39,C39)</f>
        <v>309</v>
      </c>
      <c r="J39" s="10">
        <f aca="true" t="shared" si="7" ref="J39:J44">SUM(G39,D39)</f>
        <v>848</v>
      </c>
    </row>
    <row r="40" spans="1:10" ht="12.75">
      <c r="A40" s="10" t="s">
        <v>17</v>
      </c>
      <c r="B40" s="21">
        <v>1241</v>
      </c>
      <c r="C40" s="22">
        <v>629</v>
      </c>
      <c r="D40" s="20">
        <v>1870</v>
      </c>
      <c r="E40" s="21">
        <v>331</v>
      </c>
      <c r="F40" s="22">
        <v>107</v>
      </c>
      <c r="G40" s="20">
        <v>438</v>
      </c>
      <c r="H40" s="8">
        <f t="shared" si="5"/>
        <v>1572</v>
      </c>
      <c r="I40" s="9">
        <f t="shared" si="6"/>
        <v>736</v>
      </c>
      <c r="J40" s="10">
        <f t="shared" si="7"/>
        <v>2308</v>
      </c>
    </row>
    <row r="41" spans="1:10" ht="12.75">
      <c r="A41" s="10" t="s">
        <v>18</v>
      </c>
      <c r="B41" s="21">
        <v>92</v>
      </c>
      <c r="C41" s="22">
        <v>11</v>
      </c>
      <c r="D41" s="20">
        <v>103</v>
      </c>
      <c r="E41" s="21">
        <v>9</v>
      </c>
      <c r="F41" s="22">
        <v>5</v>
      </c>
      <c r="G41" s="20">
        <v>14</v>
      </c>
      <c r="H41" s="8">
        <f t="shared" si="5"/>
        <v>101</v>
      </c>
      <c r="I41" s="9">
        <f t="shared" si="6"/>
        <v>16</v>
      </c>
      <c r="J41" s="10">
        <f t="shared" si="7"/>
        <v>117</v>
      </c>
    </row>
    <row r="42" spans="1:10" ht="12.75">
      <c r="A42" s="10" t="s">
        <v>19</v>
      </c>
      <c r="B42" s="21">
        <v>73</v>
      </c>
      <c r="C42" s="22">
        <v>2</v>
      </c>
      <c r="D42" s="20">
        <v>75</v>
      </c>
      <c r="E42" s="21">
        <v>19</v>
      </c>
      <c r="F42" s="22">
        <v>0</v>
      </c>
      <c r="G42" s="20">
        <v>19</v>
      </c>
      <c r="H42" s="8">
        <f t="shared" si="5"/>
        <v>92</v>
      </c>
      <c r="I42" s="9">
        <f t="shared" si="6"/>
        <v>2</v>
      </c>
      <c r="J42" s="10">
        <f t="shared" si="7"/>
        <v>94</v>
      </c>
    </row>
    <row r="43" spans="1:10" ht="12.75">
      <c r="A43" s="10" t="s">
        <v>37</v>
      </c>
      <c r="B43" s="21">
        <v>170</v>
      </c>
      <c r="C43" s="22">
        <v>61</v>
      </c>
      <c r="D43" s="20">
        <v>231</v>
      </c>
      <c r="E43" s="21">
        <v>14</v>
      </c>
      <c r="F43" s="22">
        <v>7</v>
      </c>
      <c r="G43" s="20">
        <v>21</v>
      </c>
      <c r="H43" s="8">
        <f t="shared" si="5"/>
        <v>184</v>
      </c>
      <c r="I43" s="9">
        <f t="shared" si="6"/>
        <v>68</v>
      </c>
      <c r="J43" s="10">
        <f t="shared" si="7"/>
        <v>252</v>
      </c>
    </row>
    <row r="44" spans="1:10" s="17" customFormat="1" ht="12.75">
      <c r="A44" s="23" t="s">
        <v>12</v>
      </c>
      <c r="B44" s="59">
        <v>2056</v>
      </c>
      <c r="C44" s="60">
        <v>965</v>
      </c>
      <c r="D44" s="60">
        <v>3021</v>
      </c>
      <c r="E44" s="59">
        <v>432</v>
      </c>
      <c r="F44" s="60">
        <v>166</v>
      </c>
      <c r="G44" s="60">
        <v>598</v>
      </c>
      <c r="H44" s="59">
        <f t="shared" si="5"/>
        <v>2488</v>
      </c>
      <c r="I44" s="60">
        <f t="shared" si="6"/>
        <v>1131</v>
      </c>
      <c r="J44" s="60">
        <f t="shared" si="7"/>
        <v>3619</v>
      </c>
    </row>
    <row r="45" spans="1:10" s="5" customFormat="1" ht="12.75">
      <c r="A45" s="49" t="s">
        <v>15</v>
      </c>
      <c r="B45" s="63"/>
      <c r="C45" s="64"/>
      <c r="D45" s="64"/>
      <c r="E45" s="63"/>
      <c r="F45" s="64"/>
      <c r="G45" s="64"/>
      <c r="H45" s="65"/>
      <c r="I45" s="66"/>
      <c r="J45" s="66"/>
    </row>
    <row r="46" spans="1:10" ht="12.75">
      <c r="A46" s="10" t="s">
        <v>16</v>
      </c>
      <c r="B46" s="67">
        <f>SUM(B9,B15,B21,B27,B33,B39)</f>
        <v>3071</v>
      </c>
      <c r="C46" s="68">
        <f aca="true" t="shared" si="8" ref="C46:J46">SUM(C9,C15,C21,C27,C33,C39)</f>
        <v>1723</v>
      </c>
      <c r="D46" s="68">
        <f t="shared" si="8"/>
        <v>4794</v>
      </c>
      <c r="E46" s="67">
        <f t="shared" si="8"/>
        <v>266</v>
      </c>
      <c r="F46" s="68">
        <f t="shared" si="8"/>
        <v>186</v>
      </c>
      <c r="G46" s="68">
        <f t="shared" si="8"/>
        <v>452</v>
      </c>
      <c r="H46" s="69">
        <f t="shared" si="8"/>
        <v>3337</v>
      </c>
      <c r="I46" s="70">
        <f t="shared" si="8"/>
        <v>1909</v>
      </c>
      <c r="J46" s="70">
        <f t="shared" si="8"/>
        <v>5246</v>
      </c>
    </row>
    <row r="47" spans="1:10" ht="12.75">
      <c r="A47" s="71" t="s">
        <v>17</v>
      </c>
      <c r="B47" s="67">
        <f>SUM(B10,B16,B22,B28,B34,B40)</f>
        <v>7303</v>
      </c>
      <c r="C47" s="68">
        <f aca="true" t="shared" si="9" ref="C47:J47">SUM(C10,C16,C22,C28,C34,C40)</f>
        <v>4178</v>
      </c>
      <c r="D47" s="68">
        <f t="shared" si="9"/>
        <v>11481</v>
      </c>
      <c r="E47" s="67">
        <f t="shared" si="9"/>
        <v>819</v>
      </c>
      <c r="F47" s="72">
        <f t="shared" si="9"/>
        <v>438</v>
      </c>
      <c r="G47" s="68">
        <f t="shared" si="9"/>
        <v>1257</v>
      </c>
      <c r="H47" s="69">
        <f t="shared" si="9"/>
        <v>8122</v>
      </c>
      <c r="I47" s="73">
        <f t="shared" si="9"/>
        <v>4616</v>
      </c>
      <c r="J47" s="70">
        <f t="shared" si="9"/>
        <v>12738</v>
      </c>
    </row>
    <row r="48" spans="1:10" ht="12.75">
      <c r="A48" s="71" t="s">
        <v>18</v>
      </c>
      <c r="B48" s="67">
        <f>SUM(B11,B17,B29,B35,B41)</f>
        <v>237</v>
      </c>
      <c r="C48" s="68">
        <f aca="true" t="shared" si="10" ref="C48:J48">SUM(C11,C17,C29,C35,C41)</f>
        <v>61</v>
      </c>
      <c r="D48" s="68">
        <f t="shared" si="10"/>
        <v>298</v>
      </c>
      <c r="E48" s="67">
        <f t="shared" si="10"/>
        <v>16</v>
      </c>
      <c r="F48" s="72">
        <f t="shared" si="10"/>
        <v>10</v>
      </c>
      <c r="G48" s="68">
        <f t="shared" si="10"/>
        <v>26</v>
      </c>
      <c r="H48" s="69">
        <f t="shared" si="10"/>
        <v>253</v>
      </c>
      <c r="I48" s="73">
        <f t="shared" si="10"/>
        <v>71</v>
      </c>
      <c r="J48" s="70">
        <f t="shared" si="10"/>
        <v>324</v>
      </c>
    </row>
    <row r="49" spans="1:10" ht="12.75">
      <c r="A49" s="71" t="s">
        <v>19</v>
      </c>
      <c r="B49" s="67">
        <f>SUM(B12,B18,B23,B30,B36,B42)</f>
        <v>882</v>
      </c>
      <c r="C49" s="68">
        <f aca="true" t="shared" si="11" ref="C49:J49">SUM(C12,C18,C23,C30,C36,C42)</f>
        <v>452</v>
      </c>
      <c r="D49" s="68">
        <f t="shared" si="11"/>
        <v>1334</v>
      </c>
      <c r="E49" s="67">
        <f t="shared" si="11"/>
        <v>276</v>
      </c>
      <c r="F49" s="72">
        <f t="shared" si="11"/>
        <v>152</v>
      </c>
      <c r="G49" s="68">
        <f t="shared" si="11"/>
        <v>428</v>
      </c>
      <c r="H49" s="69">
        <f t="shared" si="11"/>
        <v>1158</v>
      </c>
      <c r="I49" s="73">
        <f t="shared" si="11"/>
        <v>604</v>
      </c>
      <c r="J49" s="70">
        <f t="shared" si="11"/>
        <v>1762</v>
      </c>
    </row>
    <row r="50" spans="1:10" ht="12.75">
      <c r="A50" s="71" t="s">
        <v>37</v>
      </c>
      <c r="B50" s="67">
        <f>SUM(B43)</f>
        <v>170</v>
      </c>
      <c r="C50" s="72">
        <f aca="true" t="shared" si="12" ref="C50:J50">SUM(C43)</f>
        <v>61</v>
      </c>
      <c r="D50" s="68">
        <f t="shared" si="12"/>
        <v>231</v>
      </c>
      <c r="E50" s="67">
        <f t="shared" si="12"/>
        <v>14</v>
      </c>
      <c r="F50" s="72">
        <f t="shared" si="12"/>
        <v>7</v>
      </c>
      <c r="G50" s="68">
        <f t="shared" si="12"/>
        <v>21</v>
      </c>
      <c r="H50" s="69">
        <f t="shared" si="12"/>
        <v>184</v>
      </c>
      <c r="I50" s="73">
        <f t="shared" si="12"/>
        <v>68</v>
      </c>
      <c r="J50" s="70">
        <f t="shared" si="12"/>
        <v>252</v>
      </c>
    </row>
    <row r="51" spans="1:10" ht="12.75">
      <c r="A51" s="71" t="s">
        <v>20</v>
      </c>
      <c r="B51" s="67">
        <f>SUM(B24)</f>
        <v>118</v>
      </c>
      <c r="C51" s="72">
        <f aca="true" t="shared" si="13" ref="C51:J51">SUM(C24)</f>
        <v>31</v>
      </c>
      <c r="D51" s="68">
        <f t="shared" si="13"/>
        <v>149</v>
      </c>
      <c r="E51" s="67">
        <f t="shared" si="13"/>
        <v>19</v>
      </c>
      <c r="F51" s="72">
        <f t="shared" si="13"/>
        <v>5</v>
      </c>
      <c r="G51" s="68">
        <f t="shared" si="13"/>
        <v>24</v>
      </c>
      <c r="H51" s="69">
        <f t="shared" si="13"/>
        <v>137</v>
      </c>
      <c r="I51" s="73">
        <f t="shared" si="13"/>
        <v>36</v>
      </c>
      <c r="J51" s="70">
        <f t="shared" si="13"/>
        <v>173</v>
      </c>
    </row>
    <row r="52" spans="1:10" s="12" customFormat="1" ht="12.75">
      <c r="A52" s="23" t="s">
        <v>12</v>
      </c>
      <c r="B52" s="13">
        <f>SUM(B46:B51)</f>
        <v>11781</v>
      </c>
      <c r="C52" s="14">
        <f aca="true" t="shared" si="14" ref="C52:J52">SUM(C46:C51)</f>
        <v>6506</v>
      </c>
      <c r="D52" s="14">
        <f t="shared" si="14"/>
        <v>18287</v>
      </c>
      <c r="E52" s="13">
        <f t="shared" si="14"/>
        <v>1410</v>
      </c>
      <c r="F52" s="14">
        <f t="shared" si="14"/>
        <v>798</v>
      </c>
      <c r="G52" s="14">
        <f t="shared" si="14"/>
        <v>2208</v>
      </c>
      <c r="H52" s="13">
        <f t="shared" si="14"/>
        <v>13191</v>
      </c>
      <c r="I52" s="14">
        <f t="shared" si="14"/>
        <v>7304</v>
      </c>
      <c r="J52" s="14">
        <f t="shared" si="14"/>
        <v>20495</v>
      </c>
    </row>
    <row r="53" spans="2:10" ht="12.75">
      <c r="B53" s="9"/>
      <c r="C53" s="9"/>
      <c r="D53" s="9"/>
      <c r="E53" s="9"/>
      <c r="F53" s="9"/>
      <c r="G53" s="9"/>
      <c r="H53" s="9"/>
      <c r="I53" s="9"/>
      <c r="J53" s="9"/>
    </row>
    <row r="54" ht="12.75">
      <c r="A54" s="74" t="s">
        <v>38</v>
      </c>
    </row>
    <row r="55" spans="1:10" s="222" customFormat="1" ht="12.75">
      <c r="A55" s="298" t="s">
        <v>186</v>
      </c>
      <c r="D55" s="223"/>
      <c r="G55" s="223"/>
      <c r="J55" s="223"/>
    </row>
    <row r="56" spans="1:10" s="222" customFormat="1" ht="12.75">
      <c r="A56" s="298" t="s">
        <v>187</v>
      </c>
      <c r="D56" s="223"/>
      <c r="G56" s="223"/>
      <c r="J56" s="223"/>
    </row>
    <row r="57" spans="1:10" s="222" customFormat="1" ht="12.75">
      <c r="A57" s="298" t="s">
        <v>188</v>
      </c>
      <c r="D57" s="223"/>
      <c r="G57" s="223"/>
      <c r="J57" s="223"/>
    </row>
    <row r="58" spans="1:10" s="222" customFormat="1" ht="12.75">
      <c r="A58" s="298" t="s">
        <v>189</v>
      </c>
      <c r="D58" s="223"/>
      <c r="G58" s="223"/>
      <c r="J58" s="223"/>
    </row>
    <row r="59" spans="1:10" s="222" customFormat="1" ht="12.75">
      <c r="A59" s="299" t="s">
        <v>190</v>
      </c>
      <c r="D59" s="223"/>
      <c r="G59" s="223"/>
      <c r="J59" s="223"/>
    </row>
  </sheetData>
  <sheetProtection/>
  <mergeCells count="2">
    <mergeCell ref="A3:J3"/>
    <mergeCell ref="E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4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H62"/>
  <sheetViews>
    <sheetView zoomScalePageLayoutView="0" workbookViewId="0" topLeftCell="A34">
      <selection activeCell="A57" sqref="A57:A62"/>
    </sheetView>
  </sheetViews>
  <sheetFormatPr defaultColWidth="9.140625" defaultRowHeight="12.75"/>
  <cols>
    <col min="1" max="1" width="28.8515625" style="5" customWidth="1"/>
    <col min="2" max="3" width="7.28125" style="0" customWidth="1"/>
    <col min="4" max="4" width="7.28125" style="5" customWidth="1"/>
    <col min="5" max="6" width="7.28125" style="0" customWidth="1"/>
    <col min="7" max="7" width="7.28125" style="5" customWidth="1"/>
    <col min="8" max="9" width="7.28125" style="0" customWidth="1"/>
    <col min="10" max="10" width="7.28125" style="5" customWidth="1"/>
    <col min="11" max="12" width="7.28125" style="0" customWidth="1"/>
    <col min="13" max="13" width="7.28125" style="5" customWidth="1"/>
    <col min="14" max="15" width="7.28125" style="0" customWidth="1"/>
    <col min="16" max="16" width="7.28125" style="5" customWidth="1"/>
    <col min="17" max="18" width="7.28125" style="0" customWidth="1"/>
    <col min="19" max="19" width="7.28125" style="5" customWidth="1"/>
    <col min="20" max="21" width="7.28125" style="0" customWidth="1"/>
    <col min="22" max="22" width="7.28125" style="5" customWidth="1"/>
    <col min="23" max="24" width="7.28125" style="0" customWidth="1"/>
    <col min="25" max="25" width="7.28125" style="5" customWidth="1"/>
    <col min="26" max="27" width="7.28125" style="0" customWidth="1"/>
    <col min="28" max="28" width="7.28125" style="5" customWidth="1"/>
    <col min="29" max="30" width="7.28125" style="0" customWidth="1"/>
    <col min="31" max="31" width="7.28125" style="5" customWidth="1"/>
    <col min="32" max="33" width="7.8515625" style="0" customWidth="1"/>
    <col min="34" max="34" width="7.8515625" style="5" customWidth="1"/>
  </cols>
  <sheetData>
    <row r="1" ht="12.75">
      <c r="A1" s="4" t="s">
        <v>178</v>
      </c>
    </row>
    <row r="3" spans="1:34" ht="12.75">
      <c r="A3" s="300" t="s">
        <v>39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</row>
    <row r="4" spans="1:34" ht="12.75">
      <c r="A4" s="300" t="s">
        <v>40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</row>
    <row r="5" ht="13.5" thickBot="1"/>
    <row r="6" spans="1:34" s="30" customFormat="1" ht="11.25">
      <c r="A6" s="75"/>
      <c r="B6" s="76" t="s">
        <v>41</v>
      </c>
      <c r="C6" s="77"/>
      <c r="D6" s="78"/>
      <c r="E6" s="76" t="s">
        <v>42</v>
      </c>
      <c r="F6" s="77"/>
      <c r="G6" s="78"/>
      <c r="H6" s="76" t="s">
        <v>43</v>
      </c>
      <c r="I6" s="77"/>
      <c r="J6" s="78"/>
      <c r="K6" s="76" t="s">
        <v>44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8"/>
      <c r="AF6" s="79"/>
      <c r="AG6" s="75"/>
      <c r="AH6" s="75"/>
    </row>
    <row r="7" spans="1:34" s="32" customFormat="1" ht="11.25">
      <c r="A7" s="30"/>
      <c r="B7" s="81"/>
      <c r="C7" s="82"/>
      <c r="D7" s="83"/>
      <c r="E7" s="81"/>
      <c r="F7" s="82"/>
      <c r="G7" s="83"/>
      <c r="H7" s="81"/>
      <c r="I7" s="82"/>
      <c r="J7" s="83"/>
      <c r="K7" s="54" t="s">
        <v>45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84"/>
      <c r="AF7" s="36"/>
      <c r="AG7" s="30"/>
      <c r="AH7" s="30"/>
    </row>
    <row r="8" spans="1:34" s="32" customFormat="1" ht="11.25">
      <c r="A8" s="30"/>
      <c r="B8" s="85" t="s">
        <v>80</v>
      </c>
      <c r="C8" s="86"/>
      <c r="D8" s="87"/>
      <c r="E8" s="85" t="s">
        <v>81</v>
      </c>
      <c r="F8" s="86"/>
      <c r="G8" s="87"/>
      <c r="H8" s="85" t="s">
        <v>46</v>
      </c>
      <c r="I8" s="86"/>
      <c r="J8" s="87"/>
      <c r="K8" s="88" t="s">
        <v>47</v>
      </c>
      <c r="L8" s="89"/>
      <c r="M8" s="90"/>
      <c r="N8" s="88" t="s">
        <v>31</v>
      </c>
      <c r="O8" s="89"/>
      <c r="P8" s="89"/>
      <c r="Q8" s="89"/>
      <c r="R8" s="89"/>
      <c r="S8" s="89"/>
      <c r="T8" s="89"/>
      <c r="U8" s="89"/>
      <c r="V8" s="90"/>
      <c r="W8" s="88" t="s">
        <v>32</v>
      </c>
      <c r="X8" s="89"/>
      <c r="Y8" s="89"/>
      <c r="Z8" s="89"/>
      <c r="AA8" s="89"/>
      <c r="AB8" s="89"/>
      <c r="AC8" s="89"/>
      <c r="AD8" s="89"/>
      <c r="AE8" s="90"/>
      <c r="AF8" s="185" t="s">
        <v>12</v>
      </c>
      <c r="AG8" s="186"/>
      <c r="AH8" s="186"/>
    </row>
    <row r="9" spans="1:34" s="32" customFormat="1" ht="11.25">
      <c r="A9" s="30"/>
      <c r="B9" s="54" t="s">
        <v>48</v>
      </c>
      <c r="C9" s="55"/>
      <c r="D9" s="84"/>
      <c r="E9" s="54" t="s">
        <v>49</v>
      </c>
      <c r="F9" s="55"/>
      <c r="G9" s="84"/>
      <c r="H9" s="91"/>
      <c r="I9" s="92"/>
      <c r="J9" s="93"/>
      <c r="K9" s="94"/>
      <c r="L9" s="95"/>
      <c r="M9" s="35"/>
      <c r="N9" s="88" t="s">
        <v>21</v>
      </c>
      <c r="O9" s="89"/>
      <c r="P9" s="90"/>
      <c r="Q9" s="88" t="s">
        <v>22</v>
      </c>
      <c r="R9" s="89"/>
      <c r="S9" s="90"/>
      <c r="T9" s="88" t="s">
        <v>23</v>
      </c>
      <c r="U9" s="89"/>
      <c r="V9" s="90"/>
      <c r="W9" s="88" t="s">
        <v>21</v>
      </c>
      <c r="X9" s="89"/>
      <c r="Y9" s="90"/>
      <c r="Z9" s="88" t="s">
        <v>22</v>
      </c>
      <c r="AA9" s="89"/>
      <c r="AB9" s="90"/>
      <c r="AC9" s="88" t="s">
        <v>23</v>
      </c>
      <c r="AD9" s="89"/>
      <c r="AE9" s="90"/>
      <c r="AF9" s="96"/>
      <c r="AG9" s="187"/>
      <c r="AH9" s="97"/>
    </row>
    <row r="10" spans="1:34" s="32" customFormat="1" ht="11.25">
      <c r="A10" s="56"/>
      <c r="B10" s="37" t="s">
        <v>0</v>
      </c>
      <c r="C10" s="41" t="s">
        <v>1</v>
      </c>
      <c r="D10" s="41" t="s">
        <v>13</v>
      </c>
      <c r="E10" s="37" t="s">
        <v>0</v>
      </c>
      <c r="F10" s="41" t="s">
        <v>1</v>
      </c>
      <c r="G10" s="41" t="s">
        <v>13</v>
      </c>
      <c r="H10" s="37" t="s">
        <v>0</v>
      </c>
      <c r="I10" s="41" t="s">
        <v>1</v>
      </c>
      <c r="J10" s="41" t="s">
        <v>13</v>
      </c>
      <c r="K10" s="37" t="s">
        <v>0</v>
      </c>
      <c r="L10" s="41" t="s">
        <v>1</v>
      </c>
      <c r="M10" s="41" t="s">
        <v>13</v>
      </c>
      <c r="N10" s="37" t="s">
        <v>0</v>
      </c>
      <c r="O10" s="41" t="s">
        <v>1</v>
      </c>
      <c r="P10" s="41" t="s">
        <v>13</v>
      </c>
      <c r="Q10" s="37" t="s">
        <v>0</v>
      </c>
      <c r="R10" s="41" t="s">
        <v>1</v>
      </c>
      <c r="S10" s="41" t="s">
        <v>13</v>
      </c>
      <c r="T10" s="37" t="s">
        <v>0</v>
      </c>
      <c r="U10" s="41" t="s">
        <v>1</v>
      </c>
      <c r="V10" s="41" t="s">
        <v>13</v>
      </c>
      <c r="W10" s="37" t="s">
        <v>0</v>
      </c>
      <c r="X10" s="41" t="s">
        <v>1</v>
      </c>
      <c r="Y10" s="41" t="s">
        <v>13</v>
      </c>
      <c r="Z10" s="37" t="s">
        <v>0</v>
      </c>
      <c r="AA10" s="41" t="s">
        <v>1</v>
      </c>
      <c r="AB10" s="41" t="s">
        <v>13</v>
      </c>
      <c r="AC10" s="37" t="s">
        <v>0</v>
      </c>
      <c r="AD10" s="41" t="s">
        <v>1</v>
      </c>
      <c r="AE10" s="41" t="s">
        <v>13</v>
      </c>
      <c r="AF10" s="37" t="s">
        <v>0</v>
      </c>
      <c r="AG10" s="41" t="s">
        <v>1</v>
      </c>
      <c r="AH10" s="41" t="s">
        <v>13</v>
      </c>
    </row>
    <row r="11" spans="1:34" s="30" customFormat="1" ht="12.75">
      <c r="A11" s="16" t="s">
        <v>2</v>
      </c>
      <c r="B11" s="57"/>
      <c r="C11" s="58"/>
      <c r="D11" s="58"/>
      <c r="E11" s="57"/>
      <c r="F11" s="58"/>
      <c r="G11" s="58"/>
      <c r="H11" s="57"/>
      <c r="I11" s="58"/>
      <c r="J11" s="58"/>
      <c r="K11" s="57"/>
      <c r="L11" s="58"/>
      <c r="M11" s="58"/>
      <c r="N11" s="57"/>
      <c r="O11" s="58"/>
      <c r="P11" s="58"/>
      <c r="Q11" s="57"/>
      <c r="R11" s="58"/>
      <c r="S11" s="58"/>
      <c r="T11" s="57"/>
      <c r="U11" s="58"/>
      <c r="V11" s="58"/>
      <c r="W11" s="57"/>
      <c r="X11" s="58"/>
      <c r="Y11" s="58"/>
      <c r="Z11" s="57"/>
      <c r="AA11" s="58"/>
      <c r="AB11" s="58"/>
      <c r="AC11" s="57"/>
      <c r="AD11" s="58"/>
      <c r="AE11" s="58"/>
      <c r="AF11" s="57"/>
      <c r="AG11" s="58"/>
      <c r="AH11" s="58"/>
    </row>
    <row r="12" spans="1:34" ht="12.75">
      <c r="A12" s="5" t="s">
        <v>16</v>
      </c>
      <c r="B12" s="21">
        <v>249</v>
      </c>
      <c r="C12" s="20">
        <v>102</v>
      </c>
      <c r="D12" s="20">
        <v>351</v>
      </c>
      <c r="E12" s="21">
        <v>211</v>
      </c>
      <c r="F12" s="20">
        <v>134</v>
      </c>
      <c r="G12" s="20">
        <v>345</v>
      </c>
      <c r="H12" s="21">
        <v>433</v>
      </c>
      <c r="I12" s="20">
        <v>349</v>
      </c>
      <c r="J12" s="20">
        <v>782</v>
      </c>
      <c r="K12" s="21">
        <v>27</v>
      </c>
      <c r="L12" s="20">
        <v>0</v>
      </c>
      <c r="M12" s="20">
        <v>27</v>
      </c>
      <c r="N12" s="21">
        <v>0</v>
      </c>
      <c r="O12" s="20">
        <v>0</v>
      </c>
      <c r="P12" s="20">
        <v>0</v>
      </c>
      <c r="Q12" s="21">
        <v>11</v>
      </c>
      <c r="R12" s="20">
        <v>2</v>
      </c>
      <c r="S12" s="20">
        <v>13</v>
      </c>
      <c r="T12" s="21">
        <v>13</v>
      </c>
      <c r="U12" s="20">
        <v>0</v>
      </c>
      <c r="V12" s="20">
        <v>13</v>
      </c>
      <c r="W12" s="21">
        <v>0</v>
      </c>
      <c r="X12" s="20">
        <v>0</v>
      </c>
      <c r="Y12" s="20">
        <v>0</v>
      </c>
      <c r="Z12" s="21">
        <v>4</v>
      </c>
      <c r="AA12" s="20">
        <v>2</v>
      </c>
      <c r="AB12" s="20">
        <v>6</v>
      </c>
      <c r="AC12" s="21">
        <v>2</v>
      </c>
      <c r="AD12" s="20">
        <v>0</v>
      </c>
      <c r="AE12" s="20">
        <v>2</v>
      </c>
      <c r="AF12" s="8">
        <f aca="true" t="shared" si="0" ref="AF12:AH16">SUM(AC12,Z12,W12,T12,Q12,N12,K12,H12,E12,B12)</f>
        <v>950</v>
      </c>
      <c r="AG12" s="10">
        <f t="shared" si="0"/>
        <v>589</v>
      </c>
      <c r="AH12" s="10">
        <f t="shared" si="0"/>
        <v>1539</v>
      </c>
    </row>
    <row r="13" spans="1:34" ht="12.75">
      <c r="A13" s="5" t="s">
        <v>17</v>
      </c>
      <c r="B13" s="21">
        <v>585</v>
      </c>
      <c r="C13" s="22">
        <v>334</v>
      </c>
      <c r="D13" s="20">
        <v>919</v>
      </c>
      <c r="E13" s="21">
        <v>218</v>
      </c>
      <c r="F13" s="22">
        <v>162</v>
      </c>
      <c r="G13" s="20">
        <v>380</v>
      </c>
      <c r="H13" s="21">
        <v>1149</v>
      </c>
      <c r="I13" s="22">
        <v>661</v>
      </c>
      <c r="J13" s="20">
        <v>1810</v>
      </c>
      <c r="K13" s="21">
        <v>89</v>
      </c>
      <c r="L13" s="20">
        <v>15</v>
      </c>
      <c r="M13" s="20">
        <v>104</v>
      </c>
      <c r="N13" s="21">
        <v>0</v>
      </c>
      <c r="O13" s="20">
        <v>0</v>
      </c>
      <c r="P13" s="20">
        <v>0</v>
      </c>
      <c r="Q13" s="21">
        <v>4</v>
      </c>
      <c r="R13" s="20">
        <v>2</v>
      </c>
      <c r="S13" s="20">
        <v>6</v>
      </c>
      <c r="T13" s="21">
        <v>21</v>
      </c>
      <c r="U13" s="20">
        <v>7</v>
      </c>
      <c r="V13" s="20">
        <v>28</v>
      </c>
      <c r="W13" s="21">
        <v>0</v>
      </c>
      <c r="X13" s="20">
        <v>0</v>
      </c>
      <c r="Y13" s="20">
        <v>0</v>
      </c>
      <c r="Z13" s="21">
        <v>0</v>
      </c>
      <c r="AA13" s="20">
        <v>0</v>
      </c>
      <c r="AB13" s="20">
        <v>0</v>
      </c>
      <c r="AC13" s="21">
        <v>24</v>
      </c>
      <c r="AD13" s="20">
        <v>8</v>
      </c>
      <c r="AE13" s="20">
        <v>32</v>
      </c>
      <c r="AF13" s="8">
        <f t="shared" si="0"/>
        <v>2090</v>
      </c>
      <c r="AG13" s="9">
        <f t="shared" si="0"/>
        <v>1189</v>
      </c>
      <c r="AH13" s="10">
        <f t="shared" si="0"/>
        <v>3279</v>
      </c>
    </row>
    <row r="14" spans="1:34" ht="12.75">
      <c r="A14" s="5" t="s">
        <v>18</v>
      </c>
      <c r="B14" s="21">
        <v>0</v>
      </c>
      <c r="C14" s="22">
        <v>0</v>
      </c>
      <c r="D14" s="20">
        <v>0</v>
      </c>
      <c r="E14" s="21">
        <v>0</v>
      </c>
      <c r="F14" s="22">
        <v>0</v>
      </c>
      <c r="G14" s="20">
        <v>0</v>
      </c>
      <c r="H14" s="21">
        <v>0</v>
      </c>
      <c r="I14" s="22">
        <v>0</v>
      </c>
      <c r="J14" s="20">
        <v>0</v>
      </c>
      <c r="K14" s="21">
        <v>0</v>
      </c>
      <c r="L14" s="20">
        <v>0</v>
      </c>
      <c r="M14" s="20">
        <v>0</v>
      </c>
      <c r="N14" s="21">
        <v>0</v>
      </c>
      <c r="O14" s="20">
        <v>0</v>
      </c>
      <c r="P14" s="20">
        <v>0</v>
      </c>
      <c r="Q14" s="21">
        <v>0</v>
      </c>
      <c r="R14" s="20">
        <v>0</v>
      </c>
      <c r="S14" s="20">
        <v>0</v>
      </c>
      <c r="T14" s="21">
        <v>0</v>
      </c>
      <c r="U14" s="20">
        <v>0</v>
      </c>
      <c r="V14" s="20">
        <v>0</v>
      </c>
      <c r="W14" s="21">
        <v>0</v>
      </c>
      <c r="X14" s="20">
        <v>0</v>
      </c>
      <c r="Y14" s="20">
        <v>0</v>
      </c>
      <c r="Z14" s="21">
        <v>0</v>
      </c>
      <c r="AA14" s="20">
        <v>0</v>
      </c>
      <c r="AB14" s="20">
        <v>0</v>
      </c>
      <c r="AC14" s="21">
        <v>0</v>
      </c>
      <c r="AD14" s="20">
        <v>0</v>
      </c>
      <c r="AE14" s="20">
        <v>0</v>
      </c>
      <c r="AF14" s="8">
        <f t="shared" si="0"/>
        <v>0</v>
      </c>
      <c r="AG14" s="9">
        <f t="shared" si="0"/>
        <v>0</v>
      </c>
      <c r="AH14" s="10">
        <f t="shared" si="0"/>
        <v>0</v>
      </c>
    </row>
    <row r="15" spans="1:34" ht="12.75">
      <c r="A15" s="5" t="s">
        <v>19</v>
      </c>
      <c r="B15" s="21">
        <v>81</v>
      </c>
      <c r="C15" s="22">
        <v>39</v>
      </c>
      <c r="D15" s="20">
        <v>120</v>
      </c>
      <c r="E15" s="21">
        <v>67</v>
      </c>
      <c r="F15" s="22">
        <v>42</v>
      </c>
      <c r="G15" s="20">
        <v>109</v>
      </c>
      <c r="H15" s="21">
        <v>470</v>
      </c>
      <c r="I15" s="22">
        <v>261</v>
      </c>
      <c r="J15" s="20">
        <v>731</v>
      </c>
      <c r="K15" s="98">
        <v>0</v>
      </c>
      <c r="L15" s="99">
        <v>0</v>
      </c>
      <c r="M15" s="99">
        <v>0</v>
      </c>
      <c r="N15" s="98">
        <v>0</v>
      </c>
      <c r="O15" s="99">
        <v>0</v>
      </c>
      <c r="P15" s="99">
        <v>0</v>
      </c>
      <c r="Q15" s="98">
        <v>0</v>
      </c>
      <c r="R15" s="99">
        <v>0</v>
      </c>
      <c r="S15" s="99">
        <v>0</v>
      </c>
      <c r="T15" s="98">
        <v>0</v>
      </c>
      <c r="U15" s="99">
        <v>0</v>
      </c>
      <c r="V15" s="99">
        <v>0</v>
      </c>
      <c r="W15" s="98">
        <v>0</v>
      </c>
      <c r="X15" s="99">
        <v>0</v>
      </c>
      <c r="Y15" s="99">
        <v>0</v>
      </c>
      <c r="Z15" s="98">
        <v>0</v>
      </c>
      <c r="AA15" s="99">
        <v>0</v>
      </c>
      <c r="AB15" s="99">
        <v>0</v>
      </c>
      <c r="AC15" s="98">
        <v>0</v>
      </c>
      <c r="AD15" s="99">
        <v>0</v>
      </c>
      <c r="AE15" s="99">
        <v>0</v>
      </c>
      <c r="AF15" s="8">
        <f t="shared" si="0"/>
        <v>618</v>
      </c>
      <c r="AG15" s="9">
        <f t="shared" si="0"/>
        <v>342</v>
      </c>
      <c r="AH15" s="10">
        <f t="shared" si="0"/>
        <v>960</v>
      </c>
    </row>
    <row r="16" spans="1:34" s="12" customFormat="1" ht="12.75">
      <c r="A16" s="12" t="s">
        <v>12</v>
      </c>
      <c r="B16" s="59">
        <v>915</v>
      </c>
      <c r="C16" s="60">
        <v>475</v>
      </c>
      <c r="D16" s="60">
        <v>1390</v>
      </c>
      <c r="E16" s="59">
        <v>496</v>
      </c>
      <c r="F16" s="60">
        <v>338</v>
      </c>
      <c r="G16" s="60">
        <v>834</v>
      </c>
      <c r="H16" s="59">
        <v>2052</v>
      </c>
      <c r="I16" s="60">
        <v>1271</v>
      </c>
      <c r="J16" s="60">
        <v>3323</v>
      </c>
      <c r="K16" s="24">
        <v>116</v>
      </c>
      <c r="L16" s="48">
        <v>15</v>
      </c>
      <c r="M16" s="23">
        <v>131</v>
      </c>
      <c r="N16" s="24">
        <v>0</v>
      </c>
      <c r="O16" s="23">
        <v>0</v>
      </c>
      <c r="P16" s="23">
        <v>0</v>
      </c>
      <c r="Q16" s="24">
        <v>15</v>
      </c>
      <c r="R16" s="23">
        <v>4</v>
      </c>
      <c r="S16" s="23">
        <v>19</v>
      </c>
      <c r="T16" s="24">
        <v>34</v>
      </c>
      <c r="U16" s="23">
        <v>7</v>
      </c>
      <c r="V16" s="23">
        <v>41</v>
      </c>
      <c r="W16" s="24">
        <v>0</v>
      </c>
      <c r="X16" s="23">
        <v>0</v>
      </c>
      <c r="Y16" s="23">
        <v>0</v>
      </c>
      <c r="Z16" s="24">
        <v>4</v>
      </c>
      <c r="AA16" s="23">
        <v>2</v>
      </c>
      <c r="AB16" s="23">
        <v>6</v>
      </c>
      <c r="AC16" s="24">
        <v>26</v>
      </c>
      <c r="AD16" s="23">
        <v>8</v>
      </c>
      <c r="AE16" s="23">
        <v>34</v>
      </c>
      <c r="AF16" s="59">
        <f t="shared" si="0"/>
        <v>3658</v>
      </c>
      <c r="AG16" s="60">
        <f t="shared" si="0"/>
        <v>2120</v>
      </c>
      <c r="AH16" s="60">
        <f t="shared" si="0"/>
        <v>5778</v>
      </c>
    </row>
    <row r="17" spans="1:34" s="12" customFormat="1" ht="12.75">
      <c r="A17" s="4" t="s">
        <v>6</v>
      </c>
      <c r="B17" s="61"/>
      <c r="C17" s="62"/>
      <c r="D17" s="62"/>
      <c r="E17" s="61"/>
      <c r="F17" s="62"/>
      <c r="G17" s="62"/>
      <c r="H17" s="61"/>
      <c r="I17" s="62"/>
      <c r="J17" s="62"/>
      <c r="K17" s="61"/>
      <c r="L17" s="62"/>
      <c r="M17" s="62"/>
      <c r="N17" s="61"/>
      <c r="O17" s="62"/>
      <c r="P17" s="62"/>
      <c r="Q17" s="61"/>
      <c r="R17" s="62"/>
      <c r="S17" s="62"/>
      <c r="T17" s="61"/>
      <c r="U17" s="62"/>
      <c r="V17" s="62"/>
      <c r="W17" s="61"/>
      <c r="X17" s="62"/>
      <c r="Y17" s="62"/>
      <c r="Z17" s="61"/>
      <c r="AA17" s="62"/>
      <c r="AB17" s="62"/>
      <c r="AC17" s="61"/>
      <c r="AD17" s="62"/>
      <c r="AE17" s="62"/>
      <c r="AF17" s="61"/>
      <c r="AG17" s="62"/>
      <c r="AH17" s="62"/>
    </row>
    <row r="18" spans="1:34" ht="12.75">
      <c r="A18" s="5" t="s">
        <v>16</v>
      </c>
      <c r="B18" s="21">
        <v>50</v>
      </c>
      <c r="C18" s="20">
        <v>23</v>
      </c>
      <c r="D18" s="20">
        <v>73</v>
      </c>
      <c r="E18" s="21">
        <v>28</v>
      </c>
      <c r="F18" s="20">
        <v>19</v>
      </c>
      <c r="G18" s="20">
        <v>47</v>
      </c>
      <c r="H18" s="21">
        <v>166</v>
      </c>
      <c r="I18" s="20">
        <v>75</v>
      </c>
      <c r="J18" s="20">
        <v>241</v>
      </c>
      <c r="K18" s="21">
        <v>0</v>
      </c>
      <c r="L18" s="20">
        <v>0</v>
      </c>
      <c r="M18" s="20">
        <v>0</v>
      </c>
      <c r="N18" s="21">
        <v>0</v>
      </c>
      <c r="O18" s="20">
        <v>0</v>
      </c>
      <c r="P18" s="20">
        <v>0</v>
      </c>
      <c r="Q18" s="21">
        <v>0</v>
      </c>
      <c r="R18" s="20">
        <v>0</v>
      </c>
      <c r="S18" s="20">
        <v>0</v>
      </c>
      <c r="T18" s="21">
        <v>0</v>
      </c>
      <c r="U18" s="20">
        <v>0</v>
      </c>
      <c r="V18" s="20">
        <v>0</v>
      </c>
      <c r="W18" s="21">
        <v>0</v>
      </c>
      <c r="X18" s="20">
        <v>0</v>
      </c>
      <c r="Y18" s="20">
        <v>0</v>
      </c>
      <c r="Z18" s="21">
        <v>0</v>
      </c>
      <c r="AA18" s="20">
        <v>0</v>
      </c>
      <c r="AB18" s="20">
        <v>0</v>
      </c>
      <c r="AC18" s="21">
        <v>0</v>
      </c>
      <c r="AD18" s="20">
        <v>0</v>
      </c>
      <c r="AE18" s="20">
        <v>0</v>
      </c>
      <c r="AF18" s="8">
        <f aca="true" t="shared" si="1" ref="AF18:AH22">SUM(AC18,Z18,W18,T18,Q18,N18,K18,H18,E18,B18)</f>
        <v>244</v>
      </c>
      <c r="AG18" s="10">
        <f t="shared" si="1"/>
        <v>117</v>
      </c>
      <c r="AH18" s="10">
        <f t="shared" si="1"/>
        <v>361</v>
      </c>
    </row>
    <row r="19" spans="1:34" ht="12.75">
      <c r="A19" s="5" t="s">
        <v>17</v>
      </c>
      <c r="B19" s="21">
        <v>216</v>
      </c>
      <c r="C19" s="22">
        <v>169</v>
      </c>
      <c r="D19" s="20">
        <v>385</v>
      </c>
      <c r="E19" s="21">
        <v>63</v>
      </c>
      <c r="F19" s="22">
        <v>39</v>
      </c>
      <c r="G19" s="20">
        <v>102</v>
      </c>
      <c r="H19" s="21">
        <v>307</v>
      </c>
      <c r="I19" s="22">
        <v>205</v>
      </c>
      <c r="J19" s="20">
        <v>512</v>
      </c>
      <c r="K19" s="21">
        <v>0</v>
      </c>
      <c r="L19" s="20">
        <v>0</v>
      </c>
      <c r="M19" s="20">
        <v>0</v>
      </c>
      <c r="N19" s="21">
        <v>0</v>
      </c>
      <c r="O19" s="20">
        <v>0</v>
      </c>
      <c r="P19" s="20">
        <v>0</v>
      </c>
      <c r="Q19" s="21">
        <v>0</v>
      </c>
      <c r="R19" s="20">
        <v>0</v>
      </c>
      <c r="S19" s="20">
        <v>0</v>
      </c>
      <c r="T19" s="21">
        <v>0</v>
      </c>
      <c r="U19" s="20">
        <v>0</v>
      </c>
      <c r="V19" s="20">
        <v>0</v>
      </c>
      <c r="W19" s="21">
        <v>0</v>
      </c>
      <c r="X19" s="20">
        <v>0</v>
      </c>
      <c r="Y19" s="20">
        <v>0</v>
      </c>
      <c r="Z19" s="21">
        <v>0</v>
      </c>
      <c r="AA19" s="20">
        <v>0</v>
      </c>
      <c r="AB19" s="20">
        <v>0</v>
      </c>
      <c r="AC19" s="21">
        <v>0</v>
      </c>
      <c r="AD19" s="20">
        <v>0</v>
      </c>
      <c r="AE19" s="20">
        <v>0</v>
      </c>
      <c r="AF19" s="8">
        <f t="shared" si="1"/>
        <v>586</v>
      </c>
      <c r="AG19" s="9">
        <f t="shared" si="1"/>
        <v>413</v>
      </c>
      <c r="AH19" s="10">
        <f t="shared" si="1"/>
        <v>999</v>
      </c>
    </row>
    <row r="20" spans="1:34" ht="12.75">
      <c r="A20" s="5" t="s">
        <v>18</v>
      </c>
      <c r="B20" s="21">
        <v>0</v>
      </c>
      <c r="C20" s="22">
        <v>0</v>
      </c>
      <c r="D20" s="20">
        <v>0</v>
      </c>
      <c r="E20" s="21">
        <v>0</v>
      </c>
      <c r="F20" s="22">
        <v>0</v>
      </c>
      <c r="G20" s="20">
        <v>0</v>
      </c>
      <c r="H20" s="21">
        <v>0</v>
      </c>
      <c r="I20" s="22">
        <v>0</v>
      </c>
      <c r="J20" s="20">
        <v>0</v>
      </c>
      <c r="K20" s="21">
        <v>0</v>
      </c>
      <c r="L20" s="20">
        <v>0</v>
      </c>
      <c r="M20" s="20">
        <v>0</v>
      </c>
      <c r="N20" s="21">
        <v>0</v>
      </c>
      <c r="O20" s="20">
        <v>0</v>
      </c>
      <c r="P20" s="20">
        <v>0</v>
      </c>
      <c r="Q20" s="21">
        <v>0</v>
      </c>
      <c r="R20" s="20">
        <v>0</v>
      </c>
      <c r="S20" s="20">
        <v>0</v>
      </c>
      <c r="T20" s="21">
        <v>0</v>
      </c>
      <c r="U20" s="20">
        <v>0</v>
      </c>
      <c r="V20" s="20">
        <v>0</v>
      </c>
      <c r="W20" s="21">
        <v>0</v>
      </c>
      <c r="X20" s="20">
        <v>0</v>
      </c>
      <c r="Y20" s="20">
        <v>0</v>
      </c>
      <c r="Z20" s="21">
        <v>0</v>
      </c>
      <c r="AA20" s="20">
        <v>0</v>
      </c>
      <c r="AB20" s="20">
        <v>0</v>
      </c>
      <c r="AC20" s="21">
        <v>0</v>
      </c>
      <c r="AD20" s="20">
        <v>0</v>
      </c>
      <c r="AE20" s="20">
        <v>0</v>
      </c>
      <c r="AF20" s="8">
        <f t="shared" si="1"/>
        <v>0</v>
      </c>
      <c r="AG20" s="9">
        <f t="shared" si="1"/>
        <v>0</v>
      </c>
      <c r="AH20" s="10">
        <f t="shared" si="1"/>
        <v>0</v>
      </c>
    </row>
    <row r="21" spans="1:34" ht="12.75">
      <c r="A21" s="5" t="s">
        <v>19</v>
      </c>
      <c r="B21" s="21">
        <v>0</v>
      </c>
      <c r="C21" s="22">
        <v>0</v>
      </c>
      <c r="D21" s="20">
        <v>0</v>
      </c>
      <c r="E21" s="21">
        <v>0</v>
      </c>
      <c r="F21" s="22">
        <v>0</v>
      </c>
      <c r="G21" s="20">
        <v>0</v>
      </c>
      <c r="H21" s="21">
        <v>270</v>
      </c>
      <c r="I21" s="22">
        <v>121</v>
      </c>
      <c r="J21" s="20">
        <v>391</v>
      </c>
      <c r="K21" s="98">
        <v>0</v>
      </c>
      <c r="L21" s="99">
        <v>0</v>
      </c>
      <c r="M21" s="99">
        <v>0</v>
      </c>
      <c r="N21" s="98">
        <v>0</v>
      </c>
      <c r="O21" s="99">
        <v>0</v>
      </c>
      <c r="P21" s="99">
        <v>0</v>
      </c>
      <c r="Q21" s="98">
        <v>0</v>
      </c>
      <c r="R21" s="99">
        <v>0</v>
      </c>
      <c r="S21" s="99">
        <v>0</v>
      </c>
      <c r="T21" s="98">
        <v>0</v>
      </c>
      <c r="U21" s="99">
        <v>0</v>
      </c>
      <c r="V21" s="99">
        <v>0</v>
      </c>
      <c r="W21" s="98">
        <v>0</v>
      </c>
      <c r="X21" s="99">
        <v>0</v>
      </c>
      <c r="Y21" s="99">
        <v>0</v>
      </c>
      <c r="Z21" s="98">
        <v>0</v>
      </c>
      <c r="AA21" s="99">
        <v>0</v>
      </c>
      <c r="AB21" s="99">
        <v>0</v>
      </c>
      <c r="AC21" s="98">
        <v>0</v>
      </c>
      <c r="AD21" s="99">
        <v>0</v>
      </c>
      <c r="AE21" s="99">
        <v>0</v>
      </c>
      <c r="AF21" s="8">
        <f t="shared" si="1"/>
        <v>270</v>
      </c>
      <c r="AG21" s="9">
        <f t="shared" si="1"/>
        <v>121</v>
      </c>
      <c r="AH21" s="10">
        <f t="shared" si="1"/>
        <v>391</v>
      </c>
    </row>
    <row r="22" spans="1:34" s="12" customFormat="1" ht="12.75">
      <c r="A22" s="12" t="s">
        <v>12</v>
      </c>
      <c r="B22" s="59">
        <v>266</v>
      </c>
      <c r="C22" s="60">
        <v>192</v>
      </c>
      <c r="D22" s="60">
        <v>458</v>
      </c>
      <c r="E22" s="59">
        <v>91</v>
      </c>
      <c r="F22" s="60">
        <v>58</v>
      </c>
      <c r="G22" s="60">
        <v>149</v>
      </c>
      <c r="H22" s="59">
        <v>743</v>
      </c>
      <c r="I22" s="60">
        <v>401</v>
      </c>
      <c r="J22" s="60">
        <v>1144</v>
      </c>
      <c r="K22" s="24">
        <v>0</v>
      </c>
      <c r="L22" s="48">
        <v>0</v>
      </c>
      <c r="M22" s="23">
        <v>0</v>
      </c>
      <c r="N22" s="24">
        <v>0</v>
      </c>
      <c r="O22" s="23">
        <v>0</v>
      </c>
      <c r="P22" s="23">
        <v>0</v>
      </c>
      <c r="Q22" s="24">
        <v>0</v>
      </c>
      <c r="R22" s="23">
        <v>0</v>
      </c>
      <c r="S22" s="23">
        <v>0</v>
      </c>
      <c r="T22" s="24">
        <v>0</v>
      </c>
      <c r="U22" s="23">
        <v>0</v>
      </c>
      <c r="V22" s="23">
        <v>0</v>
      </c>
      <c r="W22" s="24">
        <v>0</v>
      </c>
      <c r="X22" s="23">
        <v>0</v>
      </c>
      <c r="Y22" s="23">
        <v>0</v>
      </c>
      <c r="Z22" s="24">
        <v>0</v>
      </c>
      <c r="AA22" s="23">
        <v>0</v>
      </c>
      <c r="AB22" s="23">
        <v>0</v>
      </c>
      <c r="AC22" s="24">
        <v>0</v>
      </c>
      <c r="AD22" s="23">
        <v>0</v>
      </c>
      <c r="AE22" s="23">
        <v>0</v>
      </c>
      <c r="AF22" s="59">
        <f t="shared" si="1"/>
        <v>1100</v>
      </c>
      <c r="AG22" s="60">
        <f t="shared" si="1"/>
        <v>651</v>
      </c>
      <c r="AH22" s="60">
        <f t="shared" si="1"/>
        <v>1751</v>
      </c>
    </row>
    <row r="23" spans="1:34" s="12" customFormat="1" ht="12.75">
      <c r="A23" s="4" t="s">
        <v>7</v>
      </c>
      <c r="B23" s="61"/>
      <c r="C23" s="62"/>
      <c r="D23" s="62"/>
      <c r="E23" s="61"/>
      <c r="F23" s="62"/>
      <c r="G23" s="62"/>
      <c r="H23" s="61"/>
      <c r="I23" s="62"/>
      <c r="J23" s="62"/>
      <c r="K23" s="61"/>
      <c r="L23" s="62"/>
      <c r="M23" s="62"/>
      <c r="N23" s="61"/>
      <c r="O23" s="62"/>
      <c r="P23" s="62"/>
      <c r="Q23" s="61"/>
      <c r="R23" s="62"/>
      <c r="S23" s="62"/>
      <c r="T23" s="61"/>
      <c r="U23" s="62"/>
      <c r="V23" s="62"/>
      <c r="W23" s="61"/>
      <c r="X23" s="62"/>
      <c r="Y23" s="62"/>
      <c r="Z23" s="61"/>
      <c r="AA23" s="62"/>
      <c r="AB23" s="62"/>
      <c r="AC23" s="61"/>
      <c r="AD23" s="62"/>
      <c r="AE23" s="62"/>
      <c r="AF23" s="61"/>
      <c r="AG23" s="62"/>
      <c r="AH23" s="62"/>
    </row>
    <row r="24" spans="1:34" ht="12.75">
      <c r="A24" s="5" t="s">
        <v>16</v>
      </c>
      <c r="B24" s="21">
        <v>36</v>
      </c>
      <c r="C24" s="20">
        <v>36</v>
      </c>
      <c r="D24" s="20">
        <v>72</v>
      </c>
      <c r="E24" s="21">
        <v>21</v>
      </c>
      <c r="F24" s="20">
        <v>12</v>
      </c>
      <c r="G24" s="20">
        <v>33</v>
      </c>
      <c r="H24" s="21">
        <v>0</v>
      </c>
      <c r="I24" s="20">
        <v>0</v>
      </c>
      <c r="J24" s="20">
        <v>0</v>
      </c>
      <c r="K24" s="21">
        <v>0</v>
      </c>
      <c r="L24" s="20">
        <v>0</v>
      </c>
      <c r="M24" s="20">
        <v>0</v>
      </c>
      <c r="N24" s="21">
        <v>0</v>
      </c>
      <c r="O24" s="20">
        <v>0</v>
      </c>
      <c r="P24" s="20">
        <v>0</v>
      </c>
      <c r="Q24" s="21">
        <v>0</v>
      </c>
      <c r="R24" s="20">
        <v>0</v>
      </c>
      <c r="S24" s="20">
        <v>0</v>
      </c>
      <c r="T24" s="21">
        <v>0</v>
      </c>
      <c r="U24" s="20">
        <v>0</v>
      </c>
      <c r="V24" s="20">
        <v>0</v>
      </c>
      <c r="W24" s="21">
        <v>0</v>
      </c>
      <c r="X24" s="20">
        <v>0</v>
      </c>
      <c r="Y24" s="20">
        <v>0</v>
      </c>
      <c r="Z24" s="21">
        <v>0</v>
      </c>
      <c r="AA24" s="20">
        <v>0</v>
      </c>
      <c r="AB24" s="20">
        <v>0</v>
      </c>
      <c r="AC24" s="21">
        <v>0</v>
      </c>
      <c r="AD24" s="20">
        <v>0</v>
      </c>
      <c r="AE24" s="20">
        <v>0</v>
      </c>
      <c r="AF24" s="8">
        <f aca="true" t="shared" si="2" ref="AF24:AH28">SUM(AC24,Z24,W24,T24,Q24,N24,K24,H24,E24,B24)</f>
        <v>57</v>
      </c>
      <c r="AG24" s="10">
        <f t="shared" si="2"/>
        <v>48</v>
      </c>
      <c r="AH24" s="10">
        <f t="shared" si="2"/>
        <v>105</v>
      </c>
    </row>
    <row r="25" spans="1:34" ht="12.75">
      <c r="A25" s="5" t="s">
        <v>17</v>
      </c>
      <c r="B25" s="21">
        <v>54</v>
      </c>
      <c r="C25" s="22">
        <v>43</v>
      </c>
      <c r="D25" s="20">
        <v>97</v>
      </c>
      <c r="E25" s="21">
        <v>23</v>
      </c>
      <c r="F25" s="22">
        <v>23</v>
      </c>
      <c r="G25" s="20">
        <v>46</v>
      </c>
      <c r="H25" s="21">
        <v>59</v>
      </c>
      <c r="I25" s="22">
        <v>73</v>
      </c>
      <c r="J25" s="20">
        <v>132</v>
      </c>
      <c r="K25" s="21">
        <v>34</v>
      </c>
      <c r="L25" s="22">
        <v>7</v>
      </c>
      <c r="M25" s="20">
        <v>41</v>
      </c>
      <c r="N25" s="21">
        <v>6</v>
      </c>
      <c r="O25" s="22">
        <v>2</v>
      </c>
      <c r="P25" s="20">
        <v>8</v>
      </c>
      <c r="Q25" s="21">
        <v>5</v>
      </c>
      <c r="R25" s="22">
        <v>2</v>
      </c>
      <c r="S25" s="20">
        <v>7</v>
      </c>
      <c r="T25" s="21">
        <v>11</v>
      </c>
      <c r="U25" s="22">
        <v>2</v>
      </c>
      <c r="V25" s="20">
        <v>13</v>
      </c>
      <c r="W25" s="21">
        <v>0</v>
      </c>
      <c r="X25" s="20">
        <v>0</v>
      </c>
      <c r="Y25" s="20">
        <v>0</v>
      </c>
      <c r="Z25" s="21">
        <v>11</v>
      </c>
      <c r="AA25" s="20">
        <v>0</v>
      </c>
      <c r="AB25" s="20">
        <v>11</v>
      </c>
      <c r="AC25" s="21">
        <v>26</v>
      </c>
      <c r="AD25" s="20">
        <v>8</v>
      </c>
      <c r="AE25" s="20">
        <v>34</v>
      </c>
      <c r="AF25" s="8">
        <f t="shared" si="2"/>
        <v>229</v>
      </c>
      <c r="AG25" s="9">
        <f t="shared" si="2"/>
        <v>160</v>
      </c>
      <c r="AH25" s="10">
        <f t="shared" si="2"/>
        <v>389</v>
      </c>
    </row>
    <row r="26" spans="1:34" ht="12.75">
      <c r="A26" s="5" t="s">
        <v>19</v>
      </c>
      <c r="B26" s="21">
        <v>0</v>
      </c>
      <c r="C26" s="22">
        <v>0</v>
      </c>
      <c r="D26" s="20">
        <v>0</v>
      </c>
      <c r="E26" s="21">
        <v>0</v>
      </c>
      <c r="F26" s="22">
        <v>0</v>
      </c>
      <c r="G26" s="20">
        <v>0</v>
      </c>
      <c r="H26" s="21">
        <v>0</v>
      </c>
      <c r="I26" s="22">
        <v>0</v>
      </c>
      <c r="J26" s="20">
        <v>0</v>
      </c>
      <c r="K26" s="21">
        <v>0</v>
      </c>
      <c r="L26" s="20">
        <v>0</v>
      </c>
      <c r="M26" s="20">
        <v>0</v>
      </c>
      <c r="N26" s="21">
        <v>0</v>
      </c>
      <c r="O26" s="20">
        <v>0</v>
      </c>
      <c r="P26" s="20">
        <v>0</v>
      </c>
      <c r="Q26" s="21">
        <v>0</v>
      </c>
      <c r="R26" s="20">
        <v>0</v>
      </c>
      <c r="S26" s="20">
        <v>0</v>
      </c>
      <c r="T26" s="21">
        <v>0</v>
      </c>
      <c r="U26" s="20">
        <v>0</v>
      </c>
      <c r="V26" s="20">
        <v>0</v>
      </c>
      <c r="W26" s="21">
        <v>0</v>
      </c>
      <c r="X26" s="20">
        <v>0</v>
      </c>
      <c r="Y26" s="20">
        <v>0</v>
      </c>
      <c r="Z26" s="21">
        <v>0</v>
      </c>
      <c r="AA26" s="20">
        <v>0</v>
      </c>
      <c r="AB26" s="20">
        <v>0</v>
      </c>
      <c r="AC26" s="21">
        <v>0</v>
      </c>
      <c r="AD26" s="20">
        <v>0</v>
      </c>
      <c r="AE26" s="20">
        <v>0</v>
      </c>
      <c r="AF26" s="8">
        <f t="shared" si="2"/>
        <v>0</v>
      </c>
      <c r="AG26" s="9">
        <f t="shared" si="2"/>
        <v>0</v>
      </c>
      <c r="AH26" s="10">
        <f t="shared" si="2"/>
        <v>0</v>
      </c>
    </row>
    <row r="27" spans="1:34" ht="12.75">
      <c r="A27" s="5" t="s">
        <v>20</v>
      </c>
      <c r="B27" s="21">
        <v>3</v>
      </c>
      <c r="C27" s="22">
        <v>3</v>
      </c>
      <c r="D27" s="20">
        <v>6</v>
      </c>
      <c r="E27" s="21">
        <v>22</v>
      </c>
      <c r="F27" s="22">
        <v>6</v>
      </c>
      <c r="G27" s="20">
        <v>28</v>
      </c>
      <c r="H27" s="21">
        <v>112</v>
      </c>
      <c r="I27" s="22">
        <v>27</v>
      </c>
      <c r="J27" s="20">
        <v>139</v>
      </c>
      <c r="K27" s="21">
        <v>0</v>
      </c>
      <c r="L27" s="20">
        <v>0</v>
      </c>
      <c r="M27" s="20">
        <v>0</v>
      </c>
      <c r="N27" s="21">
        <v>0</v>
      </c>
      <c r="O27" s="20">
        <v>0</v>
      </c>
      <c r="P27" s="20">
        <v>0</v>
      </c>
      <c r="Q27" s="21">
        <v>0</v>
      </c>
      <c r="R27" s="20">
        <v>0</v>
      </c>
      <c r="S27" s="20">
        <v>0</v>
      </c>
      <c r="T27" s="21">
        <v>0</v>
      </c>
      <c r="U27" s="20">
        <v>0</v>
      </c>
      <c r="V27" s="20">
        <v>0</v>
      </c>
      <c r="W27" s="98">
        <v>0</v>
      </c>
      <c r="X27" s="99">
        <v>0</v>
      </c>
      <c r="Y27" s="99">
        <v>0</v>
      </c>
      <c r="Z27" s="98">
        <v>0</v>
      </c>
      <c r="AA27" s="99">
        <v>0</v>
      </c>
      <c r="AB27" s="99">
        <v>0</v>
      </c>
      <c r="AC27" s="98">
        <v>0</v>
      </c>
      <c r="AD27" s="99">
        <v>0</v>
      </c>
      <c r="AE27" s="99">
        <v>0</v>
      </c>
      <c r="AF27" s="8">
        <f t="shared" si="2"/>
        <v>137</v>
      </c>
      <c r="AG27" s="9">
        <f t="shared" si="2"/>
        <v>36</v>
      </c>
      <c r="AH27" s="10">
        <f t="shared" si="2"/>
        <v>173</v>
      </c>
    </row>
    <row r="28" spans="1:34" s="12" customFormat="1" ht="12.75">
      <c r="A28" s="12" t="s">
        <v>12</v>
      </c>
      <c r="B28" s="59">
        <v>93</v>
      </c>
      <c r="C28" s="60">
        <v>82</v>
      </c>
      <c r="D28" s="60">
        <v>175</v>
      </c>
      <c r="E28" s="59">
        <v>66</v>
      </c>
      <c r="F28" s="60">
        <v>41</v>
      </c>
      <c r="G28" s="60">
        <v>107</v>
      </c>
      <c r="H28" s="59">
        <v>171</v>
      </c>
      <c r="I28" s="60">
        <v>100</v>
      </c>
      <c r="J28" s="60">
        <v>271</v>
      </c>
      <c r="K28" s="59">
        <v>34</v>
      </c>
      <c r="L28" s="60">
        <v>7</v>
      </c>
      <c r="M28" s="60">
        <v>41</v>
      </c>
      <c r="N28" s="59">
        <v>6</v>
      </c>
      <c r="O28" s="60">
        <v>2</v>
      </c>
      <c r="P28" s="60">
        <v>8</v>
      </c>
      <c r="Q28" s="59">
        <v>5</v>
      </c>
      <c r="R28" s="60">
        <v>2</v>
      </c>
      <c r="S28" s="60">
        <v>7</v>
      </c>
      <c r="T28" s="59">
        <v>11</v>
      </c>
      <c r="U28" s="60">
        <v>2</v>
      </c>
      <c r="V28" s="60">
        <v>13</v>
      </c>
      <c r="W28" s="24">
        <v>0</v>
      </c>
      <c r="X28" s="23">
        <v>0</v>
      </c>
      <c r="Y28" s="23">
        <v>0</v>
      </c>
      <c r="Z28" s="24">
        <v>11</v>
      </c>
      <c r="AA28" s="23">
        <v>0</v>
      </c>
      <c r="AB28" s="23">
        <v>11</v>
      </c>
      <c r="AC28" s="24">
        <v>26</v>
      </c>
      <c r="AD28" s="23">
        <v>8</v>
      </c>
      <c r="AE28" s="23">
        <v>34</v>
      </c>
      <c r="AF28" s="59">
        <f t="shared" si="2"/>
        <v>423</v>
      </c>
      <c r="AG28" s="60">
        <f t="shared" si="2"/>
        <v>244</v>
      </c>
      <c r="AH28" s="60">
        <f t="shared" si="2"/>
        <v>667</v>
      </c>
    </row>
    <row r="29" spans="1:34" s="12" customFormat="1" ht="12.75">
      <c r="A29" s="4" t="s">
        <v>8</v>
      </c>
      <c r="B29" s="61"/>
      <c r="C29" s="62"/>
      <c r="D29" s="62"/>
      <c r="E29" s="61"/>
      <c r="F29" s="62"/>
      <c r="G29" s="62"/>
      <c r="H29" s="61"/>
      <c r="I29" s="62"/>
      <c r="J29" s="62"/>
      <c r="K29" s="61"/>
      <c r="L29" s="62"/>
      <c r="M29" s="62"/>
      <c r="N29" s="61"/>
      <c r="O29" s="62"/>
      <c r="P29" s="62"/>
      <c r="Q29" s="61"/>
      <c r="R29" s="62"/>
      <c r="S29" s="62"/>
      <c r="T29" s="61"/>
      <c r="U29" s="62"/>
      <c r="V29" s="62"/>
      <c r="W29" s="61"/>
      <c r="X29" s="62"/>
      <c r="Y29" s="62"/>
      <c r="Z29" s="61"/>
      <c r="AA29" s="62"/>
      <c r="AB29" s="62"/>
      <c r="AC29" s="61"/>
      <c r="AD29" s="62"/>
      <c r="AE29" s="62"/>
      <c r="AF29" s="61"/>
      <c r="AG29" s="62"/>
      <c r="AH29" s="62"/>
    </row>
    <row r="30" spans="1:34" ht="12.75">
      <c r="A30" s="5" t="s">
        <v>16</v>
      </c>
      <c r="B30" s="21">
        <v>73</v>
      </c>
      <c r="C30" s="20">
        <v>57</v>
      </c>
      <c r="D30" s="20">
        <v>130</v>
      </c>
      <c r="E30" s="21">
        <v>149</v>
      </c>
      <c r="F30" s="20">
        <v>75</v>
      </c>
      <c r="G30" s="20">
        <v>224</v>
      </c>
      <c r="H30" s="21">
        <v>460</v>
      </c>
      <c r="I30" s="20">
        <v>251</v>
      </c>
      <c r="J30" s="20">
        <v>711</v>
      </c>
      <c r="K30" s="8">
        <v>41</v>
      </c>
      <c r="L30" s="100">
        <v>1</v>
      </c>
      <c r="M30" s="10">
        <v>42</v>
      </c>
      <c r="N30" s="8">
        <v>21</v>
      </c>
      <c r="O30" s="100">
        <v>2</v>
      </c>
      <c r="P30" s="10">
        <v>23</v>
      </c>
      <c r="Q30" s="8">
        <v>0</v>
      </c>
      <c r="R30" s="100">
        <v>0</v>
      </c>
      <c r="S30" s="10">
        <v>0</v>
      </c>
      <c r="T30" s="8">
        <v>14</v>
      </c>
      <c r="U30" s="100">
        <v>3</v>
      </c>
      <c r="V30" s="10">
        <v>17</v>
      </c>
      <c r="W30" s="21">
        <v>10</v>
      </c>
      <c r="X30" s="20">
        <v>2</v>
      </c>
      <c r="Y30" s="20">
        <v>12</v>
      </c>
      <c r="Z30" s="21">
        <v>0</v>
      </c>
      <c r="AA30" s="20">
        <v>0</v>
      </c>
      <c r="AB30" s="20">
        <v>0</v>
      </c>
      <c r="AC30" s="21">
        <v>13</v>
      </c>
      <c r="AD30" s="20">
        <v>0</v>
      </c>
      <c r="AE30" s="20">
        <v>13</v>
      </c>
      <c r="AF30" s="8">
        <f aca="true" t="shared" si="3" ref="AF30:AH34">SUM(AC30,Z30,W30,T30,Q30,N30,K30,H30,E30,B30)</f>
        <v>781</v>
      </c>
      <c r="AG30" s="10">
        <f t="shared" si="3"/>
        <v>391</v>
      </c>
      <c r="AH30" s="10">
        <f t="shared" si="3"/>
        <v>1172</v>
      </c>
    </row>
    <row r="31" spans="1:34" ht="12.75">
      <c r="A31" s="5" t="s">
        <v>17</v>
      </c>
      <c r="B31" s="21">
        <v>350</v>
      </c>
      <c r="C31" s="22">
        <v>224</v>
      </c>
      <c r="D31" s="20">
        <v>574</v>
      </c>
      <c r="E31" s="21">
        <v>267</v>
      </c>
      <c r="F31" s="22">
        <v>189</v>
      </c>
      <c r="G31" s="20">
        <v>456</v>
      </c>
      <c r="H31" s="21">
        <v>916</v>
      </c>
      <c r="I31" s="22">
        <v>595</v>
      </c>
      <c r="J31" s="20">
        <v>1511</v>
      </c>
      <c r="K31" s="21">
        <v>94</v>
      </c>
      <c r="L31" s="22">
        <v>8</v>
      </c>
      <c r="M31" s="10">
        <v>102</v>
      </c>
      <c r="N31" s="21">
        <v>0</v>
      </c>
      <c r="O31" s="22">
        <v>0</v>
      </c>
      <c r="P31" s="20">
        <v>0</v>
      </c>
      <c r="Q31" s="21">
        <v>12</v>
      </c>
      <c r="R31" s="22">
        <v>1</v>
      </c>
      <c r="S31" s="20">
        <v>13</v>
      </c>
      <c r="T31" s="21">
        <v>65</v>
      </c>
      <c r="U31" s="22">
        <v>7</v>
      </c>
      <c r="V31" s="20">
        <v>72</v>
      </c>
      <c r="W31" s="21">
        <v>0</v>
      </c>
      <c r="X31" s="22">
        <v>0</v>
      </c>
      <c r="Y31" s="20">
        <v>0</v>
      </c>
      <c r="Z31" s="21">
        <v>10</v>
      </c>
      <c r="AA31" s="22">
        <v>3</v>
      </c>
      <c r="AB31" s="20">
        <v>13</v>
      </c>
      <c r="AC31" s="21">
        <v>61</v>
      </c>
      <c r="AD31" s="22">
        <v>17</v>
      </c>
      <c r="AE31" s="20">
        <v>78</v>
      </c>
      <c r="AF31" s="8">
        <f t="shared" si="3"/>
        <v>1775</v>
      </c>
      <c r="AG31" s="9">
        <f t="shared" si="3"/>
        <v>1044</v>
      </c>
      <c r="AH31" s="10">
        <f t="shared" si="3"/>
        <v>2819</v>
      </c>
    </row>
    <row r="32" spans="1:34" ht="12.75">
      <c r="A32" s="5" t="s">
        <v>18</v>
      </c>
      <c r="B32" s="21">
        <v>0</v>
      </c>
      <c r="C32" s="22">
        <v>0</v>
      </c>
      <c r="D32" s="20">
        <v>0</v>
      </c>
      <c r="E32" s="21">
        <v>0</v>
      </c>
      <c r="F32" s="22">
        <v>0</v>
      </c>
      <c r="G32" s="20">
        <v>0</v>
      </c>
      <c r="H32" s="21">
        <v>0</v>
      </c>
      <c r="I32" s="22">
        <v>0</v>
      </c>
      <c r="J32" s="20">
        <v>0</v>
      </c>
      <c r="K32" s="21">
        <v>0</v>
      </c>
      <c r="L32" s="20">
        <v>0</v>
      </c>
      <c r="M32" s="10">
        <v>0</v>
      </c>
      <c r="N32" s="21">
        <v>0</v>
      </c>
      <c r="O32" s="20">
        <v>0</v>
      </c>
      <c r="P32" s="20">
        <v>0</v>
      </c>
      <c r="Q32" s="21">
        <v>0</v>
      </c>
      <c r="R32" s="20">
        <v>0</v>
      </c>
      <c r="S32" s="20">
        <v>0</v>
      </c>
      <c r="T32" s="21">
        <v>0</v>
      </c>
      <c r="U32" s="20">
        <v>0</v>
      </c>
      <c r="V32" s="20">
        <v>0</v>
      </c>
      <c r="W32" s="21">
        <v>0</v>
      </c>
      <c r="X32" s="20">
        <v>0</v>
      </c>
      <c r="Y32" s="20">
        <v>0</v>
      </c>
      <c r="Z32" s="21">
        <v>0</v>
      </c>
      <c r="AA32" s="20">
        <v>0</v>
      </c>
      <c r="AB32" s="20">
        <v>0</v>
      </c>
      <c r="AC32" s="21">
        <v>0</v>
      </c>
      <c r="AD32" s="20">
        <v>0</v>
      </c>
      <c r="AE32" s="20">
        <v>0</v>
      </c>
      <c r="AF32" s="8">
        <f t="shared" si="3"/>
        <v>0</v>
      </c>
      <c r="AG32" s="9">
        <f t="shared" si="3"/>
        <v>0</v>
      </c>
      <c r="AH32" s="10">
        <f t="shared" si="3"/>
        <v>0</v>
      </c>
    </row>
    <row r="33" spans="1:34" ht="12.75">
      <c r="A33" s="5" t="s">
        <v>19</v>
      </c>
      <c r="B33" s="21">
        <v>0</v>
      </c>
      <c r="C33" s="22">
        <v>0</v>
      </c>
      <c r="D33" s="20">
        <v>0</v>
      </c>
      <c r="E33" s="21">
        <v>0</v>
      </c>
      <c r="F33" s="22">
        <v>0</v>
      </c>
      <c r="G33" s="20">
        <v>0</v>
      </c>
      <c r="H33" s="21">
        <v>0</v>
      </c>
      <c r="I33" s="22">
        <v>0</v>
      </c>
      <c r="J33" s="20">
        <v>0</v>
      </c>
      <c r="K33" s="21">
        <v>0</v>
      </c>
      <c r="L33" s="20">
        <v>0</v>
      </c>
      <c r="M33" s="10">
        <v>0</v>
      </c>
      <c r="N33" s="21">
        <v>0</v>
      </c>
      <c r="O33" s="20">
        <v>0</v>
      </c>
      <c r="P33" s="20">
        <v>0</v>
      </c>
      <c r="Q33" s="21">
        <v>0</v>
      </c>
      <c r="R33" s="20">
        <v>0</v>
      </c>
      <c r="S33" s="20">
        <v>0</v>
      </c>
      <c r="T33" s="21">
        <v>0</v>
      </c>
      <c r="U33" s="20">
        <v>0</v>
      </c>
      <c r="V33" s="20">
        <v>0</v>
      </c>
      <c r="W33" s="21">
        <v>0</v>
      </c>
      <c r="X33" s="20">
        <v>0</v>
      </c>
      <c r="Y33" s="20">
        <v>0</v>
      </c>
      <c r="Z33" s="21">
        <v>0</v>
      </c>
      <c r="AA33" s="20">
        <v>0</v>
      </c>
      <c r="AB33" s="20">
        <v>0</v>
      </c>
      <c r="AC33" s="21">
        <v>0</v>
      </c>
      <c r="AD33" s="20">
        <v>0</v>
      </c>
      <c r="AE33" s="20">
        <v>0</v>
      </c>
      <c r="AF33" s="8">
        <f t="shared" si="3"/>
        <v>0</v>
      </c>
      <c r="AG33" s="9">
        <f t="shared" si="3"/>
        <v>0</v>
      </c>
      <c r="AH33" s="10">
        <f t="shared" si="3"/>
        <v>0</v>
      </c>
    </row>
    <row r="34" spans="1:34" s="12" customFormat="1" ht="12.75">
      <c r="A34" s="12" t="s">
        <v>12</v>
      </c>
      <c r="B34" s="59">
        <v>423</v>
      </c>
      <c r="C34" s="60">
        <v>281</v>
      </c>
      <c r="D34" s="60">
        <v>704</v>
      </c>
      <c r="E34" s="59">
        <v>416</v>
      </c>
      <c r="F34" s="60">
        <v>264</v>
      </c>
      <c r="G34" s="60">
        <v>680</v>
      </c>
      <c r="H34" s="59">
        <v>1376</v>
      </c>
      <c r="I34" s="60">
        <v>846</v>
      </c>
      <c r="J34" s="60">
        <v>2222</v>
      </c>
      <c r="K34" s="59">
        <v>135</v>
      </c>
      <c r="L34" s="60">
        <v>9</v>
      </c>
      <c r="M34" s="60">
        <v>144</v>
      </c>
      <c r="N34" s="59">
        <v>21</v>
      </c>
      <c r="O34" s="60">
        <v>2</v>
      </c>
      <c r="P34" s="60">
        <v>23</v>
      </c>
      <c r="Q34" s="59">
        <v>12</v>
      </c>
      <c r="R34" s="60">
        <v>1</v>
      </c>
      <c r="S34" s="60">
        <v>13</v>
      </c>
      <c r="T34" s="59">
        <v>79</v>
      </c>
      <c r="U34" s="60">
        <v>10</v>
      </c>
      <c r="V34" s="60">
        <v>89</v>
      </c>
      <c r="W34" s="59">
        <v>10</v>
      </c>
      <c r="X34" s="60">
        <v>2</v>
      </c>
      <c r="Y34" s="60">
        <v>12</v>
      </c>
      <c r="Z34" s="59">
        <v>10</v>
      </c>
      <c r="AA34" s="60">
        <v>3</v>
      </c>
      <c r="AB34" s="60">
        <v>13</v>
      </c>
      <c r="AC34" s="59">
        <v>74</v>
      </c>
      <c r="AD34" s="60">
        <v>17</v>
      </c>
      <c r="AE34" s="60">
        <v>91</v>
      </c>
      <c r="AF34" s="59">
        <f t="shared" si="3"/>
        <v>2556</v>
      </c>
      <c r="AG34" s="60">
        <f t="shared" si="3"/>
        <v>1435</v>
      </c>
      <c r="AH34" s="60">
        <f t="shared" si="3"/>
        <v>3991</v>
      </c>
    </row>
    <row r="35" spans="1:34" s="12" customFormat="1" ht="12.75">
      <c r="A35" s="4" t="s">
        <v>9</v>
      </c>
      <c r="B35" s="61"/>
      <c r="C35" s="62"/>
      <c r="D35" s="62"/>
      <c r="E35" s="61"/>
      <c r="F35" s="62"/>
      <c r="G35" s="62"/>
      <c r="H35" s="61"/>
      <c r="I35" s="62"/>
      <c r="J35" s="62"/>
      <c r="K35" s="61"/>
      <c r="L35" s="62"/>
      <c r="M35" s="62"/>
      <c r="N35" s="61"/>
      <c r="O35" s="62"/>
      <c r="P35" s="62"/>
      <c r="Q35" s="61"/>
      <c r="R35" s="62"/>
      <c r="S35" s="62"/>
      <c r="T35" s="61"/>
      <c r="U35" s="62"/>
      <c r="V35" s="62"/>
      <c r="W35" s="61"/>
      <c r="X35" s="62"/>
      <c r="Y35" s="62"/>
      <c r="Z35" s="61"/>
      <c r="AA35" s="62"/>
      <c r="AB35" s="62"/>
      <c r="AC35" s="61"/>
      <c r="AD35" s="62"/>
      <c r="AE35" s="62"/>
      <c r="AF35" s="61"/>
      <c r="AG35" s="62"/>
      <c r="AH35" s="62"/>
    </row>
    <row r="36" spans="1:34" ht="12.75">
      <c r="A36" s="5" t="s">
        <v>16</v>
      </c>
      <c r="B36" s="21">
        <v>172</v>
      </c>
      <c r="C36" s="20">
        <v>119</v>
      </c>
      <c r="D36" s="20">
        <v>291</v>
      </c>
      <c r="E36" s="21">
        <v>208</v>
      </c>
      <c r="F36" s="20">
        <v>142</v>
      </c>
      <c r="G36" s="20">
        <v>350</v>
      </c>
      <c r="H36" s="21">
        <v>262</v>
      </c>
      <c r="I36" s="20">
        <v>169</v>
      </c>
      <c r="J36" s="20">
        <v>431</v>
      </c>
      <c r="K36" s="21">
        <v>76</v>
      </c>
      <c r="L36" s="20">
        <v>10</v>
      </c>
      <c r="M36" s="20">
        <v>86</v>
      </c>
      <c r="N36" s="21">
        <v>14</v>
      </c>
      <c r="O36" s="20">
        <v>1</v>
      </c>
      <c r="P36" s="20">
        <v>15</v>
      </c>
      <c r="Q36" s="21">
        <v>9</v>
      </c>
      <c r="R36" s="20">
        <v>3</v>
      </c>
      <c r="S36" s="20">
        <v>12</v>
      </c>
      <c r="T36" s="21">
        <v>25</v>
      </c>
      <c r="U36" s="20">
        <v>11</v>
      </c>
      <c r="V36" s="20">
        <v>36</v>
      </c>
      <c r="W36" s="21">
        <v>0</v>
      </c>
      <c r="X36" s="20">
        <v>0</v>
      </c>
      <c r="Y36" s="20">
        <v>0</v>
      </c>
      <c r="Z36" s="21">
        <v>0</v>
      </c>
      <c r="AA36" s="20">
        <v>0</v>
      </c>
      <c r="AB36" s="20">
        <v>0</v>
      </c>
      <c r="AC36" s="21">
        <v>0</v>
      </c>
      <c r="AD36" s="20">
        <v>0</v>
      </c>
      <c r="AE36" s="20">
        <v>0</v>
      </c>
      <c r="AF36" s="8">
        <f aca="true" t="shared" si="4" ref="AF36:AH40">SUM(AC36,Z36,W36,T36,Q36,N36,K36,H36,E36,B36)</f>
        <v>766</v>
      </c>
      <c r="AG36" s="10">
        <f t="shared" si="4"/>
        <v>455</v>
      </c>
      <c r="AH36" s="10">
        <f t="shared" si="4"/>
        <v>1221</v>
      </c>
    </row>
    <row r="37" spans="1:34" ht="12.75">
      <c r="A37" s="5" t="s">
        <v>17</v>
      </c>
      <c r="B37" s="21">
        <v>419</v>
      </c>
      <c r="C37" s="22">
        <v>279</v>
      </c>
      <c r="D37" s="20">
        <v>698</v>
      </c>
      <c r="E37" s="21">
        <v>246</v>
      </c>
      <c r="F37" s="22">
        <v>150</v>
      </c>
      <c r="G37" s="20">
        <v>396</v>
      </c>
      <c r="H37" s="21">
        <v>1112</v>
      </c>
      <c r="I37" s="22">
        <v>601</v>
      </c>
      <c r="J37" s="20">
        <v>1713</v>
      </c>
      <c r="K37" s="21">
        <v>32</v>
      </c>
      <c r="L37" s="22">
        <v>15</v>
      </c>
      <c r="M37" s="20">
        <v>47</v>
      </c>
      <c r="N37" s="21">
        <v>6</v>
      </c>
      <c r="O37" s="22">
        <v>3</v>
      </c>
      <c r="P37" s="20">
        <v>9</v>
      </c>
      <c r="Q37" s="21">
        <v>22</v>
      </c>
      <c r="R37" s="22">
        <v>3</v>
      </c>
      <c r="S37" s="20">
        <v>25</v>
      </c>
      <c r="T37" s="21">
        <v>4</v>
      </c>
      <c r="U37" s="22">
        <v>9</v>
      </c>
      <c r="V37" s="20">
        <v>13</v>
      </c>
      <c r="W37" s="21">
        <v>6</v>
      </c>
      <c r="X37" s="22">
        <v>3</v>
      </c>
      <c r="Y37" s="20">
        <v>9</v>
      </c>
      <c r="Z37" s="21">
        <v>12</v>
      </c>
      <c r="AA37" s="22">
        <v>2</v>
      </c>
      <c r="AB37" s="20">
        <v>14</v>
      </c>
      <c r="AC37" s="21">
        <v>11</v>
      </c>
      <c r="AD37" s="22">
        <v>9</v>
      </c>
      <c r="AE37" s="20">
        <v>20</v>
      </c>
      <c r="AF37" s="8">
        <f t="shared" si="4"/>
        <v>1870</v>
      </c>
      <c r="AG37" s="9">
        <f t="shared" si="4"/>
        <v>1074</v>
      </c>
      <c r="AH37" s="10">
        <f t="shared" si="4"/>
        <v>2944</v>
      </c>
    </row>
    <row r="38" spans="1:34" ht="12.75">
      <c r="A38" s="5" t="s">
        <v>18</v>
      </c>
      <c r="B38" s="21">
        <v>0</v>
      </c>
      <c r="C38" s="22">
        <v>0</v>
      </c>
      <c r="D38" s="20">
        <v>0</v>
      </c>
      <c r="E38" s="21">
        <v>0</v>
      </c>
      <c r="F38" s="22">
        <v>0</v>
      </c>
      <c r="G38" s="20">
        <v>0</v>
      </c>
      <c r="H38" s="21">
        <v>90</v>
      </c>
      <c r="I38" s="22">
        <v>55</v>
      </c>
      <c r="J38" s="20">
        <v>145</v>
      </c>
      <c r="K38" s="21">
        <v>22</v>
      </c>
      <c r="L38" s="22">
        <v>0</v>
      </c>
      <c r="M38" s="20">
        <v>22</v>
      </c>
      <c r="N38" s="21">
        <v>0</v>
      </c>
      <c r="O38" s="22">
        <v>0</v>
      </c>
      <c r="P38" s="20">
        <v>0</v>
      </c>
      <c r="Q38" s="21">
        <v>0</v>
      </c>
      <c r="R38" s="22">
        <v>0</v>
      </c>
      <c r="S38" s="20">
        <v>0</v>
      </c>
      <c r="T38" s="21">
        <v>28</v>
      </c>
      <c r="U38" s="22">
        <v>0</v>
      </c>
      <c r="V38" s="20">
        <v>28</v>
      </c>
      <c r="W38" s="21">
        <v>0</v>
      </c>
      <c r="X38" s="22">
        <v>0</v>
      </c>
      <c r="Y38" s="20">
        <v>0</v>
      </c>
      <c r="Z38" s="21">
        <v>0</v>
      </c>
      <c r="AA38" s="22">
        <v>0</v>
      </c>
      <c r="AB38" s="20">
        <v>0</v>
      </c>
      <c r="AC38" s="21">
        <v>12</v>
      </c>
      <c r="AD38" s="22">
        <v>0</v>
      </c>
      <c r="AE38" s="20">
        <v>12</v>
      </c>
      <c r="AF38" s="8">
        <f t="shared" si="4"/>
        <v>152</v>
      </c>
      <c r="AG38" s="9">
        <f t="shared" si="4"/>
        <v>55</v>
      </c>
      <c r="AH38" s="10">
        <f t="shared" si="4"/>
        <v>207</v>
      </c>
    </row>
    <row r="39" spans="1:34" ht="12.75">
      <c r="A39" s="5" t="s">
        <v>19</v>
      </c>
      <c r="B39" s="21">
        <v>27</v>
      </c>
      <c r="C39" s="22">
        <v>19</v>
      </c>
      <c r="D39" s="20">
        <v>46</v>
      </c>
      <c r="E39" s="21">
        <v>45</v>
      </c>
      <c r="F39" s="22">
        <v>12</v>
      </c>
      <c r="G39" s="20">
        <v>57</v>
      </c>
      <c r="H39" s="21">
        <v>106</v>
      </c>
      <c r="I39" s="22">
        <v>108</v>
      </c>
      <c r="J39" s="20">
        <v>214</v>
      </c>
      <c r="K39" s="21">
        <v>0</v>
      </c>
      <c r="L39" s="20">
        <v>0</v>
      </c>
      <c r="M39" s="20">
        <v>0</v>
      </c>
      <c r="N39" s="21">
        <v>0</v>
      </c>
      <c r="O39" s="20">
        <v>0</v>
      </c>
      <c r="P39" s="20">
        <v>0</v>
      </c>
      <c r="Q39" s="21">
        <v>0</v>
      </c>
      <c r="R39" s="20">
        <v>0</v>
      </c>
      <c r="S39" s="20">
        <v>0</v>
      </c>
      <c r="T39" s="21">
        <v>0</v>
      </c>
      <c r="U39" s="20">
        <v>0</v>
      </c>
      <c r="V39" s="20">
        <v>0</v>
      </c>
      <c r="W39" s="21">
        <v>0</v>
      </c>
      <c r="X39" s="20">
        <v>0</v>
      </c>
      <c r="Y39" s="20">
        <v>0</v>
      </c>
      <c r="Z39" s="21">
        <v>0</v>
      </c>
      <c r="AA39" s="20">
        <v>0</v>
      </c>
      <c r="AB39" s="20">
        <v>0</v>
      </c>
      <c r="AC39" s="21">
        <v>0</v>
      </c>
      <c r="AD39" s="20">
        <v>0</v>
      </c>
      <c r="AE39" s="20">
        <v>0</v>
      </c>
      <c r="AF39" s="8">
        <f t="shared" si="4"/>
        <v>178</v>
      </c>
      <c r="AG39" s="9">
        <f t="shared" si="4"/>
        <v>139</v>
      </c>
      <c r="AH39" s="10">
        <f t="shared" si="4"/>
        <v>317</v>
      </c>
    </row>
    <row r="40" spans="1:34" s="12" customFormat="1" ht="12.75">
      <c r="A40" s="12" t="s">
        <v>12</v>
      </c>
      <c r="B40" s="59">
        <v>618</v>
      </c>
      <c r="C40" s="60">
        <v>417</v>
      </c>
      <c r="D40" s="60">
        <v>1035</v>
      </c>
      <c r="E40" s="59">
        <v>499</v>
      </c>
      <c r="F40" s="60">
        <v>304</v>
      </c>
      <c r="G40" s="60">
        <v>803</v>
      </c>
      <c r="H40" s="59">
        <v>1570</v>
      </c>
      <c r="I40" s="60">
        <v>933</v>
      </c>
      <c r="J40" s="60">
        <v>2503</v>
      </c>
      <c r="K40" s="59">
        <v>130</v>
      </c>
      <c r="L40" s="60">
        <v>25</v>
      </c>
      <c r="M40" s="60">
        <v>155</v>
      </c>
      <c r="N40" s="59">
        <v>20</v>
      </c>
      <c r="O40" s="60">
        <v>4</v>
      </c>
      <c r="P40" s="60">
        <v>24</v>
      </c>
      <c r="Q40" s="59">
        <v>31</v>
      </c>
      <c r="R40" s="60">
        <v>6</v>
      </c>
      <c r="S40" s="60">
        <v>37</v>
      </c>
      <c r="T40" s="59">
        <v>57</v>
      </c>
      <c r="U40" s="60">
        <v>20</v>
      </c>
      <c r="V40" s="60">
        <v>77</v>
      </c>
      <c r="W40" s="59">
        <v>6</v>
      </c>
      <c r="X40" s="60">
        <v>3</v>
      </c>
      <c r="Y40" s="60">
        <v>9</v>
      </c>
      <c r="Z40" s="59">
        <v>12</v>
      </c>
      <c r="AA40" s="60">
        <v>2</v>
      </c>
      <c r="AB40" s="60">
        <v>14</v>
      </c>
      <c r="AC40" s="59">
        <v>23</v>
      </c>
      <c r="AD40" s="60">
        <v>9</v>
      </c>
      <c r="AE40" s="60">
        <v>32</v>
      </c>
      <c r="AF40" s="59">
        <f t="shared" si="4"/>
        <v>2966</v>
      </c>
      <c r="AG40" s="60">
        <f t="shared" si="4"/>
        <v>1723</v>
      </c>
      <c r="AH40" s="60">
        <f t="shared" si="4"/>
        <v>4689</v>
      </c>
    </row>
    <row r="41" spans="1:34" s="12" customFormat="1" ht="12.75">
      <c r="A41" s="4" t="s">
        <v>10</v>
      </c>
      <c r="B41" s="61"/>
      <c r="C41" s="62"/>
      <c r="D41" s="62"/>
      <c r="E41" s="61"/>
      <c r="F41" s="62"/>
      <c r="G41" s="62"/>
      <c r="H41" s="61"/>
      <c r="I41" s="62"/>
      <c r="J41" s="62"/>
      <c r="K41" s="61"/>
      <c r="L41" s="62"/>
      <c r="M41" s="62"/>
      <c r="N41" s="61"/>
      <c r="O41" s="62"/>
      <c r="P41" s="62"/>
      <c r="Q41" s="61"/>
      <c r="R41" s="62"/>
      <c r="S41" s="62"/>
      <c r="T41" s="61"/>
      <c r="U41" s="62"/>
      <c r="V41" s="62"/>
      <c r="W41" s="61"/>
      <c r="X41" s="62"/>
      <c r="Y41" s="62"/>
      <c r="Z41" s="61"/>
      <c r="AA41" s="62"/>
      <c r="AB41" s="62"/>
      <c r="AC41" s="61"/>
      <c r="AD41" s="62"/>
      <c r="AE41" s="62"/>
      <c r="AF41" s="61"/>
      <c r="AG41" s="62"/>
      <c r="AH41" s="62"/>
    </row>
    <row r="42" spans="1:34" ht="12.75">
      <c r="A42" s="5" t="s">
        <v>16</v>
      </c>
      <c r="B42" s="21">
        <v>91</v>
      </c>
      <c r="C42" s="20">
        <v>43</v>
      </c>
      <c r="D42" s="20">
        <v>134</v>
      </c>
      <c r="E42" s="21">
        <v>98</v>
      </c>
      <c r="F42" s="20">
        <v>59</v>
      </c>
      <c r="G42" s="20">
        <v>157</v>
      </c>
      <c r="H42" s="21">
        <v>295</v>
      </c>
      <c r="I42" s="20">
        <v>194</v>
      </c>
      <c r="J42" s="20">
        <v>489</v>
      </c>
      <c r="K42" s="21">
        <v>34</v>
      </c>
      <c r="L42" s="20">
        <v>10</v>
      </c>
      <c r="M42" s="20">
        <v>44</v>
      </c>
      <c r="N42" s="21">
        <v>10</v>
      </c>
      <c r="O42" s="20">
        <v>2</v>
      </c>
      <c r="P42" s="20">
        <v>12</v>
      </c>
      <c r="Q42" s="21">
        <v>6</v>
      </c>
      <c r="R42" s="20">
        <v>1</v>
      </c>
      <c r="S42" s="20">
        <v>7</v>
      </c>
      <c r="T42" s="21">
        <v>5</v>
      </c>
      <c r="U42" s="20">
        <v>0</v>
      </c>
      <c r="V42" s="20">
        <v>5</v>
      </c>
      <c r="W42" s="21">
        <v>0</v>
      </c>
      <c r="X42" s="20">
        <v>0</v>
      </c>
      <c r="Y42" s="20">
        <v>0</v>
      </c>
      <c r="Z42" s="21">
        <v>0</v>
      </c>
      <c r="AA42" s="20">
        <v>0</v>
      </c>
      <c r="AB42" s="20">
        <v>0</v>
      </c>
      <c r="AC42" s="21">
        <v>0</v>
      </c>
      <c r="AD42" s="20">
        <v>0</v>
      </c>
      <c r="AE42" s="20">
        <v>0</v>
      </c>
      <c r="AF42" s="8">
        <f aca="true" t="shared" si="5" ref="AF42:AF47">SUM(AC42,Z42,W42,T42,Q42,N42,K42,H42,E42,B42)</f>
        <v>539</v>
      </c>
      <c r="AG42" s="9">
        <f aca="true" t="shared" si="6" ref="AG42:AG47">SUM(AD42,AA42,X42,U42,R42,O42,L42,I42,F42,C42)</f>
        <v>309</v>
      </c>
      <c r="AH42" s="10">
        <f aca="true" t="shared" si="7" ref="AH42:AH47">SUM(AE42,AB42,Y42,V42,S42,P42,M42,J42,G42,D42)</f>
        <v>848</v>
      </c>
    </row>
    <row r="43" spans="1:34" ht="12.75">
      <c r="A43" s="5" t="s">
        <v>17</v>
      </c>
      <c r="B43" s="21">
        <v>309</v>
      </c>
      <c r="C43" s="22">
        <v>167</v>
      </c>
      <c r="D43" s="20">
        <v>476</v>
      </c>
      <c r="E43" s="21">
        <v>204</v>
      </c>
      <c r="F43" s="22">
        <v>149</v>
      </c>
      <c r="G43" s="20">
        <v>353</v>
      </c>
      <c r="H43" s="21">
        <v>855</v>
      </c>
      <c r="I43" s="22">
        <v>391</v>
      </c>
      <c r="J43" s="20">
        <v>1246</v>
      </c>
      <c r="K43" s="21">
        <v>96</v>
      </c>
      <c r="L43" s="20">
        <v>12</v>
      </c>
      <c r="M43" s="20">
        <v>108</v>
      </c>
      <c r="N43" s="21">
        <v>0</v>
      </c>
      <c r="O43" s="20">
        <v>0</v>
      </c>
      <c r="P43" s="20">
        <v>0</v>
      </c>
      <c r="Q43" s="21">
        <v>18</v>
      </c>
      <c r="R43" s="20">
        <v>5</v>
      </c>
      <c r="S43" s="20">
        <v>23</v>
      </c>
      <c r="T43" s="21">
        <v>50</v>
      </c>
      <c r="U43" s="20">
        <v>5</v>
      </c>
      <c r="V43" s="20">
        <v>55</v>
      </c>
      <c r="W43" s="21">
        <v>0</v>
      </c>
      <c r="X43" s="20">
        <v>0</v>
      </c>
      <c r="Y43" s="20">
        <v>0</v>
      </c>
      <c r="Z43" s="21">
        <v>15</v>
      </c>
      <c r="AA43" s="20">
        <v>3</v>
      </c>
      <c r="AB43" s="20">
        <v>18</v>
      </c>
      <c r="AC43" s="21">
        <v>25</v>
      </c>
      <c r="AD43" s="20">
        <v>4</v>
      </c>
      <c r="AE43" s="20">
        <v>29</v>
      </c>
      <c r="AF43" s="8">
        <f t="shared" si="5"/>
        <v>1572</v>
      </c>
      <c r="AG43" s="9">
        <f t="shared" si="6"/>
        <v>736</v>
      </c>
      <c r="AH43" s="10">
        <f t="shared" si="7"/>
        <v>2308</v>
      </c>
    </row>
    <row r="44" spans="1:34" ht="12.75">
      <c r="A44" s="5" t="s">
        <v>18</v>
      </c>
      <c r="B44" s="21">
        <v>0</v>
      </c>
      <c r="C44" s="22">
        <v>0</v>
      </c>
      <c r="D44" s="20">
        <v>0</v>
      </c>
      <c r="E44" s="21">
        <v>0</v>
      </c>
      <c r="F44" s="22">
        <v>0</v>
      </c>
      <c r="G44" s="20">
        <v>0</v>
      </c>
      <c r="H44" s="21">
        <v>39</v>
      </c>
      <c r="I44" s="22">
        <v>5</v>
      </c>
      <c r="J44" s="20">
        <v>44</v>
      </c>
      <c r="K44" s="21">
        <v>29</v>
      </c>
      <c r="L44" s="20">
        <v>3</v>
      </c>
      <c r="M44" s="20">
        <v>32</v>
      </c>
      <c r="N44" s="21">
        <v>18</v>
      </c>
      <c r="O44" s="20">
        <v>1</v>
      </c>
      <c r="P44" s="20">
        <v>19</v>
      </c>
      <c r="Q44" s="21">
        <v>3</v>
      </c>
      <c r="R44" s="20">
        <v>1</v>
      </c>
      <c r="S44" s="20">
        <v>4</v>
      </c>
      <c r="T44" s="21">
        <v>0</v>
      </c>
      <c r="U44" s="20">
        <v>0</v>
      </c>
      <c r="V44" s="20">
        <v>0</v>
      </c>
      <c r="W44" s="21">
        <v>8</v>
      </c>
      <c r="X44" s="20">
        <v>3</v>
      </c>
      <c r="Y44" s="20">
        <v>11</v>
      </c>
      <c r="Z44" s="21">
        <v>4</v>
      </c>
      <c r="AA44" s="20">
        <v>3</v>
      </c>
      <c r="AB44" s="20">
        <v>7</v>
      </c>
      <c r="AC44" s="21">
        <v>0</v>
      </c>
      <c r="AD44" s="20">
        <v>0</v>
      </c>
      <c r="AE44" s="20">
        <v>0</v>
      </c>
      <c r="AF44" s="8">
        <f t="shared" si="5"/>
        <v>101</v>
      </c>
      <c r="AG44" s="9">
        <f t="shared" si="6"/>
        <v>16</v>
      </c>
      <c r="AH44" s="10">
        <f t="shared" si="7"/>
        <v>117</v>
      </c>
    </row>
    <row r="45" spans="1:34" ht="12.75">
      <c r="A45" s="5" t="s">
        <v>19</v>
      </c>
      <c r="B45" s="21">
        <v>0</v>
      </c>
      <c r="C45" s="22">
        <v>0</v>
      </c>
      <c r="D45" s="20">
        <v>0</v>
      </c>
      <c r="E45" s="21">
        <v>0</v>
      </c>
      <c r="F45" s="22">
        <v>0</v>
      </c>
      <c r="G45" s="20">
        <v>0</v>
      </c>
      <c r="H45" s="21">
        <v>92</v>
      </c>
      <c r="I45" s="22">
        <v>2</v>
      </c>
      <c r="J45" s="20">
        <v>94</v>
      </c>
      <c r="K45" s="21">
        <v>0</v>
      </c>
      <c r="L45" s="20">
        <v>0</v>
      </c>
      <c r="M45" s="20">
        <v>0</v>
      </c>
      <c r="N45" s="21">
        <v>0</v>
      </c>
      <c r="O45" s="20">
        <v>0</v>
      </c>
      <c r="P45" s="20">
        <v>0</v>
      </c>
      <c r="Q45" s="21">
        <v>0</v>
      </c>
      <c r="R45" s="20">
        <v>0</v>
      </c>
      <c r="S45" s="20">
        <v>0</v>
      </c>
      <c r="T45" s="21">
        <v>0</v>
      </c>
      <c r="U45" s="20">
        <v>0</v>
      </c>
      <c r="V45" s="20">
        <v>0</v>
      </c>
      <c r="W45" s="21">
        <v>0</v>
      </c>
      <c r="X45" s="20">
        <v>0</v>
      </c>
      <c r="Y45" s="20">
        <v>0</v>
      </c>
      <c r="Z45" s="21">
        <v>0</v>
      </c>
      <c r="AA45" s="20">
        <v>0</v>
      </c>
      <c r="AB45" s="20">
        <v>0</v>
      </c>
      <c r="AC45" s="21">
        <v>0</v>
      </c>
      <c r="AD45" s="20">
        <v>0</v>
      </c>
      <c r="AE45" s="20">
        <v>0</v>
      </c>
      <c r="AF45" s="8">
        <f t="shared" si="5"/>
        <v>92</v>
      </c>
      <c r="AG45" s="9">
        <f t="shared" si="6"/>
        <v>2</v>
      </c>
      <c r="AH45" s="10">
        <f t="shared" si="7"/>
        <v>94</v>
      </c>
    </row>
    <row r="46" spans="1:34" ht="12.75">
      <c r="A46" s="5" t="s">
        <v>37</v>
      </c>
      <c r="B46" s="21">
        <v>57</v>
      </c>
      <c r="C46" s="22">
        <v>15</v>
      </c>
      <c r="D46" s="20">
        <v>72</v>
      </c>
      <c r="E46" s="21">
        <v>46</v>
      </c>
      <c r="F46" s="22">
        <v>24</v>
      </c>
      <c r="G46" s="20">
        <v>70</v>
      </c>
      <c r="H46" s="21">
        <v>81</v>
      </c>
      <c r="I46" s="22">
        <v>29</v>
      </c>
      <c r="J46" s="20">
        <v>110</v>
      </c>
      <c r="K46" s="98">
        <v>0</v>
      </c>
      <c r="L46" s="99">
        <v>0</v>
      </c>
      <c r="M46" s="20">
        <v>0</v>
      </c>
      <c r="N46" s="98">
        <v>0</v>
      </c>
      <c r="O46" s="99">
        <v>0</v>
      </c>
      <c r="P46" s="99">
        <v>0</v>
      </c>
      <c r="Q46" s="98">
        <v>0</v>
      </c>
      <c r="R46" s="99">
        <v>0</v>
      </c>
      <c r="S46" s="99">
        <v>0</v>
      </c>
      <c r="T46" s="98">
        <v>0</v>
      </c>
      <c r="U46" s="99">
        <v>0</v>
      </c>
      <c r="V46" s="99">
        <v>0</v>
      </c>
      <c r="W46" s="21">
        <v>0</v>
      </c>
      <c r="X46" s="20">
        <v>0</v>
      </c>
      <c r="Y46" s="20">
        <v>0</v>
      </c>
      <c r="Z46" s="21">
        <v>0</v>
      </c>
      <c r="AA46" s="20">
        <v>0</v>
      </c>
      <c r="AB46" s="20">
        <v>0</v>
      </c>
      <c r="AC46" s="21">
        <v>0</v>
      </c>
      <c r="AD46" s="20">
        <v>0</v>
      </c>
      <c r="AE46" s="20">
        <v>0</v>
      </c>
      <c r="AF46" s="8">
        <f t="shared" si="5"/>
        <v>184</v>
      </c>
      <c r="AG46" s="9">
        <f t="shared" si="6"/>
        <v>68</v>
      </c>
      <c r="AH46" s="10">
        <f t="shared" si="7"/>
        <v>252</v>
      </c>
    </row>
    <row r="47" spans="1:34" s="17" customFormat="1" ht="12.75">
      <c r="A47" s="12" t="s">
        <v>12</v>
      </c>
      <c r="B47" s="59">
        <v>457</v>
      </c>
      <c r="C47" s="60">
        <v>225</v>
      </c>
      <c r="D47" s="60">
        <v>682</v>
      </c>
      <c r="E47" s="59">
        <v>348</v>
      </c>
      <c r="F47" s="60">
        <v>232</v>
      </c>
      <c r="G47" s="60">
        <v>580</v>
      </c>
      <c r="H47" s="59">
        <v>1362</v>
      </c>
      <c r="I47" s="60">
        <v>621</v>
      </c>
      <c r="J47" s="60">
        <v>1983</v>
      </c>
      <c r="K47" s="24">
        <v>159</v>
      </c>
      <c r="L47" s="23">
        <v>25</v>
      </c>
      <c r="M47" s="198">
        <v>184</v>
      </c>
      <c r="N47" s="24">
        <v>28</v>
      </c>
      <c r="O47" s="23">
        <v>3</v>
      </c>
      <c r="P47" s="23">
        <v>31</v>
      </c>
      <c r="Q47" s="24">
        <v>27</v>
      </c>
      <c r="R47" s="23">
        <v>7</v>
      </c>
      <c r="S47" s="23">
        <v>34</v>
      </c>
      <c r="T47" s="24">
        <v>55</v>
      </c>
      <c r="U47" s="23">
        <v>5</v>
      </c>
      <c r="V47" s="23">
        <v>60</v>
      </c>
      <c r="W47" s="199">
        <v>8</v>
      </c>
      <c r="X47" s="200">
        <v>3</v>
      </c>
      <c r="Y47" s="200">
        <v>11</v>
      </c>
      <c r="Z47" s="199">
        <v>19</v>
      </c>
      <c r="AA47" s="200">
        <v>6</v>
      </c>
      <c r="AB47" s="200">
        <v>25</v>
      </c>
      <c r="AC47" s="199">
        <v>25</v>
      </c>
      <c r="AD47" s="200">
        <v>4</v>
      </c>
      <c r="AE47" s="198">
        <v>29</v>
      </c>
      <c r="AF47" s="59">
        <f t="shared" si="5"/>
        <v>2488</v>
      </c>
      <c r="AG47" s="60">
        <f t="shared" si="6"/>
        <v>1131</v>
      </c>
      <c r="AH47" s="60">
        <f t="shared" si="7"/>
        <v>3619</v>
      </c>
    </row>
    <row r="48" spans="1:34" s="5" customFormat="1" ht="12.75">
      <c r="A48" s="27" t="s">
        <v>15</v>
      </c>
      <c r="B48" s="63"/>
      <c r="C48" s="64"/>
      <c r="D48" s="64"/>
      <c r="E48" s="63"/>
      <c r="F48" s="64"/>
      <c r="G48" s="64"/>
      <c r="H48" s="63"/>
      <c r="I48" s="64"/>
      <c r="J48" s="64"/>
      <c r="K48" s="63"/>
      <c r="L48" s="64"/>
      <c r="M48" s="64"/>
      <c r="N48" s="63"/>
      <c r="O48" s="64"/>
      <c r="P48" s="64"/>
      <c r="Q48" s="63"/>
      <c r="R48" s="64"/>
      <c r="S48" s="64"/>
      <c r="T48" s="63"/>
      <c r="U48" s="64"/>
      <c r="V48" s="64"/>
      <c r="W48" s="63"/>
      <c r="X48" s="64"/>
      <c r="Y48" s="64"/>
      <c r="Z48" s="63"/>
      <c r="AA48" s="64"/>
      <c r="AB48" s="64"/>
      <c r="AC48" s="63"/>
      <c r="AD48" s="64"/>
      <c r="AE48" s="64"/>
      <c r="AF48" s="65"/>
      <c r="AG48" s="66"/>
      <c r="AH48" s="66"/>
    </row>
    <row r="49" spans="1:34" ht="12.75">
      <c r="A49" s="5" t="s">
        <v>16</v>
      </c>
      <c r="B49" s="67">
        <f>SUM(B12,B18,B24,B30,B36,B42)</f>
        <v>671</v>
      </c>
      <c r="C49" s="68">
        <f aca="true" t="shared" si="8" ref="C49:AH49">SUM(C12,C18,C24,C30,C36,C42)</f>
        <v>380</v>
      </c>
      <c r="D49" s="68">
        <f t="shared" si="8"/>
        <v>1051</v>
      </c>
      <c r="E49" s="67">
        <f t="shared" si="8"/>
        <v>715</v>
      </c>
      <c r="F49" s="68">
        <f t="shared" si="8"/>
        <v>441</v>
      </c>
      <c r="G49" s="68">
        <f t="shared" si="8"/>
        <v>1156</v>
      </c>
      <c r="H49" s="67">
        <f t="shared" si="8"/>
        <v>1616</v>
      </c>
      <c r="I49" s="68">
        <f t="shared" si="8"/>
        <v>1038</v>
      </c>
      <c r="J49" s="68">
        <f t="shared" si="8"/>
        <v>2654</v>
      </c>
      <c r="K49" s="67">
        <f t="shared" si="8"/>
        <v>178</v>
      </c>
      <c r="L49" s="68">
        <f t="shared" si="8"/>
        <v>21</v>
      </c>
      <c r="M49" s="68">
        <f t="shared" si="8"/>
        <v>199</v>
      </c>
      <c r="N49" s="67">
        <f t="shared" si="8"/>
        <v>45</v>
      </c>
      <c r="O49" s="68">
        <f t="shared" si="8"/>
        <v>5</v>
      </c>
      <c r="P49" s="68">
        <f t="shared" si="8"/>
        <v>50</v>
      </c>
      <c r="Q49" s="67">
        <f t="shared" si="8"/>
        <v>26</v>
      </c>
      <c r="R49" s="68">
        <f t="shared" si="8"/>
        <v>6</v>
      </c>
      <c r="S49" s="68">
        <f t="shared" si="8"/>
        <v>32</v>
      </c>
      <c r="T49" s="67">
        <f t="shared" si="8"/>
        <v>57</v>
      </c>
      <c r="U49" s="68">
        <f t="shared" si="8"/>
        <v>14</v>
      </c>
      <c r="V49" s="68">
        <f t="shared" si="8"/>
        <v>71</v>
      </c>
      <c r="W49" s="67">
        <f t="shared" si="8"/>
        <v>10</v>
      </c>
      <c r="X49" s="68">
        <f t="shared" si="8"/>
        <v>2</v>
      </c>
      <c r="Y49" s="68">
        <f t="shared" si="8"/>
        <v>12</v>
      </c>
      <c r="Z49" s="67">
        <f t="shared" si="8"/>
        <v>4</v>
      </c>
      <c r="AA49" s="68">
        <f t="shared" si="8"/>
        <v>2</v>
      </c>
      <c r="AB49" s="68">
        <f t="shared" si="8"/>
        <v>6</v>
      </c>
      <c r="AC49" s="67">
        <f t="shared" si="8"/>
        <v>15</v>
      </c>
      <c r="AD49" s="68">
        <f t="shared" si="8"/>
        <v>0</v>
      </c>
      <c r="AE49" s="68">
        <f t="shared" si="8"/>
        <v>15</v>
      </c>
      <c r="AF49" s="69">
        <f t="shared" si="8"/>
        <v>3337</v>
      </c>
      <c r="AG49" s="73">
        <f t="shared" si="8"/>
        <v>1909</v>
      </c>
      <c r="AH49" s="70">
        <f t="shared" si="8"/>
        <v>5246</v>
      </c>
    </row>
    <row r="50" spans="1:34" ht="12.75">
      <c r="A50" s="101" t="s">
        <v>17</v>
      </c>
      <c r="B50" s="67">
        <f>SUM(B13,B19,B25,B31,B37,B43)</f>
        <v>1933</v>
      </c>
      <c r="C50" s="72">
        <f aca="true" t="shared" si="9" ref="C50:AH50">SUM(C13,C19,C25,C31,C37,C43)</f>
        <v>1216</v>
      </c>
      <c r="D50" s="68">
        <f t="shared" si="9"/>
        <v>3149</v>
      </c>
      <c r="E50" s="67">
        <f t="shared" si="9"/>
        <v>1021</v>
      </c>
      <c r="F50" s="72">
        <f t="shared" si="9"/>
        <v>712</v>
      </c>
      <c r="G50" s="68">
        <f t="shared" si="9"/>
        <v>1733</v>
      </c>
      <c r="H50" s="67">
        <f t="shared" si="9"/>
        <v>4398</v>
      </c>
      <c r="I50" s="72">
        <f t="shared" si="9"/>
        <v>2526</v>
      </c>
      <c r="J50" s="68">
        <f t="shared" si="9"/>
        <v>6924</v>
      </c>
      <c r="K50" s="67">
        <f t="shared" si="9"/>
        <v>345</v>
      </c>
      <c r="L50" s="72">
        <f t="shared" si="9"/>
        <v>57</v>
      </c>
      <c r="M50" s="68">
        <f t="shared" si="9"/>
        <v>402</v>
      </c>
      <c r="N50" s="67">
        <f t="shared" si="9"/>
        <v>12</v>
      </c>
      <c r="O50" s="72">
        <f t="shared" si="9"/>
        <v>5</v>
      </c>
      <c r="P50" s="68">
        <f t="shared" si="9"/>
        <v>17</v>
      </c>
      <c r="Q50" s="67">
        <f t="shared" si="9"/>
        <v>61</v>
      </c>
      <c r="R50" s="72">
        <f t="shared" si="9"/>
        <v>13</v>
      </c>
      <c r="S50" s="68">
        <f t="shared" si="9"/>
        <v>74</v>
      </c>
      <c r="T50" s="67">
        <f t="shared" si="9"/>
        <v>151</v>
      </c>
      <c r="U50" s="72">
        <f t="shared" si="9"/>
        <v>30</v>
      </c>
      <c r="V50" s="68">
        <f t="shared" si="9"/>
        <v>181</v>
      </c>
      <c r="W50" s="67">
        <f t="shared" si="9"/>
        <v>6</v>
      </c>
      <c r="X50" s="72">
        <f t="shared" si="9"/>
        <v>3</v>
      </c>
      <c r="Y50" s="68">
        <f t="shared" si="9"/>
        <v>9</v>
      </c>
      <c r="Z50" s="67">
        <f t="shared" si="9"/>
        <v>48</v>
      </c>
      <c r="AA50" s="72">
        <f t="shared" si="9"/>
        <v>8</v>
      </c>
      <c r="AB50" s="68">
        <f t="shared" si="9"/>
        <v>56</v>
      </c>
      <c r="AC50" s="67">
        <f t="shared" si="9"/>
        <v>147</v>
      </c>
      <c r="AD50" s="72">
        <f t="shared" si="9"/>
        <v>46</v>
      </c>
      <c r="AE50" s="68">
        <f t="shared" si="9"/>
        <v>193</v>
      </c>
      <c r="AF50" s="69">
        <f t="shared" si="9"/>
        <v>8122</v>
      </c>
      <c r="AG50" s="73">
        <f t="shared" si="9"/>
        <v>4616</v>
      </c>
      <c r="AH50" s="70">
        <f t="shared" si="9"/>
        <v>12738</v>
      </c>
    </row>
    <row r="51" spans="1:34" ht="12.75">
      <c r="A51" s="101" t="s">
        <v>18</v>
      </c>
      <c r="B51" s="67">
        <f>SUM(B14,B20,B32,B38,B44)</f>
        <v>0</v>
      </c>
      <c r="C51" s="72">
        <f aca="true" t="shared" si="10" ref="C51:AH51">SUM(C14,C20,C32,C38,C44)</f>
        <v>0</v>
      </c>
      <c r="D51" s="68">
        <f t="shared" si="10"/>
        <v>0</v>
      </c>
      <c r="E51" s="67">
        <f t="shared" si="10"/>
        <v>0</v>
      </c>
      <c r="F51" s="72">
        <f t="shared" si="10"/>
        <v>0</v>
      </c>
      <c r="G51" s="68">
        <f t="shared" si="10"/>
        <v>0</v>
      </c>
      <c r="H51" s="67">
        <f t="shared" si="10"/>
        <v>129</v>
      </c>
      <c r="I51" s="72">
        <f t="shared" si="10"/>
        <v>60</v>
      </c>
      <c r="J51" s="68">
        <f t="shared" si="10"/>
        <v>189</v>
      </c>
      <c r="K51" s="67">
        <f t="shared" si="10"/>
        <v>51</v>
      </c>
      <c r="L51" s="72">
        <f t="shared" si="10"/>
        <v>3</v>
      </c>
      <c r="M51" s="68">
        <f t="shared" si="10"/>
        <v>54</v>
      </c>
      <c r="N51" s="67">
        <f t="shared" si="10"/>
        <v>18</v>
      </c>
      <c r="O51" s="72">
        <f t="shared" si="10"/>
        <v>1</v>
      </c>
      <c r="P51" s="68">
        <f t="shared" si="10"/>
        <v>19</v>
      </c>
      <c r="Q51" s="67">
        <f t="shared" si="10"/>
        <v>3</v>
      </c>
      <c r="R51" s="72">
        <f t="shared" si="10"/>
        <v>1</v>
      </c>
      <c r="S51" s="68">
        <f t="shared" si="10"/>
        <v>4</v>
      </c>
      <c r="T51" s="67">
        <f t="shared" si="10"/>
        <v>28</v>
      </c>
      <c r="U51" s="72">
        <f t="shared" si="10"/>
        <v>0</v>
      </c>
      <c r="V51" s="68">
        <f t="shared" si="10"/>
        <v>28</v>
      </c>
      <c r="W51" s="67">
        <f t="shared" si="10"/>
        <v>8</v>
      </c>
      <c r="X51" s="72">
        <f t="shared" si="10"/>
        <v>3</v>
      </c>
      <c r="Y51" s="68">
        <f t="shared" si="10"/>
        <v>11</v>
      </c>
      <c r="Z51" s="67">
        <f t="shared" si="10"/>
        <v>4</v>
      </c>
      <c r="AA51" s="72">
        <f t="shared" si="10"/>
        <v>3</v>
      </c>
      <c r="AB51" s="68">
        <f t="shared" si="10"/>
        <v>7</v>
      </c>
      <c r="AC51" s="67">
        <f t="shared" si="10"/>
        <v>12</v>
      </c>
      <c r="AD51" s="72">
        <f t="shared" si="10"/>
        <v>0</v>
      </c>
      <c r="AE51" s="68">
        <f t="shared" si="10"/>
        <v>12</v>
      </c>
      <c r="AF51" s="69">
        <f t="shared" si="10"/>
        <v>253</v>
      </c>
      <c r="AG51" s="73">
        <f t="shared" si="10"/>
        <v>71</v>
      </c>
      <c r="AH51" s="70">
        <f t="shared" si="10"/>
        <v>324</v>
      </c>
    </row>
    <row r="52" spans="1:34" ht="12.75">
      <c r="A52" s="101" t="s">
        <v>19</v>
      </c>
      <c r="B52" s="67">
        <f>SUM(B15,B21,B26,B33,B39,B45)</f>
        <v>108</v>
      </c>
      <c r="C52" s="72">
        <f aca="true" t="shared" si="11" ref="C52:AH52">SUM(C15,C21,C26,C33,C39,C45)</f>
        <v>58</v>
      </c>
      <c r="D52" s="68">
        <f t="shared" si="11"/>
        <v>166</v>
      </c>
      <c r="E52" s="67">
        <f t="shared" si="11"/>
        <v>112</v>
      </c>
      <c r="F52" s="72">
        <f t="shared" si="11"/>
        <v>54</v>
      </c>
      <c r="G52" s="68">
        <f t="shared" si="11"/>
        <v>166</v>
      </c>
      <c r="H52" s="67">
        <f t="shared" si="11"/>
        <v>938</v>
      </c>
      <c r="I52" s="72">
        <f t="shared" si="11"/>
        <v>492</v>
      </c>
      <c r="J52" s="68">
        <f t="shared" si="11"/>
        <v>1430</v>
      </c>
      <c r="K52" s="21">
        <f t="shared" si="11"/>
        <v>0</v>
      </c>
      <c r="L52" s="20">
        <f t="shared" si="11"/>
        <v>0</v>
      </c>
      <c r="M52" s="20">
        <f t="shared" si="11"/>
        <v>0</v>
      </c>
      <c r="N52" s="21">
        <f t="shared" si="11"/>
        <v>0</v>
      </c>
      <c r="O52" s="20">
        <f t="shared" si="11"/>
        <v>0</v>
      </c>
      <c r="P52" s="20">
        <f t="shared" si="11"/>
        <v>0</v>
      </c>
      <c r="Q52" s="21">
        <f t="shared" si="11"/>
        <v>0</v>
      </c>
      <c r="R52" s="20">
        <f t="shared" si="11"/>
        <v>0</v>
      </c>
      <c r="S52" s="20">
        <f t="shared" si="11"/>
        <v>0</v>
      </c>
      <c r="T52" s="21">
        <f t="shared" si="11"/>
        <v>0</v>
      </c>
      <c r="U52" s="20">
        <f t="shared" si="11"/>
        <v>0</v>
      </c>
      <c r="V52" s="20">
        <f t="shared" si="11"/>
        <v>0</v>
      </c>
      <c r="W52" s="21">
        <f t="shared" si="11"/>
        <v>0</v>
      </c>
      <c r="X52" s="20">
        <f t="shared" si="11"/>
        <v>0</v>
      </c>
      <c r="Y52" s="20">
        <f t="shared" si="11"/>
        <v>0</v>
      </c>
      <c r="Z52" s="21">
        <f t="shared" si="11"/>
        <v>0</v>
      </c>
      <c r="AA52" s="20">
        <f t="shared" si="11"/>
        <v>0</v>
      </c>
      <c r="AB52" s="20">
        <f t="shared" si="11"/>
        <v>0</v>
      </c>
      <c r="AC52" s="21">
        <f t="shared" si="11"/>
        <v>0</v>
      </c>
      <c r="AD52" s="20">
        <f t="shared" si="11"/>
        <v>0</v>
      </c>
      <c r="AE52" s="20">
        <f t="shared" si="11"/>
        <v>0</v>
      </c>
      <c r="AF52" s="69">
        <f t="shared" si="11"/>
        <v>1158</v>
      </c>
      <c r="AG52" s="73">
        <f t="shared" si="11"/>
        <v>604</v>
      </c>
      <c r="AH52" s="70">
        <f t="shared" si="11"/>
        <v>1762</v>
      </c>
    </row>
    <row r="53" spans="1:34" ht="12.75">
      <c r="A53" s="101" t="s">
        <v>37</v>
      </c>
      <c r="B53" s="67">
        <f>SUM(B46)</f>
        <v>57</v>
      </c>
      <c r="C53" s="72">
        <f aca="true" t="shared" si="12" ref="C53:AH53">SUM(C46)</f>
        <v>15</v>
      </c>
      <c r="D53" s="68">
        <f t="shared" si="12"/>
        <v>72</v>
      </c>
      <c r="E53" s="67">
        <f t="shared" si="12"/>
        <v>46</v>
      </c>
      <c r="F53" s="72">
        <f t="shared" si="12"/>
        <v>24</v>
      </c>
      <c r="G53" s="68">
        <f t="shared" si="12"/>
        <v>70</v>
      </c>
      <c r="H53" s="67">
        <f t="shared" si="12"/>
        <v>81</v>
      </c>
      <c r="I53" s="72">
        <f t="shared" si="12"/>
        <v>29</v>
      </c>
      <c r="J53" s="68">
        <f t="shared" si="12"/>
        <v>110</v>
      </c>
      <c r="K53" s="21">
        <f t="shared" si="12"/>
        <v>0</v>
      </c>
      <c r="L53" s="20">
        <f t="shared" si="12"/>
        <v>0</v>
      </c>
      <c r="M53" s="20">
        <f t="shared" si="12"/>
        <v>0</v>
      </c>
      <c r="N53" s="21">
        <f t="shared" si="12"/>
        <v>0</v>
      </c>
      <c r="O53" s="20">
        <f t="shared" si="12"/>
        <v>0</v>
      </c>
      <c r="P53" s="20">
        <f t="shared" si="12"/>
        <v>0</v>
      </c>
      <c r="Q53" s="21">
        <f t="shared" si="12"/>
        <v>0</v>
      </c>
      <c r="R53" s="20">
        <f t="shared" si="12"/>
        <v>0</v>
      </c>
      <c r="S53" s="20">
        <f t="shared" si="12"/>
        <v>0</v>
      </c>
      <c r="T53" s="21">
        <f t="shared" si="12"/>
        <v>0</v>
      </c>
      <c r="U53" s="20">
        <f t="shared" si="12"/>
        <v>0</v>
      </c>
      <c r="V53" s="20">
        <f t="shared" si="12"/>
        <v>0</v>
      </c>
      <c r="W53" s="21">
        <f t="shared" si="12"/>
        <v>0</v>
      </c>
      <c r="X53" s="20">
        <f t="shared" si="12"/>
        <v>0</v>
      </c>
      <c r="Y53" s="20">
        <f t="shared" si="12"/>
        <v>0</v>
      </c>
      <c r="Z53" s="21">
        <f t="shared" si="12"/>
        <v>0</v>
      </c>
      <c r="AA53" s="20">
        <f t="shared" si="12"/>
        <v>0</v>
      </c>
      <c r="AB53" s="20">
        <f t="shared" si="12"/>
        <v>0</v>
      </c>
      <c r="AC53" s="21">
        <f t="shared" si="12"/>
        <v>0</v>
      </c>
      <c r="AD53" s="20">
        <f t="shared" si="12"/>
        <v>0</v>
      </c>
      <c r="AE53" s="20">
        <f t="shared" si="12"/>
        <v>0</v>
      </c>
      <c r="AF53" s="69">
        <f t="shared" si="12"/>
        <v>184</v>
      </c>
      <c r="AG53" s="73">
        <f t="shared" si="12"/>
        <v>68</v>
      </c>
      <c r="AH53" s="70">
        <f t="shared" si="12"/>
        <v>252</v>
      </c>
    </row>
    <row r="54" spans="1:34" ht="12.75">
      <c r="A54" s="101" t="s">
        <v>20</v>
      </c>
      <c r="B54" s="67">
        <f>SUM(B27)</f>
        <v>3</v>
      </c>
      <c r="C54" s="72">
        <f aca="true" t="shared" si="13" ref="C54:AH54">SUM(C27)</f>
        <v>3</v>
      </c>
      <c r="D54" s="68">
        <f t="shared" si="13"/>
        <v>6</v>
      </c>
      <c r="E54" s="67">
        <f t="shared" si="13"/>
        <v>22</v>
      </c>
      <c r="F54" s="72">
        <f t="shared" si="13"/>
        <v>6</v>
      </c>
      <c r="G54" s="68">
        <f t="shared" si="13"/>
        <v>28</v>
      </c>
      <c r="H54" s="67">
        <f t="shared" si="13"/>
        <v>112</v>
      </c>
      <c r="I54" s="72">
        <f t="shared" si="13"/>
        <v>27</v>
      </c>
      <c r="J54" s="68">
        <f t="shared" si="13"/>
        <v>139</v>
      </c>
      <c r="K54" s="21">
        <f t="shared" si="13"/>
        <v>0</v>
      </c>
      <c r="L54" s="20">
        <f t="shared" si="13"/>
        <v>0</v>
      </c>
      <c r="M54" s="20">
        <f t="shared" si="13"/>
        <v>0</v>
      </c>
      <c r="N54" s="21">
        <f t="shared" si="13"/>
        <v>0</v>
      </c>
      <c r="O54" s="20">
        <f t="shared" si="13"/>
        <v>0</v>
      </c>
      <c r="P54" s="20">
        <f t="shared" si="13"/>
        <v>0</v>
      </c>
      <c r="Q54" s="21">
        <f t="shared" si="13"/>
        <v>0</v>
      </c>
      <c r="R54" s="20">
        <f t="shared" si="13"/>
        <v>0</v>
      </c>
      <c r="S54" s="20">
        <f t="shared" si="13"/>
        <v>0</v>
      </c>
      <c r="T54" s="21">
        <f t="shared" si="13"/>
        <v>0</v>
      </c>
      <c r="U54" s="20">
        <f t="shared" si="13"/>
        <v>0</v>
      </c>
      <c r="V54" s="20">
        <f t="shared" si="13"/>
        <v>0</v>
      </c>
      <c r="W54" s="21">
        <f t="shared" si="13"/>
        <v>0</v>
      </c>
      <c r="X54" s="20">
        <f t="shared" si="13"/>
        <v>0</v>
      </c>
      <c r="Y54" s="20">
        <f t="shared" si="13"/>
        <v>0</v>
      </c>
      <c r="Z54" s="21">
        <f t="shared" si="13"/>
        <v>0</v>
      </c>
      <c r="AA54" s="20">
        <f t="shared" si="13"/>
        <v>0</v>
      </c>
      <c r="AB54" s="20">
        <f t="shared" si="13"/>
        <v>0</v>
      </c>
      <c r="AC54" s="21">
        <f t="shared" si="13"/>
        <v>0</v>
      </c>
      <c r="AD54" s="20">
        <f t="shared" si="13"/>
        <v>0</v>
      </c>
      <c r="AE54" s="20">
        <f t="shared" si="13"/>
        <v>0</v>
      </c>
      <c r="AF54" s="69">
        <f t="shared" si="13"/>
        <v>137</v>
      </c>
      <c r="AG54" s="73">
        <f t="shared" si="13"/>
        <v>36</v>
      </c>
      <c r="AH54" s="70">
        <f t="shared" si="13"/>
        <v>173</v>
      </c>
    </row>
    <row r="55" spans="1:34" s="12" customFormat="1" ht="12.75">
      <c r="A55" s="12" t="s">
        <v>12</v>
      </c>
      <c r="B55" s="13">
        <f>SUM(B49:B54)</f>
        <v>2772</v>
      </c>
      <c r="C55" s="14">
        <f aca="true" t="shared" si="14" ref="C55:AH55">SUM(C49:C54)</f>
        <v>1672</v>
      </c>
      <c r="D55" s="14">
        <f t="shared" si="14"/>
        <v>4444</v>
      </c>
      <c r="E55" s="13">
        <f t="shared" si="14"/>
        <v>1916</v>
      </c>
      <c r="F55" s="14">
        <f t="shared" si="14"/>
        <v>1237</v>
      </c>
      <c r="G55" s="14">
        <f t="shared" si="14"/>
        <v>3153</v>
      </c>
      <c r="H55" s="13">
        <f t="shared" si="14"/>
        <v>7274</v>
      </c>
      <c r="I55" s="14">
        <f t="shared" si="14"/>
        <v>4172</v>
      </c>
      <c r="J55" s="14">
        <f t="shared" si="14"/>
        <v>11446</v>
      </c>
      <c r="K55" s="13">
        <f t="shared" si="14"/>
        <v>574</v>
      </c>
      <c r="L55" s="14">
        <f t="shared" si="14"/>
        <v>81</v>
      </c>
      <c r="M55" s="14">
        <f t="shared" si="14"/>
        <v>655</v>
      </c>
      <c r="N55" s="13">
        <f t="shared" si="14"/>
        <v>75</v>
      </c>
      <c r="O55" s="14">
        <f t="shared" si="14"/>
        <v>11</v>
      </c>
      <c r="P55" s="14">
        <f t="shared" si="14"/>
        <v>86</v>
      </c>
      <c r="Q55" s="13">
        <f t="shared" si="14"/>
        <v>90</v>
      </c>
      <c r="R55" s="14">
        <f t="shared" si="14"/>
        <v>20</v>
      </c>
      <c r="S55" s="14">
        <f t="shared" si="14"/>
        <v>110</v>
      </c>
      <c r="T55" s="13">
        <f t="shared" si="14"/>
        <v>236</v>
      </c>
      <c r="U55" s="14">
        <f t="shared" si="14"/>
        <v>44</v>
      </c>
      <c r="V55" s="14">
        <f t="shared" si="14"/>
        <v>280</v>
      </c>
      <c r="W55" s="13">
        <f t="shared" si="14"/>
        <v>24</v>
      </c>
      <c r="X55" s="14">
        <f t="shared" si="14"/>
        <v>8</v>
      </c>
      <c r="Y55" s="14">
        <f t="shared" si="14"/>
        <v>32</v>
      </c>
      <c r="Z55" s="13">
        <f t="shared" si="14"/>
        <v>56</v>
      </c>
      <c r="AA55" s="14">
        <f t="shared" si="14"/>
        <v>13</v>
      </c>
      <c r="AB55" s="14">
        <f t="shared" si="14"/>
        <v>69</v>
      </c>
      <c r="AC55" s="13">
        <f t="shared" si="14"/>
        <v>174</v>
      </c>
      <c r="AD55" s="14">
        <f t="shared" si="14"/>
        <v>46</v>
      </c>
      <c r="AE55" s="14">
        <f t="shared" si="14"/>
        <v>220</v>
      </c>
      <c r="AF55" s="13">
        <f t="shared" si="14"/>
        <v>13191</v>
      </c>
      <c r="AG55" s="14">
        <f t="shared" si="14"/>
        <v>7304</v>
      </c>
      <c r="AH55" s="14">
        <f t="shared" si="14"/>
        <v>20495</v>
      </c>
    </row>
    <row r="57" ht="12.75">
      <c r="A57" s="74" t="s">
        <v>38</v>
      </c>
    </row>
    <row r="58" ht="12.75">
      <c r="A58" s="298" t="s">
        <v>186</v>
      </c>
    </row>
    <row r="59" ht="12.75">
      <c r="A59" s="298" t="s">
        <v>187</v>
      </c>
    </row>
    <row r="60" spans="1:21" ht="12.75">
      <c r="A60" s="298" t="s">
        <v>188</v>
      </c>
      <c r="U60" s="9"/>
    </row>
    <row r="61" ht="12.75">
      <c r="A61" s="298" t="s">
        <v>189</v>
      </c>
    </row>
    <row r="62" ht="12.75">
      <c r="A62" s="299" t="s">
        <v>190</v>
      </c>
    </row>
  </sheetData>
  <sheetProtection/>
  <mergeCells count="2">
    <mergeCell ref="A3:AH3"/>
    <mergeCell ref="A4:AH4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72" r:id="rId1"/>
  <headerFooter alignWithMargins="0">
    <oddFooter>&amp;R&amp;A</oddFooter>
  </headerFooter>
  <colBreaks count="3" manualBreakCount="3">
    <brk id="7" max="61" man="1"/>
    <brk id="16" max="65535" man="1"/>
    <brk id="25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PageLayoutView="0" workbookViewId="0" topLeftCell="A1">
      <selection activeCell="N61" sqref="N61"/>
    </sheetView>
  </sheetViews>
  <sheetFormatPr defaultColWidth="9.140625" defaultRowHeight="12.75"/>
  <cols>
    <col min="1" max="1" width="25.140625" style="5" customWidth="1"/>
    <col min="2" max="16" width="8.421875" style="0" customWidth="1"/>
    <col min="17" max="17" width="12.140625" style="0" customWidth="1"/>
    <col min="18" max="19" width="7.00390625" style="0" customWidth="1"/>
    <col min="20" max="20" width="9.28125" style="0" customWidth="1"/>
    <col min="21" max="21" width="18.140625" style="0" customWidth="1"/>
    <col min="22" max="23" width="13.421875" style="0" customWidth="1"/>
    <col min="24" max="24" width="10.57421875" style="0" customWidth="1"/>
    <col min="25" max="26" width="5.00390625" style="0" customWidth="1"/>
    <col min="27" max="27" width="10.57421875" style="0" customWidth="1"/>
    <col min="28" max="29" width="4.7109375" style="0" customWidth="1"/>
    <col min="30" max="30" width="10.28125" style="0" customWidth="1"/>
    <col min="31" max="31" width="19.00390625" style="0" customWidth="1"/>
    <col min="32" max="33" width="12.00390625" style="0" customWidth="1"/>
    <col min="34" max="34" width="10.57421875" style="0" customWidth="1"/>
    <col min="35" max="36" width="5.00390625" style="0" customWidth="1"/>
    <col min="37" max="37" width="10.57421875" style="0" customWidth="1"/>
    <col min="38" max="39" width="4.7109375" style="0" customWidth="1"/>
    <col min="40" max="40" width="10.28125" style="0" customWidth="1"/>
    <col min="41" max="41" width="17.57421875" style="0" customWidth="1"/>
    <col min="42" max="42" width="43.421875" style="0" customWidth="1"/>
    <col min="43" max="44" width="7.00390625" style="0" customWidth="1"/>
    <col min="45" max="45" width="9.28125" style="0" customWidth="1"/>
  </cols>
  <sheetData>
    <row r="1" ht="12.75">
      <c r="A1" s="4" t="s">
        <v>178</v>
      </c>
    </row>
    <row r="3" spans="1:16" ht="12.75">
      <c r="A3" s="300" t="s">
        <v>39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2.75">
      <c r="A4" s="300" t="s">
        <v>50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3"/>
      <c r="D9" s="54" t="s">
        <v>63</v>
      </c>
      <c r="E9" s="84"/>
      <c r="F9" s="304"/>
      <c r="G9" s="305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106" t="s">
        <v>0</v>
      </c>
      <c r="C10" s="107" t="s">
        <v>1</v>
      </c>
      <c r="D10" s="106" t="s">
        <v>0</v>
      </c>
      <c r="E10" s="107" t="s">
        <v>1</v>
      </c>
      <c r="F10" s="106" t="s">
        <v>0</v>
      </c>
      <c r="G10" s="107" t="s">
        <v>1</v>
      </c>
      <c r="H10" s="106" t="s">
        <v>0</v>
      </c>
      <c r="I10" s="107" t="s">
        <v>1</v>
      </c>
      <c r="J10" s="106" t="s">
        <v>0</v>
      </c>
      <c r="K10" s="107" t="s">
        <v>1</v>
      </c>
      <c r="L10" s="106" t="s">
        <v>0</v>
      </c>
      <c r="M10" s="107" t="s">
        <v>1</v>
      </c>
      <c r="N10" s="106" t="s">
        <v>0</v>
      </c>
      <c r="O10" s="107" t="s">
        <v>1</v>
      </c>
      <c r="P10" s="108" t="s">
        <v>13</v>
      </c>
    </row>
    <row r="11" spans="1:16" s="40" customFormat="1" ht="12.75">
      <c r="A11" s="16" t="s">
        <v>41</v>
      </c>
      <c r="B11" s="106"/>
      <c r="C11" s="107"/>
      <c r="D11" s="106"/>
      <c r="E11" s="107"/>
      <c r="F11" s="106"/>
      <c r="G11" s="107"/>
      <c r="H11" s="106"/>
      <c r="I11" s="107"/>
      <c r="J11" s="106"/>
      <c r="K11" s="107"/>
      <c r="L11" s="106"/>
      <c r="M11" s="107"/>
      <c r="N11" s="106"/>
      <c r="O11" s="107"/>
      <c r="P11" s="110"/>
    </row>
    <row r="12" spans="1:16" ht="12.75">
      <c r="A12" s="19" t="s">
        <v>16</v>
      </c>
      <c r="B12" s="21">
        <v>0</v>
      </c>
      <c r="C12" s="20">
        <v>0</v>
      </c>
      <c r="D12" s="21">
        <v>362</v>
      </c>
      <c r="E12" s="20">
        <v>249</v>
      </c>
      <c r="F12" s="21">
        <v>4</v>
      </c>
      <c r="G12" s="20">
        <v>1</v>
      </c>
      <c r="H12" s="21">
        <v>281</v>
      </c>
      <c r="I12" s="20">
        <v>125</v>
      </c>
      <c r="J12" s="21">
        <v>2</v>
      </c>
      <c r="K12" s="20">
        <v>0</v>
      </c>
      <c r="L12" s="21">
        <v>22</v>
      </c>
      <c r="M12" s="20">
        <v>5</v>
      </c>
      <c r="N12" s="8">
        <f aca="true" t="shared" si="0" ref="N12:O17">SUM(L12,J12,H12,F12,D12,B12)</f>
        <v>671</v>
      </c>
      <c r="O12" s="10">
        <f t="shared" si="0"/>
        <v>380</v>
      </c>
      <c r="P12" s="10">
        <f aca="true" t="shared" si="1" ref="P12:P17">SUM(N12:O12)</f>
        <v>1051</v>
      </c>
    </row>
    <row r="13" spans="1:16" ht="12.75">
      <c r="A13" s="19" t="s">
        <v>17</v>
      </c>
      <c r="B13" s="21">
        <v>0</v>
      </c>
      <c r="C13" s="20">
        <v>0</v>
      </c>
      <c r="D13" s="21">
        <v>1243</v>
      </c>
      <c r="E13" s="22">
        <v>847</v>
      </c>
      <c r="F13" s="21">
        <v>57</v>
      </c>
      <c r="G13" s="22">
        <v>23</v>
      </c>
      <c r="H13" s="21">
        <v>343</v>
      </c>
      <c r="I13" s="22">
        <v>220</v>
      </c>
      <c r="J13" s="21">
        <v>97</v>
      </c>
      <c r="K13" s="22">
        <v>74</v>
      </c>
      <c r="L13" s="21">
        <v>193</v>
      </c>
      <c r="M13" s="22">
        <v>52</v>
      </c>
      <c r="N13" s="8">
        <f t="shared" si="0"/>
        <v>1933</v>
      </c>
      <c r="O13" s="9">
        <f t="shared" si="0"/>
        <v>1216</v>
      </c>
      <c r="P13" s="10">
        <f t="shared" si="1"/>
        <v>3149</v>
      </c>
    </row>
    <row r="14" spans="1:16" ht="12.75">
      <c r="A14" s="19" t="s">
        <v>19</v>
      </c>
      <c r="B14" s="21">
        <v>0</v>
      </c>
      <c r="C14" s="20">
        <v>0</v>
      </c>
      <c r="D14" s="21">
        <v>93</v>
      </c>
      <c r="E14" s="22">
        <v>42</v>
      </c>
      <c r="F14" s="21">
        <v>0</v>
      </c>
      <c r="G14" s="22">
        <v>0</v>
      </c>
      <c r="H14" s="21">
        <v>15</v>
      </c>
      <c r="I14" s="22">
        <v>16</v>
      </c>
      <c r="J14" s="21">
        <v>0</v>
      </c>
      <c r="K14" s="22">
        <v>0</v>
      </c>
      <c r="L14" s="21">
        <v>0</v>
      </c>
      <c r="M14" s="22">
        <v>0</v>
      </c>
      <c r="N14" s="8">
        <f t="shared" si="0"/>
        <v>108</v>
      </c>
      <c r="O14" s="9">
        <f t="shared" si="0"/>
        <v>58</v>
      </c>
      <c r="P14" s="10">
        <f t="shared" si="1"/>
        <v>166</v>
      </c>
    </row>
    <row r="15" spans="1:16" ht="12.75">
      <c r="A15" s="19" t="s">
        <v>37</v>
      </c>
      <c r="B15" s="21">
        <v>0</v>
      </c>
      <c r="C15" s="20">
        <v>0</v>
      </c>
      <c r="D15" s="21">
        <v>53</v>
      </c>
      <c r="E15" s="22">
        <v>14</v>
      </c>
      <c r="F15" s="21">
        <v>0</v>
      </c>
      <c r="G15" s="22">
        <v>0</v>
      </c>
      <c r="H15" s="21">
        <v>4</v>
      </c>
      <c r="I15" s="22">
        <v>1</v>
      </c>
      <c r="J15" s="21">
        <v>0</v>
      </c>
      <c r="K15" s="22">
        <v>0</v>
      </c>
      <c r="L15" s="21">
        <v>0</v>
      </c>
      <c r="M15" s="22">
        <v>0</v>
      </c>
      <c r="N15" s="8">
        <f t="shared" si="0"/>
        <v>57</v>
      </c>
      <c r="O15" s="9">
        <f t="shared" si="0"/>
        <v>15</v>
      </c>
      <c r="P15" s="10">
        <f t="shared" si="1"/>
        <v>72</v>
      </c>
    </row>
    <row r="16" spans="1:16" ht="12.75">
      <c r="A16" s="19" t="s">
        <v>20</v>
      </c>
      <c r="B16" s="21">
        <v>0</v>
      </c>
      <c r="C16" s="20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3</v>
      </c>
      <c r="K16" s="22">
        <v>3</v>
      </c>
      <c r="L16" s="21">
        <v>0</v>
      </c>
      <c r="M16" s="22">
        <v>0</v>
      </c>
      <c r="N16" s="8">
        <f t="shared" si="0"/>
        <v>3</v>
      </c>
      <c r="O16" s="9">
        <f t="shared" si="0"/>
        <v>3</v>
      </c>
      <c r="P16" s="10">
        <f t="shared" si="1"/>
        <v>6</v>
      </c>
    </row>
    <row r="17" spans="1:16" s="12" customFormat="1" ht="12.75">
      <c r="A17" s="7" t="s">
        <v>12</v>
      </c>
      <c r="B17" s="59">
        <v>0</v>
      </c>
      <c r="C17" s="60">
        <v>0</v>
      </c>
      <c r="D17" s="59">
        <v>1751</v>
      </c>
      <c r="E17" s="60">
        <v>1152</v>
      </c>
      <c r="F17" s="59">
        <v>61</v>
      </c>
      <c r="G17" s="60">
        <v>24</v>
      </c>
      <c r="H17" s="59">
        <v>643</v>
      </c>
      <c r="I17" s="60">
        <v>362</v>
      </c>
      <c r="J17" s="59">
        <v>102</v>
      </c>
      <c r="K17" s="60">
        <v>77</v>
      </c>
      <c r="L17" s="59">
        <v>215</v>
      </c>
      <c r="M17" s="60">
        <v>57</v>
      </c>
      <c r="N17" s="59">
        <f t="shared" si="0"/>
        <v>2772</v>
      </c>
      <c r="O17" s="60">
        <f t="shared" si="0"/>
        <v>1672</v>
      </c>
      <c r="P17" s="60">
        <f t="shared" si="1"/>
        <v>4444</v>
      </c>
    </row>
    <row r="18" spans="1:16" s="12" customFormat="1" ht="12.75">
      <c r="A18" s="28" t="s">
        <v>42</v>
      </c>
      <c r="B18" s="61"/>
      <c r="C18" s="62"/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2"/>
      <c r="P18" s="62"/>
    </row>
    <row r="19" spans="1:16" ht="12.75">
      <c r="A19" s="19" t="s">
        <v>16</v>
      </c>
      <c r="B19" s="21">
        <v>0</v>
      </c>
      <c r="C19" s="20">
        <v>0</v>
      </c>
      <c r="D19" s="21">
        <v>540</v>
      </c>
      <c r="E19" s="20">
        <v>391</v>
      </c>
      <c r="F19" s="21">
        <v>43</v>
      </c>
      <c r="G19" s="20">
        <v>17</v>
      </c>
      <c r="H19" s="21">
        <v>130</v>
      </c>
      <c r="I19" s="20">
        <v>33</v>
      </c>
      <c r="J19" s="21">
        <v>2</v>
      </c>
      <c r="K19" s="20">
        <v>0</v>
      </c>
      <c r="L19" s="21">
        <v>0</v>
      </c>
      <c r="M19" s="20">
        <v>0</v>
      </c>
      <c r="N19" s="8">
        <f aca="true" t="shared" si="2" ref="N19:N24">SUM(L19,J19,H19,F19,D19,B19)</f>
        <v>715</v>
      </c>
      <c r="O19" s="10">
        <f aca="true" t="shared" si="3" ref="O19:O24">SUM(M19,K19,I19,G19,E19,C19)</f>
        <v>441</v>
      </c>
      <c r="P19" s="10">
        <f aca="true" t="shared" si="4" ref="P19:P24">SUM(N19:O19)</f>
        <v>1156</v>
      </c>
    </row>
    <row r="20" spans="1:16" ht="12.75">
      <c r="A20" s="19" t="s">
        <v>17</v>
      </c>
      <c r="B20" s="21">
        <v>0</v>
      </c>
      <c r="C20" s="20">
        <v>0</v>
      </c>
      <c r="D20" s="21">
        <v>855</v>
      </c>
      <c r="E20" s="22">
        <v>625</v>
      </c>
      <c r="F20" s="21">
        <v>67</v>
      </c>
      <c r="G20" s="22">
        <v>18</v>
      </c>
      <c r="H20" s="21">
        <v>63</v>
      </c>
      <c r="I20" s="22">
        <v>48</v>
      </c>
      <c r="J20" s="21">
        <v>8</v>
      </c>
      <c r="K20" s="22">
        <v>9</v>
      </c>
      <c r="L20" s="21">
        <v>28</v>
      </c>
      <c r="M20" s="22">
        <v>12</v>
      </c>
      <c r="N20" s="8">
        <f t="shared" si="2"/>
        <v>1021</v>
      </c>
      <c r="O20" s="9">
        <f t="shared" si="3"/>
        <v>712</v>
      </c>
      <c r="P20" s="10">
        <f t="shared" si="4"/>
        <v>1733</v>
      </c>
    </row>
    <row r="21" spans="1:16" ht="12.75">
      <c r="A21" s="19" t="s">
        <v>19</v>
      </c>
      <c r="B21" s="21">
        <v>0</v>
      </c>
      <c r="C21" s="20">
        <v>0</v>
      </c>
      <c r="D21" s="21">
        <v>96</v>
      </c>
      <c r="E21" s="22">
        <v>46</v>
      </c>
      <c r="F21" s="21">
        <v>3</v>
      </c>
      <c r="G21" s="22">
        <v>0</v>
      </c>
      <c r="H21" s="21">
        <v>2</v>
      </c>
      <c r="I21" s="22">
        <v>0</v>
      </c>
      <c r="J21" s="21">
        <v>1</v>
      </c>
      <c r="K21" s="22">
        <v>1</v>
      </c>
      <c r="L21" s="21">
        <v>10</v>
      </c>
      <c r="M21" s="22">
        <v>7</v>
      </c>
      <c r="N21" s="8">
        <f t="shared" si="2"/>
        <v>112</v>
      </c>
      <c r="O21" s="9">
        <f t="shared" si="3"/>
        <v>54</v>
      </c>
      <c r="P21" s="10">
        <f t="shared" si="4"/>
        <v>166</v>
      </c>
    </row>
    <row r="22" spans="1:16" ht="12.75">
      <c r="A22" s="19" t="s">
        <v>37</v>
      </c>
      <c r="B22" s="21">
        <v>0</v>
      </c>
      <c r="C22" s="20">
        <v>0</v>
      </c>
      <c r="D22" s="21">
        <v>40</v>
      </c>
      <c r="E22" s="22">
        <v>22</v>
      </c>
      <c r="F22" s="21">
        <v>5</v>
      </c>
      <c r="G22" s="22">
        <v>2</v>
      </c>
      <c r="H22" s="21">
        <v>0</v>
      </c>
      <c r="I22" s="22">
        <v>0</v>
      </c>
      <c r="J22" s="21">
        <v>1</v>
      </c>
      <c r="K22" s="22">
        <v>0</v>
      </c>
      <c r="L22" s="21">
        <v>0</v>
      </c>
      <c r="M22" s="22">
        <v>0</v>
      </c>
      <c r="N22" s="8">
        <f t="shared" si="2"/>
        <v>46</v>
      </c>
      <c r="O22" s="9">
        <f t="shared" si="3"/>
        <v>24</v>
      </c>
      <c r="P22" s="10">
        <f t="shared" si="4"/>
        <v>70</v>
      </c>
    </row>
    <row r="23" spans="1:16" ht="12.75">
      <c r="A23" s="19" t="s">
        <v>20</v>
      </c>
      <c r="B23" s="21">
        <v>0</v>
      </c>
      <c r="C23" s="20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22</v>
      </c>
      <c r="M23" s="22">
        <v>6</v>
      </c>
      <c r="N23" s="8">
        <f t="shared" si="2"/>
        <v>22</v>
      </c>
      <c r="O23" s="9">
        <f t="shared" si="3"/>
        <v>6</v>
      </c>
      <c r="P23" s="10">
        <f t="shared" si="4"/>
        <v>28</v>
      </c>
    </row>
    <row r="24" spans="1:21" s="12" customFormat="1" ht="12.75">
      <c r="A24" s="7" t="s">
        <v>12</v>
      </c>
      <c r="B24" s="59">
        <v>0</v>
      </c>
      <c r="C24" s="60">
        <v>0</v>
      </c>
      <c r="D24" s="59">
        <v>1531</v>
      </c>
      <c r="E24" s="60">
        <v>1084</v>
      </c>
      <c r="F24" s="59">
        <v>118</v>
      </c>
      <c r="G24" s="60">
        <v>37</v>
      </c>
      <c r="H24" s="59">
        <v>195</v>
      </c>
      <c r="I24" s="60">
        <v>81</v>
      </c>
      <c r="J24" s="59">
        <v>12</v>
      </c>
      <c r="K24" s="60">
        <v>10</v>
      </c>
      <c r="L24" s="59">
        <v>60</v>
      </c>
      <c r="M24" s="60">
        <v>25</v>
      </c>
      <c r="N24" s="59">
        <f t="shared" si="2"/>
        <v>1916</v>
      </c>
      <c r="O24" s="60">
        <f t="shared" si="3"/>
        <v>1237</v>
      </c>
      <c r="P24" s="60">
        <f t="shared" si="4"/>
        <v>3153</v>
      </c>
      <c r="U24" s="23"/>
    </row>
    <row r="25" spans="1:16" s="12" customFormat="1" ht="12.75">
      <c r="A25" s="28" t="s">
        <v>43</v>
      </c>
      <c r="B25" s="61"/>
      <c r="C25" s="62"/>
      <c r="D25" s="61"/>
      <c r="E25" s="62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62"/>
    </row>
    <row r="26" spans="1:16" ht="12.75">
      <c r="A26" s="19" t="s">
        <v>16</v>
      </c>
      <c r="B26" s="21">
        <v>1172</v>
      </c>
      <c r="C26" s="20">
        <v>932</v>
      </c>
      <c r="D26" s="21">
        <v>0</v>
      </c>
      <c r="E26" s="20">
        <v>0</v>
      </c>
      <c r="F26" s="21">
        <v>250</v>
      </c>
      <c r="G26" s="20">
        <v>64</v>
      </c>
      <c r="H26" s="21">
        <v>181</v>
      </c>
      <c r="I26" s="20">
        <v>39</v>
      </c>
      <c r="J26" s="21">
        <v>0</v>
      </c>
      <c r="K26" s="20">
        <v>0</v>
      </c>
      <c r="L26" s="21">
        <v>13</v>
      </c>
      <c r="M26" s="20">
        <v>3</v>
      </c>
      <c r="N26" s="8">
        <f aca="true" t="shared" si="5" ref="N26:N32">SUM(L26,J26,H26,F26,D26,B26)</f>
        <v>1616</v>
      </c>
      <c r="O26" s="10">
        <f aca="true" t="shared" si="6" ref="O26:O32">SUM(M26,K26,I26,G26,E26,C26)</f>
        <v>1038</v>
      </c>
      <c r="P26" s="10">
        <f aca="true" t="shared" si="7" ref="P26:P32">SUM(N26:O26)</f>
        <v>2654</v>
      </c>
    </row>
    <row r="27" spans="1:16" ht="12.75">
      <c r="A27" s="19" t="s">
        <v>17</v>
      </c>
      <c r="B27" s="21">
        <v>3125</v>
      </c>
      <c r="C27" s="22">
        <v>2282</v>
      </c>
      <c r="D27" s="21">
        <v>0</v>
      </c>
      <c r="E27" s="20">
        <v>0</v>
      </c>
      <c r="F27" s="21">
        <v>1015</v>
      </c>
      <c r="G27" s="22">
        <v>172</v>
      </c>
      <c r="H27" s="21">
        <v>51</v>
      </c>
      <c r="I27" s="22">
        <v>10</v>
      </c>
      <c r="J27" s="21">
        <v>4</v>
      </c>
      <c r="K27" s="22">
        <v>11</v>
      </c>
      <c r="L27" s="21">
        <v>203</v>
      </c>
      <c r="M27" s="22">
        <v>51</v>
      </c>
      <c r="N27" s="8">
        <f t="shared" si="5"/>
        <v>4398</v>
      </c>
      <c r="O27" s="9">
        <f t="shared" si="6"/>
        <v>2526</v>
      </c>
      <c r="P27" s="10">
        <f t="shared" si="7"/>
        <v>6924</v>
      </c>
    </row>
    <row r="28" spans="1:16" ht="12.75">
      <c r="A28" s="19" t="s">
        <v>18</v>
      </c>
      <c r="B28" s="21">
        <v>95</v>
      </c>
      <c r="C28" s="22">
        <v>58</v>
      </c>
      <c r="D28" s="21">
        <v>0</v>
      </c>
      <c r="E28" s="20">
        <v>0</v>
      </c>
      <c r="F28" s="21">
        <v>34</v>
      </c>
      <c r="G28" s="22">
        <v>2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8">
        <f t="shared" si="5"/>
        <v>129</v>
      </c>
      <c r="O28" s="9">
        <f t="shared" si="6"/>
        <v>60</v>
      </c>
      <c r="P28" s="10">
        <f t="shared" si="7"/>
        <v>189</v>
      </c>
    </row>
    <row r="29" spans="1:16" ht="12.75">
      <c r="A29" s="19" t="s">
        <v>19</v>
      </c>
      <c r="B29" s="21">
        <v>779</v>
      </c>
      <c r="C29" s="22">
        <v>453</v>
      </c>
      <c r="D29" s="21">
        <v>0</v>
      </c>
      <c r="E29" s="20">
        <v>0</v>
      </c>
      <c r="F29" s="21">
        <v>128</v>
      </c>
      <c r="G29" s="22">
        <v>32</v>
      </c>
      <c r="H29" s="21">
        <v>2</v>
      </c>
      <c r="I29" s="22">
        <v>2</v>
      </c>
      <c r="J29" s="21">
        <v>0</v>
      </c>
      <c r="K29" s="22">
        <v>0</v>
      </c>
      <c r="L29" s="21">
        <v>29</v>
      </c>
      <c r="M29" s="22">
        <v>5</v>
      </c>
      <c r="N29" s="8">
        <f t="shared" si="5"/>
        <v>938</v>
      </c>
      <c r="O29" s="9">
        <f t="shared" si="6"/>
        <v>492</v>
      </c>
      <c r="P29" s="10">
        <f t="shared" si="7"/>
        <v>1430</v>
      </c>
    </row>
    <row r="30" spans="1:16" ht="12.75">
      <c r="A30" s="19" t="s">
        <v>37</v>
      </c>
      <c r="B30" s="21">
        <v>55</v>
      </c>
      <c r="C30" s="22">
        <v>19</v>
      </c>
      <c r="D30" s="21">
        <v>0</v>
      </c>
      <c r="E30" s="20">
        <v>0</v>
      </c>
      <c r="F30" s="21">
        <v>26</v>
      </c>
      <c r="G30" s="22">
        <v>10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8">
        <f t="shared" si="5"/>
        <v>81</v>
      </c>
      <c r="O30" s="9">
        <f t="shared" si="6"/>
        <v>29</v>
      </c>
      <c r="P30" s="10">
        <f t="shared" si="7"/>
        <v>110</v>
      </c>
    </row>
    <row r="31" spans="1:16" ht="12.75">
      <c r="A31" s="19" t="s">
        <v>20</v>
      </c>
      <c r="B31" s="21">
        <v>33</v>
      </c>
      <c r="C31" s="22">
        <v>13</v>
      </c>
      <c r="D31" s="21">
        <v>0</v>
      </c>
      <c r="E31" s="20">
        <v>0</v>
      </c>
      <c r="F31" s="21">
        <v>14</v>
      </c>
      <c r="G31" s="22">
        <v>0</v>
      </c>
      <c r="H31" s="21">
        <v>0</v>
      </c>
      <c r="I31" s="22">
        <v>0</v>
      </c>
      <c r="J31" s="21">
        <v>0</v>
      </c>
      <c r="K31" s="22">
        <v>0</v>
      </c>
      <c r="L31" s="21">
        <v>65</v>
      </c>
      <c r="M31" s="22">
        <v>14</v>
      </c>
      <c r="N31" s="8">
        <f t="shared" si="5"/>
        <v>112</v>
      </c>
      <c r="O31" s="9">
        <f t="shared" si="6"/>
        <v>27</v>
      </c>
      <c r="P31" s="10">
        <f t="shared" si="7"/>
        <v>139</v>
      </c>
    </row>
    <row r="32" spans="1:16" s="12" customFormat="1" ht="12.75">
      <c r="A32" s="7" t="s">
        <v>12</v>
      </c>
      <c r="B32" s="59">
        <v>5259</v>
      </c>
      <c r="C32" s="60">
        <v>3757</v>
      </c>
      <c r="D32" s="59">
        <v>0</v>
      </c>
      <c r="E32" s="60">
        <v>0</v>
      </c>
      <c r="F32" s="59">
        <v>1467</v>
      </c>
      <c r="G32" s="60">
        <v>280</v>
      </c>
      <c r="H32" s="59">
        <v>234</v>
      </c>
      <c r="I32" s="60">
        <v>51</v>
      </c>
      <c r="J32" s="59">
        <v>4</v>
      </c>
      <c r="K32" s="60">
        <v>11</v>
      </c>
      <c r="L32" s="59">
        <v>310</v>
      </c>
      <c r="M32" s="60">
        <v>73</v>
      </c>
      <c r="N32" s="59">
        <f t="shared" si="5"/>
        <v>7274</v>
      </c>
      <c r="O32" s="60">
        <f t="shared" si="6"/>
        <v>4172</v>
      </c>
      <c r="P32" s="60">
        <f t="shared" si="7"/>
        <v>11446</v>
      </c>
    </row>
    <row r="33" spans="1:16" s="12" customFormat="1" ht="12.75">
      <c r="A33" s="28" t="s">
        <v>44</v>
      </c>
      <c r="B33" s="61"/>
      <c r="C33" s="62"/>
      <c r="D33" s="61"/>
      <c r="E33" s="62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2"/>
    </row>
    <row r="34" spans="1:16" s="114" customFormat="1" ht="12.75">
      <c r="A34" s="111" t="s">
        <v>16</v>
      </c>
      <c r="B34" s="112">
        <v>0</v>
      </c>
      <c r="C34" s="113">
        <v>0</v>
      </c>
      <c r="D34" s="112">
        <v>0</v>
      </c>
      <c r="E34" s="113">
        <v>0</v>
      </c>
      <c r="F34" s="112">
        <v>42</v>
      </c>
      <c r="G34" s="113">
        <v>12</v>
      </c>
      <c r="H34" s="112">
        <v>293</v>
      </c>
      <c r="I34" s="113">
        <v>38</v>
      </c>
      <c r="J34" s="112">
        <v>0</v>
      </c>
      <c r="K34" s="113">
        <v>0</v>
      </c>
      <c r="L34" s="112">
        <v>0</v>
      </c>
      <c r="M34" s="113">
        <v>0</v>
      </c>
      <c r="N34" s="112">
        <f aca="true" t="shared" si="8" ref="N34:O37">SUM(L34,J34,H34,F34,D34,B34)</f>
        <v>335</v>
      </c>
      <c r="O34" s="113">
        <f t="shared" si="8"/>
        <v>50</v>
      </c>
      <c r="P34" s="113">
        <f>SUM(N34:O34)</f>
        <v>385</v>
      </c>
    </row>
    <row r="35" spans="1:19" ht="12.75">
      <c r="A35" s="19" t="s">
        <v>17</v>
      </c>
      <c r="B35" s="21">
        <v>0</v>
      </c>
      <c r="C35" s="22">
        <v>0</v>
      </c>
      <c r="D35" s="21">
        <v>0</v>
      </c>
      <c r="E35" s="22">
        <v>0</v>
      </c>
      <c r="F35" s="21">
        <v>354</v>
      </c>
      <c r="G35" s="22">
        <v>39</v>
      </c>
      <c r="H35" s="21">
        <v>173</v>
      </c>
      <c r="I35" s="22">
        <v>76</v>
      </c>
      <c r="J35" s="21">
        <v>12</v>
      </c>
      <c r="K35" s="22">
        <v>9</v>
      </c>
      <c r="L35" s="21">
        <v>231</v>
      </c>
      <c r="M35" s="22">
        <v>38</v>
      </c>
      <c r="N35" s="8">
        <f t="shared" si="8"/>
        <v>770</v>
      </c>
      <c r="O35" s="9">
        <f t="shared" si="8"/>
        <v>162</v>
      </c>
      <c r="P35" s="10">
        <f>SUM(N35:O35)</f>
        <v>932</v>
      </c>
      <c r="S35" s="9"/>
    </row>
    <row r="36" spans="1:16" ht="12.75">
      <c r="A36" s="19" t="s">
        <v>18</v>
      </c>
      <c r="B36" s="21">
        <v>0</v>
      </c>
      <c r="C36" s="22">
        <v>0</v>
      </c>
      <c r="D36" s="21">
        <v>0</v>
      </c>
      <c r="E36" s="22">
        <v>0</v>
      </c>
      <c r="F36" s="21">
        <v>124</v>
      </c>
      <c r="G36" s="22">
        <v>11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8">
        <f t="shared" si="8"/>
        <v>124</v>
      </c>
      <c r="O36" s="9">
        <f t="shared" si="8"/>
        <v>11</v>
      </c>
      <c r="P36" s="10">
        <f>SUM(N36:O36)</f>
        <v>135</v>
      </c>
    </row>
    <row r="37" spans="1:16" s="17" customFormat="1" ht="12.75">
      <c r="A37" s="33" t="s">
        <v>12</v>
      </c>
      <c r="B37" s="59">
        <v>0</v>
      </c>
      <c r="C37" s="60">
        <v>0</v>
      </c>
      <c r="D37" s="59">
        <v>0</v>
      </c>
      <c r="E37" s="60">
        <v>0</v>
      </c>
      <c r="F37" s="59">
        <v>520</v>
      </c>
      <c r="G37" s="60">
        <v>62</v>
      </c>
      <c r="H37" s="59">
        <v>466</v>
      </c>
      <c r="I37" s="60">
        <v>114</v>
      </c>
      <c r="J37" s="59">
        <v>12</v>
      </c>
      <c r="K37" s="60">
        <v>9</v>
      </c>
      <c r="L37" s="59">
        <v>231</v>
      </c>
      <c r="M37" s="60">
        <v>38</v>
      </c>
      <c r="N37" s="59">
        <f t="shared" si="8"/>
        <v>1229</v>
      </c>
      <c r="O37" s="60">
        <f t="shared" si="8"/>
        <v>223</v>
      </c>
      <c r="P37" s="60">
        <f>SUM(N37:O37)</f>
        <v>1452</v>
      </c>
    </row>
    <row r="38" spans="1:16" s="5" customFormat="1" ht="12.75">
      <c r="A38" s="16" t="s">
        <v>15</v>
      </c>
      <c r="B38" s="63"/>
      <c r="C38" s="64"/>
      <c r="D38" s="63"/>
      <c r="E38" s="64"/>
      <c r="F38" s="63"/>
      <c r="G38" s="64"/>
      <c r="H38" s="63"/>
      <c r="I38" s="64"/>
      <c r="J38" s="63"/>
      <c r="K38" s="64"/>
      <c r="L38" s="63"/>
      <c r="M38" s="64"/>
      <c r="N38" s="65"/>
      <c r="O38" s="66"/>
      <c r="P38" s="66"/>
    </row>
    <row r="39" spans="1:16" ht="12.75">
      <c r="A39" s="5" t="s">
        <v>16</v>
      </c>
      <c r="B39" s="67">
        <f>SUM(B12,B19,B26,B34)</f>
        <v>1172</v>
      </c>
      <c r="C39" s="68">
        <f aca="true" t="shared" si="9" ref="C39:P39">SUM(C12,C19,C26,C34)</f>
        <v>932</v>
      </c>
      <c r="D39" s="67">
        <f t="shared" si="9"/>
        <v>902</v>
      </c>
      <c r="E39" s="68">
        <f t="shared" si="9"/>
        <v>640</v>
      </c>
      <c r="F39" s="67">
        <f t="shared" si="9"/>
        <v>339</v>
      </c>
      <c r="G39" s="68">
        <f t="shared" si="9"/>
        <v>94</v>
      </c>
      <c r="H39" s="67">
        <f t="shared" si="9"/>
        <v>885</v>
      </c>
      <c r="I39" s="68">
        <f t="shared" si="9"/>
        <v>235</v>
      </c>
      <c r="J39" s="67">
        <f t="shared" si="9"/>
        <v>4</v>
      </c>
      <c r="K39" s="68">
        <f t="shared" si="9"/>
        <v>0</v>
      </c>
      <c r="L39" s="67">
        <f t="shared" si="9"/>
        <v>35</v>
      </c>
      <c r="M39" s="68">
        <f t="shared" si="9"/>
        <v>8</v>
      </c>
      <c r="N39" s="69">
        <f t="shared" si="9"/>
        <v>3337</v>
      </c>
      <c r="O39" s="70">
        <f t="shared" si="9"/>
        <v>1909</v>
      </c>
      <c r="P39" s="70">
        <f t="shared" si="9"/>
        <v>5246</v>
      </c>
    </row>
    <row r="40" spans="1:16" ht="12.75">
      <c r="A40" s="101" t="s">
        <v>17</v>
      </c>
      <c r="B40" s="67">
        <f>SUM(B13,B20,B27,B35)</f>
        <v>3125</v>
      </c>
      <c r="C40" s="72">
        <f aca="true" t="shared" si="10" ref="C40:P40">SUM(C13,C20,C27,C35)</f>
        <v>2282</v>
      </c>
      <c r="D40" s="67">
        <f t="shared" si="10"/>
        <v>2098</v>
      </c>
      <c r="E40" s="72">
        <f t="shared" si="10"/>
        <v>1472</v>
      </c>
      <c r="F40" s="67">
        <f t="shared" si="10"/>
        <v>1493</v>
      </c>
      <c r="G40" s="72">
        <f t="shared" si="10"/>
        <v>252</v>
      </c>
      <c r="H40" s="67">
        <f t="shared" si="10"/>
        <v>630</v>
      </c>
      <c r="I40" s="72">
        <f t="shared" si="10"/>
        <v>354</v>
      </c>
      <c r="J40" s="67">
        <f t="shared" si="10"/>
        <v>121</v>
      </c>
      <c r="K40" s="72">
        <f t="shared" si="10"/>
        <v>103</v>
      </c>
      <c r="L40" s="67">
        <f t="shared" si="10"/>
        <v>655</v>
      </c>
      <c r="M40" s="72">
        <f t="shared" si="10"/>
        <v>153</v>
      </c>
      <c r="N40" s="69">
        <f t="shared" si="10"/>
        <v>8122</v>
      </c>
      <c r="O40" s="73">
        <f t="shared" si="10"/>
        <v>4616</v>
      </c>
      <c r="P40" s="70">
        <f t="shared" si="10"/>
        <v>12738</v>
      </c>
    </row>
    <row r="41" spans="1:16" ht="12.75">
      <c r="A41" s="101" t="s">
        <v>18</v>
      </c>
      <c r="B41" s="67">
        <f>SUM(B28,B36)</f>
        <v>95</v>
      </c>
      <c r="C41" s="72">
        <f aca="true" t="shared" si="11" ref="C41:P41">SUM(C28,C36)</f>
        <v>58</v>
      </c>
      <c r="D41" s="67">
        <f t="shared" si="11"/>
        <v>0</v>
      </c>
      <c r="E41" s="72">
        <f t="shared" si="11"/>
        <v>0</v>
      </c>
      <c r="F41" s="67">
        <f t="shared" si="11"/>
        <v>158</v>
      </c>
      <c r="G41" s="72">
        <f t="shared" si="11"/>
        <v>13</v>
      </c>
      <c r="H41" s="67">
        <f t="shared" si="11"/>
        <v>0</v>
      </c>
      <c r="I41" s="72">
        <f t="shared" si="11"/>
        <v>0</v>
      </c>
      <c r="J41" s="67">
        <f t="shared" si="11"/>
        <v>0</v>
      </c>
      <c r="K41" s="72">
        <f t="shared" si="11"/>
        <v>0</v>
      </c>
      <c r="L41" s="67">
        <f t="shared" si="11"/>
        <v>0</v>
      </c>
      <c r="M41" s="72">
        <f t="shared" si="11"/>
        <v>0</v>
      </c>
      <c r="N41" s="69">
        <f t="shared" si="11"/>
        <v>253</v>
      </c>
      <c r="O41" s="73">
        <f t="shared" si="11"/>
        <v>71</v>
      </c>
      <c r="P41" s="70">
        <f t="shared" si="11"/>
        <v>324</v>
      </c>
    </row>
    <row r="42" spans="1:16" ht="12.75">
      <c r="A42" s="101" t="s">
        <v>19</v>
      </c>
      <c r="B42" s="67">
        <f>SUM(B14,B21,B29)</f>
        <v>779</v>
      </c>
      <c r="C42" s="72">
        <f aca="true" t="shared" si="12" ref="C42:P42">SUM(C14,C21,C29)</f>
        <v>453</v>
      </c>
      <c r="D42" s="67">
        <f t="shared" si="12"/>
        <v>189</v>
      </c>
      <c r="E42" s="72">
        <f t="shared" si="12"/>
        <v>88</v>
      </c>
      <c r="F42" s="67">
        <f t="shared" si="12"/>
        <v>131</v>
      </c>
      <c r="G42" s="72">
        <f t="shared" si="12"/>
        <v>32</v>
      </c>
      <c r="H42" s="67">
        <f t="shared" si="12"/>
        <v>19</v>
      </c>
      <c r="I42" s="72">
        <f t="shared" si="12"/>
        <v>18</v>
      </c>
      <c r="J42" s="67">
        <f t="shared" si="12"/>
        <v>1</v>
      </c>
      <c r="K42" s="72">
        <f t="shared" si="12"/>
        <v>1</v>
      </c>
      <c r="L42" s="67">
        <f t="shared" si="12"/>
        <v>39</v>
      </c>
      <c r="M42" s="72">
        <f t="shared" si="12"/>
        <v>12</v>
      </c>
      <c r="N42" s="69">
        <f t="shared" si="12"/>
        <v>1158</v>
      </c>
      <c r="O42" s="73">
        <f t="shared" si="12"/>
        <v>604</v>
      </c>
      <c r="P42" s="70">
        <f t="shared" si="12"/>
        <v>1762</v>
      </c>
    </row>
    <row r="43" spans="1:16" ht="12.75">
      <c r="A43" s="101" t="s">
        <v>37</v>
      </c>
      <c r="B43" s="67">
        <f>SUM(B15,B22,B30)</f>
        <v>55</v>
      </c>
      <c r="C43" s="72">
        <f aca="true" t="shared" si="13" ref="C43:P43">SUM(C15,C22,C30)</f>
        <v>19</v>
      </c>
      <c r="D43" s="67">
        <f t="shared" si="13"/>
        <v>93</v>
      </c>
      <c r="E43" s="72">
        <f t="shared" si="13"/>
        <v>36</v>
      </c>
      <c r="F43" s="67">
        <f t="shared" si="13"/>
        <v>31</v>
      </c>
      <c r="G43" s="72">
        <f t="shared" si="13"/>
        <v>12</v>
      </c>
      <c r="H43" s="67">
        <f t="shared" si="13"/>
        <v>4</v>
      </c>
      <c r="I43" s="72">
        <f t="shared" si="13"/>
        <v>1</v>
      </c>
      <c r="J43" s="67">
        <f t="shared" si="13"/>
        <v>1</v>
      </c>
      <c r="K43" s="72">
        <f t="shared" si="13"/>
        <v>0</v>
      </c>
      <c r="L43" s="67">
        <f t="shared" si="13"/>
        <v>0</v>
      </c>
      <c r="M43" s="72">
        <f t="shared" si="13"/>
        <v>0</v>
      </c>
      <c r="N43" s="69">
        <f t="shared" si="13"/>
        <v>184</v>
      </c>
      <c r="O43" s="73">
        <f t="shared" si="13"/>
        <v>68</v>
      </c>
      <c r="P43" s="70">
        <f t="shared" si="13"/>
        <v>252</v>
      </c>
    </row>
    <row r="44" spans="1:16" ht="12.75">
      <c r="A44" s="101" t="s">
        <v>20</v>
      </c>
      <c r="B44" s="67">
        <f>SUM(B23,B31,B16)</f>
        <v>33</v>
      </c>
      <c r="C44" s="72">
        <f>SUM(C23,C31,C16)</f>
        <v>13</v>
      </c>
      <c r="D44" s="67">
        <f aca="true" t="shared" si="14" ref="D44:P44">SUM(D23,D31,D16)</f>
        <v>0</v>
      </c>
      <c r="E44" s="72">
        <f t="shared" si="14"/>
        <v>0</v>
      </c>
      <c r="F44" s="67">
        <f t="shared" si="14"/>
        <v>14</v>
      </c>
      <c r="G44" s="72">
        <f t="shared" si="14"/>
        <v>0</v>
      </c>
      <c r="H44" s="67">
        <f t="shared" si="14"/>
        <v>0</v>
      </c>
      <c r="I44" s="72">
        <f t="shared" si="14"/>
        <v>0</v>
      </c>
      <c r="J44" s="67">
        <f>SUM(J23,J31,J16)</f>
        <v>3</v>
      </c>
      <c r="K44" s="72">
        <f t="shared" si="14"/>
        <v>3</v>
      </c>
      <c r="L44" s="67">
        <f t="shared" si="14"/>
        <v>87</v>
      </c>
      <c r="M44" s="72">
        <f t="shared" si="14"/>
        <v>20</v>
      </c>
      <c r="N44" s="69">
        <f>SUM(N23,N31,N16)</f>
        <v>137</v>
      </c>
      <c r="O44" s="73">
        <f t="shared" si="14"/>
        <v>36</v>
      </c>
      <c r="P44" s="70">
        <f t="shared" si="14"/>
        <v>173</v>
      </c>
    </row>
    <row r="45" spans="1:16" s="12" customFormat="1" ht="12.75">
      <c r="A45" s="7" t="s">
        <v>12</v>
      </c>
      <c r="B45" s="13">
        <f>SUM(B39:B44)</f>
        <v>5259</v>
      </c>
      <c r="C45" s="14">
        <f aca="true" t="shared" si="15" ref="C45:P45">SUM(C39:C44)</f>
        <v>3757</v>
      </c>
      <c r="D45" s="13">
        <f t="shared" si="15"/>
        <v>3282</v>
      </c>
      <c r="E45" s="14">
        <f t="shared" si="15"/>
        <v>2236</v>
      </c>
      <c r="F45" s="13">
        <f t="shared" si="15"/>
        <v>2166</v>
      </c>
      <c r="G45" s="14">
        <f t="shared" si="15"/>
        <v>403</v>
      </c>
      <c r="H45" s="13">
        <f t="shared" si="15"/>
        <v>1538</v>
      </c>
      <c r="I45" s="14">
        <f t="shared" si="15"/>
        <v>608</v>
      </c>
      <c r="J45" s="13">
        <f t="shared" si="15"/>
        <v>130</v>
      </c>
      <c r="K45" s="14">
        <f>SUM(K39:K44)</f>
        <v>107</v>
      </c>
      <c r="L45" s="13">
        <f t="shared" si="15"/>
        <v>816</v>
      </c>
      <c r="M45" s="14">
        <f t="shared" si="15"/>
        <v>193</v>
      </c>
      <c r="N45" s="13">
        <f t="shared" si="15"/>
        <v>13191</v>
      </c>
      <c r="O45" s="14">
        <f t="shared" si="15"/>
        <v>7304</v>
      </c>
      <c r="P45" s="14">
        <f t="shared" si="15"/>
        <v>20495</v>
      </c>
    </row>
    <row r="46" ht="12.75">
      <c r="P46" s="5"/>
    </row>
    <row r="47" spans="1:16" ht="12.75">
      <c r="A47" s="74" t="s">
        <v>38</v>
      </c>
      <c r="P47" s="5"/>
    </row>
    <row r="48" spans="1:16" ht="12.75">
      <c r="A48" s="298" t="s">
        <v>186</v>
      </c>
      <c r="P48" s="5"/>
    </row>
    <row r="49" spans="1:16" ht="12.75">
      <c r="A49" s="298" t="s">
        <v>187</v>
      </c>
      <c r="P49" s="5"/>
    </row>
    <row r="50" spans="1:16" ht="12.75">
      <c r="A50" s="298" t="s">
        <v>188</v>
      </c>
      <c r="P50" s="5"/>
    </row>
    <row r="51" spans="1:16" ht="12.75">
      <c r="A51" s="298" t="s">
        <v>189</v>
      </c>
      <c r="P51" s="5"/>
    </row>
    <row r="52" spans="1:16" ht="12.75">
      <c r="A52" s="299" t="s">
        <v>190</v>
      </c>
      <c r="P52" s="5"/>
    </row>
    <row r="53" ht="12.75">
      <c r="P53" s="5"/>
    </row>
  </sheetData>
  <sheetProtection/>
  <mergeCells count="4">
    <mergeCell ref="A3:P3"/>
    <mergeCell ref="A4:P4"/>
    <mergeCell ref="F9:G9"/>
    <mergeCell ref="F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1">
      <selection activeCell="O65" sqref="O65"/>
    </sheetView>
  </sheetViews>
  <sheetFormatPr defaultColWidth="9.140625" defaultRowHeight="12.75"/>
  <cols>
    <col min="1" max="1" width="28.7109375" style="5" customWidth="1"/>
    <col min="2" max="19" width="8.00390625" style="0" customWidth="1"/>
    <col min="20" max="21" width="6.28125" style="0" customWidth="1"/>
    <col min="22" max="22" width="6.28125" style="5" customWidth="1"/>
    <col min="23" max="23" width="9.28125" style="0" customWidth="1"/>
    <col min="24" max="25" width="5.00390625" style="0" customWidth="1"/>
    <col min="26" max="26" width="10.57421875" style="0" customWidth="1"/>
    <col min="27" max="28" width="5.57421875" style="0" customWidth="1"/>
    <col min="29" max="29" width="11.140625" style="0" customWidth="1"/>
    <col min="30" max="31" width="7.00390625" style="0" customWidth="1"/>
    <col min="32" max="32" width="9.281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4" t="s">
        <v>178</v>
      </c>
    </row>
    <row r="3" spans="1:22" ht="12.75">
      <c r="A3" s="300" t="s">
        <v>39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</row>
    <row r="4" spans="1:22" ht="12.75">
      <c r="A4" s="300" t="s">
        <v>65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ht="13.5" thickBot="1"/>
    <row r="6" spans="1:22" ht="12.75">
      <c r="A6" s="6"/>
      <c r="B6" s="308" t="str">
        <f>D6+1&amp;" "&amp;"en na"</f>
        <v>2001 en na</v>
      </c>
      <c r="C6" s="309"/>
      <c r="D6" s="308">
        <v>2000</v>
      </c>
      <c r="E6" s="309"/>
      <c r="F6" s="308">
        <f>D6-1</f>
        <v>1999</v>
      </c>
      <c r="G6" s="309"/>
      <c r="H6" s="308">
        <f>F6-1</f>
        <v>1998</v>
      </c>
      <c r="I6" s="309"/>
      <c r="J6" s="308">
        <f>H6-1</f>
        <v>1997</v>
      </c>
      <c r="K6" s="309"/>
      <c r="L6" s="308">
        <f>J6-1</f>
        <v>1996</v>
      </c>
      <c r="M6" s="309"/>
      <c r="N6" s="308">
        <f>L6-1</f>
        <v>1995</v>
      </c>
      <c r="O6" s="309"/>
      <c r="P6" s="308">
        <f>N6-1</f>
        <v>1994</v>
      </c>
      <c r="Q6" s="309"/>
      <c r="R6" s="308" t="str">
        <f>P6-1&amp;" "&amp;"en vroeger"</f>
        <v>1993 en vroeger</v>
      </c>
      <c r="S6" s="309"/>
      <c r="T6" s="310" t="s">
        <v>14</v>
      </c>
      <c r="U6" s="311"/>
      <c r="V6" s="311"/>
    </row>
    <row r="7" spans="1:22" ht="12.75">
      <c r="A7" s="15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  <c r="L7" s="1" t="s">
        <v>0</v>
      </c>
      <c r="M7" s="2" t="s">
        <v>1</v>
      </c>
      <c r="N7" s="1" t="s">
        <v>0</v>
      </c>
      <c r="O7" s="2" t="s">
        <v>1</v>
      </c>
      <c r="P7" s="1" t="s">
        <v>0</v>
      </c>
      <c r="Q7" s="2" t="s">
        <v>1</v>
      </c>
      <c r="R7" s="1" t="s">
        <v>0</v>
      </c>
      <c r="S7" s="2" t="s">
        <v>1</v>
      </c>
      <c r="T7" s="1" t="s">
        <v>0</v>
      </c>
      <c r="U7" s="2" t="s">
        <v>1</v>
      </c>
      <c r="V7" s="115" t="s">
        <v>13</v>
      </c>
    </row>
    <row r="8" spans="1:22" s="5" customFormat="1" ht="12.75">
      <c r="A8" s="16" t="s">
        <v>2</v>
      </c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8"/>
    </row>
    <row r="9" spans="1:22" ht="12.75">
      <c r="A9" s="5" t="s">
        <v>16</v>
      </c>
      <c r="B9" s="21">
        <v>18</v>
      </c>
      <c r="C9" s="20">
        <v>5</v>
      </c>
      <c r="D9" s="21">
        <v>142</v>
      </c>
      <c r="E9" s="20">
        <v>87</v>
      </c>
      <c r="F9" s="21">
        <v>165</v>
      </c>
      <c r="G9" s="20">
        <v>117</v>
      </c>
      <c r="H9" s="21">
        <v>119</v>
      </c>
      <c r="I9" s="20">
        <v>84</v>
      </c>
      <c r="J9" s="21">
        <v>153</v>
      </c>
      <c r="K9" s="20">
        <v>81</v>
      </c>
      <c r="L9" s="21">
        <v>131</v>
      </c>
      <c r="M9" s="20">
        <v>69</v>
      </c>
      <c r="N9" s="21">
        <v>85</v>
      </c>
      <c r="O9" s="20">
        <v>65</v>
      </c>
      <c r="P9" s="21">
        <v>53</v>
      </c>
      <c r="Q9" s="20">
        <v>38</v>
      </c>
      <c r="R9" s="21">
        <v>84</v>
      </c>
      <c r="S9" s="20">
        <v>43</v>
      </c>
      <c r="T9" s="8">
        <f aca="true" t="shared" si="0" ref="T9:U13">SUM(R9,P9,N9,L9,J9,H9,F9,D9,B9)</f>
        <v>950</v>
      </c>
      <c r="U9" s="10">
        <f t="shared" si="0"/>
        <v>589</v>
      </c>
      <c r="V9" s="10">
        <f>SUM(T9:U9)</f>
        <v>1539</v>
      </c>
    </row>
    <row r="10" spans="1:22" ht="12.75">
      <c r="A10" s="5" t="s">
        <v>17</v>
      </c>
      <c r="B10" s="21">
        <v>43</v>
      </c>
      <c r="C10" s="22">
        <v>13</v>
      </c>
      <c r="D10" s="21">
        <v>298</v>
      </c>
      <c r="E10" s="22">
        <v>164</v>
      </c>
      <c r="F10" s="21">
        <v>330</v>
      </c>
      <c r="G10" s="22">
        <v>155</v>
      </c>
      <c r="H10" s="21">
        <v>318</v>
      </c>
      <c r="I10" s="22">
        <v>188</v>
      </c>
      <c r="J10" s="21">
        <v>300</v>
      </c>
      <c r="K10" s="22">
        <v>190</v>
      </c>
      <c r="L10" s="21">
        <v>305</v>
      </c>
      <c r="M10" s="22">
        <v>151</v>
      </c>
      <c r="N10" s="21">
        <v>194</v>
      </c>
      <c r="O10" s="22">
        <v>127</v>
      </c>
      <c r="P10" s="21">
        <v>117</v>
      </c>
      <c r="Q10" s="22">
        <v>82</v>
      </c>
      <c r="R10" s="21">
        <v>185</v>
      </c>
      <c r="S10" s="22">
        <v>119</v>
      </c>
      <c r="T10" s="8">
        <f t="shared" si="0"/>
        <v>2090</v>
      </c>
      <c r="U10" s="9">
        <f t="shared" si="0"/>
        <v>1189</v>
      </c>
      <c r="V10" s="10">
        <f>SUM(T10:U10)</f>
        <v>3279</v>
      </c>
    </row>
    <row r="11" spans="1:22" ht="12.75">
      <c r="A11" s="5" t="s">
        <v>18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8">
        <f t="shared" si="0"/>
        <v>0</v>
      </c>
      <c r="U11" s="9">
        <f t="shared" si="0"/>
        <v>0</v>
      </c>
      <c r="V11" s="10">
        <f>SUM(T11:U11)</f>
        <v>0</v>
      </c>
    </row>
    <row r="12" spans="1:22" ht="12.75">
      <c r="A12" s="5" t="s">
        <v>19</v>
      </c>
      <c r="B12" s="21">
        <v>6</v>
      </c>
      <c r="C12" s="22">
        <v>3</v>
      </c>
      <c r="D12" s="21">
        <v>85</v>
      </c>
      <c r="E12" s="22">
        <v>50</v>
      </c>
      <c r="F12" s="21">
        <v>116</v>
      </c>
      <c r="G12" s="22">
        <v>56</v>
      </c>
      <c r="H12" s="21">
        <v>110</v>
      </c>
      <c r="I12" s="22">
        <v>63</v>
      </c>
      <c r="J12" s="21">
        <v>95</v>
      </c>
      <c r="K12" s="22">
        <v>63</v>
      </c>
      <c r="L12" s="21">
        <v>84</v>
      </c>
      <c r="M12" s="22">
        <v>51</v>
      </c>
      <c r="N12" s="21">
        <v>53</v>
      </c>
      <c r="O12" s="22">
        <v>26</v>
      </c>
      <c r="P12" s="21">
        <v>34</v>
      </c>
      <c r="Q12" s="22">
        <v>16</v>
      </c>
      <c r="R12" s="21">
        <v>35</v>
      </c>
      <c r="S12" s="22">
        <v>14</v>
      </c>
      <c r="T12" s="8">
        <f t="shared" si="0"/>
        <v>618</v>
      </c>
      <c r="U12" s="9">
        <f t="shared" si="0"/>
        <v>342</v>
      </c>
      <c r="V12" s="10">
        <f>SUM(T12:U12)</f>
        <v>960</v>
      </c>
    </row>
    <row r="13" spans="1:22" s="12" customFormat="1" ht="12.75">
      <c r="A13" s="12" t="s">
        <v>12</v>
      </c>
      <c r="B13" s="59">
        <v>67</v>
      </c>
      <c r="C13" s="60">
        <v>21</v>
      </c>
      <c r="D13" s="59">
        <v>525</v>
      </c>
      <c r="E13" s="60">
        <v>301</v>
      </c>
      <c r="F13" s="59">
        <v>611</v>
      </c>
      <c r="G13" s="60">
        <v>328</v>
      </c>
      <c r="H13" s="59">
        <v>547</v>
      </c>
      <c r="I13" s="60">
        <v>335</v>
      </c>
      <c r="J13" s="59">
        <v>548</v>
      </c>
      <c r="K13" s="60">
        <v>334</v>
      </c>
      <c r="L13" s="59">
        <v>520</v>
      </c>
      <c r="M13" s="60">
        <v>271</v>
      </c>
      <c r="N13" s="59">
        <v>332</v>
      </c>
      <c r="O13" s="60">
        <v>218</v>
      </c>
      <c r="P13" s="59">
        <v>204</v>
      </c>
      <c r="Q13" s="60">
        <v>136</v>
      </c>
      <c r="R13" s="59">
        <v>304</v>
      </c>
      <c r="S13" s="60">
        <v>176</v>
      </c>
      <c r="T13" s="59">
        <f t="shared" si="0"/>
        <v>3658</v>
      </c>
      <c r="U13" s="60">
        <f t="shared" si="0"/>
        <v>2120</v>
      </c>
      <c r="V13" s="60">
        <f>SUM(T13:U13)</f>
        <v>5778</v>
      </c>
    </row>
    <row r="14" spans="1:22" s="12" customFormat="1" ht="12.75">
      <c r="A14" s="4" t="s">
        <v>6</v>
      </c>
      <c r="B14" s="61"/>
      <c r="C14" s="62"/>
      <c r="D14" s="61"/>
      <c r="E14" s="62"/>
      <c r="F14" s="61"/>
      <c r="G14" s="62"/>
      <c r="H14" s="61"/>
      <c r="I14" s="62"/>
      <c r="J14" s="61"/>
      <c r="K14" s="62"/>
      <c r="L14" s="61"/>
      <c r="M14" s="62"/>
      <c r="N14" s="61"/>
      <c r="O14" s="62"/>
      <c r="P14" s="61"/>
      <c r="Q14" s="62"/>
      <c r="R14" s="61"/>
      <c r="S14" s="62"/>
      <c r="T14" s="61"/>
      <c r="U14" s="62"/>
      <c r="V14" s="62"/>
    </row>
    <row r="15" spans="1:22" ht="12.75">
      <c r="A15" s="5" t="s">
        <v>16</v>
      </c>
      <c r="B15" s="21">
        <v>4</v>
      </c>
      <c r="C15" s="20">
        <v>0</v>
      </c>
      <c r="D15" s="21">
        <v>33</v>
      </c>
      <c r="E15" s="20">
        <v>16</v>
      </c>
      <c r="F15" s="21">
        <v>38</v>
      </c>
      <c r="G15" s="20">
        <v>13</v>
      </c>
      <c r="H15" s="21">
        <v>46</v>
      </c>
      <c r="I15" s="20">
        <v>18</v>
      </c>
      <c r="J15" s="21">
        <v>37</v>
      </c>
      <c r="K15" s="20">
        <v>24</v>
      </c>
      <c r="L15" s="21">
        <v>32</v>
      </c>
      <c r="M15" s="20">
        <v>21</v>
      </c>
      <c r="N15" s="21">
        <v>18</v>
      </c>
      <c r="O15" s="20">
        <v>11</v>
      </c>
      <c r="P15" s="21">
        <v>13</v>
      </c>
      <c r="Q15" s="20">
        <v>7</v>
      </c>
      <c r="R15" s="21">
        <v>23</v>
      </c>
      <c r="S15" s="20">
        <v>7</v>
      </c>
      <c r="T15" s="8">
        <f aca="true" t="shared" si="1" ref="T15:U19">SUM(R15,P15,N15,L15,J15,H15,F15,D15,B15)</f>
        <v>244</v>
      </c>
      <c r="U15" s="10">
        <f t="shared" si="1"/>
        <v>117</v>
      </c>
      <c r="V15" s="10">
        <f>SUM(T15:U15)</f>
        <v>361</v>
      </c>
    </row>
    <row r="16" spans="1:22" ht="12.75">
      <c r="A16" s="5" t="s">
        <v>17</v>
      </c>
      <c r="B16" s="21">
        <v>3</v>
      </c>
      <c r="C16" s="22">
        <v>1</v>
      </c>
      <c r="D16" s="21">
        <v>63</v>
      </c>
      <c r="E16" s="22">
        <v>50</v>
      </c>
      <c r="F16" s="21">
        <v>97</v>
      </c>
      <c r="G16" s="22">
        <v>61</v>
      </c>
      <c r="H16" s="21">
        <v>104</v>
      </c>
      <c r="I16" s="22">
        <v>62</v>
      </c>
      <c r="J16" s="21">
        <v>81</v>
      </c>
      <c r="K16" s="22">
        <v>53</v>
      </c>
      <c r="L16" s="21">
        <v>89</v>
      </c>
      <c r="M16" s="22">
        <v>57</v>
      </c>
      <c r="N16" s="21">
        <v>54</v>
      </c>
      <c r="O16" s="22">
        <v>43</v>
      </c>
      <c r="P16" s="21">
        <v>34</v>
      </c>
      <c r="Q16" s="22">
        <v>40</v>
      </c>
      <c r="R16" s="21">
        <v>61</v>
      </c>
      <c r="S16" s="22">
        <v>46</v>
      </c>
      <c r="T16" s="8">
        <f t="shared" si="1"/>
        <v>586</v>
      </c>
      <c r="U16" s="9">
        <f t="shared" si="1"/>
        <v>413</v>
      </c>
      <c r="V16" s="10">
        <f>SUM(T16:U16)</f>
        <v>999</v>
      </c>
    </row>
    <row r="17" spans="1:22" ht="12.75">
      <c r="A17" s="5" t="s">
        <v>18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0</v>
      </c>
      <c r="O17" s="22">
        <v>0</v>
      </c>
      <c r="P17" s="21">
        <v>0</v>
      </c>
      <c r="Q17" s="22">
        <v>0</v>
      </c>
      <c r="R17" s="21">
        <v>0</v>
      </c>
      <c r="S17" s="22">
        <v>0</v>
      </c>
      <c r="T17" s="8">
        <f t="shared" si="1"/>
        <v>0</v>
      </c>
      <c r="U17" s="9">
        <f t="shared" si="1"/>
        <v>0</v>
      </c>
      <c r="V17" s="10">
        <f>SUM(T17:U17)</f>
        <v>0</v>
      </c>
    </row>
    <row r="18" spans="1:22" ht="12.75">
      <c r="A18" s="5" t="s">
        <v>19</v>
      </c>
      <c r="B18" s="21">
        <v>8</v>
      </c>
      <c r="C18" s="22">
        <v>0</v>
      </c>
      <c r="D18" s="21">
        <v>44</v>
      </c>
      <c r="E18" s="22">
        <v>18</v>
      </c>
      <c r="F18" s="21">
        <v>42</v>
      </c>
      <c r="G18" s="22">
        <v>18</v>
      </c>
      <c r="H18" s="21">
        <v>42</v>
      </c>
      <c r="I18" s="22">
        <v>17</v>
      </c>
      <c r="J18" s="21">
        <v>43</v>
      </c>
      <c r="K18" s="22">
        <v>26</v>
      </c>
      <c r="L18" s="21">
        <v>45</v>
      </c>
      <c r="M18" s="22">
        <v>20</v>
      </c>
      <c r="N18" s="21">
        <v>24</v>
      </c>
      <c r="O18" s="22">
        <v>18</v>
      </c>
      <c r="P18" s="21">
        <v>16</v>
      </c>
      <c r="Q18" s="22">
        <v>2</v>
      </c>
      <c r="R18" s="21">
        <v>6</v>
      </c>
      <c r="S18" s="22">
        <v>2</v>
      </c>
      <c r="T18" s="8">
        <f t="shared" si="1"/>
        <v>270</v>
      </c>
      <c r="U18" s="9">
        <f t="shared" si="1"/>
        <v>121</v>
      </c>
      <c r="V18" s="10">
        <f>SUM(T18:U18)</f>
        <v>391</v>
      </c>
    </row>
    <row r="19" spans="1:22" s="12" customFormat="1" ht="12.75">
      <c r="A19" s="12" t="s">
        <v>12</v>
      </c>
      <c r="B19" s="59">
        <v>15</v>
      </c>
      <c r="C19" s="60">
        <v>1</v>
      </c>
      <c r="D19" s="59">
        <v>140</v>
      </c>
      <c r="E19" s="60">
        <v>84</v>
      </c>
      <c r="F19" s="59">
        <v>177</v>
      </c>
      <c r="G19" s="60">
        <v>92</v>
      </c>
      <c r="H19" s="59">
        <v>192</v>
      </c>
      <c r="I19" s="60">
        <v>97</v>
      </c>
      <c r="J19" s="59">
        <v>161</v>
      </c>
      <c r="K19" s="60">
        <v>103</v>
      </c>
      <c r="L19" s="59">
        <v>166</v>
      </c>
      <c r="M19" s="60">
        <v>98</v>
      </c>
      <c r="N19" s="59">
        <v>96</v>
      </c>
      <c r="O19" s="60">
        <v>72</v>
      </c>
      <c r="P19" s="59">
        <v>63</v>
      </c>
      <c r="Q19" s="60">
        <v>49</v>
      </c>
      <c r="R19" s="59">
        <v>90</v>
      </c>
      <c r="S19" s="60">
        <v>55</v>
      </c>
      <c r="T19" s="59">
        <f t="shared" si="1"/>
        <v>1100</v>
      </c>
      <c r="U19" s="60">
        <f t="shared" si="1"/>
        <v>651</v>
      </c>
      <c r="V19" s="60">
        <f>SUM(T19:U19)</f>
        <v>1751</v>
      </c>
    </row>
    <row r="20" spans="1:22" s="12" customFormat="1" ht="12.75">
      <c r="A20" s="4" t="s">
        <v>7</v>
      </c>
      <c r="B20" s="61"/>
      <c r="C20" s="62"/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1"/>
      <c r="Q20" s="62"/>
      <c r="R20" s="61"/>
      <c r="S20" s="62"/>
      <c r="T20" s="61"/>
      <c r="U20" s="62"/>
      <c r="V20" s="62"/>
    </row>
    <row r="21" spans="1:22" ht="12.75">
      <c r="A21" s="5" t="s">
        <v>16</v>
      </c>
      <c r="B21" s="21">
        <v>0</v>
      </c>
      <c r="C21" s="20">
        <v>0</v>
      </c>
      <c r="D21" s="21">
        <v>4</v>
      </c>
      <c r="E21" s="20">
        <v>6</v>
      </c>
      <c r="F21" s="21">
        <v>4</v>
      </c>
      <c r="G21" s="20">
        <v>6</v>
      </c>
      <c r="H21" s="21">
        <v>7</v>
      </c>
      <c r="I21" s="20">
        <v>6</v>
      </c>
      <c r="J21" s="21">
        <v>8</v>
      </c>
      <c r="K21" s="20">
        <v>7</v>
      </c>
      <c r="L21" s="21">
        <v>6</v>
      </c>
      <c r="M21" s="20">
        <v>4</v>
      </c>
      <c r="N21" s="21">
        <v>8</v>
      </c>
      <c r="O21" s="20">
        <v>9</v>
      </c>
      <c r="P21" s="21">
        <v>6</v>
      </c>
      <c r="Q21" s="20">
        <v>5</v>
      </c>
      <c r="R21" s="21">
        <v>14</v>
      </c>
      <c r="S21" s="20">
        <v>5</v>
      </c>
      <c r="T21" s="8">
        <f aca="true" t="shared" si="2" ref="T21:U25">SUM(R21,P21,N21,L21,J21,H21,F21,D21,B21)</f>
        <v>57</v>
      </c>
      <c r="U21" s="10">
        <f t="shared" si="2"/>
        <v>48</v>
      </c>
      <c r="V21" s="10">
        <f>SUM(T21:U21)</f>
        <v>105</v>
      </c>
    </row>
    <row r="22" spans="1:22" ht="12.75">
      <c r="A22" s="5" t="s">
        <v>17</v>
      </c>
      <c r="B22" s="21">
        <v>9</v>
      </c>
      <c r="C22" s="22">
        <v>6</v>
      </c>
      <c r="D22" s="21">
        <v>34</v>
      </c>
      <c r="E22" s="22">
        <v>21</v>
      </c>
      <c r="F22" s="21">
        <v>39</v>
      </c>
      <c r="G22" s="22">
        <v>23</v>
      </c>
      <c r="H22" s="21">
        <v>27</v>
      </c>
      <c r="I22" s="22">
        <v>25</v>
      </c>
      <c r="J22" s="21">
        <v>28</v>
      </c>
      <c r="K22" s="22">
        <v>19</v>
      </c>
      <c r="L22" s="21">
        <v>26</v>
      </c>
      <c r="M22" s="22">
        <v>25</v>
      </c>
      <c r="N22" s="21">
        <v>27</v>
      </c>
      <c r="O22" s="22">
        <v>17</v>
      </c>
      <c r="P22" s="21">
        <v>23</v>
      </c>
      <c r="Q22" s="22">
        <v>11</v>
      </c>
      <c r="R22" s="21">
        <v>16</v>
      </c>
      <c r="S22" s="22">
        <v>13</v>
      </c>
      <c r="T22" s="8">
        <f t="shared" si="2"/>
        <v>229</v>
      </c>
      <c r="U22" s="9">
        <f t="shared" si="2"/>
        <v>160</v>
      </c>
      <c r="V22" s="10">
        <f>SUM(T22:U22)</f>
        <v>389</v>
      </c>
    </row>
    <row r="23" spans="1:22" ht="12.75">
      <c r="A23" s="5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8">
        <f t="shared" si="2"/>
        <v>0</v>
      </c>
      <c r="U23" s="9">
        <f t="shared" si="2"/>
        <v>0</v>
      </c>
      <c r="V23" s="10">
        <f>SUM(T23:U23)</f>
        <v>0</v>
      </c>
    </row>
    <row r="24" spans="1:22" ht="12.75">
      <c r="A24" s="5" t="s">
        <v>20</v>
      </c>
      <c r="B24" s="21">
        <v>3</v>
      </c>
      <c r="C24" s="22">
        <v>0</v>
      </c>
      <c r="D24" s="21">
        <v>22</v>
      </c>
      <c r="E24" s="22">
        <v>4</v>
      </c>
      <c r="F24" s="21">
        <v>13</v>
      </c>
      <c r="G24" s="22">
        <v>7</v>
      </c>
      <c r="H24" s="21">
        <v>22</v>
      </c>
      <c r="I24" s="22">
        <v>6</v>
      </c>
      <c r="J24" s="21">
        <v>15</v>
      </c>
      <c r="K24" s="22">
        <v>4</v>
      </c>
      <c r="L24" s="21">
        <v>30</v>
      </c>
      <c r="M24" s="22">
        <v>8</v>
      </c>
      <c r="N24" s="21">
        <v>15</v>
      </c>
      <c r="O24" s="22">
        <v>3</v>
      </c>
      <c r="P24" s="21">
        <v>10</v>
      </c>
      <c r="Q24" s="22">
        <v>2</v>
      </c>
      <c r="R24" s="21">
        <v>7</v>
      </c>
      <c r="S24" s="22">
        <v>2</v>
      </c>
      <c r="T24" s="8">
        <f t="shared" si="2"/>
        <v>137</v>
      </c>
      <c r="U24" s="9">
        <f t="shared" si="2"/>
        <v>36</v>
      </c>
      <c r="V24" s="10">
        <f>SUM(T24:U24)</f>
        <v>173</v>
      </c>
    </row>
    <row r="25" spans="1:22" s="12" customFormat="1" ht="12.75">
      <c r="A25" s="12" t="s">
        <v>12</v>
      </c>
      <c r="B25" s="59">
        <v>12</v>
      </c>
      <c r="C25" s="60">
        <v>6</v>
      </c>
      <c r="D25" s="59">
        <v>60</v>
      </c>
      <c r="E25" s="60">
        <v>31</v>
      </c>
      <c r="F25" s="59">
        <v>56</v>
      </c>
      <c r="G25" s="60">
        <v>36</v>
      </c>
      <c r="H25" s="59">
        <v>56</v>
      </c>
      <c r="I25" s="60">
        <v>37</v>
      </c>
      <c r="J25" s="59">
        <v>51</v>
      </c>
      <c r="K25" s="60">
        <v>30</v>
      </c>
      <c r="L25" s="59">
        <v>62</v>
      </c>
      <c r="M25" s="60">
        <v>37</v>
      </c>
      <c r="N25" s="59">
        <v>50</v>
      </c>
      <c r="O25" s="60">
        <v>29</v>
      </c>
      <c r="P25" s="59">
        <v>39</v>
      </c>
      <c r="Q25" s="60">
        <v>18</v>
      </c>
      <c r="R25" s="59">
        <v>37</v>
      </c>
      <c r="S25" s="60">
        <v>20</v>
      </c>
      <c r="T25" s="59">
        <f t="shared" si="2"/>
        <v>423</v>
      </c>
      <c r="U25" s="60">
        <f t="shared" si="2"/>
        <v>244</v>
      </c>
      <c r="V25" s="60">
        <f>SUM(T25:U25)</f>
        <v>667</v>
      </c>
    </row>
    <row r="26" spans="1:22" s="12" customFormat="1" ht="12.75">
      <c r="A26" s="4" t="s">
        <v>8</v>
      </c>
      <c r="B26" s="61"/>
      <c r="C26" s="62"/>
      <c r="D26" s="61"/>
      <c r="E26" s="62"/>
      <c r="F26" s="61"/>
      <c r="G26" s="62"/>
      <c r="H26" s="61"/>
      <c r="I26" s="62"/>
      <c r="J26" s="61"/>
      <c r="K26" s="62"/>
      <c r="L26" s="61"/>
      <c r="M26" s="62"/>
      <c r="N26" s="61"/>
      <c r="O26" s="62"/>
      <c r="P26" s="61"/>
      <c r="Q26" s="62"/>
      <c r="R26" s="61"/>
      <c r="S26" s="62"/>
      <c r="T26" s="61"/>
      <c r="U26" s="62"/>
      <c r="V26" s="62"/>
    </row>
    <row r="27" spans="1:22" ht="12.75">
      <c r="A27" s="5" t="s">
        <v>16</v>
      </c>
      <c r="B27" s="116">
        <v>14</v>
      </c>
      <c r="C27" s="20">
        <v>1</v>
      </c>
      <c r="D27" s="116">
        <v>86</v>
      </c>
      <c r="E27" s="117">
        <v>32</v>
      </c>
      <c r="F27" s="116">
        <v>144</v>
      </c>
      <c r="G27" s="117">
        <v>63</v>
      </c>
      <c r="H27" s="116">
        <v>132</v>
      </c>
      <c r="I27" s="117">
        <v>71</v>
      </c>
      <c r="J27" s="116">
        <v>118</v>
      </c>
      <c r="K27" s="117">
        <v>58</v>
      </c>
      <c r="L27" s="116">
        <v>123</v>
      </c>
      <c r="M27" s="117">
        <v>70</v>
      </c>
      <c r="N27" s="116">
        <v>83</v>
      </c>
      <c r="O27" s="117">
        <v>31</v>
      </c>
      <c r="P27" s="116">
        <v>36</v>
      </c>
      <c r="Q27" s="117">
        <v>25</v>
      </c>
      <c r="R27" s="116">
        <v>45</v>
      </c>
      <c r="S27" s="117">
        <v>40</v>
      </c>
      <c r="T27" s="8">
        <f aca="true" t="shared" si="3" ref="T27:U31">SUM(R27,P27,N27,L27,J27,H27,F27,D27,B27)</f>
        <v>781</v>
      </c>
      <c r="U27" s="10">
        <f t="shared" si="3"/>
        <v>391</v>
      </c>
      <c r="V27" s="10">
        <f>SUM(T27:U27)</f>
        <v>1172</v>
      </c>
    </row>
    <row r="28" spans="1:22" ht="12.75">
      <c r="A28" s="5" t="s">
        <v>17</v>
      </c>
      <c r="B28" s="21">
        <v>28</v>
      </c>
      <c r="C28" s="22">
        <v>3</v>
      </c>
      <c r="D28" s="21">
        <v>264</v>
      </c>
      <c r="E28" s="22">
        <v>129</v>
      </c>
      <c r="F28" s="21">
        <v>231</v>
      </c>
      <c r="G28" s="22">
        <v>188</v>
      </c>
      <c r="H28" s="21">
        <v>271</v>
      </c>
      <c r="I28" s="22">
        <v>166</v>
      </c>
      <c r="J28" s="21">
        <v>300</v>
      </c>
      <c r="K28" s="22">
        <v>146</v>
      </c>
      <c r="L28" s="21">
        <v>261</v>
      </c>
      <c r="M28" s="22">
        <v>142</v>
      </c>
      <c r="N28" s="21">
        <v>195</v>
      </c>
      <c r="O28" s="22">
        <v>123</v>
      </c>
      <c r="P28" s="21">
        <v>91</v>
      </c>
      <c r="Q28" s="22">
        <v>58</v>
      </c>
      <c r="R28" s="21">
        <v>134</v>
      </c>
      <c r="S28" s="22">
        <v>89</v>
      </c>
      <c r="T28" s="8">
        <f t="shared" si="3"/>
        <v>1775</v>
      </c>
      <c r="U28" s="9">
        <f t="shared" si="3"/>
        <v>1044</v>
      </c>
      <c r="V28" s="10">
        <f>SUM(T28:U28)</f>
        <v>2819</v>
      </c>
    </row>
    <row r="29" spans="1:22" ht="12.75">
      <c r="A29" s="5" t="s">
        <v>18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8">
        <f t="shared" si="3"/>
        <v>0</v>
      </c>
      <c r="U29" s="9">
        <f t="shared" si="3"/>
        <v>0</v>
      </c>
      <c r="V29" s="10">
        <f>SUM(T29:U29)</f>
        <v>0</v>
      </c>
    </row>
    <row r="30" spans="1:22" ht="12.75">
      <c r="A30" s="5" t="s">
        <v>19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8">
        <f t="shared" si="3"/>
        <v>0</v>
      </c>
      <c r="U30" s="9">
        <f t="shared" si="3"/>
        <v>0</v>
      </c>
      <c r="V30" s="10">
        <f>SUM(T30:U30)</f>
        <v>0</v>
      </c>
    </row>
    <row r="31" spans="1:22" s="12" customFormat="1" ht="12.75">
      <c r="A31" s="12" t="s">
        <v>12</v>
      </c>
      <c r="B31" s="59">
        <v>42</v>
      </c>
      <c r="C31" s="60">
        <v>4</v>
      </c>
      <c r="D31" s="59">
        <v>350</v>
      </c>
      <c r="E31" s="60">
        <v>161</v>
      </c>
      <c r="F31" s="59">
        <v>375</v>
      </c>
      <c r="G31" s="60">
        <v>251</v>
      </c>
      <c r="H31" s="59">
        <v>403</v>
      </c>
      <c r="I31" s="60">
        <v>237</v>
      </c>
      <c r="J31" s="59">
        <v>418</v>
      </c>
      <c r="K31" s="60">
        <v>204</v>
      </c>
      <c r="L31" s="59">
        <v>384</v>
      </c>
      <c r="M31" s="60">
        <v>212</v>
      </c>
      <c r="N31" s="59">
        <v>278</v>
      </c>
      <c r="O31" s="60">
        <v>154</v>
      </c>
      <c r="P31" s="59">
        <v>127</v>
      </c>
      <c r="Q31" s="60">
        <v>83</v>
      </c>
      <c r="R31" s="59">
        <v>179</v>
      </c>
      <c r="S31" s="60">
        <v>129</v>
      </c>
      <c r="T31" s="59">
        <f t="shared" si="3"/>
        <v>2556</v>
      </c>
      <c r="U31" s="60">
        <f t="shared" si="3"/>
        <v>1435</v>
      </c>
      <c r="V31" s="60">
        <f>SUM(T31:U31)</f>
        <v>3991</v>
      </c>
    </row>
    <row r="32" spans="1:22" s="12" customFormat="1" ht="12.75">
      <c r="A32" s="4" t="s">
        <v>9</v>
      </c>
      <c r="B32" s="61"/>
      <c r="C32" s="62"/>
      <c r="D32" s="61"/>
      <c r="E32" s="62"/>
      <c r="F32" s="61"/>
      <c r="G32" s="62"/>
      <c r="H32" s="61"/>
      <c r="I32" s="62"/>
      <c r="J32" s="61"/>
      <c r="K32" s="62"/>
      <c r="L32" s="61"/>
      <c r="M32" s="62"/>
      <c r="N32" s="61"/>
      <c r="O32" s="62"/>
      <c r="P32" s="61"/>
      <c r="Q32" s="62"/>
      <c r="R32" s="61"/>
      <c r="S32" s="62"/>
      <c r="T32" s="61"/>
      <c r="U32" s="62"/>
      <c r="V32" s="62"/>
    </row>
    <row r="33" spans="1:22" ht="12.75">
      <c r="A33" s="5" t="s">
        <v>16</v>
      </c>
      <c r="B33" s="21">
        <v>17</v>
      </c>
      <c r="C33" s="20">
        <v>2</v>
      </c>
      <c r="D33" s="21">
        <v>119</v>
      </c>
      <c r="E33" s="20">
        <v>58</v>
      </c>
      <c r="F33" s="21">
        <v>116</v>
      </c>
      <c r="G33" s="20">
        <v>68</v>
      </c>
      <c r="H33" s="21">
        <v>111</v>
      </c>
      <c r="I33" s="20">
        <v>81</v>
      </c>
      <c r="J33" s="21">
        <v>121</v>
      </c>
      <c r="K33" s="20">
        <v>63</v>
      </c>
      <c r="L33" s="21">
        <v>99</v>
      </c>
      <c r="M33" s="20">
        <v>61</v>
      </c>
      <c r="N33" s="21">
        <v>71</v>
      </c>
      <c r="O33" s="20">
        <v>39</v>
      </c>
      <c r="P33" s="21">
        <v>46</v>
      </c>
      <c r="Q33" s="20">
        <v>26</v>
      </c>
      <c r="R33" s="21">
        <v>66</v>
      </c>
      <c r="S33" s="20">
        <v>57</v>
      </c>
      <c r="T33" s="8">
        <f aca="true" t="shared" si="4" ref="T33:U37">SUM(R33,P33,N33,L33,J33,H33,F33,D33,B33)</f>
        <v>766</v>
      </c>
      <c r="U33" s="10">
        <f t="shared" si="4"/>
        <v>455</v>
      </c>
      <c r="V33" s="10">
        <f>SUM(T33:U33)</f>
        <v>1221</v>
      </c>
    </row>
    <row r="34" spans="1:22" ht="12.75">
      <c r="A34" s="5" t="s">
        <v>17</v>
      </c>
      <c r="B34" s="21">
        <v>25</v>
      </c>
      <c r="C34" s="22">
        <v>10</v>
      </c>
      <c r="D34" s="21">
        <v>234</v>
      </c>
      <c r="E34" s="22">
        <v>130</v>
      </c>
      <c r="F34" s="21">
        <v>298</v>
      </c>
      <c r="G34" s="22">
        <v>142</v>
      </c>
      <c r="H34" s="21">
        <v>321</v>
      </c>
      <c r="I34" s="22">
        <v>165</v>
      </c>
      <c r="J34" s="21">
        <v>274</v>
      </c>
      <c r="K34" s="22">
        <v>165</v>
      </c>
      <c r="L34" s="21">
        <v>266</v>
      </c>
      <c r="M34" s="22">
        <v>145</v>
      </c>
      <c r="N34" s="21">
        <v>207</v>
      </c>
      <c r="O34" s="22">
        <v>115</v>
      </c>
      <c r="P34" s="21">
        <v>77</v>
      </c>
      <c r="Q34" s="22">
        <v>56</v>
      </c>
      <c r="R34" s="21">
        <v>168</v>
      </c>
      <c r="S34" s="22">
        <v>146</v>
      </c>
      <c r="T34" s="8">
        <f t="shared" si="4"/>
        <v>1870</v>
      </c>
      <c r="U34" s="9">
        <f t="shared" si="4"/>
        <v>1074</v>
      </c>
      <c r="V34" s="10">
        <f>SUM(T34:U34)</f>
        <v>2944</v>
      </c>
    </row>
    <row r="35" spans="1:22" ht="12.75">
      <c r="A35" s="5" t="s">
        <v>18</v>
      </c>
      <c r="B35" s="21">
        <v>3</v>
      </c>
      <c r="C35" s="22">
        <v>4</v>
      </c>
      <c r="D35" s="21">
        <v>32</v>
      </c>
      <c r="E35" s="22">
        <v>6</v>
      </c>
      <c r="F35" s="21">
        <v>25</v>
      </c>
      <c r="G35" s="22">
        <v>9</v>
      </c>
      <c r="H35" s="21">
        <v>28</v>
      </c>
      <c r="I35" s="22">
        <v>10</v>
      </c>
      <c r="J35" s="21">
        <v>22</v>
      </c>
      <c r="K35" s="22">
        <v>11</v>
      </c>
      <c r="L35" s="21">
        <v>32</v>
      </c>
      <c r="M35" s="22">
        <v>11</v>
      </c>
      <c r="N35" s="21">
        <v>9</v>
      </c>
      <c r="O35" s="22">
        <v>1</v>
      </c>
      <c r="P35" s="21">
        <v>1</v>
      </c>
      <c r="Q35" s="22">
        <v>3</v>
      </c>
      <c r="R35" s="21">
        <v>0</v>
      </c>
      <c r="S35" s="22">
        <v>0</v>
      </c>
      <c r="T35" s="8">
        <f t="shared" si="4"/>
        <v>152</v>
      </c>
      <c r="U35" s="9">
        <f t="shared" si="4"/>
        <v>55</v>
      </c>
      <c r="V35" s="10">
        <f>SUM(T35:U35)</f>
        <v>207</v>
      </c>
    </row>
    <row r="36" spans="1:22" ht="12.75">
      <c r="A36" s="5" t="s">
        <v>19</v>
      </c>
      <c r="B36" s="21">
        <v>1</v>
      </c>
      <c r="C36" s="22">
        <v>1</v>
      </c>
      <c r="D36" s="21">
        <v>31</v>
      </c>
      <c r="E36" s="22">
        <v>21</v>
      </c>
      <c r="F36" s="21">
        <v>25</v>
      </c>
      <c r="G36" s="22">
        <v>25</v>
      </c>
      <c r="H36" s="21">
        <v>29</v>
      </c>
      <c r="I36" s="22">
        <v>20</v>
      </c>
      <c r="J36" s="21">
        <v>34</v>
      </c>
      <c r="K36" s="22">
        <v>22</v>
      </c>
      <c r="L36" s="21">
        <v>29</v>
      </c>
      <c r="M36" s="22">
        <v>23</v>
      </c>
      <c r="N36" s="21">
        <v>19</v>
      </c>
      <c r="O36" s="22">
        <v>16</v>
      </c>
      <c r="P36" s="21">
        <v>5</v>
      </c>
      <c r="Q36" s="22">
        <v>5</v>
      </c>
      <c r="R36" s="21">
        <v>5</v>
      </c>
      <c r="S36" s="22">
        <v>6</v>
      </c>
      <c r="T36" s="8">
        <f t="shared" si="4"/>
        <v>178</v>
      </c>
      <c r="U36" s="9">
        <f t="shared" si="4"/>
        <v>139</v>
      </c>
      <c r="V36" s="10">
        <f>SUM(T36:U36)</f>
        <v>317</v>
      </c>
    </row>
    <row r="37" spans="1:22" s="12" customFormat="1" ht="12.75">
      <c r="A37" s="12" t="s">
        <v>12</v>
      </c>
      <c r="B37" s="59">
        <v>46</v>
      </c>
      <c r="C37" s="60">
        <v>17</v>
      </c>
      <c r="D37" s="59">
        <v>416</v>
      </c>
      <c r="E37" s="60">
        <v>215</v>
      </c>
      <c r="F37" s="59">
        <v>464</v>
      </c>
      <c r="G37" s="60">
        <v>244</v>
      </c>
      <c r="H37" s="59">
        <v>489</v>
      </c>
      <c r="I37" s="60">
        <v>276</v>
      </c>
      <c r="J37" s="59">
        <v>451</v>
      </c>
      <c r="K37" s="60">
        <v>261</v>
      </c>
      <c r="L37" s="59">
        <v>426</v>
      </c>
      <c r="M37" s="60">
        <v>240</v>
      </c>
      <c r="N37" s="59">
        <v>306</v>
      </c>
      <c r="O37" s="60">
        <v>171</v>
      </c>
      <c r="P37" s="59">
        <v>129</v>
      </c>
      <c r="Q37" s="60">
        <v>90</v>
      </c>
      <c r="R37" s="59">
        <v>239</v>
      </c>
      <c r="S37" s="60">
        <v>209</v>
      </c>
      <c r="T37" s="59">
        <f t="shared" si="4"/>
        <v>2966</v>
      </c>
      <c r="U37" s="60">
        <f t="shared" si="4"/>
        <v>1723</v>
      </c>
      <c r="V37" s="60">
        <f>SUM(T37:U37)</f>
        <v>4689</v>
      </c>
    </row>
    <row r="38" spans="1:22" s="12" customFormat="1" ht="12.75">
      <c r="A38" s="4" t="s">
        <v>10</v>
      </c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2"/>
    </row>
    <row r="39" spans="1:22" ht="12.75">
      <c r="A39" s="5" t="s">
        <v>16</v>
      </c>
      <c r="B39" s="21">
        <v>18</v>
      </c>
      <c r="C39" s="20">
        <v>2</v>
      </c>
      <c r="D39" s="21">
        <v>59</v>
      </c>
      <c r="E39" s="20">
        <v>31</v>
      </c>
      <c r="F39" s="21">
        <v>78</v>
      </c>
      <c r="G39" s="20">
        <v>42</v>
      </c>
      <c r="H39" s="21">
        <v>101</v>
      </c>
      <c r="I39" s="20">
        <v>43</v>
      </c>
      <c r="J39" s="21">
        <v>80</v>
      </c>
      <c r="K39" s="20">
        <v>49</v>
      </c>
      <c r="L39" s="21">
        <v>69</v>
      </c>
      <c r="M39" s="20">
        <v>49</v>
      </c>
      <c r="N39" s="21">
        <v>39</v>
      </c>
      <c r="O39" s="20">
        <v>33</v>
      </c>
      <c r="P39" s="21">
        <v>40</v>
      </c>
      <c r="Q39" s="20">
        <v>16</v>
      </c>
      <c r="R39" s="21">
        <v>55</v>
      </c>
      <c r="S39" s="20">
        <v>44</v>
      </c>
      <c r="T39" s="8">
        <f aca="true" t="shared" si="5" ref="T39:T44">SUM(R39,P39,N39,L39,J39,H39,F39,D39,B39)</f>
        <v>539</v>
      </c>
      <c r="U39" s="10">
        <f aca="true" t="shared" si="6" ref="U39:U44">SUM(S39,Q39,O39,M39,K39,I39,G39,E39,C39)</f>
        <v>309</v>
      </c>
      <c r="V39" s="10">
        <f aca="true" t="shared" si="7" ref="V39:V44">SUM(T39:U39)</f>
        <v>848</v>
      </c>
    </row>
    <row r="40" spans="1:22" ht="12.75">
      <c r="A40" s="5" t="s">
        <v>17</v>
      </c>
      <c r="B40" s="21">
        <v>29</v>
      </c>
      <c r="C40" s="22">
        <v>9</v>
      </c>
      <c r="D40" s="21">
        <v>246</v>
      </c>
      <c r="E40" s="22">
        <v>98</v>
      </c>
      <c r="F40" s="21">
        <v>234</v>
      </c>
      <c r="G40" s="22">
        <v>100</v>
      </c>
      <c r="H40" s="21">
        <v>245</v>
      </c>
      <c r="I40" s="22">
        <v>103</v>
      </c>
      <c r="J40" s="21">
        <v>252</v>
      </c>
      <c r="K40" s="22">
        <v>113</v>
      </c>
      <c r="L40" s="21">
        <v>220</v>
      </c>
      <c r="M40" s="22">
        <v>91</v>
      </c>
      <c r="N40" s="21">
        <v>155</v>
      </c>
      <c r="O40" s="22">
        <v>67</v>
      </c>
      <c r="P40" s="21">
        <v>74</v>
      </c>
      <c r="Q40" s="22">
        <v>51</v>
      </c>
      <c r="R40" s="21">
        <v>117</v>
      </c>
      <c r="S40" s="22">
        <v>104</v>
      </c>
      <c r="T40" s="8">
        <f t="shared" si="5"/>
        <v>1572</v>
      </c>
      <c r="U40" s="9">
        <f t="shared" si="6"/>
        <v>736</v>
      </c>
      <c r="V40" s="10">
        <f t="shared" si="7"/>
        <v>2308</v>
      </c>
    </row>
    <row r="41" spans="1:22" ht="12.75">
      <c r="A41" s="5" t="s">
        <v>18</v>
      </c>
      <c r="B41" s="21">
        <v>11</v>
      </c>
      <c r="C41" s="22">
        <v>3</v>
      </c>
      <c r="D41" s="21">
        <v>22</v>
      </c>
      <c r="E41" s="22">
        <v>1</v>
      </c>
      <c r="F41" s="21">
        <v>18</v>
      </c>
      <c r="G41" s="22">
        <v>0</v>
      </c>
      <c r="H41" s="21">
        <v>17</v>
      </c>
      <c r="I41" s="22">
        <v>1</v>
      </c>
      <c r="J41" s="21">
        <v>14</v>
      </c>
      <c r="K41" s="22">
        <v>5</v>
      </c>
      <c r="L41" s="21">
        <v>5</v>
      </c>
      <c r="M41" s="22">
        <v>4</v>
      </c>
      <c r="N41" s="21">
        <v>12</v>
      </c>
      <c r="O41" s="22">
        <v>0</v>
      </c>
      <c r="P41" s="21">
        <v>2</v>
      </c>
      <c r="Q41" s="22">
        <v>1</v>
      </c>
      <c r="R41" s="21">
        <v>0</v>
      </c>
      <c r="S41" s="22">
        <v>1</v>
      </c>
      <c r="T41" s="8">
        <f t="shared" si="5"/>
        <v>101</v>
      </c>
      <c r="U41" s="9">
        <f t="shared" si="6"/>
        <v>16</v>
      </c>
      <c r="V41" s="10">
        <f t="shared" si="7"/>
        <v>117</v>
      </c>
    </row>
    <row r="42" spans="1:22" ht="12.75">
      <c r="A42" s="5" t="s">
        <v>19</v>
      </c>
      <c r="B42" s="21">
        <v>0</v>
      </c>
      <c r="C42" s="22">
        <v>0</v>
      </c>
      <c r="D42" s="21">
        <v>14</v>
      </c>
      <c r="E42" s="22">
        <v>1</v>
      </c>
      <c r="F42" s="21">
        <v>18</v>
      </c>
      <c r="G42" s="22">
        <v>0</v>
      </c>
      <c r="H42" s="21">
        <v>10</v>
      </c>
      <c r="I42" s="22">
        <v>0</v>
      </c>
      <c r="J42" s="21">
        <v>9</v>
      </c>
      <c r="K42" s="22">
        <v>0</v>
      </c>
      <c r="L42" s="21">
        <v>19</v>
      </c>
      <c r="M42" s="22">
        <v>1</v>
      </c>
      <c r="N42" s="21">
        <v>15</v>
      </c>
      <c r="O42" s="22">
        <v>0</v>
      </c>
      <c r="P42" s="21">
        <v>6</v>
      </c>
      <c r="Q42" s="22">
        <v>0</v>
      </c>
      <c r="R42" s="21">
        <v>1</v>
      </c>
      <c r="S42" s="22">
        <v>0</v>
      </c>
      <c r="T42" s="8">
        <f t="shared" si="5"/>
        <v>92</v>
      </c>
      <c r="U42" s="9">
        <f t="shared" si="6"/>
        <v>2</v>
      </c>
      <c r="V42" s="10">
        <f t="shared" si="7"/>
        <v>94</v>
      </c>
    </row>
    <row r="43" spans="1:22" ht="12.75">
      <c r="A43" s="5" t="s">
        <v>37</v>
      </c>
      <c r="B43" s="21">
        <v>0</v>
      </c>
      <c r="C43" s="22">
        <v>0</v>
      </c>
      <c r="D43" s="21">
        <v>24</v>
      </c>
      <c r="E43" s="22">
        <v>7</v>
      </c>
      <c r="F43" s="21">
        <v>32</v>
      </c>
      <c r="G43" s="22">
        <v>6</v>
      </c>
      <c r="H43" s="21">
        <v>19</v>
      </c>
      <c r="I43" s="22">
        <v>9</v>
      </c>
      <c r="J43" s="21">
        <v>31</v>
      </c>
      <c r="K43" s="22">
        <v>10</v>
      </c>
      <c r="L43" s="21">
        <v>20</v>
      </c>
      <c r="M43" s="22">
        <v>9</v>
      </c>
      <c r="N43" s="21">
        <v>15</v>
      </c>
      <c r="O43" s="22">
        <v>7</v>
      </c>
      <c r="P43" s="21">
        <v>11</v>
      </c>
      <c r="Q43" s="22">
        <v>6</v>
      </c>
      <c r="R43" s="21">
        <v>32</v>
      </c>
      <c r="S43" s="22">
        <v>14</v>
      </c>
      <c r="T43" s="8">
        <f t="shared" si="5"/>
        <v>184</v>
      </c>
      <c r="U43" s="9">
        <f t="shared" si="6"/>
        <v>68</v>
      </c>
      <c r="V43" s="10">
        <f t="shared" si="7"/>
        <v>252</v>
      </c>
    </row>
    <row r="44" spans="1:22" s="17" customFormat="1" ht="12.75">
      <c r="A44" s="12" t="s">
        <v>12</v>
      </c>
      <c r="B44" s="59">
        <v>58</v>
      </c>
      <c r="C44" s="60">
        <v>14</v>
      </c>
      <c r="D44" s="59">
        <v>365</v>
      </c>
      <c r="E44" s="60">
        <v>138</v>
      </c>
      <c r="F44" s="59">
        <v>380</v>
      </c>
      <c r="G44" s="60">
        <v>148</v>
      </c>
      <c r="H44" s="59">
        <v>392</v>
      </c>
      <c r="I44" s="60">
        <v>156</v>
      </c>
      <c r="J44" s="59">
        <v>386</v>
      </c>
      <c r="K44" s="60">
        <v>177</v>
      </c>
      <c r="L44" s="59">
        <v>333</v>
      </c>
      <c r="M44" s="60">
        <v>154</v>
      </c>
      <c r="N44" s="59">
        <v>236</v>
      </c>
      <c r="O44" s="60">
        <v>107</v>
      </c>
      <c r="P44" s="59">
        <v>133</v>
      </c>
      <c r="Q44" s="60">
        <v>74</v>
      </c>
      <c r="R44" s="59">
        <v>205</v>
      </c>
      <c r="S44" s="60">
        <v>163</v>
      </c>
      <c r="T44" s="59">
        <f t="shared" si="5"/>
        <v>2488</v>
      </c>
      <c r="U44" s="60">
        <f t="shared" si="6"/>
        <v>1131</v>
      </c>
      <c r="V44" s="60">
        <f t="shared" si="7"/>
        <v>3619</v>
      </c>
    </row>
    <row r="45" spans="1:22" s="5" customFormat="1" ht="12.75">
      <c r="A45" s="27" t="s">
        <v>15</v>
      </c>
      <c r="B45" s="63"/>
      <c r="C45" s="64"/>
      <c r="D45" s="63"/>
      <c r="E45" s="64"/>
      <c r="F45" s="63"/>
      <c r="G45" s="64"/>
      <c r="H45" s="63"/>
      <c r="I45" s="64"/>
      <c r="J45" s="63"/>
      <c r="K45" s="64"/>
      <c r="L45" s="63"/>
      <c r="M45" s="64"/>
      <c r="N45" s="63"/>
      <c r="O45" s="64"/>
      <c r="P45" s="63"/>
      <c r="Q45" s="64"/>
      <c r="R45" s="63"/>
      <c r="S45" s="64"/>
      <c r="T45" s="65"/>
      <c r="U45" s="66"/>
      <c r="V45" s="66"/>
    </row>
    <row r="46" spans="1:22" ht="12.75">
      <c r="A46" s="5" t="s">
        <v>16</v>
      </c>
      <c r="B46" s="67">
        <f>SUM(B9,B15,B21,B27,B33,B39)</f>
        <v>71</v>
      </c>
      <c r="C46" s="68">
        <f aca="true" t="shared" si="8" ref="C46:V46">SUM(C9,C15,C21,C27,C33,C39)</f>
        <v>10</v>
      </c>
      <c r="D46" s="67">
        <f t="shared" si="8"/>
        <v>443</v>
      </c>
      <c r="E46" s="68">
        <f t="shared" si="8"/>
        <v>230</v>
      </c>
      <c r="F46" s="67">
        <f t="shared" si="8"/>
        <v>545</v>
      </c>
      <c r="G46" s="68">
        <f t="shared" si="8"/>
        <v>309</v>
      </c>
      <c r="H46" s="67">
        <f t="shared" si="8"/>
        <v>516</v>
      </c>
      <c r="I46" s="68">
        <f t="shared" si="8"/>
        <v>303</v>
      </c>
      <c r="J46" s="67">
        <f t="shared" si="8"/>
        <v>517</v>
      </c>
      <c r="K46" s="68">
        <f t="shared" si="8"/>
        <v>282</v>
      </c>
      <c r="L46" s="67">
        <f t="shared" si="8"/>
        <v>460</v>
      </c>
      <c r="M46" s="68">
        <f t="shared" si="8"/>
        <v>274</v>
      </c>
      <c r="N46" s="67">
        <f t="shared" si="8"/>
        <v>304</v>
      </c>
      <c r="O46" s="68">
        <f t="shared" si="8"/>
        <v>188</v>
      </c>
      <c r="P46" s="67">
        <f t="shared" si="8"/>
        <v>194</v>
      </c>
      <c r="Q46" s="68">
        <f t="shared" si="8"/>
        <v>117</v>
      </c>
      <c r="R46" s="67">
        <f t="shared" si="8"/>
        <v>287</v>
      </c>
      <c r="S46" s="68">
        <f t="shared" si="8"/>
        <v>196</v>
      </c>
      <c r="T46" s="69">
        <f t="shared" si="8"/>
        <v>3337</v>
      </c>
      <c r="U46" s="70">
        <f t="shared" si="8"/>
        <v>1909</v>
      </c>
      <c r="V46" s="70">
        <f t="shared" si="8"/>
        <v>5246</v>
      </c>
    </row>
    <row r="47" spans="1:22" ht="12.75">
      <c r="A47" s="101" t="s">
        <v>17</v>
      </c>
      <c r="B47" s="67">
        <f>SUM(B10,B16,B22,B28,B34,B40)</f>
        <v>137</v>
      </c>
      <c r="C47" s="72">
        <f aca="true" t="shared" si="9" ref="C47:V47">SUM(C10,C16,C22,C28,C34,C40)</f>
        <v>42</v>
      </c>
      <c r="D47" s="67">
        <f t="shared" si="9"/>
        <v>1139</v>
      </c>
      <c r="E47" s="72">
        <f t="shared" si="9"/>
        <v>592</v>
      </c>
      <c r="F47" s="67">
        <f t="shared" si="9"/>
        <v>1229</v>
      </c>
      <c r="G47" s="72">
        <f t="shared" si="9"/>
        <v>669</v>
      </c>
      <c r="H47" s="67">
        <f t="shared" si="9"/>
        <v>1286</v>
      </c>
      <c r="I47" s="72">
        <f t="shared" si="9"/>
        <v>709</v>
      </c>
      <c r="J47" s="67">
        <f t="shared" si="9"/>
        <v>1235</v>
      </c>
      <c r="K47" s="72">
        <f t="shared" si="9"/>
        <v>686</v>
      </c>
      <c r="L47" s="67">
        <f t="shared" si="9"/>
        <v>1167</v>
      </c>
      <c r="M47" s="72">
        <f t="shared" si="9"/>
        <v>611</v>
      </c>
      <c r="N47" s="67">
        <f t="shared" si="9"/>
        <v>832</v>
      </c>
      <c r="O47" s="72">
        <f t="shared" si="9"/>
        <v>492</v>
      </c>
      <c r="P47" s="67">
        <f t="shared" si="9"/>
        <v>416</v>
      </c>
      <c r="Q47" s="72">
        <f t="shared" si="9"/>
        <v>298</v>
      </c>
      <c r="R47" s="67">
        <f t="shared" si="9"/>
        <v>681</v>
      </c>
      <c r="S47" s="72">
        <f t="shared" si="9"/>
        <v>517</v>
      </c>
      <c r="T47" s="69">
        <f t="shared" si="9"/>
        <v>8122</v>
      </c>
      <c r="U47" s="73">
        <f t="shared" si="9"/>
        <v>4616</v>
      </c>
      <c r="V47" s="70">
        <f t="shared" si="9"/>
        <v>12738</v>
      </c>
    </row>
    <row r="48" spans="1:22" ht="12.75">
      <c r="A48" s="101" t="s">
        <v>18</v>
      </c>
      <c r="B48" s="67">
        <f>SUM(B11,B17,B29,B35,B41)</f>
        <v>14</v>
      </c>
      <c r="C48" s="72">
        <f aca="true" t="shared" si="10" ref="C48:V48">SUM(C11,C17,C29,C35,C41)</f>
        <v>7</v>
      </c>
      <c r="D48" s="67">
        <f t="shared" si="10"/>
        <v>54</v>
      </c>
      <c r="E48" s="72">
        <f t="shared" si="10"/>
        <v>7</v>
      </c>
      <c r="F48" s="67">
        <f t="shared" si="10"/>
        <v>43</v>
      </c>
      <c r="G48" s="72">
        <f t="shared" si="10"/>
        <v>9</v>
      </c>
      <c r="H48" s="67">
        <f t="shared" si="10"/>
        <v>45</v>
      </c>
      <c r="I48" s="72">
        <f t="shared" si="10"/>
        <v>11</v>
      </c>
      <c r="J48" s="67">
        <f t="shared" si="10"/>
        <v>36</v>
      </c>
      <c r="K48" s="72">
        <f t="shared" si="10"/>
        <v>16</v>
      </c>
      <c r="L48" s="67">
        <f t="shared" si="10"/>
        <v>37</v>
      </c>
      <c r="M48" s="72">
        <f t="shared" si="10"/>
        <v>15</v>
      </c>
      <c r="N48" s="67">
        <f t="shared" si="10"/>
        <v>21</v>
      </c>
      <c r="O48" s="72">
        <f t="shared" si="10"/>
        <v>1</v>
      </c>
      <c r="P48" s="67">
        <f t="shared" si="10"/>
        <v>3</v>
      </c>
      <c r="Q48" s="72">
        <f t="shared" si="10"/>
        <v>4</v>
      </c>
      <c r="R48" s="67">
        <f t="shared" si="10"/>
        <v>0</v>
      </c>
      <c r="S48" s="72">
        <f t="shared" si="10"/>
        <v>1</v>
      </c>
      <c r="T48" s="69">
        <f t="shared" si="10"/>
        <v>253</v>
      </c>
      <c r="U48" s="73">
        <f t="shared" si="10"/>
        <v>71</v>
      </c>
      <c r="V48" s="70">
        <f t="shared" si="10"/>
        <v>324</v>
      </c>
    </row>
    <row r="49" spans="1:22" ht="12.75">
      <c r="A49" s="101" t="s">
        <v>19</v>
      </c>
      <c r="B49" s="67">
        <f>SUM(B12,B18,B23,B30,B36,B42)</f>
        <v>15</v>
      </c>
      <c r="C49" s="72">
        <f aca="true" t="shared" si="11" ref="C49:V49">SUM(C12,C18,C23,C30,C36,C42)</f>
        <v>4</v>
      </c>
      <c r="D49" s="67">
        <f t="shared" si="11"/>
        <v>174</v>
      </c>
      <c r="E49" s="72">
        <f t="shared" si="11"/>
        <v>90</v>
      </c>
      <c r="F49" s="67">
        <f t="shared" si="11"/>
        <v>201</v>
      </c>
      <c r="G49" s="72">
        <f t="shared" si="11"/>
        <v>99</v>
      </c>
      <c r="H49" s="67">
        <f t="shared" si="11"/>
        <v>191</v>
      </c>
      <c r="I49" s="72">
        <f t="shared" si="11"/>
        <v>100</v>
      </c>
      <c r="J49" s="67">
        <f t="shared" si="11"/>
        <v>181</v>
      </c>
      <c r="K49" s="72">
        <f t="shared" si="11"/>
        <v>111</v>
      </c>
      <c r="L49" s="67">
        <f t="shared" si="11"/>
        <v>177</v>
      </c>
      <c r="M49" s="72">
        <f t="shared" si="11"/>
        <v>95</v>
      </c>
      <c r="N49" s="67">
        <f t="shared" si="11"/>
        <v>111</v>
      </c>
      <c r="O49" s="72">
        <f t="shared" si="11"/>
        <v>60</v>
      </c>
      <c r="P49" s="67">
        <f t="shared" si="11"/>
        <v>61</v>
      </c>
      <c r="Q49" s="72">
        <f t="shared" si="11"/>
        <v>23</v>
      </c>
      <c r="R49" s="67">
        <f t="shared" si="11"/>
        <v>47</v>
      </c>
      <c r="S49" s="72">
        <f t="shared" si="11"/>
        <v>22</v>
      </c>
      <c r="T49" s="69">
        <f t="shared" si="11"/>
        <v>1158</v>
      </c>
      <c r="U49" s="73">
        <f t="shared" si="11"/>
        <v>604</v>
      </c>
      <c r="V49" s="70">
        <f t="shared" si="11"/>
        <v>1762</v>
      </c>
    </row>
    <row r="50" spans="1:22" ht="12.75">
      <c r="A50" s="101" t="s">
        <v>37</v>
      </c>
      <c r="B50" s="67">
        <f>SUM(B43)</f>
        <v>0</v>
      </c>
      <c r="C50" s="72">
        <f aca="true" t="shared" si="12" ref="C50:V50">SUM(C43)</f>
        <v>0</v>
      </c>
      <c r="D50" s="67">
        <f t="shared" si="12"/>
        <v>24</v>
      </c>
      <c r="E50" s="72">
        <f t="shared" si="12"/>
        <v>7</v>
      </c>
      <c r="F50" s="67">
        <f t="shared" si="12"/>
        <v>32</v>
      </c>
      <c r="G50" s="72">
        <f t="shared" si="12"/>
        <v>6</v>
      </c>
      <c r="H50" s="67">
        <f t="shared" si="12"/>
        <v>19</v>
      </c>
      <c r="I50" s="72">
        <f t="shared" si="12"/>
        <v>9</v>
      </c>
      <c r="J50" s="67">
        <f t="shared" si="12"/>
        <v>31</v>
      </c>
      <c r="K50" s="72">
        <f t="shared" si="12"/>
        <v>10</v>
      </c>
      <c r="L50" s="67">
        <f t="shared" si="12"/>
        <v>20</v>
      </c>
      <c r="M50" s="72">
        <f t="shared" si="12"/>
        <v>9</v>
      </c>
      <c r="N50" s="67">
        <f t="shared" si="12"/>
        <v>15</v>
      </c>
      <c r="O50" s="72">
        <f t="shared" si="12"/>
        <v>7</v>
      </c>
      <c r="P50" s="67">
        <f t="shared" si="12"/>
        <v>11</v>
      </c>
      <c r="Q50" s="72">
        <f t="shared" si="12"/>
        <v>6</v>
      </c>
      <c r="R50" s="67">
        <f t="shared" si="12"/>
        <v>32</v>
      </c>
      <c r="S50" s="72">
        <f t="shared" si="12"/>
        <v>14</v>
      </c>
      <c r="T50" s="69">
        <f t="shared" si="12"/>
        <v>184</v>
      </c>
      <c r="U50" s="73">
        <f t="shared" si="12"/>
        <v>68</v>
      </c>
      <c r="V50" s="70">
        <f t="shared" si="12"/>
        <v>252</v>
      </c>
    </row>
    <row r="51" spans="1:22" ht="12.75">
      <c r="A51" s="101" t="s">
        <v>20</v>
      </c>
      <c r="B51" s="67">
        <f>SUM(B24)</f>
        <v>3</v>
      </c>
      <c r="C51" s="72">
        <f aca="true" t="shared" si="13" ref="C51:V51">SUM(C24)</f>
        <v>0</v>
      </c>
      <c r="D51" s="67">
        <f t="shared" si="13"/>
        <v>22</v>
      </c>
      <c r="E51" s="72">
        <f t="shared" si="13"/>
        <v>4</v>
      </c>
      <c r="F51" s="67">
        <f t="shared" si="13"/>
        <v>13</v>
      </c>
      <c r="G51" s="72">
        <f t="shared" si="13"/>
        <v>7</v>
      </c>
      <c r="H51" s="67">
        <f t="shared" si="13"/>
        <v>22</v>
      </c>
      <c r="I51" s="72">
        <f t="shared" si="13"/>
        <v>6</v>
      </c>
      <c r="J51" s="67">
        <f t="shared" si="13"/>
        <v>15</v>
      </c>
      <c r="K51" s="72">
        <f t="shared" si="13"/>
        <v>4</v>
      </c>
      <c r="L51" s="67">
        <f t="shared" si="13"/>
        <v>30</v>
      </c>
      <c r="M51" s="72">
        <f t="shared" si="13"/>
        <v>8</v>
      </c>
      <c r="N51" s="67">
        <f t="shared" si="13"/>
        <v>15</v>
      </c>
      <c r="O51" s="72">
        <f t="shared" si="13"/>
        <v>3</v>
      </c>
      <c r="P51" s="67">
        <f t="shared" si="13"/>
        <v>10</v>
      </c>
      <c r="Q51" s="72">
        <f t="shared" si="13"/>
        <v>2</v>
      </c>
      <c r="R51" s="67">
        <f t="shared" si="13"/>
        <v>7</v>
      </c>
      <c r="S51" s="72">
        <f t="shared" si="13"/>
        <v>2</v>
      </c>
      <c r="T51" s="69">
        <f t="shared" si="13"/>
        <v>137</v>
      </c>
      <c r="U51" s="73">
        <f t="shared" si="13"/>
        <v>36</v>
      </c>
      <c r="V51" s="70">
        <f t="shared" si="13"/>
        <v>173</v>
      </c>
    </row>
    <row r="52" spans="1:22" s="12" customFormat="1" ht="12.75">
      <c r="A52" s="12" t="s">
        <v>12</v>
      </c>
      <c r="B52" s="13">
        <f>SUM(B46:B51)</f>
        <v>240</v>
      </c>
      <c r="C52" s="14">
        <f aca="true" t="shared" si="14" ref="C52:V52">SUM(C46:C51)</f>
        <v>63</v>
      </c>
      <c r="D52" s="13">
        <f t="shared" si="14"/>
        <v>1856</v>
      </c>
      <c r="E52" s="14">
        <f t="shared" si="14"/>
        <v>930</v>
      </c>
      <c r="F52" s="13">
        <f t="shared" si="14"/>
        <v>2063</v>
      </c>
      <c r="G52" s="14">
        <f t="shared" si="14"/>
        <v>1099</v>
      </c>
      <c r="H52" s="13">
        <f t="shared" si="14"/>
        <v>2079</v>
      </c>
      <c r="I52" s="14">
        <f t="shared" si="14"/>
        <v>1138</v>
      </c>
      <c r="J52" s="13">
        <f t="shared" si="14"/>
        <v>2015</v>
      </c>
      <c r="K52" s="14">
        <f t="shared" si="14"/>
        <v>1109</v>
      </c>
      <c r="L52" s="13">
        <f t="shared" si="14"/>
        <v>1891</v>
      </c>
      <c r="M52" s="14">
        <f t="shared" si="14"/>
        <v>1012</v>
      </c>
      <c r="N52" s="13">
        <f t="shared" si="14"/>
        <v>1298</v>
      </c>
      <c r="O52" s="14">
        <f t="shared" si="14"/>
        <v>751</v>
      </c>
      <c r="P52" s="13">
        <f t="shared" si="14"/>
        <v>695</v>
      </c>
      <c r="Q52" s="14">
        <f t="shared" si="14"/>
        <v>450</v>
      </c>
      <c r="R52" s="13">
        <f t="shared" si="14"/>
        <v>1054</v>
      </c>
      <c r="S52" s="14">
        <f t="shared" si="14"/>
        <v>752</v>
      </c>
      <c r="T52" s="13">
        <f t="shared" si="14"/>
        <v>13191</v>
      </c>
      <c r="U52" s="14">
        <f t="shared" si="14"/>
        <v>7304</v>
      </c>
      <c r="V52" s="14">
        <f t="shared" si="14"/>
        <v>20495</v>
      </c>
    </row>
    <row r="54" spans="1:19" ht="12.75">
      <c r="A54" s="74" t="s">
        <v>38</v>
      </c>
      <c r="S54" s="3"/>
    </row>
    <row r="55" ht="12.75">
      <c r="A55" s="298" t="s">
        <v>186</v>
      </c>
    </row>
    <row r="56" ht="12.75">
      <c r="A56" s="298" t="s">
        <v>187</v>
      </c>
    </row>
    <row r="57" ht="12.75">
      <c r="A57" s="298" t="s">
        <v>188</v>
      </c>
    </row>
    <row r="58" ht="12.75">
      <c r="A58" s="298" t="s">
        <v>189</v>
      </c>
    </row>
    <row r="59" ht="12.75">
      <c r="A59" s="299" t="s">
        <v>190</v>
      </c>
    </row>
  </sheetData>
  <sheetProtection/>
  <mergeCells count="12">
    <mergeCell ref="F6:G6"/>
    <mergeCell ref="H6:I6"/>
    <mergeCell ref="R6:S6"/>
    <mergeCell ref="T6:V6"/>
    <mergeCell ref="A3:V3"/>
    <mergeCell ref="A4:V4"/>
    <mergeCell ref="J6:K6"/>
    <mergeCell ref="L6:M6"/>
    <mergeCell ref="N6:O6"/>
    <mergeCell ref="P6:Q6"/>
    <mergeCell ref="B6:C6"/>
    <mergeCell ref="D6:E6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r:id="rId1"/>
  <headerFooter alignWithMargins="0">
    <oddFooter>&amp;R&amp;A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M64" sqref="M64"/>
    </sheetView>
  </sheetViews>
  <sheetFormatPr defaultColWidth="9.140625" defaultRowHeight="12.75"/>
  <cols>
    <col min="1" max="1" width="27.00390625" style="5" customWidth="1"/>
    <col min="2" max="15" width="9.00390625" style="0" customWidth="1"/>
    <col min="16" max="16" width="9.00390625" style="5" customWidth="1"/>
    <col min="17" max="17" width="14.140625" style="0" customWidth="1"/>
    <col min="18" max="19" width="7.00390625" style="0" customWidth="1"/>
    <col min="20" max="20" width="9.28125" style="0" customWidth="1"/>
    <col min="21" max="21" width="18.140625" style="0" customWidth="1"/>
    <col min="22" max="23" width="13.421875" style="0" customWidth="1"/>
    <col min="24" max="24" width="10.57421875" style="0" customWidth="1"/>
    <col min="25" max="26" width="5.00390625" style="0" customWidth="1"/>
    <col min="27" max="27" width="10.57421875" style="0" customWidth="1"/>
    <col min="28" max="29" width="4.7109375" style="0" customWidth="1"/>
    <col min="30" max="30" width="10.28125" style="0" customWidth="1"/>
    <col min="31" max="31" width="19.00390625" style="0" customWidth="1"/>
    <col min="32" max="33" width="12.00390625" style="0" customWidth="1"/>
    <col min="34" max="34" width="10.57421875" style="0" customWidth="1"/>
    <col min="35" max="36" width="5.00390625" style="0" customWidth="1"/>
    <col min="37" max="37" width="10.57421875" style="0" customWidth="1"/>
    <col min="38" max="39" width="4.7109375" style="0" customWidth="1"/>
    <col min="40" max="40" width="10.28125" style="0" customWidth="1"/>
    <col min="41" max="41" width="17.57421875" style="0" customWidth="1"/>
    <col min="42" max="42" width="43.421875" style="0" customWidth="1"/>
    <col min="43" max="44" width="7.00390625" style="0" customWidth="1"/>
    <col min="45" max="45" width="9.28125" style="0" customWidth="1"/>
  </cols>
  <sheetData>
    <row r="1" ht="12.75">
      <c r="A1" s="4" t="s">
        <v>179</v>
      </c>
    </row>
    <row r="2" spans="1:16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2.75">
      <c r="A3" s="300" t="s">
        <v>66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ht="13.5" thickBot="1"/>
    <row r="5" spans="1:16" s="32" customFormat="1" ht="11.25">
      <c r="A5" s="75"/>
      <c r="B5" s="102" t="s">
        <v>51</v>
      </c>
      <c r="C5" s="103"/>
      <c r="D5" s="102" t="s">
        <v>52</v>
      </c>
      <c r="E5" s="103"/>
      <c r="F5" s="102" t="s">
        <v>53</v>
      </c>
      <c r="G5" s="103"/>
      <c r="H5" s="102" t="s">
        <v>54</v>
      </c>
      <c r="I5" s="103"/>
      <c r="J5" s="102" t="s">
        <v>55</v>
      </c>
      <c r="K5" s="103"/>
      <c r="L5" s="102" t="s">
        <v>56</v>
      </c>
      <c r="M5" s="103"/>
      <c r="N5" s="79"/>
      <c r="O5" s="80"/>
      <c r="P5" s="75"/>
    </row>
    <row r="6" spans="2:16" s="30" customFormat="1" ht="11.25">
      <c r="B6" s="85" t="s">
        <v>57</v>
      </c>
      <c r="C6" s="87"/>
      <c r="D6" s="85" t="s">
        <v>136</v>
      </c>
      <c r="E6" s="87"/>
      <c r="F6" s="85" t="s">
        <v>137</v>
      </c>
      <c r="G6" s="87"/>
      <c r="H6" s="85" t="s">
        <v>58</v>
      </c>
      <c r="I6" s="87"/>
      <c r="J6" s="85" t="s">
        <v>59</v>
      </c>
      <c r="K6" s="87"/>
      <c r="L6" s="85" t="s">
        <v>60</v>
      </c>
      <c r="M6" s="87"/>
      <c r="N6" s="104" t="s">
        <v>14</v>
      </c>
      <c r="O6" s="118"/>
      <c r="P6" s="118"/>
    </row>
    <row r="7" spans="2:14" s="30" customFormat="1" ht="11.25">
      <c r="B7" s="104" t="s">
        <v>61</v>
      </c>
      <c r="C7" s="105"/>
      <c r="D7" s="104" t="s">
        <v>62</v>
      </c>
      <c r="E7" s="105"/>
      <c r="F7" s="306" t="s">
        <v>63</v>
      </c>
      <c r="G7" s="307"/>
      <c r="H7" s="104" t="s">
        <v>64</v>
      </c>
      <c r="I7" s="105"/>
      <c r="J7" s="104" t="s">
        <v>63</v>
      </c>
      <c r="K7" s="105"/>
      <c r="L7" s="104" t="s">
        <v>63</v>
      </c>
      <c r="M7" s="105"/>
      <c r="N7" s="36"/>
    </row>
    <row r="8" spans="1:16" s="32" customFormat="1" ht="11.25">
      <c r="A8" s="30"/>
      <c r="B8" s="54" t="s">
        <v>63</v>
      </c>
      <c r="C8" s="243"/>
      <c r="D8" s="54" t="s">
        <v>63</v>
      </c>
      <c r="E8" s="84"/>
      <c r="F8" s="304"/>
      <c r="G8" s="305"/>
      <c r="H8" s="36"/>
      <c r="I8" s="30"/>
      <c r="J8" s="36"/>
      <c r="K8" s="30"/>
      <c r="L8" s="36"/>
      <c r="M8" s="30"/>
      <c r="N8" s="36"/>
      <c r="O8" s="30"/>
      <c r="P8" s="30"/>
    </row>
    <row r="9" spans="1:16" s="109" customFormat="1" ht="11.25">
      <c r="A9" s="93"/>
      <c r="B9" s="34" t="s">
        <v>0</v>
      </c>
      <c r="C9" s="35" t="s">
        <v>1</v>
      </c>
      <c r="D9" s="34" t="s">
        <v>0</v>
      </c>
      <c r="E9" s="35" t="s">
        <v>1</v>
      </c>
      <c r="F9" s="34" t="s">
        <v>0</v>
      </c>
      <c r="G9" s="35" t="s">
        <v>1</v>
      </c>
      <c r="H9" s="34" t="s">
        <v>0</v>
      </c>
      <c r="I9" s="35" t="s">
        <v>1</v>
      </c>
      <c r="J9" s="34" t="s">
        <v>0</v>
      </c>
      <c r="K9" s="35" t="s">
        <v>1</v>
      </c>
      <c r="L9" s="34" t="s">
        <v>0</v>
      </c>
      <c r="M9" s="35" t="s">
        <v>1</v>
      </c>
      <c r="N9" s="34" t="s">
        <v>0</v>
      </c>
      <c r="O9" s="35" t="s">
        <v>1</v>
      </c>
      <c r="P9" s="119" t="s">
        <v>13</v>
      </c>
    </row>
    <row r="10" spans="1:15" s="40" customFormat="1" ht="12.75">
      <c r="A10" s="16" t="s">
        <v>2</v>
      </c>
      <c r="B10" s="34"/>
      <c r="C10" s="35"/>
      <c r="D10" s="34"/>
      <c r="E10" s="35"/>
      <c r="F10" s="34"/>
      <c r="G10" s="35"/>
      <c r="H10" s="34"/>
      <c r="I10" s="35"/>
      <c r="J10" s="34"/>
      <c r="K10" s="35"/>
      <c r="L10" s="34"/>
      <c r="M10" s="35"/>
      <c r="N10" s="34"/>
      <c r="O10" s="35"/>
    </row>
    <row r="11" spans="1:16" ht="12.75">
      <c r="A11" s="19" t="s">
        <v>16</v>
      </c>
      <c r="B11" s="21">
        <v>301</v>
      </c>
      <c r="C11" s="20">
        <v>316</v>
      </c>
      <c r="D11" s="21">
        <v>255</v>
      </c>
      <c r="E11" s="20">
        <v>170</v>
      </c>
      <c r="F11" s="21">
        <v>98</v>
      </c>
      <c r="G11" s="20">
        <v>25</v>
      </c>
      <c r="H11" s="21">
        <v>280</v>
      </c>
      <c r="I11" s="20">
        <v>75</v>
      </c>
      <c r="J11" s="21">
        <v>0</v>
      </c>
      <c r="K11" s="20">
        <v>0</v>
      </c>
      <c r="L11" s="21">
        <v>16</v>
      </c>
      <c r="M11" s="20">
        <v>3</v>
      </c>
      <c r="N11" s="8">
        <f aca="true" t="shared" si="0" ref="N11:O15">SUM(L11,J11,H11,F11,D11,B11)</f>
        <v>950</v>
      </c>
      <c r="O11" s="10">
        <f t="shared" si="0"/>
        <v>589</v>
      </c>
      <c r="P11" s="10">
        <f>SUM(N11:O11)</f>
        <v>1539</v>
      </c>
    </row>
    <row r="12" spans="1:16" ht="12.75">
      <c r="A12" s="19" t="s">
        <v>17</v>
      </c>
      <c r="B12" s="21">
        <v>774</v>
      </c>
      <c r="C12" s="22">
        <v>611</v>
      </c>
      <c r="D12" s="21">
        <v>534</v>
      </c>
      <c r="E12" s="22">
        <v>355</v>
      </c>
      <c r="F12" s="21">
        <v>322</v>
      </c>
      <c r="G12" s="22">
        <v>39</v>
      </c>
      <c r="H12" s="21">
        <v>301</v>
      </c>
      <c r="I12" s="22">
        <v>139</v>
      </c>
      <c r="J12" s="21">
        <v>26</v>
      </c>
      <c r="K12" s="22">
        <v>16</v>
      </c>
      <c r="L12" s="21">
        <v>133</v>
      </c>
      <c r="M12" s="22">
        <v>29</v>
      </c>
      <c r="N12" s="8">
        <f t="shared" si="0"/>
        <v>2090</v>
      </c>
      <c r="O12" s="9">
        <f t="shared" si="0"/>
        <v>1189</v>
      </c>
      <c r="P12" s="10">
        <f>SUM(N12:O12)</f>
        <v>3279</v>
      </c>
    </row>
    <row r="13" spans="1:16" ht="12.75">
      <c r="A13" s="19" t="s">
        <v>18</v>
      </c>
      <c r="B13" s="21">
        <v>0</v>
      </c>
      <c r="C13" s="22">
        <v>0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22">
        <v>0</v>
      </c>
      <c r="J13" s="21">
        <v>0</v>
      </c>
      <c r="K13" s="22">
        <v>0</v>
      </c>
      <c r="L13" s="21">
        <v>0</v>
      </c>
      <c r="M13" s="22">
        <v>0</v>
      </c>
      <c r="N13" s="8">
        <f t="shared" si="0"/>
        <v>0</v>
      </c>
      <c r="O13" s="9">
        <f t="shared" si="0"/>
        <v>0</v>
      </c>
      <c r="P13" s="10">
        <f>SUM(N13:O13)</f>
        <v>0</v>
      </c>
    </row>
    <row r="14" spans="1:16" ht="12.75">
      <c r="A14" s="19" t="s">
        <v>19</v>
      </c>
      <c r="B14" s="21">
        <v>361</v>
      </c>
      <c r="C14" s="22">
        <v>239</v>
      </c>
      <c r="D14" s="21">
        <v>119</v>
      </c>
      <c r="E14" s="22">
        <v>57</v>
      </c>
      <c r="F14" s="21">
        <v>80</v>
      </c>
      <c r="G14" s="22">
        <v>15</v>
      </c>
      <c r="H14" s="21">
        <v>18</v>
      </c>
      <c r="I14" s="22">
        <v>18</v>
      </c>
      <c r="J14" s="21">
        <v>1</v>
      </c>
      <c r="K14" s="22">
        <v>1</v>
      </c>
      <c r="L14" s="21">
        <v>39</v>
      </c>
      <c r="M14" s="22">
        <v>12</v>
      </c>
      <c r="N14" s="8">
        <f t="shared" si="0"/>
        <v>618</v>
      </c>
      <c r="O14" s="9">
        <f t="shared" si="0"/>
        <v>342</v>
      </c>
      <c r="P14" s="10">
        <f>SUM(N14:O14)</f>
        <v>960</v>
      </c>
    </row>
    <row r="15" spans="1:16" s="12" customFormat="1" ht="12.75">
      <c r="A15" s="7" t="s">
        <v>12</v>
      </c>
      <c r="B15" s="59">
        <v>1436</v>
      </c>
      <c r="C15" s="60">
        <v>1166</v>
      </c>
      <c r="D15" s="59">
        <v>908</v>
      </c>
      <c r="E15" s="60">
        <v>582</v>
      </c>
      <c r="F15" s="59">
        <v>500</v>
      </c>
      <c r="G15" s="60">
        <v>79</v>
      </c>
      <c r="H15" s="59">
        <v>599</v>
      </c>
      <c r="I15" s="60">
        <v>232</v>
      </c>
      <c r="J15" s="59">
        <v>27</v>
      </c>
      <c r="K15" s="60">
        <v>17</v>
      </c>
      <c r="L15" s="59">
        <v>188</v>
      </c>
      <c r="M15" s="60">
        <v>44</v>
      </c>
      <c r="N15" s="59">
        <f t="shared" si="0"/>
        <v>3658</v>
      </c>
      <c r="O15" s="60">
        <f t="shared" si="0"/>
        <v>2120</v>
      </c>
      <c r="P15" s="60">
        <f>SUM(N15:O15)</f>
        <v>5778</v>
      </c>
    </row>
    <row r="16" spans="1:16" s="12" customFormat="1" ht="12.75">
      <c r="A16" s="28" t="s">
        <v>6</v>
      </c>
      <c r="B16" s="61"/>
      <c r="C16" s="62"/>
      <c r="D16" s="61"/>
      <c r="E16" s="62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62"/>
    </row>
    <row r="17" spans="1:16" ht="12.75">
      <c r="A17" s="19" t="s">
        <v>16</v>
      </c>
      <c r="B17" s="21">
        <v>129</v>
      </c>
      <c r="C17" s="20">
        <v>66</v>
      </c>
      <c r="D17" s="21">
        <v>49</v>
      </c>
      <c r="E17" s="20">
        <v>30</v>
      </c>
      <c r="F17" s="21">
        <v>6</v>
      </c>
      <c r="G17" s="20">
        <v>2</v>
      </c>
      <c r="H17" s="21">
        <v>60</v>
      </c>
      <c r="I17" s="20">
        <v>19</v>
      </c>
      <c r="J17" s="21">
        <v>0</v>
      </c>
      <c r="K17" s="20">
        <v>0</v>
      </c>
      <c r="L17" s="21">
        <v>0</v>
      </c>
      <c r="M17" s="20">
        <v>0</v>
      </c>
      <c r="N17" s="8">
        <f aca="true" t="shared" si="1" ref="N17:O21">SUM(L17,J17,H17,F17,D17,B17)</f>
        <v>244</v>
      </c>
      <c r="O17" s="10">
        <f t="shared" si="1"/>
        <v>117</v>
      </c>
      <c r="P17" s="10">
        <f>SUM(N17:O17)</f>
        <v>361</v>
      </c>
    </row>
    <row r="18" spans="1:16" ht="12.75">
      <c r="A18" s="19" t="s">
        <v>17</v>
      </c>
      <c r="B18" s="21">
        <v>218</v>
      </c>
      <c r="C18" s="22">
        <v>193</v>
      </c>
      <c r="D18" s="21">
        <v>240</v>
      </c>
      <c r="E18" s="22">
        <v>176</v>
      </c>
      <c r="F18" s="21">
        <v>110</v>
      </c>
      <c r="G18" s="22">
        <v>24</v>
      </c>
      <c r="H18" s="21">
        <v>18</v>
      </c>
      <c r="I18" s="22">
        <v>20</v>
      </c>
      <c r="J18" s="21">
        <v>0</v>
      </c>
      <c r="K18" s="22">
        <v>0</v>
      </c>
      <c r="L18" s="21">
        <v>0</v>
      </c>
      <c r="M18" s="22">
        <v>0</v>
      </c>
      <c r="N18" s="8">
        <f t="shared" si="1"/>
        <v>586</v>
      </c>
      <c r="O18" s="9">
        <f t="shared" si="1"/>
        <v>413</v>
      </c>
      <c r="P18" s="10">
        <f>SUM(N18:O18)</f>
        <v>999</v>
      </c>
    </row>
    <row r="19" spans="1:16" ht="12.75">
      <c r="A19" s="19" t="s">
        <v>18</v>
      </c>
      <c r="B19" s="21">
        <v>0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22">
        <v>0</v>
      </c>
      <c r="J19" s="21">
        <v>0</v>
      </c>
      <c r="K19" s="22">
        <v>0</v>
      </c>
      <c r="L19" s="21">
        <v>0</v>
      </c>
      <c r="M19" s="22">
        <v>0</v>
      </c>
      <c r="N19" s="8">
        <f t="shared" si="1"/>
        <v>0</v>
      </c>
      <c r="O19" s="9">
        <f t="shared" si="1"/>
        <v>0</v>
      </c>
      <c r="P19" s="10">
        <f>SUM(N19:O19)</f>
        <v>0</v>
      </c>
    </row>
    <row r="20" spans="1:16" ht="12.75">
      <c r="A20" s="19" t="s">
        <v>19</v>
      </c>
      <c r="B20" s="21">
        <v>236</v>
      </c>
      <c r="C20" s="22">
        <v>117</v>
      </c>
      <c r="D20" s="21">
        <v>0</v>
      </c>
      <c r="E20" s="22">
        <v>0</v>
      </c>
      <c r="F20" s="21">
        <v>33</v>
      </c>
      <c r="G20" s="22">
        <v>4</v>
      </c>
      <c r="H20" s="21">
        <v>1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8">
        <f t="shared" si="1"/>
        <v>270</v>
      </c>
      <c r="O20" s="9">
        <f t="shared" si="1"/>
        <v>121</v>
      </c>
      <c r="P20" s="10">
        <f>SUM(N20:O20)</f>
        <v>391</v>
      </c>
    </row>
    <row r="21" spans="1:16" s="12" customFormat="1" ht="12.75">
      <c r="A21" s="7" t="s">
        <v>12</v>
      </c>
      <c r="B21" s="59">
        <v>583</v>
      </c>
      <c r="C21" s="60">
        <v>376</v>
      </c>
      <c r="D21" s="59">
        <v>289</v>
      </c>
      <c r="E21" s="60">
        <v>206</v>
      </c>
      <c r="F21" s="59">
        <v>149</v>
      </c>
      <c r="G21" s="60">
        <v>30</v>
      </c>
      <c r="H21" s="59">
        <v>79</v>
      </c>
      <c r="I21" s="60">
        <v>39</v>
      </c>
      <c r="J21" s="59">
        <v>0</v>
      </c>
      <c r="K21" s="60">
        <v>0</v>
      </c>
      <c r="L21" s="59">
        <v>0</v>
      </c>
      <c r="M21" s="60">
        <v>0</v>
      </c>
      <c r="N21" s="59">
        <f t="shared" si="1"/>
        <v>1100</v>
      </c>
      <c r="O21" s="60">
        <f t="shared" si="1"/>
        <v>651</v>
      </c>
      <c r="P21" s="60">
        <f>SUM(N21:O21)</f>
        <v>1751</v>
      </c>
    </row>
    <row r="22" spans="1:16" s="12" customFormat="1" ht="12.75">
      <c r="A22" s="28" t="s">
        <v>7</v>
      </c>
      <c r="B22" s="61"/>
      <c r="C22" s="62"/>
      <c r="D22" s="61"/>
      <c r="E22" s="62"/>
      <c r="F22" s="61"/>
      <c r="G22" s="62"/>
      <c r="H22" s="61"/>
      <c r="I22" s="62"/>
      <c r="J22" s="61"/>
      <c r="K22" s="62"/>
      <c r="L22" s="61"/>
      <c r="M22" s="62"/>
      <c r="N22" s="61"/>
      <c r="O22" s="62"/>
      <c r="P22" s="62"/>
    </row>
    <row r="23" spans="1:16" ht="12.75">
      <c r="A23" s="19" t="s">
        <v>16</v>
      </c>
      <c r="B23" s="21">
        <v>0</v>
      </c>
      <c r="C23" s="20">
        <v>0</v>
      </c>
      <c r="D23" s="21">
        <v>32</v>
      </c>
      <c r="E23" s="20">
        <v>33</v>
      </c>
      <c r="F23" s="21">
        <v>0</v>
      </c>
      <c r="G23" s="20">
        <v>0</v>
      </c>
      <c r="H23" s="21">
        <v>25</v>
      </c>
      <c r="I23" s="20">
        <v>15</v>
      </c>
      <c r="J23" s="21">
        <v>0</v>
      </c>
      <c r="K23" s="20">
        <v>0</v>
      </c>
      <c r="L23" s="21">
        <v>0</v>
      </c>
      <c r="M23" s="20">
        <v>0</v>
      </c>
      <c r="N23" s="8">
        <f aca="true" t="shared" si="2" ref="N23:O27">SUM(L23,J23,H23,F23,D23,B23)</f>
        <v>57</v>
      </c>
      <c r="O23" s="10">
        <f t="shared" si="2"/>
        <v>48</v>
      </c>
      <c r="P23" s="10">
        <f>SUM(N23:O23)</f>
        <v>105</v>
      </c>
    </row>
    <row r="24" spans="1:16" ht="12.75">
      <c r="A24" s="19" t="s">
        <v>17</v>
      </c>
      <c r="B24" s="21">
        <v>55</v>
      </c>
      <c r="C24" s="22">
        <v>62</v>
      </c>
      <c r="D24" s="21">
        <v>47</v>
      </c>
      <c r="E24" s="22">
        <v>40</v>
      </c>
      <c r="F24" s="21">
        <v>0</v>
      </c>
      <c r="G24" s="22">
        <v>0</v>
      </c>
      <c r="H24" s="21">
        <v>2</v>
      </c>
      <c r="I24" s="22">
        <v>6</v>
      </c>
      <c r="J24" s="21">
        <v>35</v>
      </c>
      <c r="K24" s="22">
        <v>37</v>
      </c>
      <c r="L24" s="21">
        <v>90</v>
      </c>
      <c r="M24" s="22">
        <v>15</v>
      </c>
      <c r="N24" s="8">
        <f t="shared" si="2"/>
        <v>229</v>
      </c>
      <c r="O24" s="9">
        <f t="shared" si="2"/>
        <v>160</v>
      </c>
      <c r="P24" s="10">
        <f>SUM(N24:O24)</f>
        <v>389</v>
      </c>
    </row>
    <row r="25" spans="1:16" ht="12.75">
      <c r="A25" s="19" t="s">
        <v>19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8">
        <f t="shared" si="2"/>
        <v>0</v>
      </c>
      <c r="O25" s="9">
        <f t="shared" si="2"/>
        <v>0</v>
      </c>
      <c r="P25" s="10">
        <f>SUM(N25:O25)</f>
        <v>0</v>
      </c>
    </row>
    <row r="26" spans="1:16" ht="12.75">
      <c r="A26" s="19" t="s">
        <v>20</v>
      </c>
      <c r="B26" s="21">
        <v>33</v>
      </c>
      <c r="C26" s="22">
        <v>13</v>
      </c>
      <c r="D26" s="21">
        <v>0</v>
      </c>
      <c r="E26" s="22">
        <v>0</v>
      </c>
      <c r="F26" s="21">
        <v>14</v>
      </c>
      <c r="G26" s="22">
        <v>0</v>
      </c>
      <c r="H26" s="21">
        <v>0</v>
      </c>
      <c r="I26" s="22">
        <v>0</v>
      </c>
      <c r="J26" s="21">
        <v>3</v>
      </c>
      <c r="K26" s="22">
        <v>3</v>
      </c>
      <c r="L26" s="21">
        <v>87</v>
      </c>
      <c r="M26" s="22">
        <v>20</v>
      </c>
      <c r="N26" s="8">
        <f t="shared" si="2"/>
        <v>137</v>
      </c>
      <c r="O26" s="9">
        <f t="shared" si="2"/>
        <v>36</v>
      </c>
      <c r="P26" s="10">
        <f>SUM(N26:O26)</f>
        <v>173</v>
      </c>
    </row>
    <row r="27" spans="1:16" s="12" customFormat="1" ht="12.75">
      <c r="A27" s="7" t="s">
        <v>12</v>
      </c>
      <c r="B27" s="59">
        <v>88</v>
      </c>
      <c r="C27" s="60">
        <v>75</v>
      </c>
      <c r="D27" s="59">
        <v>79</v>
      </c>
      <c r="E27" s="60">
        <v>73</v>
      </c>
      <c r="F27" s="59">
        <v>14</v>
      </c>
      <c r="G27" s="60">
        <v>0</v>
      </c>
      <c r="H27" s="59">
        <v>27</v>
      </c>
      <c r="I27" s="60">
        <v>21</v>
      </c>
      <c r="J27" s="59">
        <v>38</v>
      </c>
      <c r="K27" s="60">
        <v>40</v>
      </c>
      <c r="L27" s="59">
        <v>177</v>
      </c>
      <c r="M27" s="60">
        <v>35</v>
      </c>
      <c r="N27" s="59">
        <f t="shared" si="2"/>
        <v>423</v>
      </c>
      <c r="O27" s="60">
        <f t="shared" si="2"/>
        <v>244</v>
      </c>
      <c r="P27" s="60">
        <f>SUM(N27:O27)</f>
        <v>667</v>
      </c>
    </row>
    <row r="28" spans="1:16" s="12" customFormat="1" ht="12.75">
      <c r="A28" s="28" t="s">
        <v>8</v>
      </c>
      <c r="B28" s="61"/>
      <c r="C28" s="62"/>
      <c r="D28" s="61"/>
      <c r="E28" s="62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2"/>
    </row>
    <row r="29" spans="1:16" ht="12.75">
      <c r="A29" s="19" t="s">
        <v>16</v>
      </c>
      <c r="B29" s="21">
        <v>285</v>
      </c>
      <c r="C29" s="20">
        <v>211</v>
      </c>
      <c r="D29" s="21">
        <v>121</v>
      </c>
      <c r="E29" s="20">
        <v>100</v>
      </c>
      <c r="F29" s="21">
        <v>113</v>
      </c>
      <c r="G29" s="20">
        <v>30</v>
      </c>
      <c r="H29" s="21">
        <v>258</v>
      </c>
      <c r="I29" s="20">
        <v>50</v>
      </c>
      <c r="J29" s="21">
        <v>4</v>
      </c>
      <c r="K29" s="20">
        <v>0</v>
      </c>
      <c r="L29" s="21">
        <v>0</v>
      </c>
      <c r="M29" s="20">
        <v>0</v>
      </c>
      <c r="N29" s="8">
        <f aca="true" t="shared" si="3" ref="N29:O33">SUM(L29,J29,H29,F29,D29,B29)</f>
        <v>781</v>
      </c>
      <c r="O29" s="10">
        <f t="shared" si="3"/>
        <v>391</v>
      </c>
      <c r="P29" s="10">
        <f>SUM(N29:O29)</f>
        <v>1172</v>
      </c>
    </row>
    <row r="30" spans="1:16" ht="12.75">
      <c r="A30" s="19" t="s">
        <v>17</v>
      </c>
      <c r="B30" s="21">
        <v>785</v>
      </c>
      <c r="C30" s="22">
        <v>563</v>
      </c>
      <c r="D30" s="21">
        <v>498</v>
      </c>
      <c r="E30" s="22">
        <v>342</v>
      </c>
      <c r="F30" s="21">
        <v>228</v>
      </c>
      <c r="G30" s="22">
        <v>34</v>
      </c>
      <c r="H30" s="21">
        <v>118</v>
      </c>
      <c r="I30" s="22">
        <v>55</v>
      </c>
      <c r="J30" s="21">
        <v>34</v>
      </c>
      <c r="K30" s="22">
        <v>24</v>
      </c>
      <c r="L30" s="21">
        <v>112</v>
      </c>
      <c r="M30" s="22">
        <v>26</v>
      </c>
      <c r="N30" s="8">
        <f t="shared" si="3"/>
        <v>1775</v>
      </c>
      <c r="O30" s="9">
        <f t="shared" si="3"/>
        <v>1044</v>
      </c>
      <c r="P30" s="10">
        <f>SUM(N30:O30)</f>
        <v>2819</v>
      </c>
    </row>
    <row r="31" spans="1:16" ht="12.75">
      <c r="A31" s="19" t="s">
        <v>18</v>
      </c>
      <c r="B31" s="21">
        <v>0</v>
      </c>
      <c r="C31" s="22">
        <v>0</v>
      </c>
      <c r="D31" s="21">
        <v>0</v>
      </c>
      <c r="E31" s="22">
        <v>0</v>
      </c>
      <c r="F31" s="21">
        <v>0</v>
      </c>
      <c r="G31" s="22">
        <v>0</v>
      </c>
      <c r="H31" s="21">
        <v>0</v>
      </c>
      <c r="I31" s="22">
        <v>0</v>
      </c>
      <c r="J31" s="21">
        <v>0</v>
      </c>
      <c r="K31" s="22">
        <v>0</v>
      </c>
      <c r="L31" s="21">
        <v>0</v>
      </c>
      <c r="M31" s="22">
        <v>0</v>
      </c>
      <c r="N31" s="8">
        <f t="shared" si="3"/>
        <v>0</v>
      </c>
      <c r="O31" s="9">
        <f t="shared" si="3"/>
        <v>0</v>
      </c>
      <c r="P31" s="10">
        <f>SUM(N31:O31)</f>
        <v>0</v>
      </c>
    </row>
    <row r="32" spans="1:16" ht="12.75">
      <c r="A32" s="19" t="s">
        <v>19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s="12" customFormat="1" ht="12.75">
      <c r="A33" s="7" t="s">
        <v>12</v>
      </c>
      <c r="B33" s="59">
        <v>1070</v>
      </c>
      <c r="C33" s="60">
        <v>774</v>
      </c>
      <c r="D33" s="59">
        <v>619</v>
      </c>
      <c r="E33" s="60">
        <v>442</v>
      </c>
      <c r="F33" s="59">
        <v>341</v>
      </c>
      <c r="G33" s="60">
        <v>64</v>
      </c>
      <c r="H33" s="59">
        <v>376</v>
      </c>
      <c r="I33" s="60">
        <v>105</v>
      </c>
      <c r="J33" s="59">
        <v>38</v>
      </c>
      <c r="K33" s="60">
        <v>24</v>
      </c>
      <c r="L33" s="59">
        <v>112</v>
      </c>
      <c r="M33" s="60">
        <v>26</v>
      </c>
      <c r="N33" s="59">
        <f t="shared" si="3"/>
        <v>2556</v>
      </c>
      <c r="O33" s="60">
        <f t="shared" si="3"/>
        <v>1435</v>
      </c>
      <c r="P33" s="60">
        <f>SUM(N33:O33)</f>
        <v>3991</v>
      </c>
    </row>
    <row r="34" spans="1:16" s="12" customFormat="1" ht="12.75">
      <c r="A34" s="28" t="s">
        <v>9</v>
      </c>
      <c r="B34" s="61"/>
      <c r="C34" s="62"/>
      <c r="D34" s="61"/>
      <c r="E34" s="62"/>
      <c r="F34" s="61"/>
      <c r="G34" s="62"/>
      <c r="H34" s="61"/>
      <c r="I34" s="62"/>
      <c r="J34" s="61"/>
      <c r="K34" s="62"/>
      <c r="L34" s="61"/>
      <c r="M34" s="62"/>
      <c r="N34" s="61"/>
      <c r="O34" s="62"/>
      <c r="P34" s="62"/>
    </row>
    <row r="35" spans="1:16" ht="12.75">
      <c r="A35" s="19" t="s">
        <v>16</v>
      </c>
      <c r="B35" s="21">
        <v>238</v>
      </c>
      <c r="C35" s="20">
        <v>162</v>
      </c>
      <c r="D35" s="21">
        <v>287</v>
      </c>
      <c r="E35" s="20">
        <v>214</v>
      </c>
      <c r="F35" s="21">
        <v>51</v>
      </c>
      <c r="G35" s="20">
        <v>22</v>
      </c>
      <c r="H35" s="21">
        <v>180</v>
      </c>
      <c r="I35" s="20">
        <v>53</v>
      </c>
      <c r="J35" s="21">
        <v>0</v>
      </c>
      <c r="K35" s="20">
        <v>0</v>
      </c>
      <c r="L35" s="21">
        <v>10</v>
      </c>
      <c r="M35" s="20">
        <v>4</v>
      </c>
      <c r="N35" s="8">
        <f aca="true" t="shared" si="4" ref="N35:O39">SUM(L35,J35,H35,F35,D35,B35)</f>
        <v>766</v>
      </c>
      <c r="O35" s="10">
        <f t="shared" si="4"/>
        <v>455</v>
      </c>
      <c r="P35" s="10">
        <f>SUM(N35:O35)</f>
        <v>1221</v>
      </c>
    </row>
    <row r="36" spans="1:16" ht="12.75">
      <c r="A36" s="19" t="s">
        <v>17</v>
      </c>
      <c r="B36" s="21">
        <v>728</v>
      </c>
      <c r="C36" s="22">
        <v>533</v>
      </c>
      <c r="D36" s="21">
        <v>475</v>
      </c>
      <c r="E36" s="22">
        <v>338</v>
      </c>
      <c r="F36" s="21">
        <v>303</v>
      </c>
      <c r="G36" s="22">
        <v>50</v>
      </c>
      <c r="H36" s="21">
        <v>142</v>
      </c>
      <c r="I36" s="22">
        <v>89</v>
      </c>
      <c r="J36" s="21">
        <v>26</v>
      </c>
      <c r="K36" s="22">
        <v>26</v>
      </c>
      <c r="L36" s="21">
        <v>196</v>
      </c>
      <c r="M36" s="22">
        <v>38</v>
      </c>
      <c r="N36" s="8">
        <f t="shared" si="4"/>
        <v>1870</v>
      </c>
      <c r="O36" s="9">
        <f t="shared" si="4"/>
        <v>1074</v>
      </c>
      <c r="P36" s="10">
        <f>SUM(N36:O36)</f>
        <v>2944</v>
      </c>
    </row>
    <row r="37" spans="1:16" ht="12.75">
      <c r="A37" s="19" t="s">
        <v>18</v>
      </c>
      <c r="B37" s="21">
        <v>69</v>
      </c>
      <c r="C37" s="22">
        <v>54</v>
      </c>
      <c r="D37" s="21">
        <v>0</v>
      </c>
      <c r="E37" s="22">
        <v>0</v>
      </c>
      <c r="F37" s="21">
        <v>83</v>
      </c>
      <c r="G37" s="22">
        <v>1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8">
        <f t="shared" si="4"/>
        <v>152</v>
      </c>
      <c r="O37" s="9">
        <f t="shared" si="4"/>
        <v>55</v>
      </c>
      <c r="P37" s="10">
        <f>SUM(N37:O37)</f>
        <v>207</v>
      </c>
    </row>
    <row r="38" spans="1:16" ht="12.75">
      <c r="A38" s="19" t="s">
        <v>19</v>
      </c>
      <c r="B38" s="21">
        <v>91</v>
      </c>
      <c r="C38" s="22">
        <v>96</v>
      </c>
      <c r="D38" s="21">
        <v>70</v>
      </c>
      <c r="E38" s="22">
        <v>31</v>
      </c>
      <c r="F38" s="21">
        <v>17</v>
      </c>
      <c r="G38" s="22">
        <v>12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8">
        <f t="shared" si="4"/>
        <v>178</v>
      </c>
      <c r="O38" s="9">
        <f t="shared" si="4"/>
        <v>139</v>
      </c>
      <c r="P38" s="10">
        <f>SUM(N38:O38)</f>
        <v>317</v>
      </c>
    </row>
    <row r="39" spans="1:16" s="12" customFormat="1" ht="12.75">
      <c r="A39" s="7" t="s">
        <v>12</v>
      </c>
      <c r="B39" s="59">
        <v>1126</v>
      </c>
      <c r="C39" s="60">
        <v>845</v>
      </c>
      <c r="D39" s="59">
        <v>832</v>
      </c>
      <c r="E39" s="60">
        <v>583</v>
      </c>
      <c r="F39" s="59">
        <v>454</v>
      </c>
      <c r="G39" s="60">
        <v>85</v>
      </c>
      <c r="H39" s="59">
        <v>322</v>
      </c>
      <c r="I39" s="60">
        <v>142</v>
      </c>
      <c r="J39" s="59">
        <v>26</v>
      </c>
      <c r="K39" s="60">
        <v>26</v>
      </c>
      <c r="L39" s="59">
        <v>206</v>
      </c>
      <c r="M39" s="60">
        <v>42</v>
      </c>
      <c r="N39" s="59">
        <f t="shared" si="4"/>
        <v>2966</v>
      </c>
      <c r="O39" s="60">
        <f t="shared" si="4"/>
        <v>1723</v>
      </c>
      <c r="P39" s="60">
        <f>SUM(N39:O39)</f>
        <v>4689</v>
      </c>
    </row>
    <row r="40" spans="1:16" s="12" customFormat="1" ht="12.75">
      <c r="A40" s="28" t="s">
        <v>10</v>
      </c>
      <c r="B40" s="61"/>
      <c r="C40" s="62"/>
      <c r="D40" s="61"/>
      <c r="E40" s="62"/>
      <c r="F40" s="61"/>
      <c r="G40" s="62"/>
      <c r="H40" s="61"/>
      <c r="I40" s="62"/>
      <c r="J40" s="61"/>
      <c r="K40" s="62"/>
      <c r="L40" s="61"/>
      <c r="M40" s="62"/>
      <c r="N40" s="61"/>
      <c r="O40" s="62"/>
      <c r="P40" s="62"/>
    </row>
    <row r="41" spans="1:16" ht="12.75">
      <c r="A41" s="19" t="s">
        <v>16</v>
      </c>
      <c r="B41" s="21">
        <v>219</v>
      </c>
      <c r="C41" s="20">
        <v>177</v>
      </c>
      <c r="D41" s="21">
        <v>158</v>
      </c>
      <c r="E41" s="20">
        <v>93</v>
      </c>
      <c r="F41" s="21">
        <v>71</v>
      </c>
      <c r="G41" s="20">
        <v>15</v>
      </c>
      <c r="H41" s="21">
        <v>82</v>
      </c>
      <c r="I41" s="20">
        <v>23</v>
      </c>
      <c r="J41" s="21">
        <v>0</v>
      </c>
      <c r="K41" s="20">
        <v>0</v>
      </c>
      <c r="L41" s="21">
        <v>9</v>
      </c>
      <c r="M41" s="20">
        <v>1</v>
      </c>
      <c r="N41" s="8">
        <f aca="true" t="shared" si="5" ref="N41:N46">SUM(L41,J41,H41,F41,D41,B41)</f>
        <v>539</v>
      </c>
      <c r="O41" s="10">
        <f aca="true" t="shared" si="6" ref="O41:O46">SUM(M41,K41,I41,G41,E41,C41)</f>
        <v>309</v>
      </c>
      <c r="P41" s="10">
        <f aca="true" t="shared" si="7" ref="P41:P46">SUM(N41:O41)</f>
        <v>848</v>
      </c>
    </row>
    <row r="42" spans="1:16" ht="12.75">
      <c r="A42" s="19" t="s">
        <v>17</v>
      </c>
      <c r="B42" s="21">
        <v>565</v>
      </c>
      <c r="C42" s="22">
        <v>320</v>
      </c>
      <c r="D42" s="21">
        <v>304</v>
      </c>
      <c r="E42" s="22">
        <v>221</v>
      </c>
      <c r="F42" s="21">
        <v>530</v>
      </c>
      <c r="G42" s="22">
        <v>105</v>
      </c>
      <c r="H42" s="21">
        <v>49</v>
      </c>
      <c r="I42" s="22">
        <v>45</v>
      </c>
      <c r="J42" s="21">
        <v>0</v>
      </c>
      <c r="K42" s="22">
        <v>0</v>
      </c>
      <c r="L42" s="21">
        <v>124</v>
      </c>
      <c r="M42" s="22">
        <v>45</v>
      </c>
      <c r="N42" s="8">
        <f t="shared" si="5"/>
        <v>1572</v>
      </c>
      <c r="O42" s="9">
        <f t="shared" si="6"/>
        <v>736</v>
      </c>
      <c r="P42" s="10">
        <f t="shared" si="7"/>
        <v>2308</v>
      </c>
    </row>
    <row r="43" spans="1:16" ht="12.75">
      <c r="A43" s="19" t="s">
        <v>18</v>
      </c>
      <c r="B43" s="21">
        <v>26</v>
      </c>
      <c r="C43" s="22">
        <v>4</v>
      </c>
      <c r="D43" s="21">
        <v>0</v>
      </c>
      <c r="E43" s="22">
        <v>0</v>
      </c>
      <c r="F43" s="21">
        <v>75</v>
      </c>
      <c r="G43" s="22">
        <v>12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8">
        <f t="shared" si="5"/>
        <v>101</v>
      </c>
      <c r="O43" s="9">
        <f t="shared" si="6"/>
        <v>16</v>
      </c>
      <c r="P43" s="10">
        <f t="shared" si="7"/>
        <v>117</v>
      </c>
    </row>
    <row r="44" spans="1:16" ht="12.75">
      <c r="A44" s="19" t="s">
        <v>19</v>
      </c>
      <c r="B44" s="21">
        <v>91</v>
      </c>
      <c r="C44" s="22">
        <v>1</v>
      </c>
      <c r="D44" s="21">
        <v>0</v>
      </c>
      <c r="E44" s="22">
        <v>0</v>
      </c>
      <c r="F44" s="21">
        <v>1</v>
      </c>
      <c r="G44" s="22">
        <v>1</v>
      </c>
      <c r="H44" s="21">
        <v>0</v>
      </c>
      <c r="I44" s="22">
        <v>0</v>
      </c>
      <c r="J44" s="21">
        <v>0</v>
      </c>
      <c r="K44" s="22">
        <v>0</v>
      </c>
      <c r="L44" s="21">
        <v>0</v>
      </c>
      <c r="M44" s="22">
        <v>0</v>
      </c>
      <c r="N44" s="8">
        <f t="shared" si="5"/>
        <v>92</v>
      </c>
      <c r="O44" s="9">
        <f t="shared" si="6"/>
        <v>2</v>
      </c>
      <c r="P44" s="10">
        <f t="shared" si="7"/>
        <v>94</v>
      </c>
    </row>
    <row r="45" spans="1:16" ht="12.75">
      <c r="A45" s="19" t="s">
        <v>37</v>
      </c>
      <c r="B45" s="21">
        <v>55</v>
      </c>
      <c r="C45" s="22">
        <v>19</v>
      </c>
      <c r="D45" s="21">
        <v>93</v>
      </c>
      <c r="E45" s="22">
        <v>36</v>
      </c>
      <c r="F45" s="21">
        <v>31</v>
      </c>
      <c r="G45" s="22">
        <v>12</v>
      </c>
      <c r="H45" s="21">
        <v>4</v>
      </c>
      <c r="I45" s="22">
        <v>1</v>
      </c>
      <c r="J45" s="21">
        <v>1</v>
      </c>
      <c r="K45" s="22">
        <v>0</v>
      </c>
      <c r="L45" s="21">
        <v>0</v>
      </c>
      <c r="M45" s="22">
        <v>0</v>
      </c>
      <c r="N45" s="8">
        <f t="shared" si="5"/>
        <v>184</v>
      </c>
      <c r="O45" s="9">
        <f t="shared" si="6"/>
        <v>68</v>
      </c>
      <c r="P45" s="10">
        <f t="shared" si="7"/>
        <v>252</v>
      </c>
    </row>
    <row r="46" spans="1:16" s="17" customFormat="1" ht="12.75">
      <c r="A46" s="33" t="s">
        <v>12</v>
      </c>
      <c r="B46" s="59">
        <v>956</v>
      </c>
      <c r="C46" s="60">
        <v>521</v>
      </c>
      <c r="D46" s="59">
        <v>555</v>
      </c>
      <c r="E46" s="60">
        <v>350</v>
      </c>
      <c r="F46" s="59">
        <v>708</v>
      </c>
      <c r="G46" s="60">
        <v>145</v>
      </c>
      <c r="H46" s="59">
        <v>135</v>
      </c>
      <c r="I46" s="60">
        <v>69</v>
      </c>
      <c r="J46" s="59">
        <v>1</v>
      </c>
      <c r="K46" s="60">
        <v>0</v>
      </c>
      <c r="L46" s="59">
        <v>133</v>
      </c>
      <c r="M46" s="60">
        <v>46</v>
      </c>
      <c r="N46" s="59">
        <f t="shared" si="5"/>
        <v>2488</v>
      </c>
      <c r="O46" s="60">
        <f t="shared" si="6"/>
        <v>1131</v>
      </c>
      <c r="P46" s="60">
        <f t="shared" si="7"/>
        <v>3619</v>
      </c>
    </row>
    <row r="47" spans="1:16" s="5" customFormat="1" ht="12.75">
      <c r="A47" s="16" t="s">
        <v>15</v>
      </c>
      <c r="B47" s="63"/>
      <c r="C47" s="64"/>
      <c r="D47" s="63"/>
      <c r="E47" s="64"/>
      <c r="F47" s="63"/>
      <c r="G47" s="64"/>
      <c r="H47" s="63"/>
      <c r="I47" s="64"/>
      <c r="J47" s="63"/>
      <c r="K47" s="64"/>
      <c r="L47" s="63"/>
      <c r="M47" s="64"/>
      <c r="N47" s="65"/>
      <c r="O47" s="66"/>
      <c r="P47" s="66"/>
    </row>
    <row r="48" spans="1:16" ht="12.75">
      <c r="A48" s="5" t="s">
        <v>16</v>
      </c>
      <c r="B48" s="67">
        <f>SUM(B11,B17,B23,B29,B35,B41)</f>
        <v>1172</v>
      </c>
      <c r="C48" s="68">
        <f aca="true" t="shared" si="8" ref="C48:P48">SUM(C11,C17,C23,C29,C35,C41)</f>
        <v>932</v>
      </c>
      <c r="D48" s="67">
        <f t="shared" si="8"/>
        <v>902</v>
      </c>
      <c r="E48" s="68">
        <f t="shared" si="8"/>
        <v>640</v>
      </c>
      <c r="F48" s="67">
        <f t="shared" si="8"/>
        <v>339</v>
      </c>
      <c r="G48" s="68">
        <f t="shared" si="8"/>
        <v>94</v>
      </c>
      <c r="H48" s="67">
        <f t="shared" si="8"/>
        <v>885</v>
      </c>
      <c r="I48" s="68">
        <f t="shared" si="8"/>
        <v>235</v>
      </c>
      <c r="J48" s="67">
        <f t="shared" si="8"/>
        <v>4</v>
      </c>
      <c r="K48" s="68">
        <f t="shared" si="8"/>
        <v>0</v>
      </c>
      <c r="L48" s="67">
        <f t="shared" si="8"/>
        <v>35</v>
      </c>
      <c r="M48" s="68">
        <f t="shared" si="8"/>
        <v>8</v>
      </c>
      <c r="N48" s="69">
        <f t="shared" si="8"/>
        <v>3337</v>
      </c>
      <c r="O48" s="70">
        <f t="shared" si="8"/>
        <v>1909</v>
      </c>
      <c r="P48" s="70">
        <f t="shared" si="8"/>
        <v>5246</v>
      </c>
    </row>
    <row r="49" spans="1:16" ht="12.75">
      <c r="A49" s="101" t="s">
        <v>17</v>
      </c>
      <c r="B49" s="67">
        <f>SUM(B12,B18,B24,B30,B36,B42)</f>
        <v>3125</v>
      </c>
      <c r="C49" s="72">
        <f aca="true" t="shared" si="9" ref="C49:P49">SUM(C12,C18,C24,C30,C36,C42)</f>
        <v>2282</v>
      </c>
      <c r="D49" s="67">
        <f t="shared" si="9"/>
        <v>2098</v>
      </c>
      <c r="E49" s="72">
        <f t="shared" si="9"/>
        <v>1472</v>
      </c>
      <c r="F49" s="67">
        <f t="shared" si="9"/>
        <v>1493</v>
      </c>
      <c r="G49" s="72">
        <f t="shared" si="9"/>
        <v>252</v>
      </c>
      <c r="H49" s="67">
        <f t="shared" si="9"/>
        <v>630</v>
      </c>
      <c r="I49" s="72">
        <f t="shared" si="9"/>
        <v>354</v>
      </c>
      <c r="J49" s="67">
        <f t="shared" si="9"/>
        <v>121</v>
      </c>
      <c r="K49" s="72">
        <f t="shared" si="9"/>
        <v>103</v>
      </c>
      <c r="L49" s="67">
        <f t="shared" si="9"/>
        <v>655</v>
      </c>
      <c r="M49" s="72">
        <f t="shared" si="9"/>
        <v>153</v>
      </c>
      <c r="N49" s="69">
        <f t="shared" si="9"/>
        <v>8122</v>
      </c>
      <c r="O49" s="73">
        <f t="shared" si="9"/>
        <v>4616</v>
      </c>
      <c r="P49" s="70">
        <f t="shared" si="9"/>
        <v>12738</v>
      </c>
    </row>
    <row r="50" spans="1:16" ht="12.75">
      <c r="A50" s="101" t="s">
        <v>18</v>
      </c>
      <c r="B50" s="67">
        <f>SUM(B13,B19,B31,B37,B43)</f>
        <v>95</v>
      </c>
      <c r="C50" s="72">
        <f aca="true" t="shared" si="10" ref="C50:P50">SUM(C13,C19,C31,C37,C43)</f>
        <v>58</v>
      </c>
      <c r="D50" s="67">
        <f t="shared" si="10"/>
        <v>0</v>
      </c>
      <c r="E50" s="72">
        <f t="shared" si="10"/>
        <v>0</v>
      </c>
      <c r="F50" s="67">
        <f t="shared" si="10"/>
        <v>158</v>
      </c>
      <c r="G50" s="72">
        <f t="shared" si="10"/>
        <v>13</v>
      </c>
      <c r="H50" s="67">
        <f t="shared" si="10"/>
        <v>0</v>
      </c>
      <c r="I50" s="72">
        <f t="shared" si="10"/>
        <v>0</v>
      </c>
      <c r="J50" s="67">
        <f t="shared" si="10"/>
        <v>0</v>
      </c>
      <c r="K50" s="72">
        <f t="shared" si="10"/>
        <v>0</v>
      </c>
      <c r="L50" s="67">
        <f t="shared" si="10"/>
        <v>0</v>
      </c>
      <c r="M50" s="72">
        <f t="shared" si="10"/>
        <v>0</v>
      </c>
      <c r="N50" s="69">
        <f t="shared" si="10"/>
        <v>253</v>
      </c>
      <c r="O50" s="73">
        <f t="shared" si="10"/>
        <v>71</v>
      </c>
      <c r="P50" s="70">
        <f t="shared" si="10"/>
        <v>324</v>
      </c>
    </row>
    <row r="51" spans="1:16" ht="12.75">
      <c r="A51" s="101" t="s">
        <v>19</v>
      </c>
      <c r="B51" s="67">
        <f>SUM(B14,B20,B25,B32,B38,B44)</f>
        <v>779</v>
      </c>
      <c r="C51" s="72">
        <f aca="true" t="shared" si="11" ref="C51:P51">SUM(C14,C20,C25,C32,C38,C44)</f>
        <v>453</v>
      </c>
      <c r="D51" s="67">
        <f t="shared" si="11"/>
        <v>189</v>
      </c>
      <c r="E51" s="72">
        <f t="shared" si="11"/>
        <v>88</v>
      </c>
      <c r="F51" s="67">
        <f t="shared" si="11"/>
        <v>131</v>
      </c>
      <c r="G51" s="72">
        <f t="shared" si="11"/>
        <v>32</v>
      </c>
      <c r="H51" s="67">
        <f t="shared" si="11"/>
        <v>19</v>
      </c>
      <c r="I51" s="72">
        <f t="shared" si="11"/>
        <v>18</v>
      </c>
      <c r="J51" s="67">
        <f t="shared" si="11"/>
        <v>1</v>
      </c>
      <c r="K51" s="72">
        <f t="shared" si="11"/>
        <v>1</v>
      </c>
      <c r="L51" s="67">
        <f t="shared" si="11"/>
        <v>39</v>
      </c>
      <c r="M51" s="72">
        <f t="shared" si="11"/>
        <v>12</v>
      </c>
      <c r="N51" s="69">
        <f t="shared" si="11"/>
        <v>1158</v>
      </c>
      <c r="O51" s="73">
        <f t="shared" si="11"/>
        <v>604</v>
      </c>
      <c r="P51" s="70">
        <f t="shared" si="11"/>
        <v>1762</v>
      </c>
    </row>
    <row r="52" spans="1:16" ht="12.75">
      <c r="A52" s="101" t="s">
        <v>37</v>
      </c>
      <c r="B52" s="67">
        <f>SUM(B45)</f>
        <v>55</v>
      </c>
      <c r="C52" s="72">
        <f aca="true" t="shared" si="12" ref="C52:P52">SUM(C45)</f>
        <v>19</v>
      </c>
      <c r="D52" s="67">
        <f t="shared" si="12"/>
        <v>93</v>
      </c>
      <c r="E52" s="72">
        <f t="shared" si="12"/>
        <v>36</v>
      </c>
      <c r="F52" s="67">
        <f t="shared" si="12"/>
        <v>31</v>
      </c>
      <c r="G52" s="72">
        <f t="shared" si="12"/>
        <v>12</v>
      </c>
      <c r="H52" s="67">
        <f t="shared" si="12"/>
        <v>4</v>
      </c>
      <c r="I52" s="72">
        <f t="shared" si="12"/>
        <v>1</v>
      </c>
      <c r="J52" s="67">
        <f t="shared" si="12"/>
        <v>1</v>
      </c>
      <c r="K52" s="72">
        <f t="shared" si="12"/>
        <v>0</v>
      </c>
      <c r="L52" s="67">
        <f t="shared" si="12"/>
        <v>0</v>
      </c>
      <c r="M52" s="72">
        <f t="shared" si="12"/>
        <v>0</v>
      </c>
      <c r="N52" s="69">
        <f t="shared" si="12"/>
        <v>184</v>
      </c>
      <c r="O52" s="73">
        <f t="shared" si="12"/>
        <v>68</v>
      </c>
      <c r="P52" s="70">
        <f t="shared" si="12"/>
        <v>252</v>
      </c>
    </row>
    <row r="53" spans="1:16" ht="12.75">
      <c r="A53" s="101" t="s">
        <v>20</v>
      </c>
      <c r="B53" s="67">
        <f>SUM(B26)</f>
        <v>33</v>
      </c>
      <c r="C53" s="72">
        <f aca="true" t="shared" si="13" ref="C53:P53">SUM(C26)</f>
        <v>13</v>
      </c>
      <c r="D53" s="67">
        <f t="shared" si="13"/>
        <v>0</v>
      </c>
      <c r="E53" s="72">
        <f t="shared" si="13"/>
        <v>0</v>
      </c>
      <c r="F53" s="67">
        <f t="shared" si="13"/>
        <v>14</v>
      </c>
      <c r="G53" s="72">
        <f t="shared" si="13"/>
        <v>0</v>
      </c>
      <c r="H53" s="67">
        <f t="shared" si="13"/>
        <v>0</v>
      </c>
      <c r="I53" s="72">
        <f t="shared" si="13"/>
        <v>0</v>
      </c>
      <c r="J53" s="67">
        <f t="shared" si="13"/>
        <v>3</v>
      </c>
      <c r="K53" s="72">
        <f t="shared" si="13"/>
        <v>3</v>
      </c>
      <c r="L53" s="67">
        <f t="shared" si="13"/>
        <v>87</v>
      </c>
      <c r="M53" s="72">
        <f t="shared" si="13"/>
        <v>20</v>
      </c>
      <c r="N53" s="69">
        <f t="shared" si="13"/>
        <v>137</v>
      </c>
      <c r="O53" s="73">
        <f t="shared" si="13"/>
        <v>36</v>
      </c>
      <c r="P53" s="70">
        <f t="shared" si="13"/>
        <v>173</v>
      </c>
    </row>
    <row r="54" spans="1:16" s="12" customFormat="1" ht="12.75">
      <c r="A54" s="7" t="s">
        <v>12</v>
      </c>
      <c r="B54" s="13">
        <f>SUM(B48:B53)</f>
        <v>5259</v>
      </c>
      <c r="C54" s="14">
        <f aca="true" t="shared" si="14" ref="C54:P54">SUM(C48:C53)</f>
        <v>3757</v>
      </c>
      <c r="D54" s="13">
        <f t="shared" si="14"/>
        <v>3282</v>
      </c>
      <c r="E54" s="14">
        <f t="shared" si="14"/>
        <v>2236</v>
      </c>
      <c r="F54" s="13">
        <f t="shared" si="14"/>
        <v>2166</v>
      </c>
      <c r="G54" s="14">
        <f t="shared" si="14"/>
        <v>403</v>
      </c>
      <c r="H54" s="13">
        <f t="shared" si="14"/>
        <v>1538</v>
      </c>
      <c r="I54" s="14">
        <f t="shared" si="14"/>
        <v>608</v>
      </c>
      <c r="J54" s="13">
        <f t="shared" si="14"/>
        <v>130</v>
      </c>
      <c r="K54" s="14">
        <f t="shared" si="14"/>
        <v>107</v>
      </c>
      <c r="L54" s="13">
        <f t="shared" si="14"/>
        <v>816</v>
      </c>
      <c r="M54" s="14">
        <f t="shared" si="14"/>
        <v>193</v>
      </c>
      <c r="N54" s="13">
        <f t="shared" si="14"/>
        <v>13191</v>
      </c>
      <c r="O54" s="14">
        <f t="shared" si="14"/>
        <v>7304</v>
      </c>
      <c r="P54" s="14">
        <f t="shared" si="14"/>
        <v>20495</v>
      </c>
    </row>
    <row r="55" ht="12.75">
      <c r="B55" s="9"/>
    </row>
    <row r="56" ht="12.75">
      <c r="A56" s="74" t="s">
        <v>38</v>
      </c>
    </row>
    <row r="57" ht="12.75">
      <c r="A57" s="298" t="s">
        <v>186</v>
      </c>
    </row>
    <row r="58" ht="12.75">
      <c r="A58" s="298" t="s">
        <v>187</v>
      </c>
    </row>
    <row r="59" ht="12.75">
      <c r="A59" s="298" t="s">
        <v>188</v>
      </c>
    </row>
    <row r="60" ht="12.75">
      <c r="A60" s="298" t="s">
        <v>189</v>
      </c>
    </row>
    <row r="61" ht="12.75">
      <c r="A61" s="299" t="s">
        <v>190</v>
      </c>
    </row>
  </sheetData>
  <sheetProtection/>
  <mergeCells count="4">
    <mergeCell ref="A2:P2"/>
    <mergeCell ref="A3:P3"/>
    <mergeCell ref="F7:G7"/>
    <mergeCell ref="F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9.140625" style="5" bestFit="1" customWidth="1"/>
    <col min="2" max="2" width="8.28125" style="0" customWidth="1"/>
    <col min="3" max="3" width="8.28125" style="5" customWidth="1"/>
    <col min="4" max="15" width="8.28125" style="0" customWidth="1"/>
    <col min="16" max="16" width="8.28125" style="5" customWidth="1"/>
    <col min="17" max="17" width="8.57421875" style="0" customWidth="1"/>
    <col min="18" max="18" width="14.140625" style="0" customWidth="1"/>
    <col min="19" max="20" width="8.5742187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178</v>
      </c>
    </row>
    <row r="2" spans="1:16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2.75">
      <c r="A3" s="300" t="s">
        <v>67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2.75">
      <c r="A4" s="300" t="s">
        <v>82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3"/>
      <c r="D9" s="54" t="s">
        <v>63</v>
      </c>
      <c r="E9" s="84"/>
      <c r="F9" s="304"/>
      <c r="G9" s="305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120"/>
      <c r="B10" s="34" t="s">
        <v>0</v>
      </c>
      <c r="C10" s="35" t="s">
        <v>1</v>
      </c>
      <c r="D10" s="34" t="s">
        <v>0</v>
      </c>
      <c r="E10" s="35" t="s">
        <v>1</v>
      </c>
      <c r="F10" s="34" t="s">
        <v>0</v>
      </c>
      <c r="G10" s="35" t="s">
        <v>1</v>
      </c>
      <c r="H10" s="34" t="s">
        <v>0</v>
      </c>
      <c r="I10" s="35" t="s">
        <v>1</v>
      </c>
      <c r="J10" s="34" t="s">
        <v>0</v>
      </c>
      <c r="K10" s="35" t="s">
        <v>1</v>
      </c>
      <c r="L10" s="34" t="s">
        <v>0</v>
      </c>
      <c r="M10" s="35" t="s">
        <v>1</v>
      </c>
      <c r="N10" s="34" t="s">
        <v>0</v>
      </c>
      <c r="O10" s="35" t="s">
        <v>1</v>
      </c>
      <c r="P10" s="119" t="s">
        <v>13</v>
      </c>
    </row>
    <row r="11" spans="1:15" s="40" customFormat="1" ht="12.75">
      <c r="A11" s="16" t="s">
        <v>2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6" ht="12.75">
      <c r="A12" s="5" t="s">
        <v>16</v>
      </c>
      <c r="B12" s="8">
        <v>0</v>
      </c>
      <c r="C12" s="10">
        <v>0</v>
      </c>
      <c r="D12" s="21">
        <v>96</v>
      </c>
      <c r="E12" s="20">
        <v>55</v>
      </c>
      <c r="F12" s="21">
        <v>3</v>
      </c>
      <c r="G12" s="20">
        <v>1</v>
      </c>
      <c r="H12" s="21">
        <v>134</v>
      </c>
      <c r="I12" s="20">
        <v>43</v>
      </c>
      <c r="J12" s="8">
        <v>0</v>
      </c>
      <c r="K12" s="10">
        <v>0</v>
      </c>
      <c r="L12" s="21">
        <v>16</v>
      </c>
      <c r="M12" s="20">
        <v>3</v>
      </c>
      <c r="N12" s="8">
        <f>SUM(L12,J12,H12,F12,D12,B12)</f>
        <v>249</v>
      </c>
      <c r="O12" s="10">
        <f>SUM(M12,K12,I12,G12,E12,C12)</f>
        <v>102</v>
      </c>
      <c r="P12" s="10">
        <f>SUM(N12:O12)</f>
        <v>351</v>
      </c>
    </row>
    <row r="13" spans="1:16" ht="12.75">
      <c r="A13" s="5" t="s">
        <v>17</v>
      </c>
      <c r="B13" s="8">
        <v>0</v>
      </c>
      <c r="C13" s="10">
        <v>0</v>
      </c>
      <c r="D13" s="21">
        <v>339</v>
      </c>
      <c r="E13" s="22">
        <v>218</v>
      </c>
      <c r="F13" s="21">
        <v>0</v>
      </c>
      <c r="G13" s="22">
        <v>0</v>
      </c>
      <c r="H13" s="21">
        <v>162</v>
      </c>
      <c r="I13" s="22">
        <v>84</v>
      </c>
      <c r="J13" s="8">
        <v>26</v>
      </c>
      <c r="K13" s="10">
        <v>16</v>
      </c>
      <c r="L13" s="21">
        <v>58</v>
      </c>
      <c r="M13" s="22">
        <v>16</v>
      </c>
      <c r="N13" s="8">
        <f aca="true" t="shared" si="0" ref="N13:O16">SUM(L13,J13,H13,F13,D13,B13)</f>
        <v>585</v>
      </c>
      <c r="O13" s="9">
        <f t="shared" si="0"/>
        <v>334</v>
      </c>
      <c r="P13" s="10">
        <f>SUM(N13:O13)</f>
        <v>919</v>
      </c>
    </row>
    <row r="14" spans="1:16" ht="12.75">
      <c r="A14" s="5" t="s">
        <v>18</v>
      </c>
      <c r="B14" s="8">
        <v>0</v>
      </c>
      <c r="C14" s="10">
        <v>0</v>
      </c>
      <c r="D14" s="21">
        <v>0</v>
      </c>
      <c r="E14" s="22">
        <v>0</v>
      </c>
      <c r="F14" s="8">
        <v>0</v>
      </c>
      <c r="G14" s="10">
        <v>0</v>
      </c>
      <c r="H14" s="21">
        <v>0</v>
      </c>
      <c r="I14" s="22">
        <v>0</v>
      </c>
      <c r="J14" s="8">
        <v>0</v>
      </c>
      <c r="K14" s="10">
        <v>0</v>
      </c>
      <c r="L14" s="21">
        <v>0</v>
      </c>
      <c r="M14" s="22">
        <v>0</v>
      </c>
      <c r="N14" s="8">
        <f t="shared" si="0"/>
        <v>0</v>
      </c>
      <c r="O14" s="9">
        <f t="shared" si="0"/>
        <v>0</v>
      </c>
      <c r="P14" s="10">
        <f>SUM(N14:O14)</f>
        <v>0</v>
      </c>
    </row>
    <row r="15" spans="1:16" ht="12.75">
      <c r="A15" s="5" t="s">
        <v>19</v>
      </c>
      <c r="B15" s="8">
        <v>0</v>
      </c>
      <c r="C15" s="10">
        <v>0</v>
      </c>
      <c r="D15" s="21">
        <v>66</v>
      </c>
      <c r="E15" s="22">
        <v>23</v>
      </c>
      <c r="F15" s="8">
        <v>0</v>
      </c>
      <c r="G15" s="10">
        <v>0</v>
      </c>
      <c r="H15" s="21">
        <v>15</v>
      </c>
      <c r="I15" s="22">
        <v>16</v>
      </c>
      <c r="J15" s="8">
        <v>0</v>
      </c>
      <c r="K15" s="10">
        <v>0</v>
      </c>
      <c r="L15" s="21">
        <v>0</v>
      </c>
      <c r="M15" s="22">
        <v>0</v>
      </c>
      <c r="N15" s="8">
        <f t="shared" si="0"/>
        <v>81</v>
      </c>
      <c r="O15" s="9">
        <f t="shared" si="0"/>
        <v>39</v>
      </c>
      <c r="P15" s="10">
        <f>SUM(N15:O15)</f>
        <v>120</v>
      </c>
    </row>
    <row r="16" spans="1:16" s="12" customFormat="1" ht="12.75">
      <c r="A16" s="12" t="s">
        <v>12</v>
      </c>
      <c r="B16" s="13">
        <v>0</v>
      </c>
      <c r="C16" s="14">
        <v>0</v>
      </c>
      <c r="D16" s="59">
        <v>501</v>
      </c>
      <c r="E16" s="60">
        <v>296</v>
      </c>
      <c r="F16" s="13">
        <v>3</v>
      </c>
      <c r="G16" s="14">
        <v>1</v>
      </c>
      <c r="H16" s="59">
        <v>311</v>
      </c>
      <c r="I16" s="60">
        <v>143</v>
      </c>
      <c r="J16" s="13">
        <v>26</v>
      </c>
      <c r="K16" s="14">
        <v>16</v>
      </c>
      <c r="L16" s="59">
        <v>74</v>
      </c>
      <c r="M16" s="60">
        <v>19</v>
      </c>
      <c r="N16" s="59">
        <f t="shared" si="0"/>
        <v>915</v>
      </c>
      <c r="O16" s="60">
        <f t="shared" si="0"/>
        <v>475</v>
      </c>
      <c r="P16" s="60">
        <f>SUM(N16:O16)</f>
        <v>1390</v>
      </c>
    </row>
    <row r="17" spans="1:16" s="12" customFormat="1" ht="12.75">
      <c r="A17" s="4" t="s">
        <v>6</v>
      </c>
      <c r="B17" s="24"/>
      <c r="C17" s="23"/>
      <c r="D17" s="61"/>
      <c r="E17" s="62"/>
      <c r="F17" s="24"/>
      <c r="G17" s="23"/>
      <c r="H17" s="61"/>
      <c r="I17" s="62"/>
      <c r="J17" s="24"/>
      <c r="K17" s="23"/>
      <c r="L17" s="61"/>
      <c r="M17" s="62"/>
      <c r="N17" s="61"/>
      <c r="O17" s="62"/>
      <c r="P17" s="62"/>
    </row>
    <row r="18" spans="1:16" ht="12.75">
      <c r="A18" s="5" t="s">
        <v>16</v>
      </c>
      <c r="B18" s="8">
        <v>0</v>
      </c>
      <c r="C18" s="10">
        <v>0</v>
      </c>
      <c r="D18" s="21">
        <v>22</v>
      </c>
      <c r="E18" s="20">
        <v>12</v>
      </c>
      <c r="F18" s="8">
        <v>0</v>
      </c>
      <c r="G18" s="10">
        <v>0</v>
      </c>
      <c r="H18" s="21">
        <v>28</v>
      </c>
      <c r="I18" s="20">
        <v>11</v>
      </c>
      <c r="J18" s="8">
        <v>0</v>
      </c>
      <c r="K18" s="10">
        <v>0</v>
      </c>
      <c r="L18" s="8">
        <v>0</v>
      </c>
      <c r="M18" s="10">
        <v>0</v>
      </c>
      <c r="N18" s="8">
        <f aca="true" t="shared" si="1" ref="N18:O22">SUM(L18,J18,H18,F18,D18,B18)</f>
        <v>50</v>
      </c>
      <c r="O18" s="10">
        <f t="shared" si="1"/>
        <v>23</v>
      </c>
      <c r="P18" s="10">
        <f>SUM(N18:O18)</f>
        <v>73</v>
      </c>
    </row>
    <row r="19" spans="1:16" ht="12.75">
      <c r="A19" s="5" t="s">
        <v>17</v>
      </c>
      <c r="B19" s="8">
        <v>0</v>
      </c>
      <c r="C19" s="10">
        <v>0</v>
      </c>
      <c r="D19" s="21">
        <v>180</v>
      </c>
      <c r="E19" s="22">
        <v>142</v>
      </c>
      <c r="F19" s="8">
        <v>19</v>
      </c>
      <c r="G19" s="10">
        <v>8</v>
      </c>
      <c r="H19" s="21">
        <v>17</v>
      </c>
      <c r="I19" s="22">
        <v>19</v>
      </c>
      <c r="J19" s="8">
        <v>0</v>
      </c>
      <c r="K19" s="10">
        <v>0</v>
      </c>
      <c r="L19" s="8">
        <v>0</v>
      </c>
      <c r="M19" s="10">
        <v>0</v>
      </c>
      <c r="N19" s="8">
        <f t="shared" si="1"/>
        <v>216</v>
      </c>
      <c r="O19" s="9">
        <f t="shared" si="1"/>
        <v>169</v>
      </c>
      <c r="P19" s="10">
        <f>SUM(N19:O19)</f>
        <v>385</v>
      </c>
    </row>
    <row r="20" spans="1:16" ht="12.75">
      <c r="A20" s="5" t="s">
        <v>18</v>
      </c>
      <c r="B20" s="8">
        <v>0</v>
      </c>
      <c r="C20" s="10">
        <v>0</v>
      </c>
      <c r="D20" s="21">
        <v>0</v>
      </c>
      <c r="E20" s="22">
        <v>0</v>
      </c>
      <c r="F20" s="8">
        <v>0</v>
      </c>
      <c r="G20" s="10">
        <v>0</v>
      </c>
      <c r="H20" s="21">
        <v>0</v>
      </c>
      <c r="I20" s="22">
        <v>0</v>
      </c>
      <c r="J20" s="8">
        <v>0</v>
      </c>
      <c r="K20" s="10">
        <v>0</v>
      </c>
      <c r="L20" s="8">
        <v>0</v>
      </c>
      <c r="M20" s="10">
        <v>0</v>
      </c>
      <c r="N20" s="8">
        <f t="shared" si="1"/>
        <v>0</v>
      </c>
      <c r="O20" s="9">
        <f t="shared" si="1"/>
        <v>0</v>
      </c>
      <c r="P20" s="10">
        <f>SUM(N20:O20)</f>
        <v>0</v>
      </c>
    </row>
    <row r="21" spans="1:16" ht="12.75">
      <c r="A21" s="5" t="s">
        <v>19</v>
      </c>
      <c r="B21" s="8">
        <v>0</v>
      </c>
      <c r="C21" s="10">
        <v>0</v>
      </c>
      <c r="D21" s="21">
        <v>0</v>
      </c>
      <c r="E21" s="22">
        <v>0</v>
      </c>
      <c r="F21" s="8">
        <v>0</v>
      </c>
      <c r="G21" s="10">
        <v>0</v>
      </c>
      <c r="H21" s="21">
        <v>0</v>
      </c>
      <c r="I21" s="22">
        <v>0</v>
      </c>
      <c r="J21" s="8">
        <v>0</v>
      </c>
      <c r="K21" s="10">
        <v>0</v>
      </c>
      <c r="L21" s="8">
        <v>0</v>
      </c>
      <c r="M21" s="10">
        <v>0</v>
      </c>
      <c r="N21" s="8">
        <f t="shared" si="1"/>
        <v>0</v>
      </c>
      <c r="O21" s="9">
        <f t="shared" si="1"/>
        <v>0</v>
      </c>
      <c r="P21" s="10">
        <f>SUM(N21:O21)</f>
        <v>0</v>
      </c>
    </row>
    <row r="22" spans="1:16" s="12" customFormat="1" ht="12.75">
      <c r="A22" s="12" t="s">
        <v>12</v>
      </c>
      <c r="B22" s="13">
        <v>0</v>
      </c>
      <c r="C22" s="14">
        <v>0</v>
      </c>
      <c r="D22" s="59">
        <v>202</v>
      </c>
      <c r="E22" s="60">
        <v>154</v>
      </c>
      <c r="F22" s="13">
        <v>19</v>
      </c>
      <c r="G22" s="14">
        <v>8</v>
      </c>
      <c r="H22" s="59">
        <v>45</v>
      </c>
      <c r="I22" s="60">
        <v>30</v>
      </c>
      <c r="J22" s="13">
        <v>0</v>
      </c>
      <c r="K22" s="14">
        <v>0</v>
      </c>
      <c r="L22" s="13">
        <v>0</v>
      </c>
      <c r="M22" s="14">
        <v>0</v>
      </c>
      <c r="N22" s="59">
        <f t="shared" si="1"/>
        <v>266</v>
      </c>
      <c r="O22" s="60">
        <f t="shared" si="1"/>
        <v>192</v>
      </c>
      <c r="P22" s="60">
        <f>SUM(N22:O22)</f>
        <v>458</v>
      </c>
    </row>
    <row r="23" spans="1:16" s="12" customFormat="1" ht="12.75">
      <c r="A23" s="4" t="s">
        <v>7</v>
      </c>
      <c r="B23" s="24"/>
      <c r="C23" s="23"/>
      <c r="D23" s="61"/>
      <c r="E23" s="62"/>
      <c r="F23" s="24"/>
      <c r="G23" s="23"/>
      <c r="H23" s="61"/>
      <c r="I23" s="62"/>
      <c r="J23" s="24"/>
      <c r="K23" s="23"/>
      <c r="L23" s="24"/>
      <c r="M23" s="23"/>
      <c r="N23" s="61"/>
      <c r="O23" s="62"/>
      <c r="P23" s="62"/>
    </row>
    <row r="24" spans="1:16" ht="12.75">
      <c r="A24" s="5" t="s">
        <v>16</v>
      </c>
      <c r="B24" s="8">
        <v>0</v>
      </c>
      <c r="C24" s="10">
        <v>0</v>
      </c>
      <c r="D24" s="21">
        <v>14</v>
      </c>
      <c r="E24" s="20">
        <v>21</v>
      </c>
      <c r="F24" s="8">
        <v>0</v>
      </c>
      <c r="G24" s="10">
        <v>0</v>
      </c>
      <c r="H24" s="21">
        <v>22</v>
      </c>
      <c r="I24" s="20">
        <v>15</v>
      </c>
      <c r="J24" s="8">
        <v>0</v>
      </c>
      <c r="K24" s="10">
        <v>0</v>
      </c>
      <c r="L24" s="8">
        <v>0</v>
      </c>
      <c r="M24" s="10">
        <v>0</v>
      </c>
      <c r="N24" s="8">
        <f aca="true" t="shared" si="2" ref="N24:O28">SUM(L24,J24,H24,F24,D24,B24)</f>
        <v>36</v>
      </c>
      <c r="O24" s="10">
        <f t="shared" si="2"/>
        <v>36</v>
      </c>
      <c r="P24" s="10">
        <f>SUM(N24:O24)</f>
        <v>72</v>
      </c>
    </row>
    <row r="25" spans="1:16" ht="12.75">
      <c r="A25" s="5" t="s">
        <v>17</v>
      </c>
      <c r="B25" s="8">
        <v>0</v>
      </c>
      <c r="C25" s="10">
        <v>0</v>
      </c>
      <c r="D25" s="21">
        <v>24</v>
      </c>
      <c r="E25" s="22">
        <v>17</v>
      </c>
      <c r="F25" s="8">
        <v>0</v>
      </c>
      <c r="G25" s="10">
        <v>0</v>
      </c>
      <c r="H25" s="21">
        <v>2</v>
      </c>
      <c r="I25" s="22">
        <v>6</v>
      </c>
      <c r="J25" s="21">
        <v>28</v>
      </c>
      <c r="K25" s="22">
        <v>20</v>
      </c>
      <c r="L25" s="8">
        <v>0</v>
      </c>
      <c r="M25" s="10">
        <v>0</v>
      </c>
      <c r="N25" s="8">
        <f t="shared" si="2"/>
        <v>54</v>
      </c>
      <c r="O25" s="9">
        <f t="shared" si="2"/>
        <v>43</v>
      </c>
      <c r="P25" s="10">
        <f>SUM(N25:O25)</f>
        <v>97</v>
      </c>
    </row>
    <row r="26" spans="1:16" ht="12.75">
      <c r="A26" s="5" t="s">
        <v>19</v>
      </c>
      <c r="B26" s="8">
        <v>0</v>
      </c>
      <c r="C26" s="10">
        <v>0</v>
      </c>
      <c r="D26" s="21">
        <v>0</v>
      </c>
      <c r="E26" s="22">
        <v>0</v>
      </c>
      <c r="F26" s="8">
        <v>0</v>
      </c>
      <c r="G26" s="10">
        <v>0</v>
      </c>
      <c r="H26" s="21">
        <v>0</v>
      </c>
      <c r="I26" s="22">
        <v>0</v>
      </c>
      <c r="J26" s="21">
        <v>0</v>
      </c>
      <c r="K26" s="22">
        <v>0</v>
      </c>
      <c r="L26" s="8">
        <v>0</v>
      </c>
      <c r="M26" s="10">
        <v>0</v>
      </c>
      <c r="N26" s="8">
        <f t="shared" si="2"/>
        <v>0</v>
      </c>
      <c r="O26" s="9">
        <f t="shared" si="2"/>
        <v>0</v>
      </c>
      <c r="P26" s="10">
        <f>SUM(N26:O26)</f>
        <v>0</v>
      </c>
    </row>
    <row r="27" spans="1:16" ht="12.75">
      <c r="A27" s="5" t="s">
        <v>20</v>
      </c>
      <c r="B27" s="8">
        <v>0</v>
      </c>
      <c r="C27" s="10">
        <v>0</v>
      </c>
      <c r="D27" s="21">
        <v>0</v>
      </c>
      <c r="E27" s="22">
        <v>0</v>
      </c>
      <c r="F27" s="8">
        <v>0</v>
      </c>
      <c r="G27" s="10">
        <v>0</v>
      </c>
      <c r="H27" s="21">
        <v>0</v>
      </c>
      <c r="I27" s="22">
        <v>0</v>
      </c>
      <c r="J27" s="21">
        <v>3</v>
      </c>
      <c r="K27" s="22">
        <v>3</v>
      </c>
      <c r="L27" s="8">
        <v>0</v>
      </c>
      <c r="M27" s="10">
        <v>0</v>
      </c>
      <c r="N27" s="8">
        <f t="shared" si="2"/>
        <v>3</v>
      </c>
      <c r="O27" s="9">
        <f t="shared" si="2"/>
        <v>3</v>
      </c>
      <c r="P27" s="10">
        <f>SUM(N27:O27)</f>
        <v>6</v>
      </c>
    </row>
    <row r="28" spans="1:16" s="12" customFormat="1" ht="12.75">
      <c r="A28" s="12" t="s">
        <v>12</v>
      </c>
      <c r="B28" s="13">
        <v>0</v>
      </c>
      <c r="C28" s="14">
        <v>0</v>
      </c>
      <c r="D28" s="59">
        <v>38</v>
      </c>
      <c r="E28" s="60">
        <v>38</v>
      </c>
      <c r="F28" s="13">
        <v>0</v>
      </c>
      <c r="G28" s="14">
        <v>0</v>
      </c>
      <c r="H28" s="59">
        <v>24</v>
      </c>
      <c r="I28" s="60">
        <v>21</v>
      </c>
      <c r="J28" s="59">
        <v>31</v>
      </c>
      <c r="K28" s="60">
        <v>23</v>
      </c>
      <c r="L28" s="13">
        <v>0</v>
      </c>
      <c r="M28" s="14">
        <v>0</v>
      </c>
      <c r="N28" s="59">
        <f t="shared" si="2"/>
        <v>93</v>
      </c>
      <c r="O28" s="60">
        <f t="shared" si="2"/>
        <v>82</v>
      </c>
      <c r="P28" s="60">
        <f>SUM(N28:O28)</f>
        <v>175</v>
      </c>
    </row>
    <row r="29" spans="1:16" s="12" customFormat="1" ht="12.75">
      <c r="A29" s="4" t="s">
        <v>8</v>
      </c>
      <c r="B29" s="24"/>
      <c r="C29" s="23"/>
      <c r="D29" s="61"/>
      <c r="E29" s="62"/>
      <c r="F29" s="24"/>
      <c r="G29" s="23"/>
      <c r="H29" s="61"/>
      <c r="I29" s="62"/>
      <c r="J29" s="61"/>
      <c r="K29" s="62"/>
      <c r="L29" s="24"/>
      <c r="M29" s="23"/>
      <c r="N29" s="61"/>
      <c r="O29" s="62"/>
      <c r="P29" s="62"/>
    </row>
    <row r="30" spans="1:16" ht="12.75">
      <c r="A30" s="5" t="s">
        <v>16</v>
      </c>
      <c r="B30" s="8">
        <v>0</v>
      </c>
      <c r="C30" s="10">
        <v>0</v>
      </c>
      <c r="D30" s="21">
        <v>43</v>
      </c>
      <c r="E30" s="20">
        <v>38</v>
      </c>
      <c r="F30" s="8">
        <v>0</v>
      </c>
      <c r="G30" s="10">
        <v>0</v>
      </c>
      <c r="H30" s="21">
        <v>28</v>
      </c>
      <c r="I30" s="20">
        <v>19</v>
      </c>
      <c r="J30" s="21">
        <v>2</v>
      </c>
      <c r="K30" s="20">
        <v>0</v>
      </c>
      <c r="L30" s="8">
        <v>0</v>
      </c>
      <c r="M30" s="10">
        <v>0</v>
      </c>
      <c r="N30" s="8">
        <f aca="true" t="shared" si="3" ref="N30:O34">SUM(L30,J30,H30,F30,D30,B30)</f>
        <v>73</v>
      </c>
      <c r="O30" s="10">
        <f t="shared" si="3"/>
        <v>57</v>
      </c>
      <c r="P30" s="10">
        <f>SUM(N30:O30)</f>
        <v>130</v>
      </c>
    </row>
    <row r="31" spans="1:16" ht="12.75">
      <c r="A31" s="5" t="s">
        <v>17</v>
      </c>
      <c r="B31" s="8">
        <v>0</v>
      </c>
      <c r="C31" s="10">
        <v>0</v>
      </c>
      <c r="D31" s="21">
        <v>258</v>
      </c>
      <c r="E31" s="22">
        <v>172</v>
      </c>
      <c r="F31" s="8">
        <v>0</v>
      </c>
      <c r="G31" s="10">
        <v>0</v>
      </c>
      <c r="H31" s="21">
        <v>61</v>
      </c>
      <c r="I31" s="22">
        <v>32</v>
      </c>
      <c r="J31" s="21">
        <v>17</v>
      </c>
      <c r="K31" s="22">
        <v>12</v>
      </c>
      <c r="L31" s="8">
        <v>14</v>
      </c>
      <c r="M31" s="10">
        <v>8</v>
      </c>
      <c r="N31" s="8">
        <f t="shared" si="3"/>
        <v>350</v>
      </c>
      <c r="O31" s="9">
        <f t="shared" si="3"/>
        <v>224</v>
      </c>
      <c r="P31" s="10">
        <f>SUM(N31:O31)</f>
        <v>574</v>
      </c>
    </row>
    <row r="32" spans="1:16" ht="12.75">
      <c r="A32" s="5" t="s">
        <v>18</v>
      </c>
      <c r="B32" s="8">
        <v>0</v>
      </c>
      <c r="C32" s="10">
        <v>0</v>
      </c>
      <c r="D32" s="21">
        <v>0</v>
      </c>
      <c r="E32" s="22">
        <v>0</v>
      </c>
      <c r="F32" s="8">
        <v>0</v>
      </c>
      <c r="G32" s="10">
        <v>0</v>
      </c>
      <c r="H32" s="21">
        <v>0</v>
      </c>
      <c r="I32" s="22">
        <v>0</v>
      </c>
      <c r="J32" s="21">
        <v>0</v>
      </c>
      <c r="K32" s="22">
        <v>0</v>
      </c>
      <c r="L32" s="8">
        <v>0</v>
      </c>
      <c r="M32" s="10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ht="12.75">
      <c r="A33" s="5" t="s">
        <v>19</v>
      </c>
      <c r="B33" s="8">
        <v>0</v>
      </c>
      <c r="C33" s="10">
        <v>0</v>
      </c>
      <c r="D33" s="21">
        <v>0</v>
      </c>
      <c r="E33" s="22">
        <v>0</v>
      </c>
      <c r="F33" s="8">
        <v>0</v>
      </c>
      <c r="G33" s="10">
        <v>0</v>
      </c>
      <c r="H33" s="21">
        <v>0</v>
      </c>
      <c r="I33" s="22">
        <v>0</v>
      </c>
      <c r="J33" s="21">
        <v>0</v>
      </c>
      <c r="K33" s="22">
        <v>0</v>
      </c>
      <c r="L33" s="8">
        <v>0</v>
      </c>
      <c r="M33" s="10">
        <v>0</v>
      </c>
      <c r="N33" s="8">
        <f t="shared" si="3"/>
        <v>0</v>
      </c>
      <c r="O33" s="9">
        <f t="shared" si="3"/>
        <v>0</v>
      </c>
      <c r="P33" s="10">
        <f>SUM(N33:O33)</f>
        <v>0</v>
      </c>
    </row>
    <row r="34" spans="1:16" s="12" customFormat="1" ht="12.75">
      <c r="A34" s="12" t="s">
        <v>12</v>
      </c>
      <c r="B34" s="13">
        <v>0</v>
      </c>
      <c r="C34" s="14">
        <v>0</v>
      </c>
      <c r="D34" s="59">
        <v>301</v>
      </c>
      <c r="E34" s="60">
        <v>210</v>
      </c>
      <c r="F34" s="13">
        <v>0</v>
      </c>
      <c r="G34" s="14">
        <v>0</v>
      </c>
      <c r="H34" s="59">
        <v>89</v>
      </c>
      <c r="I34" s="60">
        <v>51</v>
      </c>
      <c r="J34" s="59">
        <v>19</v>
      </c>
      <c r="K34" s="60">
        <v>12</v>
      </c>
      <c r="L34" s="13">
        <v>14</v>
      </c>
      <c r="M34" s="14">
        <v>8</v>
      </c>
      <c r="N34" s="59">
        <f t="shared" si="3"/>
        <v>423</v>
      </c>
      <c r="O34" s="60">
        <f t="shared" si="3"/>
        <v>281</v>
      </c>
      <c r="P34" s="60">
        <f>SUM(N34:O34)</f>
        <v>704</v>
      </c>
    </row>
    <row r="35" spans="1:16" s="12" customFormat="1" ht="12.75">
      <c r="A35" s="4" t="s">
        <v>9</v>
      </c>
      <c r="B35" s="24"/>
      <c r="C35" s="23"/>
      <c r="D35" s="61"/>
      <c r="E35" s="62"/>
      <c r="F35" s="24"/>
      <c r="G35" s="23"/>
      <c r="H35" s="61"/>
      <c r="I35" s="62"/>
      <c r="J35" s="61"/>
      <c r="K35" s="62"/>
      <c r="L35" s="24"/>
      <c r="M35" s="23"/>
      <c r="N35" s="61"/>
      <c r="O35" s="62"/>
      <c r="P35" s="62"/>
    </row>
    <row r="36" spans="1:16" ht="12.75">
      <c r="A36" s="5" t="s">
        <v>16</v>
      </c>
      <c r="B36" s="8">
        <v>0</v>
      </c>
      <c r="C36" s="10">
        <v>0</v>
      </c>
      <c r="D36" s="21">
        <v>116</v>
      </c>
      <c r="E36" s="20">
        <v>86</v>
      </c>
      <c r="F36" s="8">
        <v>0</v>
      </c>
      <c r="G36" s="10">
        <v>0</v>
      </c>
      <c r="H36" s="21">
        <v>50</v>
      </c>
      <c r="I36" s="20">
        <v>31</v>
      </c>
      <c r="J36" s="8">
        <v>0</v>
      </c>
      <c r="K36" s="10">
        <v>0</v>
      </c>
      <c r="L36" s="8">
        <v>6</v>
      </c>
      <c r="M36" s="10">
        <v>2</v>
      </c>
      <c r="N36" s="8">
        <f aca="true" t="shared" si="4" ref="N36:O40">SUM(L36,J36,H36,F36,D36,B36)</f>
        <v>172</v>
      </c>
      <c r="O36" s="10">
        <f t="shared" si="4"/>
        <v>119</v>
      </c>
      <c r="P36" s="10">
        <f>SUM(N36:O36)</f>
        <v>291</v>
      </c>
    </row>
    <row r="37" spans="1:16" ht="12.75">
      <c r="A37" s="5" t="s">
        <v>17</v>
      </c>
      <c r="B37" s="8">
        <v>0</v>
      </c>
      <c r="C37" s="10">
        <v>0</v>
      </c>
      <c r="D37" s="21">
        <v>304</v>
      </c>
      <c r="E37" s="22">
        <v>216</v>
      </c>
      <c r="F37" s="8">
        <v>0</v>
      </c>
      <c r="G37" s="10">
        <v>0</v>
      </c>
      <c r="H37" s="21">
        <v>56</v>
      </c>
      <c r="I37" s="22">
        <v>35</v>
      </c>
      <c r="J37" s="8">
        <v>26</v>
      </c>
      <c r="K37" s="10">
        <v>26</v>
      </c>
      <c r="L37" s="8">
        <v>33</v>
      </c>
      <c r="M37" s="10">
        <v>2</v>
      </c>
      <c r="N37" s="8">
        <f t="shared" si="4"/>
        <v>419</v>
      </c>
      <c r="O37" s="9">
        <f t="shared" si="4"/>
        <v>279</v>
      </c>
      <c r="P37" s="10">
        <f>SUM(N37:O37)</f>
        <v>698</v>
      </c>
    </row>
    <row r="38" spans="1:16" ht="12.75">
      <c r="A38" s="5" t="s">
        <v>18</v>
      </c>
      <c r="B38" s="8">
        <v>0</v>
      </c>
      <c r="C38" s="10">
        <v>0</v>
      </c>
      <c r="D38" s="21">
        <v>0</v>
      </c>
      <c r="E38" s="22">
        <v>0</v>
      </c>
      <c r="F38" s="8">
        <v>0</v>
      </c>
      <c r="G38" s="10">
        <v>0</v>
      </c>
      <c r="H38" s="21">
        <v>0</v>
      </c>
      <c r="I38" s="22">
        <v>0</v>
      </c>
      <c r="J38" s="8">
        <v>0</v>
      </c>
      <c r="K38" s="10">
        <v>0</v>
      </c>
      <c r="L38" s="8">
        <v>0</v>
      </c>
      <c r="M38" s="10">
        <v>0</v>
      </c>
      <c r="N38" s="8">
        <f t="shared" si="4"/>
        <v>0</v>
      </c>
      <c r="O38" s="9">
        <f t="shared" si="4"/>
        <v>0</v>
      </c>
      <c r="P38" s="10">
        <f>SUM(N38:O38)</f>
        <v>0</v>
      </c>
    </row>
    <row r="39" spans="1:16" ht="12.75">
      <c r="A39" s="5" t="s">
        <v>19</v>
      </c>
      <c r="B39" s="8">
        <v>0</v>
      </c>
      <c r="C39" s="10">
        <v>0</v>
      </c>
      <c r="D39" s="21">
        <v>27</v>
      </c>
      <c r="E39" s="22">
        <v>19</v>
      </c>
      <c r="F39" s="8">
        <v>0</v>
      </c>
      <c r="G39" s="10">
        <v>0</v>
      </c>
      <c r="H39" s="21">
        <v>0</v>
      </c>
      <c r="I39" s="22">
        <v>0</v>
      </c>
      <c r="J39" s="8">
        <v>0</v>
      </c>
      <c r="K39" s="10">
        <v>0</v>
      </c>
      <c r="L39" s="8">
        <v>0</v>
      </c>
      <c r="M39" s="10">
        <v>0</v>
      </c>
      <c r="N39" s="8">
        <f t="shared" si="4"/>
        <v>27</v>
      </c>
      <c r="O39" s="9">
        <f t="shared" si="4"/>
        <v>19</v>
      </c>
      <c r="P39" s="10">
        <f>SUM(N39:O39)</f>
        <v>46</v>
      </c>
    </row>
    <row r="40" spans="1:16" s="12" customFormat="1" ht="12.75">
      <c r="A40" s="12" t="s">
        <v>12</v>
      </c>
      <c r="B40" s="13">
        <v>0</v>
      </c>
      <c r="C40" s="14">
        <v>0</v>
      </c>
      <c r="D40" s="59">
        <v>447</v>
      </c>
      <c r="E40" s="60">
        <v>321</v>
      </c>
      <c r="F40" s="13">
        <v>0</v>
      </c>
      <c r="G40" s="14">
        <v>0</v>
      </c>
      <c r="H40" s="59">
        <v>106</v>
      </c>
      <c r="I40" s="60">
        <v>66</v>
      </c>
      <c r="J40" s="13">
        <v>26</v>
      </c>
      <c r="K40" s="14">
        <v>26</v>
      </c>
      <c r="L40" s="13">
        <v>39</v>
      </c>
      <c r="M40" s="14">
        <v>4</v>
      </c>
      <c r="N40" s="59">
        <f t="shared" si="4"/>
        <v>618</v>
      </c>
      <c r="O40" s="60">
        <f t="shared" si="4"/>
        <v>417</v>
      </c>
      <c r="P40" s="60">
        <f>SUM(N40:O40)</f>
        <v>1035</v>
      </c>
    </row>
    <row r="41" spans="1:16" s="12" customFormat="1" ht="12.75">
      <c r="A41" s="4" t="s">
        <v>10</v>
      </c>
      <c r="B41" s="24"/>
      <c r="C41" s="23"/>
      <c r="D41" s="61"/>
      <c r="E41" s="62"/>
      <c r="F41" s="24"/>
      <c r="G41" s="23"/>
      <c r="H41" s="61"/>
      <c r="I41" s="62"/>
      <c r="J41" s="24"/>
      <c r="K41" s="23"/>
      <c r="L41" s="24"/>
      <c r="M41" s="23"/>
      <c r="N41" s="61"/>
      <c r="O41" s="62"/>
      <c r="P41" s="62"/>
    </row>
    <row r="42" spans="1:16" ht="12.75">
      <c r="A42" s="5" t="s">
        <v>16</v>
      </c>
      <c r="B42" s="8">
        <v>0</v>
      </c>
      <c r="C42" s="10">
        <v>0</v>
      </c>
      <c r="D42" s="21">
        <v>71</v>
      </c>
      <c r="E42" s="20">
        <v>37</v>
      </c>
      <c r="F42" s="8">
        <v>1</v>
      </c>
      <c r="G42" s="10">
        <v>0</v>
      </c>
      <c r="H42" s="21">
        <v>19</v>
      </c>
      <c r="I42" s="20">
        <v>6</v>
      </c>
      <c r="J42" s="8">
        <v>0</v>
      </c>
      <c r="K42" s="10">
        <v>0</v>
      </c>
      <c r="L42" s="8">
        <v>0</v>
      </c>
      <c r="M42" s="10">
        <v>0</v>
      </c>
      <c r="N42" s="8">
        <f aca="true" t="shared" si="5" ref="N42:O47">SUM(L42,J42,H42,F42,D42,B42)</f>
        <v>91</v>
      </c>
      <c r="O42" s="10">
        <f t="shared" si="5"/>
        <v>43</v>
      </c>
      <c r="P42" s="10">
        <f aca="true" t="shared" si="6" ref="P42:P47">SUM(N42:O42)</f>
        <v>134</v>
      </c>
    </row>
    <row r="43" spans="1:16" ht="12.75">
      <c r="A43" s="5" t="s">
        <v>17</v>
      </c>
      <c r="B43" s="8">
        <v>0</v>
      </c>
      <c r="C43" s="10">
        <v>0</v>
      </c>
      <c r="D43" s="21">
        <v>138</v>
      </c>
      <c r="E43" s="22">
        <v>82</v>
      </c>
      <c r="F43" s="21">
        <v>38</v>
      </c>
      <c r="G43" s="22">
        <v>15</v>
      </c>
      <c r="H43" s="21">
        <v>45</v>
      </c>
      <c r="I43" s="22">
        <v>44</v>
      </c>
      <c r="J43" s="8">
        <v>0</v>
      </c>
      <c r="K43" s="10">
        <v>0</v>
      </c>
      <c r="L43" s="21">
        <v>88</v>
      </c>
      <c r="M43" s="22">
        <v>26</v>
      </c>
      <c r="N43" s="8">
        <f t="shared" si="5"/>
        <v>309</v>
      </c>
      <c r="O43" s="10">
        <f t="shared" si="5"/>
        <v>167</v>
      </c>
      <c r="P43" s="10">
        <f t="shared" si="6"/>
        <v>476</v>
      </c>
    </row>
    <row r="44" spans="1:16" ht="12.75">
      <c r="A44" s="5" t="s">
        <v>18</v>
      </c>
      <c r="B44" s="8">
        <v>0</v>
      </c>
      <c r="C44" s="10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22">
        <v>0</v>
      </c>
      <c r="J44" s="8">
        <v>0</v>
      </c>
      <c r="K44" s="10">
        <v>0</v>
      </c>
      <c r="L44" s="21">
        <v>0</v>
      </c>
      <c r="M44" s="22">
        <v>0</v>
      </c>
      <c r="N44" s="8">
        <f t="shared" si="5"/>
        <v>0</v>
      </c>
      <c r="O44" s="10">
        <f t="shared" si="5"/>
        <v>0</v>
      </c>
      <c r="P44" s="10">
        <f t="shared" si="6"/>
        <v>0</v>
      </c>
    </row>
    <row r="45" spans="1:16" ht="12.75">
      <c r="A45" s="5" t="s">
        <v>19</v>
      </c>
      <c r="B45" s="8">
        <v>0</v>
      </c>
      <c r="C45" s="10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8">
        <v>0</v>
      </c>
      <c r="K45" s="10">
        <v>0</v>
      </c>
      <c r="L45" s="21">
        <v>0</v>
      </c>
      <c r="M45" s="22">
        <v>0</v>
      </c>
      <c r="N45" s="8">
        <f t="shared" si="5"/>
        <v>0</v>
      </c>
      <c r="O45" s="10">
        <f t="shared" si="5"/>
        <v>0</v>
      </c>
      <c r="P45" s="10">
        <f t="shared" si="6"/>
        <v>0</v>
      </c>
    </row>
    <row r="46" spans="1:16" ht="12.75">
      <c r="A46" s="5" t="s">
        <v>37</v>
      </c>
      <c r="B46" s="8">
        <v>0</v>
      </c>
      <c r="C46" s="10">
        <v>0</v>
      </c>
      <c r="D46" s="21">
        <v>53</v>
      </c>
      <c r="E46" s="22">
        <v>14</v>
      </c>
      <c r="F46" s="21">
        <v>0</v>
      </c>
      <c r="G46" s="22">
        <v>0</v>
      </c>
      <c r="H46" s="21">
        <v>4</v>
      </c>
      <c r="I46" s="22">
        <v>1</v>
      </c>
      <c r="J46" s="21">
        <v>0</v>
      </c>
      <c r="K46" s="22">
        <v>0</v>
      </c>
      <c r="L46" s="21">
        <v>0</v>
      </c>
      <c r="M46" s="22">
        <v>0</v>
      </c>
      <c r="N46" s="8">
        <f t="shared" si="5"/>
        <v>57</v>
      </c>
      <c r="O46" s="10">
        <f t="shared" si="5"/>
        <v>15</v>
      </c>
      <c r="P46" s="10">
        <f t="shared" si="6"/>
        <v>72</v>
      </c>
    </row>
    <row r="47" spans="1:16" s="17" customFormat="1" ht="12.75">
      <c r="A47" s="12" t="s">
        <v>12</v>
      </c>
      <c r="B47" s="13">
        <v>0</v>
      </c>
      <c r="C47" s="14">
        <v>0</v>
      </c>
      <c r="D47" s="59">
        <v>262</v>
      </c>
      <c r="E47" s="60">
        <v>133</v>
      </c>
      <c r="F47" s="59">
        <v>39</v>
      </c>
      <c r="G47" s="60">
        <v>15</v>
      </c>
      <c r="H47" s="59">
        <v>68</v>
      </c>
      <c r="I47" s="60">
        <v>51</v>
      </c>
      <c r="J47" s="59">
        <v>0</v>
      </c>
      <c r="K47" s="60">
        <v>0</v>
      </c>
      <c r="L47" s="59">
        <v>88</v>
      </c>
      <c r="M47" s="60">
        <v>26</v>
      </c>
      <c r="N47" s="172">
        <f t="shared" si="5"/>
        <v>457</v>
      </c>
      <c r="O47" s="173">
        <f t="shared" si="5"/>
        <v>225</v>
      </c>
      <c r="P47" s="173">
        <f t="shared" si="6"/>
        <v>682</v>
      </c>
    </row>
    <row r="48" spans="1:16" ht="12.75">
      <c r="A48" s="25" t="s">
        <v>15</v>
      </c>
      <c r="B48" s="38"/>
      <c r="C48" s="39"/>
      <c r="D48" s="121"/>
      <c r="E48" s="122"/>
      <c r="F48" s="121"/>
      <c r="G48" s="122"/>
      <c r="H48" s="121"/>
      <c r="I48" s="122"/>
      <c r="J48" s="121"/>
      <c r="K48" s="122"/>
      <c r="L48" s="121"/>
      <c r="M48" s="122"/>
      <c r="N48" s="123"/>
      <c r="O48" s="124"/>
      <c r="P48" s="124"/>
    </row>
    <row r="49" spans="1:16" ht="12.75">
      <c r="A49" s="5" t="s">
        <v>16</v>
      </c>
      <c r="B49" s="8">
        <f>SUM(B12,B18,B24,B30,B36,B42)</f>
        <v>0</v>
      </c>
      <c r="C49" s="10">
        <f aca="true" t="shared" si="7" ref="C49:P49">SUM(C12,C18,C24,C30,C36,C42)</f>
        <v>0</v>
      </c>
      <c r="D49" s="67">
        <f t="shared" si="7"/>
        <v>362</v>
      </c>
      <c r="E49" s="72">
        <f t="shared" si="7"/>
        <v>249</v>
      </c>
      <c r="F49" s="67">
        <f t="shared" si="7"/>
        <v>4</v>
      </c>
      <c r="G49" s="72">
        <f t="shared" si="7"/>
        <v>1</v>
      </c>
      <c r="H49" s="67">
        <f t="shared" si="7"/>
        <v>281</v>
      </c>
      <c r="I49" s="72">
        <f t="shared" si="7"/>
        <v>125</v>
      </c>
      <c r="J49" s="67">
        <f t="shared" si="7"/>
        <v>2</v>
      </c>
      <c r="K49" s="72">
        <f t="shared" si="7"/>
        <v>0</v>
      </c>
      <c r="L49" s="67">
        <f t="shared" si="7"/>
        <v>22</v>
      </c>
      <c r="M49" s="72">
        <f t="shared" si="7"/>
        <v>5</v>
      </c>
      <c r="N49" s="69">
        <f t="shared" si="7"/>
        <v>671</v>
      </c>
      <c r="O49" s="73">
        <f t="shared" si="7"/>
        <v>380</v>
      </c>
      <c r="P49" s="70">
        <f t="shared" si="7"/>
        <v>1051</v>
      </c>
    </row>
    <row r="50" spans="1:16" ht="12.75">
      <c r="A50" s="101" t="s">
        <v>17</v>
      </c>
      <c r="B50" s="8">
        <f>SUM(B13,B19,B25,B31,B37,B43)</f>
        <v>0</v>
      </c>
      <c r="C50" s="10">
        <f aca="true" t="shared" si="8" ref="C50:P50">SUM(C13,C19,C25,C31,C37,C43)</f>
        <v>0</v>
      </c>
      <c r="D50" s="67">
        <f t="shared" si="8"/>
        <v>1243</v>
      </c>
      <c r="E50" s="72">
        <f t="shared" si="8"/>
        <v>847</v>
      </c>
      <c r="F50" s="67">
        <f t="shared" si="8"/>
        <v>57</v>
      </c>
      <c r="G50" s="72">
        <f t="shared" si="8"/>
        <v>23</v>
      </c>
      <c r="H50" s="67">
        <f t="shared" si="8"/>
        <v>343</v>
      </c>
      <c r="I50" s="72">
        <f t="shared" si="8"/>
        <v>220</v>
      </c>
      <c r="J50" s="67">
        <f t="shared" si="8"/>
        <v>97</v>
      </c>
      <c r="K50" s="72">
        <f t="shared" si="8"/>
        <v>74</v>
      </c>
      <c r="L50" s="21">
        <f t="shared" si="8"/>
        <v>193</v>
      </c>
      <c r="M50" s="22">
        <f t="shared" si="8"/>
        <v>52</v>
      </c>
      <c r="N50" s="69">
        <f t="shared" si="8"/>
        <v>1933</v>
      </c>
      <c r="O50" s="73">
        <f t="shared" si="8"/>
        <v>1216</v>
      </c>
      <c r="P50" s="70">
        <f t="shared" si="8"/>
        <v>3149</v>
      </c>
    </row>
    <row r="51" spans="1:16" ht="12.75">
      <c r="A51" s="101" t="s">
        <v>18</v>
      </c>
      <c r="B51" s="8">
        <f>SUM(B14,B20,B32,B38,B44)</f>
        <v>0</v>
      </c>
      <c r="C51" s="10">
        <f aca="true" t="shared" si="9" ref="C51:P51">SUM(C14,C20,C32,C38,C44)</f>
        <v>0</v>
      </c>
      <c r="D51" s="67">
        <f t="shared" si="9"/>
        <v>0</v>
      </c>
      <c r="E51" s="72">
        <f t="shared" si="9"/>
        <v>0</v>
      </c>
      <c r="F51" s="67">
        <f t="shared" si="9"/>
        <v>0</v>
      </c>
      <c r="G51" s="72">
        <f t="shared" si="9"/>
        <v>0</v>
      </c>
      <c r="H51" s="67">
        <f t="shared" si="9"/>
        <v>0</v>
      </c>
      <c r="I51" s="72">
        <f t="shared" si="9"/>
        <v>0</v>
      </c>
      <c r="J51" s="67">
        <f t="shared" si="9"/>
        <v>0</v>
      </c>
      <c r="K51" s="72">
        <f t="shared" si="9"/>
        <v>0</v>
      </c>
      <c r="L51" s="21">
        <f t="shared" si="9"/>
        <v>0</v>
      </c>
      <c r="M51" s="22">
        <f t="shared" si="9"/>
        <v>0</v>
      </c>
      <c r="N51" s="69">
        <f t="shared" si="9"/>
        <v>0</v>
      </c>
      <c r="O51" s="73">
        <f t="shared" si="9"/>
        <v>0</v>
      </c>
      <c r="P51" s="70">
        <f t="shared" si="9"/>
        <v>0</v>
      </c>
    </row>
    <row r="52" spans="1:16" ht="12.75">
      <c r="A52" s="101" t="s">
        <v>19</v>
      </c>
      <c r="B52" s="8">
        <f>SUM(B15,B21,B26,B33,B39,B45)</f>
        <v>0</v>
      </c>
      <c r="C52" s="10">
        <f aca="true" t="shared" si="10" ref="C52:P52">SUM(C15,C21,C26,C33,C39,C45)</f>
        <v>0</v>
      </c>
      <c r="D52" s="67">
        <f t="shared" si="10"/>
        <v>93</v>
      </c>
      <c r="E52" s="72">
        <f t="shared" si="10"/>
        <v>42</v>
      </c>
      <c r="F52" s="67">
        <f t="shared" si="10"/>
        <v>0</v>
      </c>
      <c r="G52" s="72">
        <f t="shared" si="10"/>
        <v>0</v>
      </c>
      <c r="H52" s="67">
        <f t="shared" si="10"/>
        <v>15</v>
      </c>
      <c r="I52" s="72">
        <f t="shared" si="10"/>
        <v>16</v>
      </c>
      <c r="J52" s="67">
        <f t="shared" si="10"/>
        <v>0</v>
      </c>
      <c r="K52" s="72">
        <f t="shared" si="10"/>
        <v>0</v>
      </c>
      <c r="L52" s="21">
        <f t="shared" si="10"/>
        <v>0</v>
      </c>
      <c r="M52" s="22">
        <f t="shared" si="10"/>
        <v>0</v>
      </c>
      <c r="N52" s="69">
        <f t="shared" si="10"/>
        <v>108</v>
      </c>
      <c r="O52" s="73">
        <f t="shared" si="10"/>
        <v>58</v>
      </c>
      <c r="P52" s="70">
        <f t="shared" si="10"/>
        <v>166</v>
      </c>
    </row>
    <row r="53" spans="1:16" ht="12.75">
      <c r="A53" s="101" t="s">
        <v>37</v>
      </c>
      <c r="B53" s="8">
        <f>SUM(B46)</f>
        <v>0</v>
      </c>
      <c r="C53" s="10">
        <f aca="true" t="shared" si="11" ref="C53:P53">SUM(C46)</f>
        <v>0</v>
      </c>
      <c r="D53" s="67">
        <f t="shared" si="11"/>
        <v>53</v>
      </c>
      <c r="E53" s="72">
        <f t="shared" si="11"/>
        <v>14</v>
      </c>
      <c r="F53" s="67">
        <f t="shared" si="11"/>
        <v>0</v>
      </c>
      <c r="G53" s="72">
        <f t="shared" si="11"/>
        <v>0</v>
      </c>
      <c r="H53" s="67">
        <f t="shared" si="11"/>
        <v>4</v>
      </c>
      <c r="I53" s="72">
        <f t="shared" si="11"/>
        <v>1</v>
      </c>
      <c r="J53" s="67">
        <f t="shared" si="11"/>
        <v>0</v>
      </c>
      <c r="K53" s="72">
        <f t="shared" si="11"/>
        <v>0</v>
      </c>
      <c r="L53" s="21">
        <f t="shared" si="11"/>
        <v>0</v>
      </c>
      <c r="M53" s="22">
        <f t="shared" si="11"/>
        <v>0</v>
      </c>
      <c r="N53" s="69">
        <f t="shared" si="11"/>
        <v>57</v>
      </c>
      <c r="O53" s="73">
        <f t="shared" si="11"/>
        <v>15</v>
      </c>
      <c r="P53" s="70">
        <f t="shared" si="11"/>
        <v>72</v>
      </c>
    </row>
    <row r="54" spans="1:16" ht="12.75">
      <c r="A54" s="5" t="s">
        <v>20</v>
      </c>
      <c r="B54" s="8">
        <f>SUM(B27)</f>
        <v>0</v>
      </c>
      <c r="C54" s="10">
        <f aca="true" t="shared" si="12" ref="C54:P54">SUM(C27)</f>
        <v>0</v>
      </c>
      <c r="D54" s="21">
        <f t="shared" si="12"/>
        <v>0</v>
      </c>
      <c r="E54" s="22">
        <f t="shared" si="12"/>
        <v>0</v>
      </c>
      <c r="F54" s="8">
        <f t="shared" si="12"/>
        <v>0</v>
      </c>
      <c r="G54" s="10">
        <f t="shared" si="12"/>
        <v>0</v>
      </c>
      <c r="H54" s="21">
        <f t="shared" si="12"/>
        <v>0</v>
      </c>
      <c r="I54" s="22">
        <f t="shared" si="12"/>
        <v>0</v>
      </c>
      <c r="J54" s="21">
        <f t="shared" si="12"/>
        <v>3</v>
      </c>
      <c r="K54" s="22">
        <f t="shared" si="12"/>
        <v>3</v>
      </c>
      <c r="L54" s="8">
        <f t="shared" si="12"/>
        <v>0</v>
      </c>
      <c r="M54" s="10">
        <f t="shared" si="12"/>
        <v>0</v>
      </c>
      <c r="N54" s="8">
        <f t="shared" si="12"/>
        <v>3</v>
      </c>
      <c r="O54" s="9">
        <f t="shared" si="12"/>
        <v>3</v>
      </c>
      <c r="P54" s="10">
        <f t="shared" si="12"/>
        <v>6</v>
      </c>
    </row>
    <row r="55" spans="1:16" s="12" customFormat="1" ht="12.75">
      <c r="A55" s="12" t="s">
        <v>12</v>
      </c>
      <c r="B55" s="13">
        <f>SUM(B49:B54)</f>
        <v>0</v>
      </c>
      <c r="C55" s="14">
        <f aca="true" t="shared" si="13" ref="C55:P55">SUM(C49:C54)</f>
        <v>0</v>
      </c>
      <c r="D55" s="13">
        <f t="shared" si="13"/>
        <v>1751</v>
      </c>
      <c r="E55" s="14">
        <f t="shared" si="13"/>
        <v>1152</v>
      </c>
      <c r="F55" s="13">
        <f t="shared" si="13"/>
        <v>61</v>
      </c>
      <c r="G55" s="14">
        <f t="shared" si="13"/>
        <v>24</v>
      </c>
      <c r="H55" s="13">
        <f t="shared" si="13"/>
        <v>643</v>
      </c>
      <c r="I55" s="14">
        <f t="shared" si="13"/>
        <v>362</v>
      </c>
      <c r="J55" s="13">
        <f t="shared" si="13"/>
        <v>102</v>
      </c>
      <c r="K55" s="14">
        <f t="shared" si="13"/>
        <v>77</v>
      </c>
      <c r="L55" s="13">
        <f t="shared" si="13"/>
        <v>215</v>
      </c>
      <c r="M55" s="14">
        <f t="shared" si="13"/>
        <v>57</v>
      </c>
      <c r="N55" s="13">
        <f t="shared" si="13"/>
        <v>2772</v>
      </c>
      <c r="O55" s="14">
        <f t="shared" si="13"/>
        <v>1672</v>
      </c>
      <c r="P55" s="14">
        <f t="shared" si="13"/>
        <v>4444</v>
      </c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pane xSplit="14904" topLeftCell="N1" activePane="topLeft" state="split"/>
      <selection pane="topLeft" activeCell="G66" sqref="G66"/>
      <selection pane="topRight" activeCell="N25" sqref="N25"/>
    </sheetView>
  </sheetViews>
  <sheetFormatPr defaultColWidth="9.140625" defaultRowHeight="12.75"/>
  <cols>
    <col min="1" max="1" width="25.28125" style="5" customWidth="1"/>
    <col min="2" max="2" width="8.57421875" style="0" customWidth="1"/>
    <col min="3" max="3" width="8.57421875" style="5" customWidth="1"/>
    <col min="4" max="15" width="8.57421875" style="0" customWidth="1"/>
    <col min="16" max="16" width="8.57421875" style="5" customWidth="1"/>
    <col min="17" max="17" width="7.00390625" style="0" customWidth="1"/>
    <col min="18" max="18" width="9.28125" style="0" customWidth="1"/>
    <col min="19" max="19" width="14.140625" style="0" customWidth="1"/>
    <col min="20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4" t="s">
        <v>178</v>
      </c>
    </row>
    <row r="2" spans="1:16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2.75">
      <c r="A3" s="300" t="s">
        <v>67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2.75">
      <c r="A4" s="300" t="s">
        <v>83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3"/>
      <c r="D9" s="54" t="s">
        <v>63</v>
      </c>
      <c r="E9" s="84"/>
      <c r="F9" s="304"/>
      <c r="G9" s="305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4" t="s">
        <v>0</v>
      </c>
      <c r="C10" s="35" t="s">
        <v>1</v>
      </c>
      <c r="D10" s="34" t="s">
        <v>0</v>
      </c>
      <c r="E10" s="35" t="s">
        <v>1</v>
      </c>
      <c r="F10" s="34" t="s">
        <v>0</v>
      </c>
      <c r="G10" s="35" t="s">
        <v>1</v>
      </c>
      <c r="H10" s="34" t="s">
        <v>0</v>
      </c>
      <c r="I10" s="35" t="s">
        <v>1</v>
      </c>
      <c r="J10" s="34" t="s">
        <v>0</v>
      </c>
      <c r="K10" s="35" t="s">
        <v>1</v>
      </c>
      <c r="L10" s="34" t="s">
        <v>0</v>
      </c>
      <c r="M10" s="35" t="s">
        <v>1</v>
      </c>
      <c r="N10" s="34" t="s">
        <v>0</v>
      </c>
      <c r="O10" s="35" t="s">
        <v>1</v>
      </c>
      <c r="P10" s="119" t="s">
        <v>13</v>
      </c>
    </row>
    <row r="11" spans="1:15" s="40" customFormat="1" ht="12.75">
      <c r="A11" s="16" t="s">
        <v>2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6" ht="12.75">
      <c r="A12" s="19" t="s">
        <v>16</v>
      </c>
      <c r="B12" s="8">
        <v>0</v>
      </c>
      <c r="C12" s="10">
        <v>0</v>
      </c>
      <c r="D12" s="21">
        <v>159</v>
      </c>
      <c r="E12" s="20">
        <v>115</v>
      </c>
      <c r="F12" s="21">
        <v>13</v>
      </c>
      <c r="G12" s="20">
        <v>3</v>
      </c>
      <c r="H12" s="21">
        <v>39</v>
      </c>
      <c r="I12" s="20">
        <v>16</v>
      </c>
      <c r="J12" s="21">
        <v>0</v>
      </c>
      <c r="K12" s="20">
        <v>0</v>
      </c>
      <c r="L12" s="21">
        <v>0</v>
      </c>
      <c r="M12" s="20">
        <v>0</v>
      </c>
      <c r="N12" s="8">
        <f>SUM(L12,J12,H12,F12,D12,B12)</f>
        <v>211</v>
      </c>
      <c r="O12" s="10">
        <f>SUM(M12,K12,I12,G12,E12,C12)</f>
        <v>134</v>
      </c>
      <c r="P12" s="10">
        <f>SUM(N12:O12)</f>
        <v>345</v>
      </c>
    </row>
    <row r="13" spans="1:16" ht="12.75">
      <c r="A13" s="19" t="s">
        <v>17</v>
      </c>
      <c r="B13" s="8">
        <v>0</v>
      </c>
      <c r="C13" s="10">
        <v>0</v>
      </c>
      <c r="D13" s="21">
        <v>195</v>
      </c>
      <c r="E13" s="22">
        <v>137</v>
      </c>
      <c r="F13" s="21">
        <v>3</v>
      </c>
      <c r="G13" s="22">
        <v>1</v>
      </c>
      <c r="H13" s="21">
        <v>20</v>
      </c>
      <c r="I13" s="22">
        <v>24</v>
      </c>
      <c r="J13" s="21">
        <v>0</v>
      </c>
      <c r="K13" s="22">
        <v>0</v>
      </c>
      <c r="L13" s="21">
        <v>0</v>
      </c>
      <c r="M13" s="22">
        <v>0</v>
      </c>
      <c r="N13" s="8">
        <f aca="true" t="shared" si="0" ref="N13:O16">SUM(L13,J13,H13,F13,D13,B13)</f>
        <v>218</v>
      </c>
      <c r="O13" s="9">
        <f t="shared" si="0"/>
        <v>162</v>
      </c>
      <c r="P13" s="10">
        <f>SUM(N13:O13)</f>
        <v>380</v>
      </c>
    </row>
    <row r="14" spans="1:16" ht="12.75">
      <c r="A14" s="19" t="s">
        <v>18</v>
      </c>
      <c r="B14" s="8">
        <v>0</v>
      </c>
      <c r="C14" s="10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8">
        <f t="shared" si="0"/>
        <v>0</v>
      </c>
      <c r="O14" s="9">
        <f t="shared" si="0"/>
        <v>0</v>
      </c>
      <c r="P14" s="10">
        <f>SUM(N14:O14)</f>
        <v>0</v>
      </c>
    </row>
    <row r="15" spans="1:16" ht="12.75">
      <c r="A15" s="19" t="s">
        <v>19</v>
      </c>
      <c r="B15" s="8">
        <v>0</v>
      </c>
      <c r="C15" s="10">
        <v>0</v>
      </c>
      <c r="D15" s="21">
        <v>53</v>
      </c>
      <c r="E15" s="22">
        <v>34</v>
      </c>
      <c r="F15" s="21">
        <v>1</v>
      </c>
      <c r="G15" s="22">
        <v>0</v>
      </c>
      <c r="H15" s="21">
        <v>2</v>
      </c>
      <c r="I15" s="22">
        <v>0</v>
      </c>
      <c r="J15" s="21">
        <v>1</v>
      </c>
      <c r="K15" s="22">
        <v>1</v>
      </c>
      <c r="L15" s="21">
        <v>10</v>
      </c>
      <c r="M15" s="22">
        <v>7</v>
      </c>
      <c r="N15" s="8">
        <f t="shared" si="0"/>
        <v>67</v>
      </c>
      <c r="O15" s="9">
        <f t="shared" si="0"/>
        <v>42</v>
      </c>
      <c r="P15" s="10">
        <f>SUM(N15:O15)</f>
        <v>109</v>
      </c>
    </row>
    <row r="16" spans="1:16" s="12" customFormat="1" ht="12.75">
      <c r="A16" s="7" t="s">
        <v>12</v>
      </c>
      <c r="B16" s="13">
        <v>0</v>
      </c>
      <c r="C16" s="14">
        <v>0</v>
      </c>
      <c r="D16" s="59">
        <v>407</v>
      </c>
      <c r="E16" s="60">
        <v>286</v>
      </c>
      <c r="F16" s="59">
        <v>17</v>
      </c>
      <c r="G16" s="60">
        <v>4</v>
      </c>
      <c r="H16" s="59">
        <v>61</v>
      </c>
      <c r="I16" s="60">
        <v>40</v>
      </c>
      <c r="J16" s="59">
        <v>1</v>
      </c>
      <c r="K16" s="60">
        <v>1</v>
      </c>
      <c r="L16" s="59">
        <v>10</v>
      </c>
      <c r="M16" s="60">
        <v>7</v>
      </c>
      <c r="N16" s="59">
        <f t="shared" si="0"/>
        <v>496</v>
      </c>
      <c r="O16" s="60">
        <f t="shared" si="0"/>
        <v>338</v>
      </c>
      <c r="P16" s="60">
        <f>SUM(N16:O16)</f>
        <v>834</v>
      </c>
    </row>
    <row r="17" spans="1:16" s="12" customFormat="1" ht="12.75">
      <c r="A17" s="28" t="s">
        <v>6</v>
      </c>
      <c r="B17" s="24"/>
      <c r="C17" s="23"/>
      <c r="D17" s="61"/>
      <c r="E17" s="62"/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2"/>
    </row>
    <row r="18" spans="1:16" ht="12.75">
      <c r="A18" s="19" t="s">
        <v>16</v>
      </c>
      <c r="B18" s="8">
        <v>0</v>
      </c>
      <c r="C18" s="10">
        <v>0</v>
      </c>
      <c r="D18" s="21">
        <v>27</v>
      </c>
      <c r="E18" s="20">
        <v>18</v>
      </c>
      <c r="F18" s="21">
        <v>0</v>
      </c>
      <c r="G18" s="20">
        <v>0</v>
      </c>
      <c r="H18" s="21">
        <v>1</v>
      </c>
      <c r="I18" s="20">
        <v>1</v>
      </c>
      <c r="J18" s="21">
        <v>0</v>
      </c>
      <c r="K18" s="20">
        <v>0</v>
      </c>
      <c r="L18" s="21">
        <v>0</v>
      </c>
      <c r="M18" s="20">
        <v>0</v>
      </c>
      <c r="N18" s="8">
        <f aca="true" t="shared" si="1" ref="N18:O22">SUM(L18,J18,H18,F18,D18,B18)</f>
        <v>28</v>
      </c>
      <c r="O18" s="10">
        <f t="shared" si="1"/>
        <v>19</v>
      </c>
      <c r="P18" s="10">
        <f>SUM(N18:O18)</f>
        <v>47</v>
      </c>
    </row>
    <row r="19" spans="1:16" ht="12.75">
      <c r="A19" s="19" t="s">
        <v>17</v>
      </c>
      <c r="B19" s="8">
        <v>0</v>
      </c>
      <c r="C19" s="10">
        <v>0</v>
      </c>
      <c r="D19" s="21">
        <v>60</v>
      </c>
      <c r="E19" s="22">
        <v>34</v>
      </c>
      <c r="F19" s="21">
        <v>3</v>
      </c>
      <c r="G19" s="22">
        <v>5</v>
      </c>
      <c r="H19" s="21">
        <v>0</v>
      </c>
      <c r="I19" s="22">
        <v>0</v>
      </c>
      <c r="J19" s="21">
        <v>0</v>
      </c>
      <c r="K19" s="22">
        <v>0</v>
      </c>
      <c r="L19" s="21">
        <v>0</v>
      </c>
      <c r="M19" s="22">
        <v>0</v>
      </c>
      <c r="N19" s="8">
        <f t="shared" si="1"/>
        <v>63</v>
      </c>
      <c r="O19" s="9">
        <f t="shared" si="1"/>
        <v>39</v>
      </c>
      <c r="P19" s="10">
        <f>SUM(N19:O19)</f>
        <v>102</v>
      </c>
    </row>
    <row r="20" spans="1:16" ht="12.75">
      <c r="A20" s="19" t="s">
        <v>18</v>
      </c>
      <c r="B20" s="8">
        <v>0</v>
      </c>
      <c r="C20" s="10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8">
        <f t="shared" si="1"/>
        <v>0</v>
      </c>
      <c r="O20" s="9">
        <f t="shared" si="1"/>
        <v>0</v>
      </c>
      <c r="P20" s="10">
        <f>SUM(N20:O20)</f>
        <v>0</v>
      </c>
    </row>
    <row r="21" spans="1:16" ht="12.75">
      <c r="A21" s="19" t="s">
        <v>19</v>
      </c>
      <c r="B21" s="8">
        <v>0</v>
      </c>
      <c r="C21" s="10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8">
        <f t="shared" si="1"/>
        <v>0</v>
      </c>
      <c r="O21" s="9">
        <f t="shared" si="1"/>
        <v>0</v>
      </c>
      <c r="P21" s="10">
        <f>SUM(N21:O21)</f>
        <v>0</v>
      </c>
    </row>
    <row r="22" spans="1:16" s="12" customFormat="1" ht="12.75">
      <c r="A22" s="7" t="s">
        <v>12</v>
      </c>
      <c r="B22" s="13">
        <v>0</v>
      </c>
      <c r="C22" s="14">
        <v>0</v>
      </c>
      <c r="D22" s="59">
        <v>87</v>
      </c>
      <c r="E22" s="60">
        <v>52</v>
      </c>
      <c r="F22" s="59">
        <v>3</v>
      </c>
      <c r="G22" s="60">
        <v>5</v>
      </c>
      <c r="H22" s="59">
        <v>1</v>
      </c>
      <c r="I22" s="60">
        <v>1</v>
      </c>
      <c r="J22" s="59">
        <v>0</v>
      </c>
      <c r="K22" s="60">
        <v>0</v>
      </c>
      <c r="L22" s="59">
        <v>0</v>
      </c>
      <c r="M22" s="60">
        <v>0</v>
      </c>
      <c r="N22" s="59">
        <f t="shared" si="1"/>
        <v>91</v>
      </c>
      <c r="O22" s="60">
        <f t="shared" si="1"/>
        <v>58</v>
      </c>
      <c r="P22" s="60">
        <f>SUM(N22:O22)</f>
        <v>149</v>
      </c>
    </row>
    <row r="23" spans="1:16" s="12" customFormat="1" ht="12.75">
      <c r="A23" s="28" t="s">
        <v>7</v>
      </c>
      <c r="B23" s="24"/>
      <c r="C23" s="23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2"/>
    </row>
    <row r="24" spans="1:16" ht="12.75">
      <c r="A24" s="19" t="s">
        <v>16</v>
      </c>
      <c r="B24" s="8">
        <v>0</v>
      </c>
      <c r="C24" s="10">
        <v>0</v>
      </c>
      <c r="D24" s="21">
        <v>18</v>
      </c>
      <c r="E24" s="22">
        <v>12</v>
      </c>
      <c r="F24" s="21">
        <v>0</v>
      </c>
      <c r="G24" s="22">
        <v>0</v>
      </c>
      <c r="H24" s="21">
        <v>3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8">
        <f aca="true" t="shared" si="2" ref="N24:O28">SUM(L24,J24,H24,F24,D24,B24)</f>
        <v>21</v>
      </c>
      <c r="O24" s="10">
        <f t="shared" si="2"/>
        <v>12</v>
      </c>
      <c r="P24" s="10">
        <f>SUM(N24:O24)</f>
        <v>33</v>
      </c>
    </row>
    <row r="25" spans="1:16" ht="12.75">
      <c r="A25" s="19" t="s">
        <v>17</v>
      </c>
      <c r="B25" s="8">
        <v>0</v>
      </c>
      <c r="C25" s="10">
        <v>0</v>
      </c>
      <c r="D25" s="21">
        <v>23</v>
      </c>
      <c r="E25" s="22">
        <v>23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8">
        <f t="shared" si="2"/>
        <v>23</v>
      </c>
      <c r="O25" s="9">
        <f t="shared" si="2"/>
        <v>23</v>
      </c>
      <c r="P25" s="10">
        <f>SUM(N25:O25)</f>
        <v>46</v>
      </c>
    </row>
    <row r="26" spans="1:16" ht="12.75">
      <c r="A26" s="19" t="s">
        <v>19</v>
      </c>
      <c r="B26" s="8">
        <v>0</v>
      </c>
      <c r="C26" s="10">
        <v>0</v>
      </c>
      <c r="D26" s="21">
        <v>0</v>
      </c>
      <c r="E26" s="22">
        <v>0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2">
        <v>0</v>
      </c>
      <c r="N26" s="8">
        <f t="shared" si="2"/>
        <v>0</v>
      </c>
      <c r="O26" s="9">
        <f t="shared" si="2"/>
        <v>0</v>
      </c>
      <c r="P26" s="10">
        <f>SUM(N26:O26)</f>
        <v>0</v>
      </c>
    </row>
    <row r="27" spans="1:16" ht="12.75">
      <c r="A27" s="19" t="s">
        <v>20</v>
      </c>
      <c r="B27" s="8">
        <v>0</v>
      </c>
      <c r="C27" s="10">
        <v>0</v>
      </c>
      <c r="D27" s="21">
        <v>0</v>
      </c>
      <c r="E27" s="2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  <c r="K27" s="20">
        <v>0</v>
      </c>
      <c r="L27" s="21">
        <v>22</v>
      </c>
      <c r="M27" s="20">
        <v>6</v>
      </c>
      <c r="N27" s="8">
        <f t="shared" si="2"/>
        <v>22</v>
      </c>
      <c r="O27" s="9">
        <f t="shared" si="2"/>
        <v>6</v>
      </c>
      <c r="P27" s="10">
        <f>SUM(N27:O27)</f>
        <v>28</v>
      </c>
    </row>
    <row r="28" spans="1:16" s="12" customFormat="1" ht="12.75">
      <c r="A28" s="7" t="s">
        <v>12</v>
      </c>
      <c r="B28" s="13">
        <v>0</v>
      </c>
      <c r="C28" s="14">
        <v>0</v>
      </c>
      <c r="D28" s="59">
        <v>41</v>
      </c>
      <c r="E28" s="60">
        <v>35</v>
      </c>
      <c r="F28" s="59">
        <v>0</v>
      </c>
      <c r="G28" s="60">
        <v>0</v>
      </c>
      <c r="H28" s="59">
        <v>3</v>
      </c>
      <c r="I28" s="60">
        <v>0</v>
      </c>
      <c r="J28" s="59">
        <v>0</v>
      </c>
      <c r="K28" s="60">
        <v>0</v>
      </c>
      <c r="L28" s="59">
        <v>22</v>
      </c>
      <c r="M28" s="60">
        <v>6</v>
      </c>
      <c r="N28" s="59">
        <f t="shared" si="2"/>
        <v>66</v>
      </c>
      <c r="O28" s="60">
        <f t="shared" si="2"/>
        <v>41</v>
      </c>
      <c r="P28" s="60">
        <f>SUM(N28:O28)</f>
        <v>107</v>
      </c>
    </row>
    <row r="29" spans="1:16" s="12" customFormat="1" ht="12.75">
      <c r="A29" s="28" t="s">
        <v>8</v>
      </c>
      <c r="B29" s="24"/>
      <c r="C29" s="23"/>
      <c r="D29" s="61"/>
      <c r="E29" s="62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2"/>
    </row>
    <row r="30" spans="1:16" ht="12.75">
      <c r="A30" s="19" t="s">
        <v>16</v>
      </c>
      <c r="B30" s="8">
        <v>0</v>
      </c>
      <c r="C30" s="10">
        <v>0</v>
      </c>
      <c r="D30" s="21">
        <v>78</v>
      </c>
      <c r="E30" s="20">
        <v>62</v>
      </c>
      <c r="F30" s="21">
        <v>11</v>
      </c>
      <c r="G30" s="20">
        <v>5</v>
      </c>
      <c r="H30" s="21">
        <v>58</v>
      </c>
      <c r="I30" s="20">
        <v>8</v>
      </c>
      <c r="J30" s="21">
        <v>2</v>
      </c>
      <c r="K30" s="20">
        <v>0</v>
      </c>
      <c r="L30" s="21">
        <v>0</v>
      </c>
      <c r="M30" s="20">
        <v>0</v>
      </c>
      <c r="N30" s="8">
        <f aca="true" t="shared" si="3" ref="N30:O34">SUM(L30,J30,H30,F30,D30,B30)</f>
        <v>149</v>
      </c>
      <c r="O30" s="10">
        <f t="shared" si="3"/>
        <v>75</v>
      </c>
      <c r="P30" s="10">
        <f>SUM(N30:O30)</f>
        <v>224</v>
      </c>
    </row>
    <row r="31" spans="1:16" ht="12.75">
      <c r="A31" s="19" t="s">
        <v>17</v>
      </c>
      <c r="B31" s="8">
        <v>0</v>
      </c>
      <c r="C31" s="10">
        <v>0</v>
      </c>
      <c r="D31" s="21">
        <v>240</v>
      </c>
      <c r="E31" s="22">
        <v>170</v>
      </c>
      <c r="F31" s="21">
        <v>0</v>
      </c>
      <c r="G31" s="22">
        <v>0</v>
      </c>
      <c r="H31" s="21">
        <v>14</v>
      </c>
      <c r="I31" s="22">
        <v>7</v>
      </c>
      <c r="J31" s="21">
        <v>8</v>
      </c>
      <c r="K31" s="22">
        <v>9</v>
      </c>
      <c r="L31" s="21">
        <v>5</v>
      </c>
      <c r="M31" s="22">
        <v>3</v>
      </c>
      <c r="N31" s="8">
        <f t="shared" si="3"/>
        <v>267</v>
      </c>
      <c r="O31" s="9">
        <f t="shared" si="3"/>
        <v>189</v>
      </c>
      <c r="P31" s="10">
        <f>SUM(N31:O31)</f>
        <v>456</v>
      </c>
    </row>
    <row r="32" spans="1:16" ht="12.75">
      <c r="A32" s="19" t="s">
        <v>18</v>
      </c>
      <c r="B32" s="8">
        <v>0</v>
      </c>
      <c r="C32" s="10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ht="12.75">
      <c r="A33" s="19" t="s">
        <v>19</v>
      </c>
      <c r="B33" s="8">
        <v>0</v>
      </c>
      <c r="C33" s="10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8">
        <f t="shared" si="3"/>
        <v>0</v>
      </c>
      <c r="O33" s="9">
        <f t="shared" si="3"/>
        <v>0</v>
      </c>
      <c r="P33" s="10">
        <f>SUM(N33:O33)</f>
        <v>0</v>
      </c>
    </row>
    <row r="34" spans="1:16" s="12" customFormat="1" ht="12.75">
      <c r="A34" s="7" t="s">
        <v>30</v>
      </c>
      <c r="B34" s="13">
        <v>0</v>
      </c>
      <c r="C34" s="14">
        <v>0</v>
      </c>
      <c r="D34" s="59">
        <v>318</v>
      </c>
      <c r="E34" s="60">
        <v>232</v>
      </c>
      <c r="F34" s="59">
        <v>11</v>
      </c>
      <c r="G34" s="60">
        <v>5</v>
      </c>
      <c r="H34" s="59">
        <v>72</v>
      </c>
      <c r="I34" s="60">
        <v>15</v>
      </c>
      <c r="J34" s="59">
        <v>10</v>
      </c>
      <c r="K34" s="60">
        <v>9</v>
      </c>
      <c r="L34" s="59">
        <v>5</v>
      </c>
      <c r="M34" s="60">
        <v>3</v>
      </c>
      <c r="N34" s="59">
        <f t="shared" si="3"/>
        <v>416</v>
      </c>
      <c r="O34" s="60">
        <f t="shared" si="3"/>
        <v>264</v>
      </c>
      <c r="P34" s="60">
        <f>SUM(N34:O34)</f>
        <v>680</v>
      </c>
    </row>
    <row r="35" spans="1:16" s="12" customFormat="1" ht="12.75">
      <c r="A35" s="28" t="s">
        <v>9</v>
      </c>
      <c r="B35" s="24"/>
      <c r="C35" s="23"/>
      <c r="D35" s="61"/>
      <c r="E35" s="62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2"/>
    </row>
    <row r="36" spans="1:16" ht="12.75">
      <c r="A36" s="19" t="s">
        <v>16</v>
      </c>
      <c r="B36" s="8">
        <v>0</v>
      </c>
      <c r="C36" s="10">
        <v>0</v>
      </c>
      <c r="D36" s="21">
        <v>171</v>
      </c>
      <c r="E36" s="20">
        <v>128</v>
      </c>
      <c r="F36" s="21">
        <v>9</v>
      </c>
      <c r="G36" s="20">
        <v>8</v>
      </c>
      <c r="H36" s="21">
        <v>28</v>
      </c>
      <c r="I36" s="20">
        <v>6</v>
      </c>
      <c r="J36" s="21">
        <v>0</v>
      </c>
      <c r="K36" s="20">
        <v>0</v>
      </c>
      <c r="L36" s="21">
        <v>0</v>
      </c>
      <c r="M36" s="20">
        <v>0</v>
      </c>
      <c r="N36" s="8">
        <f aca="true" t="shared" si="4" ref="N36:O40">SUM(L36,J36,H36,F36,D36,B36)</f>
        <v>208</v>
      </c>
      <c r="O36" s="10">
        <f t="shared" si="4"/>
        <v>142</v>
      </c>
      <c r="P36" s="10">
        <f>SUM(N36:O36)</f>
        <v>350</v>
      </c>
    </row>
    <row r="37" spans="1:16" ht="12.75">
      <c r="A37" s="19" t="s">
        <v>17</v>
      </c>
      <c r="B37" s="8">
        <v>0</v>
      </c>
      <c r="C37" s="10">
        <v>0</v>
      </c>
      <c r="D37" s="21">
        <v>171</v>
      </c>
      <c r="E37" s="22">
        <v>122</v>
      </c>
      <c r="F37" s="21">
        <v>25</v>
      </c>
      <c r="G37" s="22">
        <v>3</v>
      </c>
      <c r="H37" s="21">
        <v>27</v>
      </c>
      <c r="I37" s="22">
        <v>16</v>
      </c>
      <c r="J37" s="21">
        <v>0</v>
      </c>
      <c r="K37" s="22">
        <v>0</v>
      </c>
      <c r="L37" s="21">
        <v>23</v>
      </c>
      <c r="M37" s="22">
        <v>9</v>
      </c>
      <c r="N37" s="8">
        <f t="shared" si="4"/>
        <v>246</v>
      </c>
      <c r="O37" s="9">
        <f t="shared" si="4"/>
        <v>150</v>
      </c>
      <c r="P37" s="10">
        <f>SUM(N37:O37)</f>
        <v>396</v>
      </c>
    </row>
    <row r="38" spans="1:16" ht="12.75">
      <c r="A38" s="19" t="s">
        <v>18</v>
      </c>
      <c r="B38" s="8">
        <v>0</v>
      </c>
      <c r="C38" s="10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8">
        <f t="shared" si="4"/>
        <v>0</v>
      </c>
      <c r="O38" s="9">
        <f t="shared" si="4"/>
        <v>0</v>
      </c>
      <c r="P38" s="10">
        <f>SUM(N38:O38)</f>
        <v>0</v>
      </c>
    </row>
    <row r="39" spans="1:16" ht="12.75">
      <c r="A39" s="19" t="s">
        <v>19</v>
      </c>
      <c r="B39" s="8">
        <v>0</v>
      </c>
      <c r="C39" s="10">
        <v>0</v>
      </c>
      <c r="D39" s="21">
        <v>43</v>
      </c>
      <c r="E39" s="22">
        <v>12</v>
      </c>
      <c r="F39" s="21">
        <v>2</v>
      </c>
      <c r="G39" s="22">
        <v>0</v>
      </c>
      <c r="H39" s="21">
        <v>0</v>
      </c>
      <c r="I39" s="22">
        <v>0</v>
      </c>
      <c r="J39" s="21">
        <v>0</v>
      </c>
      <c r="K39" s="22">
        <v>0</v>
      </c>
      <c r="L39" s="21">
        <v>0</v>
      </c>
      <c r="M39" s="22">
        <v>0</v>
      </c>
      <c r="N39" s="8">
        <f t="shared" si="4"/>
        <v>45</v>
      </c>
      <c r="O39" s="9">
        <f t="shared" si="4"/>
        <v>12</v>
      </c>
      <c r="P39" s="10">
        <f>SUM(N39:O39)</f>
        <v>57</v>
      </c>
    </row>
    <row r="40" spans="1:16" s="12" customFormat="1" ht="12.75">
      <c r="A40" s="7" t="s">
        <v>12</v>
      </c>
      <c r="B40" s="13">
        <v>0</v>
      </c>
      <c r="C40" s="14">
        <v>0</v>
      </c>
      <c r="D40" s="59">
        <v>385</v>
      </c>
      <c r="E40" s="60">
        <v>262</v>
      </c>
      <c r="F40" s="59">
        <v>36</v>
      </c>
      <c r="G40" s="60">
        <v>11</v>
      </c>
      <c r="H40" s="59">
        <v>55</v>
      </c>
      <c r="I40" s="60">
        <v>22</v>
      </c>
      <c r="J40" s="59">
        <v>0</v>
      </c>
      <c r="K40" s="60">
        <v>0</v>
      </c>
      <c r="L40" s="59">
        <v>23</v>
      </c>
      <c r="M40" s="60">
        <v>9</v>
      </c>
      <c r="N40" s="59">
        <f t="shared" si="4"/>
        <v>499</v>
      </c>
      <c r="O40" s="60">
        <f t="shared" si="4"/>
        <v>304</v>
      </c>
      <c r="P40" s="60">
        <f>SUM(N40:O40)</f>
        <v>803</v>
      </c>
    </row>
    <row r="41" spans="1:16" s="12" customFormat="1" ht="12.75">
      <c r="A41" s="28" t="s">
        <v>10</v>
      </c>
      <c r="B41" s="24"/>
      <c r="C41" s="23"/>
      <c r="D41" s="61"/>
      <c r="E41" s="62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2"/>
    </row>
    <row r="42" spans="1:16" ht="12.75">
      <c r="A42" s="19" t="s">
        <v>16</v>
      </c>
      <c r="B42" s="8">
        <v>0</v>
      </c>
      <c r="C42" s="10">
        <v>0</v>
      </c>
      <c r="D42" s="21">
        <v>87</v>
      </c>
      <c r="E42" s="20">
        <v>56</v>
      </c>
      <c r="F42" s="21">
        <v>10</v>
      </c>
      <c r="G42" s="20">
        <v>1</v>
      </c>
      <c r="H42" s="21">
        <v>1</v>
      </c>
      <c r="I42" s="20">
        <v>2</v>
      </c>
      <c r="J42" s="21">
        <v>0</v>
      </c>
      <c r="K42" s="20">
        <v>0</v>
      </c>
      <c r="L42" s="21">
        <v>0</v>
      </c>
      <c r="M42" s="20">
        <v>0</v>
      </c>
      <c r="N42" s="8">
        <f aca="true" t="shared" si="5" ref="N42:O47">SUM(L42,J42,H42,F42,D42,B42)</f>
        <v>98</v>
      </c>
      <c r="O42" s="10">
        <f t="shared" si="5"/>
        <v>59</v>
      </c>
      <c r="P42" s="10">
        <f aca="true" t="shared" si="6" ref="P42:P47">SUM(N42:O42)</f>
        <v>157</v>
      </c>
    </row>
    <row r="43" spans="1:16" ht="12.75">
      <c r="A43" s="19" t="s">
        <v>17</v>
      </c>
      <c r="B43" s="8">
        <v>0</v>
      </c>
      <c r="C43" s="10">
        <v>0</v>
      </c>
      <c r="D43" s="21">
        <v>166</v>
      </c>
      <c r="E43" s="22">
        <v>139</v>
      </c>
      <c r="F43" s="21">
        <v>36</v>
      </c>
      <c r="G43" s="22">
        <v>9</v>
      </c>
      <c r="H43" s="21">
        <v>2</v>
      </c>
      <c r="I43" s="22">
        <v>1</v>
      </c>
      <c r="J43" s="21">
        <v>0</v>
      </c>
      <c r="K43" s="22">
        <v>0</v>
      </c>
      <c r="L43" s="21">
        <v>0</v>
      </c>
      <c r="M43" s="22">
        <v>0</v>
      </c>
      <c r="N43" s="8">
        <f t="shared" si="5"/>
        <v>204</v>
      </c>
      <c r="O43" s="9">
        <f t="shared" si="5"/>
        <v>149</v>
      </c>
      <c r="P43" s="10">
        <f t="shared" si="6"/>
        <v>353</v>
      </c>
    </row>
    <row r="44" spans="1:16" ht="12.75">
      <c r="A44" s="19" t="s">
        <v>18</v>
      </c>
      <c r="B44" s="8">
        <v>0</v>
      </c>
      <c r="C44" s="10">
        <v>0</v>
      </c>
      <c r="D44" s="21">
        <v>0</v>
      </c>
      <c r="E44" s="22">
        <v>0</v>
      </c>
      <c r="F44" s="21">
        <v>0</v>
      </c>
      <c r="G44" s="22">
        <v>0</v>
      </c>
      <c r="H44" s="21">
        <v>0</v>
      </c>
      <c r="I44" s="22">
        <v>0</v>
      </c>
      <c r="J44" s="21">
        <v>0</v>
      </c>
      <c r="K44" s="22">
        <v>0</v>
      </c>
      <c r="L44" s="21">
        <v>0</v>
      </c>
      <c r="M44" s="22">
        <v>0</v>
      </c>
      <c r="N44" s="8">
        <f t="shared" si="5"/>
        <v>0</v>
      </c>
      <c r="O44" s="9">
        <f t="shared" si="5"/>
        <v>0</v>
      </c>
      <c r="P44" s="10">
        <f t="shared" si="6"/>
        <v>0</v>
      </c>
    </row>
    <row r="45" spans="1:16" ht="12.75">
      <c r="A45" s="19" t="s">
        <v>19</v>
      </c>
      <c r="B45" s="8">
        <v>0</v>
      </c>
      <c r="C45" s="10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8">
        <f t="shared" si="5"/>
        <v>0</v>
      </c>
      <c r="O45" s="9">
        <f t="shared" si="5"/>
        <v>0</v>
      </c>
      <c r="P45" s="10">
        <f t="shared" si="6"/>
        <v>0</v>
      </c>
    </row>
    <row r="46" spans="1:16" ht="12.75">
      <c r="A46" s="19" t="s">
        <v>37</v>
      </c>
      <c r="B46" s="8">
        <v>0</v>
      </c>
      <c r="C46" s="10">
        <v>0</v>
      </c>
      <c r="D46" s="21">
        <v>40</v>
      </c>
      <c r="E46" s="22">
        <v>22</v>
      </c>
      <c r="F46" s="21">
        <v>5</v>
      </c>
      <c r="G46" s="22">
        <v>2</v>
      </c>
      <c r="H46" s="21">
        <v>0</v>
      </c>
      <c r="I46" s="22">
        <v>0</v>
      </c>
      <c r="J46" s="21">
        <v>1</v>
      </c>
      <c r="K46" s="22">
        <v>0</v>
      </c>
      <c r="L46" s="21">
        <v>0</v>
      </c>
      <c r="M46" s="22">
        <v>0</v>
      </c>
      <c r="N46" s="8">
        <f t="shared" si="5"/>
        <v>46</v>
      </c>
      <c r="O46" s="9">
        <f t="shared" si="5"/>
        <v>24</v>
      </c>
      <c r="P46" s="10">
        <f t="shared" si="6"/>
        <v>70</v>
      </c>
    </row>
    <row r="47" spans="1:16" s="17" customFormat="1" ht="12.75">
      <c r="A47" s="33" t="s">
        <v>12</v>
      </c>
      <c r="B47" s="13">
        <v>0</v>
      </c>
      <c r="C47" s="14">
        <v>0</v>
      </c>
      <c r="D47" s="59">
        <v>293</v>
      </c>
      <c r="E47" s="60">
        <v>217</v>
      </c>
      <c r="F47" s="59">
        <v>51</v>
      </c>
      <c r="G47" s="60">
        <v>12</v>
      </c>
      <c r="H47" s="59">
        <v>3</v>
      </c>
      <c r="I47" s="60">
        <v>3</v>
      </c>
      <c r="J47" s="59">
        <v>1</v>
      </c>
      <c r="K47" s="60">
        <v>0</v>
      </c>
      <c r="L47" s="59">
        <v>0</v>
      </c>
      <c r="M47" s="60">
        <v>0</v>
      </c>
      <c r="N47" s="59">
        <f t="shared" si="5"/>
        <v>348</v>
      </c>
      <c r="O47" s="60">
        <f t="shared" si="5"/>
        <v>232</v>
      </c>
      <c r="P47" s="60">
        <f t="shared" si="6"/>
        <v>580</v>
      </c>
    </row>
    <row r="48" spans="1:16" s="5" customFormat="1" ht="12.75">
      <c r="A48" s="125" t="s">
        <v>15</v>
      </c>
      <c r="B48" s="38"/>
      <c r="C48" s="39"/>
      <c r="D48" s="63"/>
      <c r="E48" s="64"/>
      <c r="F48" s="63"/>
      <c r="G48" s="64"/>
      <c r="H48" s="63"/>
      <c r="I48" s="64"/>
      <c r="J48" s="63"/>
      <c r="K48" s="64"/>
      <c r="L48" s="63"/>
      <c r="M48" s="64"/>
      <c r="N48" s="65"/>
      <c r="O48" s="66"/>
      <c r="P48" s="66"/>
    </row>
    <row r="49" spans="1:16" ht="12.75">
      <c r="A49" s="5" t="s">
        <v>16</v>
      </c>
      <c r="B49" s="8">
        <f>SUM(B12,B18,B24,B30,B36,B42)</f>
        <v>0</v>
      </c>
      <c r="C49" s="10">
        <f aca="true" t="shared" si="7" ref="C49:P49">SUM(C12,C18,C24,C30,C36,C42)</f>
        <v>0</v>
      </c>
      <c r="D49" s="67">
        <f t="shared" si="7"/>
        <v>540</v>
      </c>
      <c r="E49" s="72">
        <f t="shared" si="7"/>
        <v>391</v>
      </c>
      <c r="F49" s="67">
        <f t="shared" si="7"/>
        <v>43</v>
      </c>
      <c r="G49" s="72">
        <f t="shared" si="7"/>
        <v>17</v>
      </c>
      <c r="H49" s="67">
        <f t="shared" si="7"/>
        <v>130</v>
      </c>
      <c r="I49" s="72">
        <f t="shared" si="7"/>
        <v>33</v>
      </c>
      <c r="J49" s="67">
        <f t="shared" si="7"/>
        <v>2</v>
      </c>
      <c r="K49" s="72">
        <f t="shared" si="7"/>
        <v>0</v>
      </c>
      <c r="L49" s="67">
        <f t="shared" si="7"/>
        <v>0</v>
      </c>
      <c r="M49" s="72">
        <f t="shared" si="7"/>
        <v>0</v>
      </c>
      <c r="N49" s="69">
        <f t="shared" si="7"/>
        <v>715</v>
      </c>
      <c r="O49" s="73">
        <f t="shared" si="7"/>
        <v>441</v>
      </c>
      <c r="P49" s="70">
        <f t="shared" si="7"/>
        <v>1156</v>
      </c>
    </row>
    <row r="50" spans="1:16" ht="12.75">
      <c r="A50" s="101" t="s">
        <v>17</v>
      </c>
      <c r="B50" s="8">
        <f>SUM(B13,B19,B25,B31,B37,B43)</f>
        <v>0</v>
      </c>
      <c r="C50" s="71">
        <f aca="true" t="shared" si="8" ref="C50:P50">SUM(C13,C19,C25,C31,C37,C43)</f>
        <v>0</v>
      </c>
      <c r="D50" s="67">
        <f t="shared" si="8"/>
        <v>855</v>
      </c>
      <c r="E50" s="72">
        <f t="shared" si="8"/>
        <v>625</v>
      </c>
      <c r="F50" s="67">
        <f t="shared" si="8"/>
        <v>67</v>
      </c>
      <c r="G50" s="72">
        <f t="shared" si="8"/>
        <v>18</v>
      </c>
      <c r="H50" s="67">
        <f t="shared" si="8"/>
        <v>63</v>
      </c>
      <c r="I50" s="72">
        <f t="shared" si="8"/>
        <v>48</v>
      </c>
      <c r="J50" s="67">
        <f t="shared" si="8"/>
        <v>8</v>
      </c>
      <c r="K50" s="72">
        <f t="shared" si="8"/>
        <v>9</v>
      </c>
      <c r="L50" s="67">
        <f t="shared" si="8"/>
        <v>28</v>
      </c>
      <c r="M50" s="72">
        <f t="shared" si="8"/>
        <v>12</v>
      </c>
      <c r="N50" s="69">
        <f t="shared" si="8"/>
        <v>1021</v>
      </c>
      <c r="O50" s="73">
        <f t="shared" si="8"/>
        <v>712</v>
      </c>
      <c r="P50" s="70">
        <f t="shared" si="8"/>
        <v>1733</v>
      </c>
    </row>
    <row r="51" spans="1:16" ht="12.75">
      <c r="A51" s="101" t="s">
        <v>18</v>
      </c>
      <c r="B51" s="8">
        <f>SUM(B14,B20,B32,B38,B44)</f>
        <v>0</v>
      </c>
      <c r="C51" s="10">
        <f aca="true" t="shared" si="9" ref="C51:P51">SUM(C14,C20,C32,C38,C44)</f>
        <v>0</v>
      </c>
      <c r="D51" s="67">
        <f t="shared" si="9"/>
        <v>0</v>
      </c>
      <c r="E51" s="72">
        <f t="shared" si="9"/>
        <v>0</v>
      </c>
      <c r="F51" s="67">
        <f t="shared" si="9"/>
        <v>0</v>
      </c>
      <c r="G51" s="72">
        <f t="shared" si="9"/>
        <v>0</v>
      </c>
      <c r="H51" s="67">
        <f t="shared" si="9"/>
        <v>0</v>
      </c>
      <c r="I51" s="72">
        <f t="shared" si="9"/>
        <v>0</v>
      </c>
      <c r="J51" s="67">
        <f t="shared" si="9"/>
        <v>0</v>
      </c>
      <c r="K51" s="72">
        <f t="shared" si="9"/>
        <v>0</v>
      </c>
      <c r="L51" s="67">
        <f t="shared" si="9"/>
        <v>0</v>
      </c>
      <c r="M51" s="72">
        <f t="shared" si="9"/>
        <v>0</v>
      </c>
      <c r="N51" s="69">
        <f t="shared" si="9"/>
        <v>0</v>
      </c>
      <c r="O51" s="73">
        <f t="shared" si="9"/>
        <v>0</v>
      </c>
      <c r="P51" s="70">
        <f t="shared" si="9"/>
        <v>0</v>
      </c>
    </row>
    <row r="52" spans="1:16" ht="12.75">
      <c r="A52" s="101" t="s">
        <v>19</v>
      </c>
      <c r="B52" s="8">
        <f>SUM(B15,B21,B26,B33,B39,B45)</f>
        <v>0</v>
      </c>
      <c r="C52" s="10">
        <f aca="true" t="shared" si="10" ref="C52:P52">SUM(C15,C21,C26,C33,C39,C45)</f>
        <v>0</v>
      </c>
      <c r="D52" s="67">
        <f t="shared" si="10"/>
        <v>96</v>
      </c>
      <c r="E52" s="72">
        <f t="shared" si="10"/>
        <v>46</v>
      </c>
      <c r="F52" s="67">
        <f t="shared" si="10"/>
        <v>3</v>
      </c>
      <c r="G52" s="72">
        <f t="shared" si="10"/>
        <v>0</v>
      </c>
      <c r="H52" s="67">
        <f t="shared" si="10"/>
        <v>2</v>
      </c>
      <c r="I52" s="72">
        <f t="shared" si="10"/>
        <v>0</v>
      </c>
      <c r="J52" s="67">
        <f t="shared" si="10"/>
        <v>1</v>
      </c>
      <c r="K52" s="72">
        <f t="shared" si="10"/>
        <v>1</v>
      </c>
      <c r="L52" s="67">
        <f t="shared" si="10"/>
        <v>10</v>
      </c>
      <c r="M52" s="72">
        <f t="shared" si="10"/>
        <v>7</v>
      </c>
      <c r="N52" s="69">
        <f t="shared" si="10"/>
        <v>112</v>
      </c>
      <c r="O52" s="73">
        <f t="shared" si="10"/>
        <v>54</v>
      </c>
      <c r="P52" s="70">
        <f t="shared" si="10"/>
        <v>166</v>
      </c>
    </row>
    <row r="53" spans="1:16" ht="12.75">
      <c r="A53" s="101" t="s">
        <v>37</v>
      </c>
      <c r="B53" s="8">
        <f>SUM(B46)</f>
        <v>0</v>
      </c>
      <c r="C53" s="10">
        <f aca="true" t="shared" si="11" ref="C53:P53">SUM(C46)</f>
        <v>0</v>
      </c>
      <c r="D53" s="67">
        <f t="shared" si="11"/>
        <v>40</v>
      </c>
      <c r="E53" s="72">
        <f t="shared" si="11"/>
        <v>22</v>
      </c>
      <c r="F53" s="67">
        <f t="shared" si="11"/>
        <v>5</v>
      </c>
      <c r="G53" s="72">
        <f t="shared" si="11"/>
        <v>2</v>
      </c>
      <c r="H53" s="67">
        <f t="shared" si="11"/>
        <v>0</v>
      </c>
      <c r="I53" s="72">
        <f t="shared" si="11"/>
        <v>0</v>
      </c>
      <c r="J53" s="67">
        <f t="shared" si="11"/>
        <v>1</v>
      </c>
      <c r="K53" s="72">
        <f t="shared" si="11"/>
        <v>0</v>
      </c>
      <c r="L53" s="67">
        <f t="shared" si="11"/>
        <v>0</v>
      </c>
      <c r="M53" s="72">
        <f t="shared" si="11"/>
        <v>0</v>
      </c>
      <c r="N53" s="69">
        <f t="shared" si="11"/>
        <v>46</v>
      </c>
      <c r="O53" s="73">
        <f t="shared" si="11"/>
        <v>24</v>
      </c>
      <c r="P53" s="70">
        <f t="shared" si="11"/>
        <v>70</v>
      </c>
    </row>
    <row r="54" spans="1:16" s="5" customFormat="1" ht="12.75">
      <c r="A54" s="101" t="s">
        <v>20</v>
      </c>
      <c r="B54" s="8">
        <f>SUM(B27)</f>
        <v>0</v>
      </c>
      <c r="C54" s="10">
        <f aca="true" t="shared" si="12" ref="C54:P54">SUM(C27)</f>
        <v>0</v>
      </c>
      <c r="D54" s="67">
        <f t="shared" si="12"/>
        <v>0</v>
      </c>
      <c r="E54" s="68">
        <f t="shared" si="12"/>
        <v>0</v>
      </c>
      <c r="F54" s="67">
        <f t="shared" si="12"/>
        <v>0</v>
      </c>
      <c r="G54" s="68">
        <f t="shared" si="12"/>
        <v>0</v>
      </c>
      <c r="H54" s="67">
        <f t="shared" si="12"/>
        <v>0</v>
      </c>
      <c r="I54" s="68">
        <f t="shared" si="12"/>
        <v>0</v>
      </c>
      <c r="J54" s="67">
        <f t="shared" si="12"/>
        <v>0</v>
      </c>
      <c r="K54" s="68">
        <f t="shared" si="12"/>
        <v>0</v>
      </c>
      <c r="L54" s="67">
        <f t="shared" si="12"/>
        <v>22</v>
      </c>
      <c r="M54" s="68">
        <f t="shared" si="12"/>
        <v>6</v>
      </c>
      <c r="N54" s="69">
        <f t="shared" si="12"/>
        <v>22</v>
      </c>
      <c r="O54" s="70">
        <f t="shared" si="12"/>
        <v>6</v>
      </c>
      <c r="P54" s="70">
        <f t="shared" si="12"/>
        <v>28</v>
      </c>
    </row>
    <row r="55" spans="1:16" s="12" customFormat="1" ht="12.75">
      <c r="A55" s="7" t="s">
        <v>12</v>
      </c>
      <c r="B55" s="13">
        <f>SUM(B49:B54)</f>
        <v>0</v>
      </c>
      <c r="C55" s="14">
        <f aca="true" t="shared" si="13" ref="C55:P55">SUM(C49:C54)</f>
        <v>0</v>
      </c>
      <c r="D55" s="13">
        <f t="shared" si="13"/>
        <v>1531</v>
      </c>
      <c r="E55" s="14">
        <f t="shared" si="13"/>
        <v>1084</v>
      </c>
      <c r="F55" s="13">
        <f t="shared" si="13"/>
        <v>118</v>
      </c>
      <c r="G55" s="14">
        <f t="shared" si="13"/>
        <v>37</v>
      </c>
      <c r="H55" s="13">
        <f t="shared" si="13"/>
        <v>195</v>
      </c>
      <c r="I55" s="14">
        <f t="shared" si="13"/>
        <v>81</v>
      </c>
      <c r="J55" s="13">
        <f t="shared" si="13"/>
        <v>12</v>
      </c>
      <c r="K55" s="14">
        <f t="shared" si="13"/>
        <v>10</v>
      </c>
      <c r="L55" s="13">
        <f t="shared" si="13"/>
        <v>60</v>
      </c>
      <c r="M55" s="14">
        <f t="shared" si="13"/>
        <v>25</v>
      </c>
      <c r="N55" s="13">
        <f t="shared" si="13"/>
        <v>1916</v>
      </c>
      <c r="O55" s="14">
        <f t="shared" si="13"/>
        <v>1237</v>
      </c>
      <c r="P55" s="14">
        <f t="shared" si="13"/>
        <v>3153</v>
      </c>
    </row>
    <row r="56" ht="12.75">
      <c r="B56" s="5"/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7.28125" style="5" customWidth="1"/>
    <col min="2" max="15" width="9.57421875" style="0" customWidth="1"/>
    <col min="16" max="16" width="9.57421875" style="5" customWidth="1"/>
    <col min="17" max="17" width="12.140625" style="0" customWidth="1"/>
    <col min="18" max="19" width="7.00390625" style="0" customWidth="1"/>
    <col min="20" max="20" width="9.2812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178</v>
      </c>
    </row>
    <row r="2" spans="1:16" ht="12.75">
      <c r="A2" s="300" t="s">
        <v>39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2.75">
      <c r="A3" s="300" t="s">
        <v>67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12.75">
      <c r="A4" s="300" t="s">
        <v>84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ht="13.5" thickBot="1"/>
    <row r="6" spans="1:16" s="32" customFormat="1" ht="11.25">
      <c r="A6" s="75"/>
      <c r="B6" s="102" t="s">
        <v>51</v>
      </c>
      <c r="C6" s="103"/>
      <c r="D6" s="102" t="s">
        <v>52</v>
      </c>
      <c r="E6" s="103"/>
      <c r="F6" s="102" t="s">
        <v>53</v>
      </c>
      <c r="G6" s="103"/>
      <c r="H6" s="102" t="s">
        <v>54</v>
      </c>
      <c r="I6" s="103"/>
      <c r="J6" s="102" t="s">
        <v>55</v>
      </c>
      <c r="K6" s="103"/>
      <c r="L6" s="102" t="s">
        <v>56</v>
      </c>
      <c r="M6" s="103"/>
      <c r="N6" s="79"/>
      <c r="O6" s="80"/>
      <c r="P6" s="75"/>
    </row>
    <row r="7" spans="2:16" s="30" customFormat="1" ht="11.25">
      <c r="B7" s="85" t="s">
        <v>57</v>
      </c>
      <c r="C7" s="87"/>
      <c r="D7" s="85" t="s">
        <v>136</v>
      </c>
      <c r="E7" s="87"/>
      <c r="F7" s="85" t="s">
        <v>137</v>
      </c>
      <c r="G7" s="87"/>
      <c r="H7" s="85" t="s">
        <v>58</v>
      </c>
      <c r="I7" s="87"/>
      <c r="J7" s="85" t="s">
        <v>59</v>
      </c>
      <c r="K7" s="87"/>
      <c r="L7" s="85" t="s">
        <v>60</v>
      </c>
      <c r="M7" s="87"/>
      <c r="N7" s="104" t="s">
        <v>14</v>
      </c>
      <c r="O7" s="118"/>
      <c r="P7" s="118"/>
    </row>
    <row r="8" spans="2:14" s="30" customFormat="1" ht="11.25">
      <c r="B8" s="104" t="s">
        <v>61</v>
      </c>
      <c r="C8" s="105"/>
      <c r="D8" s="104" t="s">
        <v>62</v>
      </c>
      <c r="E8" s="105"/>
      <c r="F8" s="306" t="s">
        <v>63</v>
      </c>
      <c r="G8" s="307"/>
      <c r="H8" s="104" t="s">
        <v>64</v>
      </c>
      <c r="I8" s="105"/>
      <c r="J8" s="104" t="s">
        <v>63</v>
      </c>
      <c r="K8" s="105"/>
      <c r="L8" s="104" t="s">
        <v>63</v>
      </c>
      <c r="M8" s="105"/>
      <c r="N8" s="36"/>
    </row>
    <row r="9" spans="1:16" s="32" customFormat="1" ht="11.25">
      <c r="A9" s="30"/>
      <c r="B9" s="54" t="s">
        <v>63</v>
      </c>
      <c r="C9" s="243"/>
      <c r="D9" s="54" t="s">
        <v>63</v>
      </c>
      <c r="E9" s="84"/>
      <c r="F9" s="304"/>
      <c r="G9" s="305"/>
      <c r="H9" s="36"/>
      <c r="I9" s="30"/>
      <c r="J9" s="36"/>
      <c r="K9" s="30"/>
      <c r="L9" s="36"/>
      <c r="M9" s="30"/>
      <c r="N9" s="36"/>
      <c r="O9" s="30"/>
      <c r="P9" s="30"/>
    </row>
    <row r="10" spans="1:16" s="109" customFormat="1" ht="11.25">
      <c r="A10" s="93"/>
      <c r="B10" s="34" t="s">
        <v>0</v>
      </c>
      <c r="C10" s="35" t="s">
        <v>1</v>
      </c>
      <c r="D10" s="34" t="s">
        <v>0</v>
      </c>
      <c r="E10" s="35" t="s">
        <v>1</v>
      </c>
      <c r="F10" s="34" t="s">
        <v>0</v>
      </c>
      <c r="G10" s="35" t="s">
        <v>1</v>
      </c>
      <c r="H10" s="34" t="s">
        <v>0</v>
      </c>
      <c r="I10" s="35" t="s">
        <v>1</v>
      </c>
      <c r="J10" s="34" t="s">
        <v>0</v>
      </c>
      <c r="K10" s="35" t="s">
        <v>1</v>
      </c>
      <c r="L10" s="34" t="s">
        <v>0</v>
      </c>
      <c r="M10" s="35" t="s">
        <v>1</v>
      </c>
      <c r="N10" s="34" t="s">
        <v>0</v>
      </c>
      <c r="O10" s="35" t="s">
        <v>1</v>
      </c>
      <c r="P10" s="119" t="s">
        <v>13</v>
      </c>
    </row>
    <row r="11" spans="1:15" s="40" customFormat="1" ht="12.75">
      <c r="A11" s="16" t="s">
        <v>2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34"/>
      <c r="O11" s="35"/>
    </row>
    <row r="12" spans="1:16" ht="12.75">
      <c r="A12" s="5" t="s">
        <v>16</v>
      </c>
      <c r="B12" s="21">
        <v>301</v>
      </c>
      <c r="C12" s="20">
        <v>316</v>
      </c>
      <c r="D12" s="21">
        <v>0</v>
      </c>
      <c r="E12" s="20">
        <v>0</v>
      </c>
      <c r="F12" s="21">
        <v>82</v>
      </c>
      <c r="G12" s="20">
        <v>21</v>
      </c>
      <c r="H12" s="21">
        <v>50</v>
      </c>
      <c r="I12" s="20">
        <v>12</v>
      </c>
      <c r="J12" s="21">
        <v>0</v>
      </c>
      <c r="K12" s="20">
        <v>0</v>
      </c>
      <c r="L12" s="21">
        <v>0</v>
      </c>
      <c r="M12" s="20">
        <v>0</v>
      </c>
      <c r="N12" s="8">
        <f>SUM(L12,J12,H12,F12,D12,B12)</f>
        <v>433</v>
      </c>
      <c r="O12" s="10">
        <f>SUM(M12,K12,I12,G12,E12,C12)</f>
        <v>349</v>
      </c>
      <c r="P12" s="10">
        <f>SUM(N12:O12)</f>
        <v>782</v>
      </c>
    </row>
    <row r="13" spans="1:16" ht="12.75">
      <c r="A13" s="5" t="s">
        <v>17</v>
      </c>
      <c r="B13" s="21">
        <v>774</v>
      </c>
      <c r="C13" s="22">
        <v>611</v>
      </c>
      <c r="D13" s="21">
        <v>0</v>
      </c>
      <c r="E13" s="22">
        <v>0</v>
      </c>
      <c r="F13" s="21">
        <v>266</v>
      </c>
      <c r="G13" s="22">
        <v>30</v>
      </c>
      <c r="H13" s="21">
        <v>34</v>
      </c>
      <c r="I13" s="22">
        <v>7</v>
      </c>
      <c r="J13" s="21">
        <v>0</v>
      </c>
      <c r="K13" s="22">
        <v>0</v>
      </c>
      <c r="L13" s="21">
        <v>75</v>
      </c>
      <c r="M13" s="22">
        <v>13</v>
      </c>
      <c r="N13" s="8">
        <f aca="true" t="shared" si="0" ref="N13:O16">SUM(L13,J13,H13,F13,D13,B13)</f>
        <v>1149</v>
      </c>
      <c r="O13" s="9">
        <f t="shared" si="0"/>
        <v>661</v>
      </c>
      <c r="P13" s="10">
        <f>SUM(N13:O13)</f>
        <v>1810</v>
      </c>
    </row>
    <row r="14" spans="1:16" ht="12.75">
      <c r="A14" s="5" t="s">
        <v>18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8">
        <f t="shared" si="0"/>
        <v>0</v>
      </c>
      <c r="O14" s="9">
        <f t="shared" si="0"/>
        <v>0</v>
      </c>
      <c r="P14" s="10">
        <f>SUM(N14:O14)</f>
        <v>0</v>
      </c>
    </row>
    <row r="15" spans="1:16" ht="12.75">
      <c r="A15" s="5" t="s">
        <v>19</v>
      </c>
      <c r="B15" s="21">
        <v>361</v>
      </c>
      <c r="C15" s="22">
        <v>239</v>
      </c>
      <c r="D15" s="21">
        <v>0</v>
      </c>
      <c r="E15" s="22">
        <v>0</v>
      </c>
      <c r="F15" s="21">
        <v>79</v>
      </c>
      <c r="G15" s="22">
        <v>15</v>
      </c>
      <c r="H15" s="21">
        <v>1</v>
      </c>
      <c r="I15" s="22">
        <v>2</v>
      </c>
      <c r="J15" s="21">
        <v>0</v>
      </c>
      <c r="K15" s="22">
        <v>0</v>
      </c>
      <c r="L15" s="21">
        <v>29</v>
      </c>
      <c r="M15" s="22">
        <v>5</v>
      </c>
      <c r="N15" s="8">
        <f t="shared" si="0"/>
        <v>470</v>
      </c>
      <c r="O15" s="9">
        <f t="shared" si="0"/>
        <v>261</v>
      </c>
      <c r="P15" s="10">
        <f>SUM(N15:O15)</f>
        <v>731</v>
      </c>
    </row>
    <row r="16" spans="1:16" s="12" customFormat="1" ht="12.75">
      <c r="A16" s="12" t="s">
        <v>12</v>
      </c>
      <c r="B16" s="59">
        <v>1436</v>
      </c>
      <c r="C16" s="60">
        <v>1166</v>
      </c>
      <c r="D16" s="59">
        <v>0</v>
      </c>
      <c r="E16" s="60">
        <v>0</v>
      </c>
      <c r="F16" s="59">
        <v>427</v>
      </c>
      <c r="G16" s="60">
        <v>66</v>
      </c>
      <c r="H16" s="59">
        <v>85</v>
      </c>
      <c r="I16" s="60">
        <v>21</v>
      </c>
      <c r="J16" s="59">
        <v>0</v>
      </c>
      <c r="K16" s="60">
        <v>0</v>
      </c>
      <c r="L16" s="59">
        <v>104</v>
      </c>
      <c r="M16" s="60">
        <v>18</v>
      </c>
      <c r="N16" s="59">
        <f t="shared" si="0"/>
        <v>2052</v>
      </c>
      <c r="O16" s="60">
        <f t="shared" si="0"/>
        <v>1271</v>
      </c>
      <c r="P16" s="60">
        <f>SUM(N16:O16)</f>
        <v>3323</v>
      </c>
    </row>
    <row r="17" spans="1:16" s="12" customFormat="1" ht="12.75">
      <c r="A17" s="4" t="s">
        <v>6</v>
      </c>
      <c r="B17" s="61"/>
      <c r="C17" s="62"/>
      <c r="D17" s="61"/>
      <c r="E17" s="62"/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2"/>
    </row>
    <row r="18" spans="1:16" ht="12.75">
      <c r="A18" s="5" t="s">
        <v>16</v>
      </c>
      <c r="B18" s="21">
        <v>129</v>
      </c>
      <c r="C18" s="20">
        <v>66</v>
      </c>
      <c r="D18" s="21">
        <v>0</v>
      </c>
      <c r="E18" s="20">
        <v>0</v>
      </c>
      <c r="F18" s="21">
        <v>6</v>
      </c>
      <c r="G18" s="20">
        <v>2</v>
      </c>
      <c r="H18" s="21">
        <v>31</v>
      </c>
      <c r="I18" s="20">
        <v>7</v>
      </c>
      <c r="J18" s="21">
        <v>0</v>
      </c>
      <c r="K18" s="20">
        <v>0</v>
      </c>
      <c r="L18" s="21">
        <v>0</v>
      </c>
      <c r="M18" s="20">
        <v>0</v>
      </c>
      <c r="N18" s="8">
        <f aca="true" t="shared" si="1" ref="N18:O22">SUM(L18,J18,H18,F18,D18,B18)</f>
        <v>166</v>
      </c>
      <c r="O18" s="10">
        <f t="shared" si="1"/>
        <v>75</v>
      </c>
      <c r="P18" s="10">
        <f>SUM(N18:O18)</f>
        <v>241</v>
      </c>
    </row>
    <row r="19" spans="1:16" ht="12.75">
      <c r="A19" s="5" t="s">
        <v>17</v>
      </c>
      <c r="B19" s="21">
        <v>218</v>
      </c>
      <c r="C19" s="22">
        <v>193</v>
      </c>
      <c r="D19" s="21">
        <v>0</v>
      </c>
      <c r="E19" s="22">
        <v>0</v>
      </c>
      <c r="F19" s="21">
        <v>88</v>
      </c>
      <c r="G19" s="22">
        <v>11</v>
      </c>
      <c r="H19" s="21">
        <v>1</v>
      </c>
      <c r="I19" s="22">
        <v>1</v>
      </c>
      <c r="J19" s="21">
        <v>0</v>
      </c>
      <c r="K19" s="22">
        <v>0</v>
      </c>
      <c r="L19" s="21">
        <v>0</v>
      </c>
      <c r="M19" s="22">
        <v>0</v>
      </c>
      <c r="N19" s="8">
        <f t="shared" si="1"/>
        <v>307</v>
      </c>
      <c r="O19" s="9">
        <f t="shared" si="1"/>
        <v>205</v>
      </c>
      <c r="P19" s="10">
        <f>SUM(N19:O19)</f>
        <v>512</v>
      </c>
    </row>
    <row r="20" spans="1:16" ht="12.75">
      <c r="A20" s="5" t="s">
        <v>18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8">
        <f t="shared" si="1"/>
        <v>0</v>
      </c>
      <c r="O20" s="9">
        <f t="shared" si="1"/>
        <v>0</v>
      </c>
      <c r="P20" s="10">
        <f>SUM(N20:O20)</f>
        <v>0</v>
      </c>
    </row>
    <row r="21" spans="1:16" ht="12.75">
      <c r="A21" s="5" t="s">
        <v>19</v>
      </c>
      <c r="B21" s="21">
        <v>236</v>
      </c>
      <c r="C21" s="22">
        <v>117</v>
      </c>
      <c r="D21" s="21">
        <v>0</v>
      </c>
      <c r="E21" s="22">
        <v>0</v>
      </c>
      <c r="F21" s="21">
        <v>33</v>
      </c>
      <c r="G21" s="22">
        <v>4</v>
      </c>
      <c r="H21" s="21">
        <v>1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8">
        <f t="shared" si="1"/>
        <v>270</v>
      </c>
      <c r="O21" s="9">
        <f t="shared" si="1"/>
        <v>121</v>
      </c>
      <c r="P21" s="10">
        <f>SUM(N21:O21)</f>
        <v>391</v>
      </c>
    </row>
    <row r="22" spans="1:16" s="12" customFormat="1" ht="12.75">
      <c r="A22" s="12" t="s">
        <v>12</v>
      </c>
      <c r="B22" s="59">
        <v>583</v>
      </c>
      <c r="C22" s="60">
        <v>376</v>
      </c>
      <c r="D22" s="59">
        <v>0</v>
      </c>
      <c r="E22" s="60">
        <v>0</v>
      </c>
      <c r="F22" s="59">
        <v>127</v>
      </c>
      <c r="G22" s="60">
        <v>17</v>
      </c>
      <c r="H22" s="59">
        <v>33</v>
      </c>
      <c r="I22" s="60">
        <v>8</v>
      </c>
      <c r="J22" s="59">
        <v>0</v>
      </c>
      <c r="K22" s="60">
        <v>0</v>
      </c>
      <c r="L22" s="59">
        <v>0</v>
      </c>
      <c r="M22" s="60">
        <v>0</v>
      </c>
      <c r="N22" s="59">
        <f t="shared" si="1"/>
        <v>743</v>
      </c>
      <c r="O22" s="60">
        <f t="shared" si="1"/>
        <v>401</v>
      </c>
      <c r="P22" s="60">
        <f>SUM(N22:O22)</f>
        <v>1144</v>
      </c>
    </row>
    <row r="23" spans="1:16" s="12" customFormat="1" ht="12.75">
      <c r="A23" s="4" t="s">
        <v>7</v>
      </c>
      <c r="B23" s="61"/>
      <c r="C23" s="62"/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2"/>
    </row>
    <row r="24" spans="1:16" ht="12.75">
      <c r="A24" s="5" t="s">
        <v>16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8">
        <f aca="true" t="shared" si="2" ref="N24:O28">SUM(L24,J24,H24,F24,D24,B24)</f>
        <v>0</v>
      </c>
      <c r="O24" s="10">
        <f t="shared" si="2"/>
        <v>0</v>
      </c>
      <c r="P24" s="10">
        <f>SUM(N24:O24)</f>
        <v>0</v>
      </c>
    </row>
    <row r="25" spans="1:16" ht="12.75">
      <c r="A25" s="5" t="s">
        <v>17</v>
      </c>
      <c r="B25" s="21">
        <v>55</v>
      </c>
      <c r="C25" s="22">
        <v>62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4</v>
      </c>
      <c r="K25" s="22">
        <v>11</v>
      </c>
      <c r="L25" s="21">
        <v>0</v>
      </c>
      <c r="M25" s="22">
        <v>0</v>
      </c>
      <c r="N25" s="8">
        <f t="shared" si="2"/>
        <v>59</v>
      </c>
      <c r="O25" s="9">
        <f t="shared" si="2"/>
        <v>73</v>
      </c>
      <c r="P25" s="10">
        <f>SUM(N25:O25)</f>
        <v>132</v>
      </c>
    </row>
    <row r="26" spans="1:16" ht="12.75">
      <c r="A26" s="5" t="s">
        <v>19</v>
      </c>
      <c r="B26" s="21">
        <v>0</v>
      </c>
      <c r="C26" s="22">
        <v>0</v>
      </c>
      <c r="D26" s="21">
        <v>0</v>
      </c>
      <c r="E26" s="22">
        <v>0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2">
        <v>0</v>
      </c>
      <c r="N26" s="8">
        <f t="shared" si="2"/>
        <v>0</v>
      </c>
      <c r="O26" s="9">
        <f t="shared" si="2"/>
        <v>0</v>
      </c>
      <c r="P26" s="10">
        <f>SUM(N26:O26)</f>
        <v>0</v>
      </c>
    </row>
    <row r="27" spans="1:16" ht="12.75">
      <c r="A27" s="5" t="s">
        <v>20</v>
      </c>
      <c r="B27" s="21">
        <v>33</v>
      </c>
      <c r="C27" s="22">
        <v>13</v>
      </c>
      <c r="D27" s="21">
        <v>0</v>
      </c>
      <c r="E27" s="22">
        <v>0</v>
      </c>
      <c r="F27" s="21">
        <v>14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65</v>
      </c>
      <c r="M27" s="22">
        <v>14</v>
      </c>
      <c r="N27" s="8">
        <f t="shared" si="2"/>
        <v>112</v>
      </c>
      <c r="O27" s="9">
        <f t="shared" si="2"/>
        <v>27</v>
      </c>
      <c r="P27" s="10">
        <f>SUM(N27:O27)</f>
        <v>139</v>
      </c>
    </row>
    <row r="28" spans="1:16" s="12" customFormat="1" ht="12.75">
      <c r="A28" s="12" t="s">
        <v>12</v>
      </c>
      <c r="B28" s="59">
        <v>88</v>
      </c>
      <c r="C28" s="60">
        <v>75</v>
      </c>
      <c r="D28" s="59">
        <v>0</v>
      </c>
      <c r="E28" s="60">
        <v>0</v>
      </c>
      <c r="F28" s="59">
        <v>14</v>
      </c>
      <c r="G28" s="60">
        <v>0</v>
      </c>
      <c r="H28" s="59">
        <v>0</v>
      </c>
      <c r="I28" s="60">
        <v>0</v>
      </c>
      <c r="J28" s="59">
        <v>4</v>
      </c>
      <c r="K28" s="60">
        <v>11</v>
      </c>
      <c r="L28" s="59">
        <v>65</v>
      </c>
      <c r="M28" s="60">
        <v>14</v>
      </c>
      <c r="N28" s="59">
        <f t="shared" si="2"/>
        <v>171</v>
      </c>
      <c r="O28" s="60">
        <f t="shared" si="2"/>
        <v>100</v>
      </c>
      <c r="P28" s="60">
        <f>SUM(N28:O28)</f>
        <v>271</v>
      </c>
    </row>
    <row r="29" spans="1:16" s="12" customFormat="1" ht="12.75">
      <c r="A29" s="4" t="s">
        <v>8</v>
      </c>
      <c r="B29" s="61"/>
      <c r="C29" s="62"/>
      <c r="D29" s="61"/>
      <c r="E29" s="62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2"/>
    </row>
    <row r="30" spans="1:16" ht="12.75">
      <c r="A30" s="5" t="s">
        <v>16</v>
      </c>
      <c r="B30" s="21">
        <v>285</v>
      </c>
      <c r="C30" s="20">
        <v>211</v>
      </c>
      <c r="D30" s="21">
        <v>0</v>
      </c>
      <c r="E30" s="20">
        <v>0</v>
      </c>
      <c r="F30" s="21">
        <v>96</v>
      </c>
      <c r="G30" s="20">
        <v>25</v>
      </c>
      <c r="H30" s="21">
        <v>79</v>
      </c>
      <c r="I30" s="20">
        <v>15</v>
      </c>
      <c r="J30" s="21">
        <v>0</v>
      </c>
      <c r="K30" s="20">
        <v>0</v>
      </c>
      <c r="L30" s="21">
        <v>0</v>
      </c>
      <c r="M30" s="20">
        <v>0</v>
      </c>
      <c r="N30" s="8">
        <f aca="true" t="shared" si="3" ref="N30:O34">SUM(L30,J30,H30,F30,D30,B30)</f>
        <v>460</v>
      </c>
      <c r="O30" s="10">
        <f t="shared" si="3"/>
        <v>251</v>
      </c>
      <c r="P30" s="10">
        <f>SUM(N30:O30)</f>
        <v>711</v>
      </c>
    </row>
    <row r="31" spans="1:16" ht="12.75">
      <c r="A31" s="5" t="s">
        <v>17</v>
      </c>
      <c r="B31" s="21">
        <v>785</v>
      </c>
      <c r="C31" s="22">
        <v>563</v>
      </c>
      <c r="D31" s="21">
        <v>0</v>
      </c>
      <c r="E31" s="22">
        <v>0</v>
      </c>
      <c r="F31" s="21">
        <v>131</v>
      </c>
      <c r="G31" s="22">
        <v>32</v>
      </c>
      <c r="H31" s="21">
        <v>0</v>
      </c>
      <c r="I31" s="22">
        <v>0</v>
      </c>
      <c r="J31" s="21">
        <v>0</v>
      </c>
      <c r="K31" s="22">
        <v>0</v>
      </c>
      <c r="L31" s="21">
        <v>0</v>
      </c>
      <c r="M31" s="22">
        <v>0</v>
      </c>
      <c r="N31" s="8">
        <f t="shared" si="3"/>
        <v>916</v>
      </c>
      <c r="O31" s="9">
        <f t="shared" si="3"/>
        <v>595</v>
      </c>
      <c r="P31" s="10">
        <f>SUM(N31:O31)</f>
        <v>1511</v>
      </c>
    </row>
    <row r="32" spans="1:16" ht="12.75">
      <c r="A32" s="5" t="s">
        <v>18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8">
        <f t="shared" si="3"/>
        <v>0</v>
      </c>
      <c r="O32" s="9">
        <f t="shared" si="3"/>
        <v>0</v>
      </c>
      <c r="P32" s="10">
        <f>SUM(N32:O32)</f>
        <v>0</v>
      </c>
    </row>
    <row r="33" spans="1:16" ht="12.75">
      <c r="A33" s="5" t="s">
        <v>19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8">
        <f t="shared" si="3"/>
        <v>0</v>
      </c>
      <c r="O33" s="9">
        <f t="shared" si="3"/>
        <v>0</v>
      </c>
      <c r="P33" s="10">
        <f>SUM(N33:O33)</f>
        <v>0</v>
      </c>
    </row>
    <row r="34" spans="1:16" s="12" customFormat="1" ht="12.75">
      <c r="A34" s="12" t="s">
        <v>12</v>
      </c>
      <c r="B34" s="59">
        <v>1070</v>
      </c>
      <c r="C34" s="60">
        <v>774</v>
      </c>
      <c r="D34" s="59">
        <v>0</v>
      </c>
      <c r="E34" s="60">
        <v>0</v>
      </c>
      <c r="F34" s="59">
        <v>227</v>
      </c>
      <c r="G34" s="60">
        <v>57</v>
      </c>
      <c r="H34" s="59">
        <v>79</v>
      </c>
      <c r="I34" s="60">
        <v>15</v>
      </c>
      <c r="J34" s="59">
        <v>0</v>
      </c>
      <c r="K34" s="60">
        <v>0</v>
      </c>
      <c r="L34" s="59">
        <v>0</v>
      </c>
      <c r="M34" s="60">
        <v>0</v>
      </c>
      <c r="N34" s="59">
        <f t="shared" si="3"/>
        <v>1376</v>
      </c>
      <c r="O34" s="60">
        <f t="shared" si="3"/>
        <v>846</v>
      </c>
      <c r="P34" s="60">
        <f>SUM(N34:O34)</f>
        <v>2222</v>
      </c>
    </row>
    <row r="35" spans="1:16" s="12" customFormat="1" ht="12.75">
      <c r="A35" s="4" t="s">
        <v>9</v>
      </c>
      <c r="B35" s="61"/>
      <c r="C35" s="62"/>
      <c r="D35" s="61"/>
      <c r="E35" s="62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2"/>
    </row>
    <row r="36" spans="1:16" ht="12.75">
      <c r="A36" s="5" t="s">
        <v>16</v>
      </c>
      <c r="B36" s="21">
        <v>238</v>
      </c>
      <c r="C36" s="20">
        <v>162</v>
      </c>
      <c r="D36" s="21">
        <v>0</v>
      </c>
      <c r="E36" s="20">
        <v>0</v>
      </c>
      <c r="F36" s="21">
        <v>6</v>
      </c>
      <c r="G36" s="20">
        <v>2</v>
      </c>
      <c r="H36" s="21">
        <v>14</v>
      </c>
      <c r="I36" s="20">
        <v>3</v>
      </c>
      <c r="J36" s="21">
        <v>0</v>
      </c>
      <c r="K36" s="20">
        <v>0</v>
      </c>
      <c r="L36" s="21">
        <v>4</v>
      </c>
      <c r="M36" s="20">
        <v>2</v>
      </c>
      <c r="N36" s="8">
        <f aca="true" t="shared" si="4" ref="N36:O40">SUM(L36,J36,H36,F36,D36,B36)</f>
        <v>262</v>
      </c>
      <c r="O36" s="10">
        <f t="shared" si="4"/>
        <v>169</v>
      </c>
      <c r="P36" s="10">
        <f>SUM(N36:O36)</f>
        <v>431</v>
      </c>
    </row>
    <row r="37" spans="1:16" ht="12.75">
      <c r="A37" s="5" t="s">
        <v>17</v>
      </c>
      <c r="B37" s="21">
        <v>728</v>
      </c>
      <c r="C37" s="22">
        <v>533</v>
      </c>
      <c r="D37" s="21">
        <v>0</v>
      </c>
      <c r="E37" s="22">
        <v>0</v>
      </c>
      <c r="F37" s="21">
        <v>278</v>
      </c>
      <c r="G37" s="22">
        <v>47</v>
      </c>
      <c r="H37" s="21">
        <v>14</v>
      </c>
      <c r="I37" s="22">
        <v>2</v>
      </c>
      <c r="J37" s="21">
        <v>0</v>
      </c>
      <c r="K37" s="22">
        <v>0</v>
      </c>
      <c r="L37" s="21">
        <v>92</v>
      </c>
      <c r="M37" s="22">
        <v>19</v>
      </c>
      <c r="N37" s="8">
        <f t="shared" si="4"/>
        <v>1112</v>
      </c>
      <c r="O37" s="9">
        <f t="shared" si="4"/>
        <v>601</v>
      </c>
      <c r="P37" s="10">
        <f>SUM(N37:O37)</f>
        <v>1713</v>
      </c>
    </row>
    <row r="38" spans="1:16" ht="12.75">
      <c r="A38" s="5" t="s">
        <v>18</v>
      </c>
      <c r="B38" s="21">
        <v>69</v>
      </c>
      <c r="C38" s="22">
        <v>54</v>
      </c>
      <c r="D38" s="21">
        <v>0</v>
      </c>
      <c r="E38" s="22">
        <v>0</v>
      </c>
      <c r="F38" s="21">
        <v>21</v>
      </c>
      <c r="G38" s="22">
        <v>1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8">
        <f t="shared" si="4"/>
        <v>90</v>
      </c>
      <c r="O38" s="9">
        <f t="shared" si="4"/>
        <v>55</v>
      </c>
      <c r="P38" s="10">
        <f>SUM(N38:O38)</f>
        <v>145</v>
      </c>
    </row>
    <row r="39" spans="1:16" ht="12.75">
      <c r="A39" s="5" t="s">
        <v>19</v>
      </c>
      <c r="B39" s="21">
        <v>91</v>
      </c>
      <c r="C39" s="22">
        <v>96</v>
      </c>
      <c r="D39" s="21">
        <v>0</v>
      </c>
      <c r="E39" s="22">
        <v>0</v>
      </c>
      <c r="F39" s="21">
        <v>15</v>
      </c>
      <c r="G39" s="22">
        <v>12</v>
      </c>
      <c r="H39" s="21">
        <v>0</v>
      </c>
      <c r="I39" s="22">
        <v>0</v>
      </c>
      <c r="J39" s="21">
        <v>0</v>
      </c>
      <c r="K39" s="22">
        <v>0</v>
      </c>
      <c r="L39" s="21">
        <v>0</v>
      </c>
      <c r="M39" s="22">
        <v>0</v>
      </c>
      <c r="N39" s="8">
        <f t="shared" si="4"/>
        <v>106</v>
      </c>
      <c r="O39" s="9">
        <f t="shared" si="4"/>
        <v>108</v>
      </c>
      <c r="P39" s="10">
        <f>SUM(N39:O39)</f>
        <v>214</v>
      </c>
    </row>
    <row r="40" spans="1:16" s="12" customFormat="1" ht="12.75">
      <c r="A40" s="12" t="s">
        <v>12</v>
      </c>
      <c r="B40" s="59">
        <v>1126</v>
      </c>
      <c r="C40" s="60">
        <v>845</v>
      </c>
      <c r="D40" s="59">
        <v>0</v>
      </c>
      <c r="E40" s="60">
        <v>0</v>
      </c>
      <c r="F40" s="59">
        <v>320</v>
      </c>
      <c r="G40" s="60">
        <v>62</v>
      </c>
      <c r="H40" s="59">
        <v>28</v>
      </c>
      <c r="I40" s="60">
        <v>5</v>
      </c>
      <c r="J40" s="59">
        <v>0</v>
      </c>
      <c r="K40" s="60">
        <v>0</v>
      </c>
      <c r="L40" s="59">
        <v>96</v>
      </c>
      <c r="M40" s="60">
        <v>21</v>
      </c>
      <c r="N40" s="59">
        <f t="shared" si="4"/>
        <v>1570</v>
      </c>
      <c r="O40" s="60">
        <f t="shared" si="4"/>
        <v>933</v>
      </c>
      <c r="P40" s="60">
        <f>SUM(N40:O40)</f>
        <v>2503</v>
      </c>
    </row>
    <row r="41" spans="1:16" s="12" customFormat="1" ht="12.75">
      <c r="A41" s="4" t="s">
        <v>10</v>
      </c>
      <c r="B41" s="61"/>
      <c r="C41" s="62"/>
      <c r="D41" s="61"/>
      <c r="E41" s="62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2"/>
    </row>
    <row r="42" spans="1:16" ht="12.75">
      <c r="A42" s="5" t="s">
        <v>16</v>
      </c>
      <c r="B42" s="21">
        <v>219</v>
      </c>
      <c r="C42" s="20">
        <v>177</v>
      </c>
      <c r="D42" s="21">
        <v>0</v>
      </c>
      <c r="E42" s="20">
        <v>0</v>
      </c>
      <c r="F42" s="21">
        <v>60</v>
      </c>
      <c r="G42" s="20">
        <v>14</v>
      </c>
      <c r="H42" s="21">
        <v>7</v>
      </c>
      <c r="I42" s="20">
        <v>2</v>
      </c>
      <c r="J42" s="21">
        <v>0</v>
      </c>
      <c r="K42" s="20">
        <v>0</v>
      </c>
      <c r="L42" s="21">
        <v>9</v>
      </c>
      <c r="M42" s="20">
        <v>1</v>
      </c>
      <c r="N42" s="8">
        <f aca="true" t="shared" si="5" ref="N42:O47">SUM(L42,J42,H42,F42,D42,B42)</f>
        <v>295</v>
      </c>
      <c r="O42" s="10">
        <f t="shared" si="5"/>
        <v>194</v>
      </c>
      <c r="P42" s="10">
        <f aca="true" t="shared" si="6" ref="P42:P47">SUM(N42:O42)</f>
        <v>489</v>
      </c>
    </row>
    <row r="43" spans="1:16" ht="12.75">
      <c r="A43" s="5" t="s">
        <v>17</v>
      </c>
      <c r="B43" s="21">
        <v>565</v>
      </c>
      <c r="C43" s="22">
        <v>320</v>
      </c>
      <c r="D43" s="21">
        <v>0</v>
      </c>
      <c r="E43" s="22">
        <v>0</v>
      </c>
      <c r="F43" s="21">
        <v>252</v>
      </c>
      <c r="G43" s="22">
        <v>52</v>
      </c>
      <c r="H43" s="21">
        <v>2</v>
      </c>
      <c r="I43" s="22">
        <v>0</v>
      </c>
      <c r="J43" s="21">
        <v>0</v>
      </c>
      <c r="K43" s="22">
        <v>0</v>
      </c>
      <c r="L43" s="21">
        <v>36</v>
      </c>
      <c r="M43" s="22">
        <v>19</v>
      </c>
      <c r="N43" s="8">
        <f t="shared" si="5"/>
        <v>855</v>
      </c>
      <c r="O43" s="9">
        <f t="shared" si="5"/>
        <v>391</v>
      </c>
      <c r="P43" s="10">
        <f t="shared" si="6"/>
        <v>1246</v>
      </c>
    </row>
    <row r="44" spans="1:16" s="5" customFormat="1" ht="12.75">
      <c r="A44" s="5" t="s">
        <v>18</v>
      </c>
      <c r="B44" s="21">
        <v>26</v>
      </c>
      <c r="C44" s="20">
        <v>4</v>
      </c>
      <c r="D44" s="21">
        <v>0</v>
      </c>
      <c r="E44" s="20">
        <v>0</v>
      </c>
      <c r="F44" s="21">
        <v>13</v>
      </c>
      <c r="G44" s="20">
        <v>1</v>
      </c>
      <c r="H44" s="21">
        <v>0</v>
      </c>
      <c r="I44" s="20">
        <v>0</v>
      </c>
      <c r="J44" s="21">
        <v>0</v>
      </c>
      <c r="K44" s="20">
        <v>0</v>
      </c>
      <c r="L44" s="21">
        <v>0</v>
      </c>
      <c r="M44" s="20">
        <v>0</v>
      </c>
      <c r="N44" s="8">
        <f t="shared" si="5"/>
        <v>39</v>
      </c>
      <c r="O44" s="9">
        <f t="shared" si="5"/>
        <v>5</v>
      </c>
      <c r="P44" s="10">
        <f t="shared" si="6"/>
        <v>44</v>
      </c>
    </row>
    <row r="45" spans="1:16" ht="12.75">
      <c r="A45" s="5" t="s">
        <v>19</v>
      </c>
      <c r="B45" s="21">
        <v>91</v>
      </c>
      <c r="C45" s="20">
        <v>1</v>
      </c>
      <c r="D45" s="21">
        <v>0</v>
      </c>
      <c r="E45" s="20">
        <v>0</v>
      </c>
      <c r="F45" s="21">
        <v>1</v>
      </c>
      <c r="G45" s="20">
        <v>1</v>
      </c>
      <c r="H45" s="21">
        <v>0</v>
      </c>
      <c r="I45" s="20">
        <v>0</v>
      </c>
      <c r="J45" s="21">
        <v>0</v>
      </c>
      <c r="K45" s="22">
        <v>0</v>
      </c>
      <c r="L45" s="21">
        <v>0</v>
      </c>
      <c r="M45" s="22">
        <v>0</v>
      </c>
      <c r="N45" s="8">
        <f t="shared" si="5"/>
        <v>92</v>
      </c>
      <c r="O45" s="9">
        <f t="shared" si="5"/>
        <v>2</v>
      </c>
      <c r="P45" s="10">
        <f t="shared" si="6"/>
        <v>94</v>
      </c>
    </row>
    <row r="46" spans="1:16" ht="12.75">
      <c r="A46" s="5" t="s">
        <v>37</v>
      </c>
      <c r="B46" s="21">
        <v>55</v>
      </c>
      <c r="C46" s="22">
        <v>19</v>
      </c>
      <c r="D46" s="21">
        <v>0</v>
      </c>
      <c r="E46" s="22">
        <v>0</v>
      </c>
      <c r="F46" s="21">
        <v>26</v>
      </c>
      <c r="G46" s="22">
        <v>10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8">
        <f t="shared" si="5"/>
        <v>81</v>
      </c>
      <c r="O46" s="9">
        <f t="shared" si="5"/>
        <v>29</v>
      </c>
      <c r="P46" s="10">
        <f t="shared" si="6"/>
        <v>110</v>
      </c>
    </row>
    <row r="47" spans="1:16" s="17" customFormat="1" ht="12.75">
      <c r="A47" s="12" t="s">
        <v>12</v>
      </c>
      <c r="B47" s="59">
        <v>956</v>
      </c>
      <c r="C47" s="60">
        <v>521</v>
      </c>
      <c r="D47" s="59">
        <v>0</v>
      </c>
      <c r="E47" s="60">
        <v>0</v>
      </c>
      <c r="F47" s="59">
        <v>352</v>
      </c>
      <c r="G47" s="60">
        <v>78</v>
      </c>
      <c r="H47" s="59">
        <v>9</v>
      </c>
      <c r="I47" s="60">
        <v>2</v>
      </c>
      <c r="J47" s="59">
        <v>0</v>
      </c>
      <c r="K47" s="60">
        <v>0</v>
      </c>
      <c r="L47" s="59">
        <v>45</v>
      </c>
      <c r="M47" s="60">
        <v>20</v>
      </c>
      <c r="N47" s="59">
        <f t="shared" si="5"/>
        <v>1362</v>
      </c>
      <c r="O47" s="60">
        <f t="shared" si="5"/>
        <v>621</v>
      </c>
      <c r="P47" s="60">
        <f t="shared" si="6"/>
        <v>1983</v>
      </c>
    </row>
    <row r="48" spans="1:16" s="5" customFormat="1" ht="12.75">
      <c r="A48" s="27" t="s">
        <v>15</v>
      </c>
      <c r="B48" s="63"/>
      <c r="C48" s="64"/>
      <c r="D48" s="63"/>
      <c r="E48" s="64"/>
      <c r="F48" s="63"/>
      <c r="G48" s="64"/>
      <c r="H48" s="63"/>
      <c r="I48" s="64"/>
      <c r="J48" s="63"/>
      <c r="K48" s="64"/>
      <c r="L48" s="63"/>
      <c r="M48" s="64"/>
      <c r="N48" s="65"/>
      <c r="O48" s="66"/>
      <c r="P48" s="66"/>
    </row>
    <row r="49" spans="1:16" ht="12.75">
      <c r="A49" s="5" t="s">
        <v>16</v>
      </c>
      <c r="B49" s="67">
        <f>SUM(B12,B18,B24,B30,B36,B42)</f>
        <v>1172</v>
      </c>
      <c r="C49" s="68">
        <f aca="true" t="shared" si="7" ref="C49:P49">SUM(C12,C18,C24,C30,C36,C42)</f>
        <v>932</v>
      </c>
      <c r="D49" s="67">
        <f t="shared" si="7"/>
        <v>0</v>
      </c>
      <c r="E49" s="68">
        <f t="shared" si="7"/>
        <v>0</v>
      </c>
      <c r="F49" s="67">
        <f t="shared" si="7"/>
        <v>250</v>
      </c>
      <c r="G49" s="68">
        <f t="shared" si="7"/>
        <v>64</v>
      </c>
      <c r="H49" s="67">
        <f t="shared" si="7"/>
        <v>181</v>
      </c>
      <c r="I49" s="68">
        <f t="shared" si="7"/>
        <v>39</v>
      </c>
      <c r="J49" s="67">
        <f t="shared" si="7"/>
        <v>0</v>
      </c>
      <c r="K49" s="68">
        <f t="shared" si="7"/>
        <v>0</v>
      </c>
      <c r="L49" s="67">
        <f t="shared" si="7"/>
        <v>13</v>
      </c>
      <c r="M49" s="68">
        <f t="shared" si="7"/>
        <v>3</v>
      </c>
      <c r="N49" s="69">
        <f t="shared" si="7"/>
        <v>1616</v>
      </c>
      <c r="O49" s="70">
        <f t="shared" si="7"/>
        <v>1038</v>
      </c>
      <c r="P49" s="70">
        <f t="shared" si="7"/>
        <v>2654</v>
      </c>
    </row>
    <row r="50" spans="1:16" ht="12.75">
      <c r="A50" s="101" t="s">
        <v>17</v>
      </c>
      <c r="B50" s="67">
        <f>SUM(B13,B19,B25,B31,B37,B43)</f>
        <v>3125</v>
      </c>
      <c r="C50" s="72">
        <f aca="true" t="shared" si="8" ref="C50:P50">SUM(C13,C19,C25,C31,C37,C43)</f>
        <v>2282</v>
      </c>
      <c r="D50" s="67">
        <f t="shared" si="8"/>
        <v>0</v>
      </c>
      <c r="E50" s="72">
        <f t="shared" si="8"/>
        <v>0</v>
      </c>
      <c r="F50" s="67">
        <f t="shared" si="8"/>
        <v>1015</v>
      </c>
      <c r="G50" s="72">
        <f t="shared" si="8"/>
        <v>172</v>
      </c>
      <c r="H50" s="67">
        <f t="shared" si="8"/>
        <v>51</v>
      </c>
      <c r="I50" s="72">
        <f t="shared" si="8"/>
        <v>10</v>
      </c>
      <c r="J50" s="67">
        <f t="shared" si="8"/>
        <v>4</v>
      </c>
      <c r="K50" s="72">
        <f t="shared" si="8"/>
        <v>11</v>
      </c>
      <c r="L50" s="67">
        <f t="shared" si="8"/>
        <v>203</v>
      </c>
      <c r="M50" s="72">
        <f t="shared" si="8"/>
        <v>51</v>
      </c>
      <c r="N50" s="69">
        <f t="shared" si="8"/>
        <v>4398</v>
      </c>
      <c r="O50" s="73">
        <f t="shared" si="8"/>
        <v>2526</v>
      </c>
      <c r="P50" s="70">
        <f t="shared" si="8"/>
        <v>6924</v>
      </c>
    </row>
    <row r="51" spans="1:16" ht="12.75">
      <c r="A51" s="101" t="s">
        <v>18</v>
      </c>
      <c r="B51" s="67">
        <f>SUM(B14,B20,B32,B38,B44)</f>
        <v>95</v>
      </c>
      <c r="C51" s="72">
        <f aca="true" t="shared" si="9" ref="C51:P51">SUM(C14,C20,C32,C38,C44)</f>
        <v>58</v>
      </c>
      <c r="D51" s="67">
        <f t="shared" si="9"/>
        <v>0</v>
      </c>
      <c r="E51" s="72">
        <f t="shared" si="9"/>
        <v>0</v>
      </c>
      <c r="F51" s="67">
        <f t="shared" si="9"/>
        <v>34</v>
      </c>
      <c r="G51" s="72">
        <f t="shared" si="9"/>
        <v>2</v>
      </c>
      <c r="H51" s="67">
        <f t="shared" si="9"/>
        <v>0</v>
      </c>
      <c r="I51" s="72">
        <f t="shared" si="9"/>
        <v>0</v>
      </c>
      <c r="J51" s="67">
        <f t="shared" si="9"/>
        <v>0</v>
      </c>
      <c r="K51" s="72">
        <f t="shared" si="9"/>
        <v>0</v>
      </c>
      <c r="L51" s="67">
        <f t="shared" si="9"/>
        <v>0</v>
      </c>
      <c r="M51" s="72">
        <f t="shared" si="9"/>
        <v>0</v>
      </c>
      <c r="N51" s="69">
        <f t="shared" si="9"/>
        <v>129</v>
      </c>
      <c r="O51" s="73">
        <f t="shared" si="9"/>
        <v>60</v>
      </c>
      <c r="P51" s="70">
        <f t="shared" si="9"/>
        <v>189</v>
      </c>
    </row>
    <row r="52" spans="1:16" ht="12.75">
      <c r="A52" s="101" t="s">
        <v>19</v>
      </c>
      <c r="B52" s="67">
        <f>SUM(B15,B21,B26,B33,B39,B45)</f>
        <v>779</v>
      </c>
      <c r="C52" s="72">
        <f aca="true" t="shared" si="10" ref="C52:P52">SUM(C15,C21,C26,C33,C39,C45)</f>
        <v>453</v>
      </c>
      <c r="D52" s="67">
        <f t="shared" si="10"/>
        <v>0</v>
      </c>
      <c r="E52" s="72">
        <f t="shared" si="10"/>
        <v>0</v>
      </c>
      <c r="F52" s="67">
        <f t="shared" si="10"/>
        <v>128</v>
      </c>
      <c r="G52" s="72">
        <f t="shared" si="10"/>
        <v>32</v>
      </c>
      <c r="H52" s="67">
        <f t="shared" si="10"/>
        <v>2</v>
      </c>
      <c r="I52" s="72">
        <f t="shared" si="10"/>
        <v>2</v>
      </c>
      <c r="J52" s="67">
        <f t="shared" si="10"/>
        <v>0</v>
      </c>
      <c r="K52" s="72">
        <f t="shared" si="10"/>
        <v>0</v>
      </c>
      <c r="L52" s="67">
        <f t="shared" si="10"/>
        <v>29</v>
      </c>
      <c r="M52" s="72">
        <f t="shared" si="10"/>
        <v>5</v>
      </c>
      <c r="N52" s="69">
        <f t="shared" si="10"/>
        <v>938</v>
      </c>
      <c r="O52" s="73">
        <f t="shared" si="10"/>
        <v>492</v>
      </c>
      <c r="P52" s="70">
        <f t="shared" si="10"/>
        <v>1430</v>
      </c>
    </row>
    <row r="53" spans="1:16" ht="12.75">
      <c r="A53" s="101" t="s">
        <v>37</v>
      </c>
      <c r="B53" s="67">
        <f>SUM(B46)</f>
        <v>55</v>
      </c>
      <c r="C53" s="72">
        <f aca="true" t="shared" si="11" ref="C53:P53">SUM(C46)</f>
        <v>19</v>
      </c>
      <c r="D53" s="67">
        <f t="shared" si="11"/>
        <v>0</v>
      </c>
      <c r="E53" s="72">
        <f t="shared" si="11"/>
        <v>0</v>
      </c>
      <c r="F53" s="67">
        <f t="shared" si="11"/>
        <v>26</v>
      </c>
      <c r="G53" s="72">
        <f t="shared" si="11"/>
        <v>10</v>
      </c>
      <c r="H53" s="67">
        <f t="shared" si="11"/>
        <v>0</v>
      </c>
      <c r="I53" s="72">
        <f t="shared" si="11"/>
        <v>0</v>
      </c>
      <c r="J53" s="67">
        <f t="shared" si="11"/>
        <v>0</v>
      </c>
      <c r="K53" s="72">
        <f t="shared" si="11"/>
        <v>0</v>
      </c>
      <c r="L53" s="67">
        <f t="shared" si="11"/>
        <v>0</v>
      </c>
      <c r="M53" s="72">
        <f t="shared" si="11"/>
        <v>0</v>
      </c>
      <c r="N53" s="69">
        <f t="shared" si="11"/>
        <v>81</v>
      </c>
      <c r="O53" s="73">
        <f t="shared" si="11"/>
        <v>29</v>
      </c>
      <c r="P53" s="70">
        <f t="shared" si="11"/>
        <v>110</v>
      </c>
    </row>
    <row r="54" spans="1:16" ht="12.75">
      <c r="A54" s="101" t="s">
        <v>20</v>
      </c>
      <c r="B54" s="67">
        <f>SUM(B27)</f>
        <v>33</v>
      </c>
      <c r="C54" s="72">
        <f aca="true" t="shared" si="12" ref="C54:P54">SUM(C27)</f>
        <v>13</v>
      </c>
      <c r="D54" s="67">
        <f t="shared" si="12"/>
        <v>0</v>
      </c>
      <c r="E54" s="72">
        <f t="shared" si="12"/>
        <v>0</v>
      </c>
      <c r="F54" s="67">
        <f t="shared" si="12"/>
        <v>14</v>
      </c>
      <c r="G54" s="72">
        <f t="shared" si="12"/>
        <v>0</v>
      </c>
      <c r="H54" s="67">
        <f t="shared" si="12"/>
        <v>0</v>
      </c>
      <c r="I54" s="72">
        <f t="shared" si="12"/>
        <v>0</v>
      </c>
      <c r="J54" s="67">
        <f t="shared" si="12"/>
        <v>0</v>
      </c>
      <c r="K54" s="72">
        <f t="shared" si="12"/>
        <v>0</v>
      </c>
      <c r="L54" s="67">
        <f t="shared" si="12"/>
        <v>65</v>
      </c>
      <c r="M54" s="72">
        <f t="shared" si="12"/>
        <v>14</v>
      </c>
      <c r="N54" s="69">
        <f t="shared" si="12"/>
        <v>112</v>
      </c>
      <c r="O54" s="73">
        <f t="shared" si="12"/>
        <v>27</v>
      </c>
      <c r="P54" s="70">
        <f t="shared" si="12"/>
        <v>139</v>
      </c>
    </row>
    <row r="55" spans="1:16" s="12" customFormat="1" ht="12.75">
      <c r="A55" s="12" t="s">
        <v>12</v>
      </c>
      <c r="B55" s="13">
        <f>SUM(B49:B54)</f>
        <v>5259</v>
      </c>
      <c r="C55" s="14">
        <f aca="true" t="shared" si="13" ref="C55:P55">SUM(C49:C54)</f>
        <v>3757</v>
      </c>
      <c r="D55" s="13">
        <f t="shared" si="13"/>
        <v>0</v>
      </c>
      <c r="E55" s="14">
        <f t="shared" si="13"/>
        <v>0</v>
      </c>
      <c r="F55" s="13">
        <f t="shared" si="13"/>
        <v>1467</v>
      </c>
      <c r="G55" s="14">
        <f t="shared" si="13"/>
        <v>280</v>
      </c>
      <c r="H55" s="13">
        <f t="shared" si="13"/>
        <v>234</v>
      </c>
      <c r="I55" s="14">
        <f t="shared" si="13"/>
        <v>51</v>
      </c>
      <c r="J55" s="13">
        <f t="shared" si="13"/>
        <v>4</v>
      </c>
      <c r="K55" s="14">
        <f t="shared" si="13"/>
        <v>11</v>
      </c>
      <c r="L55" s="13">
        <f t="shared" si="13"/>
        <v>310</v>
      </c>
      <c r="M55" s="14">
        <f t="shared" si="13"/>
        <v>73</v>
      </c>
      <c r="N55" s="13">
        <f t="shared" si="13"/>
        <v>7274</v>
      </c>
      <c r="O55" s="14">
        <f t="shared" si="13"/>
        <v>4172</v>
      </c>
      <c r="P55" s="14">
        <f t="shared" si="13"/>
        <v>11446</v>
      </c>
    </row>
  </sheetData>
  <sheetProtection/>
  <mergeCells count="5">
    <mergeCell ref="A2:P2"/>
    <mergeCell ref="A3:P3"/>
    <mergeCell ref="A4:P4"/>
    <mergeCell ref="F8:G8"/>
    <mergeCell ref="F9:G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2014-07-07T14:37:28Z</cp:lastPrinted>
  <dcterms:created xsi:type="dcterms:W3CDTF">2002-06-06T14:11:57Z</dcterms:created>
  <dcterms:modified xsi:type="dcterms:W3CDTF">2014-08-13T15:11:01Z</dcterms:modified>
  <cp:category/>
  <cp:version/>
  <cp:contentType/>
  <cp:contentStatus/>
</cp:coreProperties>
</file>