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64" yWindow="65524" windowWidth="7608" windowHeight="8460" tabRatio="762" activeTab="0"/>
  </bookViews>
  <sheets>
    <sheet name="INHOUD" sheetId="1" r:id="rId1"/>
    <sheet name="15ALG01" sheetId="2" r:id="rId2"/>
    <sheet name="15ALG02" sheetId="3" r:id="rId3"/>
    <sheet name="15ALG03" sheetId="4" r:id="rId4"/>
    <sheet name="15ALG04" sheetId="5" r:id="rId5"/>
    <sheet name="15ALG05" sheetId="6" r:id="rId6"/>
    <sheet name="15ALG06" sheetId="7" r:id="rId7"/>
    <sheet name="15ALG07" sheetId="8" r:id="rId8"/>
    <sheet name="15ALG08" sheetId="9" r:id="rId9"/>
    <sheet name="15ALG09" sheetId="10" r:id="rId10"/>
    <sheet name="15ALG10" sheetId="11" r:id="rId11"/>
    <sheet name="15ALG11" sheetId="12" r:id="rId12"/>
    <sheet name="15ALG12" sheetId="13" r:id="rId13"/>
    <sheet name="15ALG13" sheetId="14" r:id="rId14"/>
  </sheets>
  <externalReferences>
    <externalReference r:id="rId17"/>
  </externalReferences>
  <definedNames>
    <definedName name="_xlnm.Print_Area" localSheetId="3">'15ALG03'!$A$1:$Q$45</definedName>
    <definedName name="_xlnm.Print_Area" localSheetId="6">'15ALG06'!$A$1:$AE$78</definedName>
    <definedName name="_xlnm.Print_Area" localSheetId="8">'15ALG08'!$A$1:$G$33</definedName>
    <definedName name="_xlnm.Print_Area" localSheetId="11">'15ALG11'!$A$1:$K$95</definedName>
    <definedName name="_xlnm.Print_Area" localSheetId="13">'15ALG13'!$A$1:$E$67</definedName>
  </definedNames>
  <calcPr fullCalcOnLoad="1"/>
</workbook>
</file>

<file path=xl/sharedStrings.xml><?xml version="1.0" encoding="utf-8"?>
<sst xmlns="http://schemas.openxmlformats.org/spreadsheetml/2006/main" count="919" uniqueCount="360">
  <si>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</si>
  <si>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</si>
  <si>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</si>
  <si>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</si>
  <si>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</si>
  <si>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</si>
  <si>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</si>
  <si>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</si>
  <si>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</si>
  <si>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</si>
  <si>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</si>
  <si>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</si>
  <si>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</si>
  <si>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</si>
  <si>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</si>
  <si>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</si>
  <si>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</si>
  <si>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</si>
  <si>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</si>
  <si>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</si>
  <si>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</si>
  <si>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</si>
  <si>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</si>
  <si>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</si>
  <si>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</si>
  <si>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</si>
  <si>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</si>
  <si>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</si>
  <si>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</si>
  <si>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</si>
  <si>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</si>
  <si>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</si>
  <si>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</si>
  <si>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</si>
  <si>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</si>
  <si>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</si>
  <si>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</si>
  <si>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</si>
  <si>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</si>
  <si>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</si>
  <si>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</si>
  <si>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</si>
  <si>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</si>
  <si>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</si>
  <si>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</si>
  <si>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</si>
  <si>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</si>
  <si>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</si>
  <si>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</si>
  <si>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</si>
  <si>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</si>
  <si>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</si>
  <si>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</si>
  <si>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</si>
  <si>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</si>
  <si>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</si>
  <si>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</si>
  <si>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</si>
  <si>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</si>
  <si>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</si>
  <si>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</si>
  <si>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</si>
  <si>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</si>
  <si>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</si>
  <si>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</si>
  <si>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</si>
  <si>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</si>
  <si>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</si>
  <si>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</si>
  <si>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</si>
  <si>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</si>
  <si>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</si>
  <si>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</si>
  <si>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</si>
  <si>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</si>
  <si>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</si>
  <si>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</si>
  <si>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</si>
  <si>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</si>
  <si>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</si>
  <si>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</si>
  <si>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</si>
  <si>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</si>
  <si>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</si>
  <si>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</si>
  <si>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</si>
  <si>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</si>
  <si>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</si>
  <si>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</si>
  <si>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</si>
  <si>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</si>
  <si>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</si>
  <si>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</si>
  <si>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</si>
  <si>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</si>
  <si>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</si>
  <si>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</si>
  <si>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</si>
  <si>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</si>
  <si>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</si>
  <si>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</si>
  <si>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</si>
  <si>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</si>
  <si>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</si>
  <si>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</si>
  <si>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</si>
  <si>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</si>
  <si>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 xml:space="preserve"> </t>
  </si>
  <si>
    <t>Gemeenschaps-</t>
  </si>
  <si>
    <t>Gemeenschapsonderwijs</t>
  </si>
  <si>
    <t>%</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</si>
  <si>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</si>
  <si>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</si>
  <si>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</si>
  <si>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</si>
  <si>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</si>
  <si>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</si>
  <si>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</si>
  <si>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</si>
  <si>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</si>
  <si>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 xml:space="preserve">modulair onderwijs op het </t>
  </si>
  <si>
    <t>niveau van de 2de en 3de graad</t>
  </si>
  <si>
    <t>2004-2005</t>
  </si>
  <si>
    <t>2005-2006</t>
  </si>
  <si>
    <t>2006-2007</t>
  </si>
  <si>
    <t>2007-2008</t>
  </si>
  <si>
    <t>2008-2009</t>
  </si>
  <si>
    <t>SCHOOLBEVOLKING IN HET DEELTIJDS SECUNDAIR ONDERWIJS</t>
  </si>
  <si>
    <t>Totaal DBSO</t>
  </si>
  <si>
    <t>2009-2010</t>
  </si>
  <si>
    <t>Algemene overzichtstabel basis-, secundair en hoger onderwijs</t>
  </si>
  <si>
    <t>Basis- en secundair onderwijs naar provincie</t>
  </si>
  <si>
    <t>Basis- en secundair onderwijs naar arrondissement</t>
  </si>
  <si>
    <t>Basis- en secundair onderwijs naar geboortejaar</t>
  </si>
  <si>
    <t>AANTAL CURSISTEN IN HBO5 verpleegkunde</t>
  </si>
  <si>
    <t>Deeltijds beroepssecundair onderwijs</t>
  </si>
  <si>
    <t>SCHOOLBEVOLKING: OVERZICHTSTABELLEN</t>
  </si>
  <si>
    <t>2010-2011</t>
  </si>
  <si>
    <t>Gewoon secundair onderwijs</t>
  </si>
  <si>
    <t>2011-2012</t>
  </si>
  <si>
    <t>-</t>
  </si>
  <si>
    <t>HBO5 verpleegkunde (1)</t>
  </si>
  <si>
    <t>2012-2013</t>
  </si>
  <si>
    <t>(1) De leerlingenaantallen in deze tabellen zijn reeds opgenomen in de tabellen van het gewoon basis- en secundair onderwijs.</t>
  </si>
  <si>
    <t>Gesubsidieerd Officieel Onderwijs</t>
  </si>
  <si>
    <t>Gesubsidieerd Vrij Onderwijs</t>
  </si>
  <si>
    <t>school voor gewoon onderwijs</t>
  </si>
  <si>
    <t>type 8</t>
  </si>
  <si>
    <t>type 7</t>
  </si>
  <si>
    <t>type 6</t>
  </si>
  <si>
    <t>type 4</t>
  </si>
  <si>
    <t>type 3</t>
  </si>
  <si>
    <t>type 2</t>
  </si>
  <si>
    <t>type 1</t>
  </si>
  <si>
    <t xml:space="preserve">Onderwijsnet van de </t>
  </si>
  <si>
    <t>begeleid vanuit het buitengewoon secundair onderwijs, naar onderwijsnet van de school voor gewoon onderwijs (1)</t>
  </si>
  <si>
    <t>Aantal leerlingen in het geïntegreerd onderwijs</t>
  </si>
  <si>
    <t>begeleid vanuit het buitengewoon basisonderwijs, naar onderwijsnet van de school voor gewoon onderwijs (1)</t>
  </si>
  <si>
    <t>GEINTEGREERD ONDERWIJS</t>
  </si>
  <si>
    <t>begeleidende school (BuSO)</t>
  </si>
  <si>
    <t>begeleid vanuit het buitengewoon secundair onderwijs, naar onderwijsnet van de begeleidende school (1)</t>
  </si>
  <si>
    <t>begeleidende school (BuBaO)</t>
  </si>
  <si>
    <t>begeleid vanuit het buitengewoon basisonderwijs, naar onderwijsnet van de begeleidende school (1)</t>
  </si>
  <si>
    <t>VT: volledige integratie, tijdelijk.</t>
  </si>
  <si>
    <t>VP: volledige integratie, permanent.</t>
  </si>
  <si>
    <t xml:space="preserve">Totaal </t>
  </si>
  <si>
    <t>integratie</t>
  </si>
  <si>
    <t>handicap</t>
  </si>
  <si>
    <t>leerlingen</t>
  </si>
  <si>
    <t>Aard</t>
  </si>
  <si>
    <t xml:space="preserve">Aard </t>
  </si>
  <si>
    <t xml:space="preserve">Aantal </t>
  </si>
  <si>
    <t>Type</t>
  </si>
  <si>
    <t>Hoger onderwijs</t>
  </si>
  <si>
    <t>==</t>
  </si>
  <si>
    <t>2003-2004</t>
  </si>
  <si>
    <t>2002-2003</t>
  </si>
  <si>
    <t>2001-2002</t>
  </si>
  <si>
    <t>2000-2001</t>
  </si>
  <si>
    <t>1999-2000</t>
  </si>
  <si>
    <t>1998-1999</t>
  </si>
  <si>
    <t>1997-1998</t>
  </si>
  <si>
    <t>1996-1997</t>
  </si>
  <si>
    <t>1995-1996</t>
  </si>
  <si>
    <t>1994-1995</t>
  </si>
  <si>
    <t>1993-1994</t>
  </si>
  <si>
    <t>1992-1993</t>
  </si>
  <si>
    <t>1991-1992</t>
  </si>
  <si>
    <t>Officieel Onderwijs (OGO)</t>
  </si>
  <si>
    <t>Vrij Onderwijs (VGO)</t>
  </si>
  <si>
    <t>onderwijs (GO)</t>
  </si>
  <si>
    <t>Schooljaar</t>
  </si>
  <si>
    <t xml:space="preserve">Gesubsidieerd </t>
  </si>
  <si>
    <t>ingedeeld naar onderwijsnet van de begeleidende school (BuSO)</t>
  </si>
  <si>
    <t>begeleid vanuit het buitengewoon secundair onderwijs</t>
  </si>
  <si>
    <t>Evolutie van het aantal leerlingen in het geïntegreerd onderwijs</t>
  </si>
  <si>
    <t>ingedeeld naar onderwijsnet van de begeleidende school (BuBaO)</t>
  </si>
  <si>
    <t>begeleid vanuit het buitengewoon basisonderwijs</t>
  </si>
  <si>
    <t>Geïntegreerd onderwijs per type en onderwijsnet</t>
  </si>
  <si>
    <t>Geïntegreerd onderwijs per onderwijsniveau van de leerling, aard handicap en aard integratie</t>
  </si>
  <si>
    <t>Geïntegreerd onderwijs: evolutie per onderwijsnet</t>
  </si>
  <si>
    <t>Basis- en secundair onderwijs naar soort schoolbestuur</t>
  </si>
  <si>
    <t>SCHOOLBEVOLKING IN HET VOLTIJDS ONDERWIJS NAAR SOORT SCHOOLBESTUUR EN GESLACHT</t>
  </si>
  <si>
    <t>SCHOOLBEVOLKING IN HET VOLTIJDS BASIS- EN SECUNDAIR ONDERWIJS NAAR ONDERWIJSNIVEAU EN SOORT SCHOOLBESTUUR</t>
  </si>
  <si>
    <t>2013-2014</t>
  </si>
  <si>
    <t xml:space="preserve"> per onderwijsniveau (gewoon onderwijs) van de leerling</t>
  </si>
  <si>
    <t>(1) De gegevens van het hoger beroepsonderwijs van het volwassenenonderwijs vindt u in Deel I, Hoofdsuk 6 -Volwassenenonderwijs.</t>
  </si>
  <si>
    <t>2014-2015</t>
  </si>
  <si>
    <t>AANTAL INSCHRIJVINGEN IN HET HOGER ONDERWIJS</t>
  </si>
  <si>
    <t>Mannen</t>
  </si>
  <si>
    <t>Vrouwen</t>
  </si>
  <si>
    <t>HOGER ONDERWIJS (2)</t>
  </si>
  <si>
    <t>Hogescholenonderwijs</t>
  </si>
  <si>
    <t>Universitair onderwijs</t>
  </si>
  <si>
    <t>TOTAAL HOGER ONDERWIJS</t>
  </si>
  <si>
    <t xml:space="preserve">(2) Het betreft alle inschrijvingen van studenten met een diplomacontract en dit in een instelling van het hoger onderwijs in het huidige academiejaar. </t>
  </si>
  <si>
    <r>
      <t>Eén student kan meerdere inschrijvingen hebben</t>
    </r>
    <r>
      <rPr>
        <sz val="9"/>
        <rFont val="Arial"/>
        <family val="2"/>
      </rPr>
      <t xml:space="preserve">. </t>
    </r>
  </si>
  <si>
    <t>(1) Staat voor professioneel en academisch gericht bachelor en master.</t>
  </si>
  <si>
    <t>V</t>
  </si>
  <si>
    <t>Algemeen totaal</t>
  </si>
  <si>
    <t>Schakelprogramma</t>
  </si>
  <si>
    <t>Voorbereidingsprogramma</t>
  </si>
  <si>
    <t>Doctoraatsopleiding</t>
  </si>
  <si>
    <t>Academische graad van doctor</t>
  </si>
  <si>
    <t>Specifieke lerarenopleiding na professioneel gerichte bachelor</t>
  </si>
  <si>
    <t>Master na master</t>
  </si>
  <si>
    <t>Bachelor na bachelor</t>
  </si>
  <si>
    <t>BAMA (1)</t>
  </si>
  <si>
    <t>AANTAL INSCHRIJVINGEN MET EEN DIPLOMACONTRACT NAAR GEBOORTEJAAR, SOORT OPLEIDING EN GESLACHT</t>
  </si>
  <si>
    <t>HOGER ONDERWIJS</t>
  </si>
  <si>
    <t>(1) De telling is gebaseerd op het aantal financierbare leerlingen op 1 februari. Wie meer dan één studierichting volgt, wordt meer dan éénmaal geteld.</t>
  </si>
  <si>
    <t xml:space="preserve">     Muziek, Woordkunst en Dans</t>
  </si>
  <si>
    <t xml:space="preserve">     Beeldende kunst</t>
  </si>
  <si>
    <t>DEELTIJDS KUNSTONDERWIJS (1)</t>
  </si>
  <si>
    <t>rechtspersoon</t>
  </si>
  <si>
    <t>SCHOOLBEVOLKING DEELTIJDS KUNSTONDERWIJS</t>
  </si>
  <si>
    <t>(3) Het betreft het aantal unieke inschrijvingen in een opleiding. Dit aantal is niet gelijk aan het aantal financierbare cursisten.</t>
  </si>
  <si>
    <t xml:space="preserve">(2) Vanaf 1/9/2009 werden de vroegere GPB-opleidingen vervangen door de Specifieke lerarenopleidingen. In tegenstelling tot de GPB-opleidingen behoren de Specifieke lerarenopleidingen niet tot het hoger beroepsonderwijs van het volwassenenonderwijs. </t>
  </si>
  <si>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</si>
  <si>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 xml:space="preserve">     Basiseducatie (3)</t>
  </si>
  <si>
    <t xml:space="preserve">     Specifieke lerarenopleiding (1)(2)</t>
  </si>
  <si>
    <t xml:space="preserve">     Hoger beroepsonderwijs van het volwassenenonderwijs (1)</t>
  </si>
  <si>
    <t xml:space="preserve">     Secundair volwassenenonderwijs (1)</t>
  </si>
  <si>
    <t>VOLWASSENENONDERWIJS</t>
  </si>
  <si>
    <t>SCHOOLBEVOLKING VOLWASSENENONDERWIJS</t>
  </si>
  <si>
    <t>(2) De leerlingen in het buitengewoon onderwijs van het type 5 zijn niet in deze tabel opgenomen om dubbeltellingen te vermijden.</t>
  </si>
  <si>
    <t>(1) Deze leerlingenaantallen werden niet in de tabellen van het Nederlandstalig onderwijs opgenomen.</t>
  </si>
  <si>
    <t xml:space="preserve">   Buitengewoon onderwijs</t>
  </si>
  <si>
    <t xml:space="preserve">   Gewoon onderwijs</t>
  </si>
  <si>
    <t>Algemeen  totaal</t>
  </si>
  <si>
    <t>onder de bevoegdheid van het Vlaams Ministerie van Onderwijs en Vorming (1)(2)</t>
  </si>
  <si>
    <t xml:space="preserve">in Franstalige afdelingen van Nederlandstalige scholen </t>
  </si>
  <si>
    <t>FRANSTALIG ONDERWIJS</t>
  </si>
  <si>
    <t>in Franstalige scholen onder de bevoegdheid van het Vlaams Ministerie van Onderwijs en Vorming (1)(2)</t>
  </si>
  <si>
    <t>Specifieke lerarenopleiding na master</t>
  </si>
  <si>
    <t>n.b. (4)</t>
  </si>
  <si>
    <t>(4) Van een beperkt aantal cursisten zijn de gegevens niet beschikbaar naar geslacht.</t>
  </si>
  <si>
    <t>Hoger onderwijs (diplomacontracten) naar soort opleiding en geboortejaar</t>
  </si>
  <si>
    <t>Volwassenenonderwijs en deeltijds kunstonderwijs</t>
  </si>
  <si>
    <t>Aantal leerlingen in Franstalige scholen en Franstalige afdelingen van Nederlandstalige scholen</t>
  </si>
  <si>
    <t>Huisonderwijs</t>
  </si>
  <si>
    <t>17 jaar</t>
  </si>
  <si>
    <t>16 jaar</t>
  </si>
  <si>
    <t>15 jaar</t>
  </si>
  <si>
    <t>14 jaar</t>
  </si>
  <si>
    <t>13 jaar</t>
  </si>
  <si>
    <t>12 jaar</t>
  </si>
  <si>
    <t xml:space="preserve">Huisonderwijs binnen het secundair onderwijs </t>
  </si>
  <si>
    <t>11 jaar</t>
  </si>
  <si>
    <t>10 jaar</t>
  </si>
  <si>
    <t>9 jaar</t>
  </si>
  <si>
    <t>8 jaar</t>
  </si>
  <si>
    <t>7 jaar</t>
  </si>
  <si>
    <t>6 jaar</t>
  </si>
  <si>
    <t>5 jaar</t>
  </si>
  <si>
    <t>4 jaar</t>
  </si>
  <si>
    <t>3 jaar</t>
  </si>
  <si>
    <t xml:space="preserve">Huisonderwijs binnen het basisonderwijs </t>
  </si>
  <si>
    <t>HUISONDERWIJS</t>
  </si>
  <si>
    <t>15ALG01</t>
  </si>
  <si>
    <t>15ALG02</t>
  </si>
  <si>
    <t>15ALG03</t>
  </si>
  <si>
    <t>15ALG04</t>
  </si>
  <si>
    <t>15ALG05</t>
  </si>
  <si>
    <t>15ALG06</t>
  </si>
  <si>
    <t>15ALG07</t>
  </si>
  <si>
    <t>15ALG08</t>
  </si>
  <si>
    <t>15ALG09</t>
  </si>
  <si>
    <t>15ALG10</t>
  </si>
  <si>
    <t>15ALG11</t>
  </si>
  <si>
    <t>15ALG12</t>
  </si>
  <si>
    <t>15ALG13</t>
  </si>
  <si>
    <t>Schooljaar 2015-2016</t>
  </si>
  <si>
    <t>2015-2016</t>
  </si>
  <si>
    <t>Op 1 februari 2016 telde het Franstalig buitengewoon secundair onderwijs van de gemeenschap 28 leerlingen in het type 5.</t>
  </si>
  <si>
    <r>
      <t>Op 1 februari 2016 telden het Franstalig buitengewoon kleuteronderwijs en het Franstalig buitengewoon lager onderwijs van het gemeenschapsonderwijs respetievelijk</t>
    </r>
    <r>
      <rPr>
        <sz val="10"/>
        <rFont val="Arial"/>
        <family val="2"/>
      </rPr>
      <t xml:space="preserve"> 0</t>
    </r>
    <r>
      <rPr>
        <sz val="9"/>
        <rFont val="Arial"/>
        <family val="2"/>
      </rPr>
      <t xml:space="preserve"> en 6 leerlingen in het type 5.</t>
    </r>
  </si>
  <si>
    <t>type 9</t>
  </si>
  <si>
    <t>type</t>
  </si>
  <si>
    <t>basisaanbod</t>
  </si>
  <si>
    <t>6 VP</t>
  </si>
  <si>
    <t>136 ernstig lichamelijk</t>
  </si>
  <si>
    <t>135 VP + 1 VT</t>
  </si>
  <si>
    <t>490 matig lichamelijk</t>
  </si>
  <si>
    <t>490 VP</t>
  </si>
  <si>
    <t>369 VP</t>
  </si>
  <si>
    <t>64  VP</t>
  </si>
  <si>
    <t>41 VP</t>
  </si>
  <si>
    <t>27 VP</t>
  </si>
  <si>
    <t>535 VP</t>
  </si>
  <si>
    <t>64 ernstig visueel</t>
  </si>
  <si>
    <t>41 matig visueel</t>
  </si>
  <si>
    <t>27 ernstig auditief</t>
  </si>
  <si>
    <t>535 matig auditief</t>
  </si>
  <si>
    <t>10 VP</t>
  </si>
  <si>
    <t>type basisaanbod</t>
  </si>
  <si>
    <t>156 VP</t>
  </si>
  <si>
    <t>987 VP</t>
  </si>
  <si>
    <t>550 ernstig lichamelijk</t>
  </si>
  <si>
    <t>996 matig lichamelijk</t>
  </si>
  <si>
    <t>167 ernstig visueel</t>
  </si>
  <si>
    <t>106 ernstig auditief</t>
  </si>
  <si>
    <t>43 matig visueel</t>
  </si>
  <si>
    <t xml:space="preserve">550 VP </t>
  </si>
  <si>
    <t>996 VP</t>
  </si>
  <si>
    <t>167 VP</t>
  </si>
  <si>
    <t>43 VP</t>
  </si>
  <si>
    <t>106 VP</t>
  </si>
  <si>
    <t>7 VP</t>
  </si>
  <si>
    <t>65 matig lichamelijk</t>
  </si>
  <si>
    <t>123 VP</t>
  </si>
  <si>
    <t>64 VP + 1 VT</t>
  </si>
  <si>
    <t>43 ernstig visueel</t>
  </si>
  <si>
    <t>1 matig visueel</t>
  </si>
  <si>
    <t>1 VP</t>
  </si>
  <si>
    <t>160 ernstig auditief</t>
  </si>
  <si>
    <t>406 matig auditief</t>
  </si>
  <si>
    <t>160 VP</t>
  </si>
  <si>
    <t>406 VP</t>
  </si>
  <si>
    <t>804 VP + 1 VT</t>
  </si>
  <si>
    <t>5 VP</t>
  </si>
  <si>
    <t>652 ernstig lichamelijk</t>
  </si>
  <si>
    <t>665 matig lichamelijk</t>
  </si>
  <si>
    <t>170 ernstig visueel</t>
  </si>
  <si>
    <t>21 matig visueel</t>
  </si>
  <si>
    <t>435 ernstig auditief</t>
  </si>
  <si>
    <t>652 VP</t>
  </si>
  <si>
    <t>665 VP</t>
  </si>
  <si>
    <t>170 VP</t>
  </si>
  <si>
    <t>21 VP</t>
  </si>
  <si>
    <t>435 VP</t>
  </si>
  <si>
    <t>1.391 VP</t>
  </si>
  <si>
    <t>5.067 VP</t>
  </si>
  <si>
    <t>Academiejaar 2015-2016</t>
  </si>
  <si>
    <t>1.572 VP</t>
  </si>
  <si>
    <t>2.002 VP</t>
  </si>
  <si>
    <t>5.017 VP</t>
  </si>
  <si>
    <t>1.667 VP + 1 VT</t>
  </si>
  <si>
    <t>1.391 matig auditief</t>
  </si>
  <si>
    <t>2.002 matig auditief</t>
  </si>
  <si>
    <t>123 ernstig lichamelijk</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</si>
</sst>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00.00.000"/>
    <numFmt numFmtId="173" formatCode="#,##0;0;\-"/>
    <numFmt numFmtId="174" formatCode="&quot;Ja&quot;;&quot;Ja&quot;;&quot;Nee&quot;"/>
    <numFmt numFmtId="175" formatCode="&quot;Waar&quot;;&quot;Waar&quot;;&quot;Onwaar&quot;"/>
    <numFmt numFmtId="176" formatCode="&quot;Aan&quot;;&quot;Aan&quot;;&quot;Uit&quot;"/>
    <numFmt numFmtId="177" formatCode="[$€-2]\ #.##000_);[Red]\([$€-2]\ #.##000\)"/>
  </numFmts>
  <fonts count="56">
    <font>
      <sz val="10"/>
      <name val="Arial"/>
      <family val="0"/>
    </font>
    <font>
      <sz val="11"/>
      <color indexed="8"/>
      <name val="Calibri"/>
      <family val="2"/>
    </font>
    <font>
      <b/>
      <sz val="9"/>
      <name val="Arial"/>
      <family val="2"/>
    </font>
    <font>
      <sz val="9"/>
      <name val="Arial"/>
      <family val="2"/>
    </font>
    <font>
      <sz val="10"/>
      <name val="Helv"/>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9"/>
      <name val="MS Sans Serif"/>
      <family val="2"/>
    </font>
    <font>
      <b/>
      <sz val="9"/>
      <color indexed="10"/>
      <name val="Arial"/>
      <family val="2"/>
    </font>
    <font>
      <sz val="11"/>
      <name val="Optimum"/>
      <family val="0"/>
    </font>
    <font>
      <b/>
      <i/>
      <sz val="9"/>
      <color indexed="9"/>
      <name val="Arial"/>
      <family val="2"/>
    </font>
    <font>
      <b/>
      <i/>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9"/>
      <color indexed="8"/>
      <name val="Arial"/>
      <family val="2"/>
    </font>
    <font>
      <b/>
      <u val="single"/>
      <sz val="10"/>
      <color indexed="8"/>
      <name val="Calibri"/>
      <family val="2"/>
    </font>
    <font>
      <sz val="10"/>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medium"/>
      <bottom/>
    </border>
    <border>
      <left style="thin"/>
      <right/>
      <top style="medium"/>
      <bottom style="thin"/>
    </border>
    <border>
      <left/>
      <right/>
      <top style="medium"/>
      <bottom style="thin"/>
    </border>
    <border>
      <left style="thin"/>
      <right style="thin"/>
      <top/>
      <bottom/>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style="thin"/>
      <right/>
      <top style="thin">
        <color indexed="8"/>
      </top>
      <bottom/>
    </border>
    <border>
      <left/>
      <right/>
      <top style="thin"/>
      <bottom style="thin"/>
    </border>
    <border>
      <left style="thin">
        <color indexed="8"/>
      </left>
      <right/>
      <top style="thin"/>
      <bottom style="thin"/>
    </border>
    <border>
      <left style="thin"/>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style="thin">
        <color indexed="8"/>
      </left>
      <right/>
      <top style="medium"/>
      <bottom style="thin"/>
    </border>
    <border>
      <left style="medium"/>
      <right/>
      <top style="medium"/>
      <bottom style="thin"/>
    </border>
    <border>
      <left style="thin">
        <color indexed="8"/>
      </left>
      <right style="medium"/>
      <top style="medium"/>
      <bottom style="thin"/>
    </border>
    <border>
      <left/>
      <right style="thin"/>
      <top/>
      <bottom/>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bottom/>
    </border>
    <border>
      <left style="thin"/>
      <right/>
      <top style="medium"/>
      <bottom/>
    </border>
    <border>
      <left/>
      <right style="thin"/>
      <top style="thin"/>
      <bottom style="thin"/>
    </border>
    <border>
      <left/>
      <right style="medium"/>
      <top/>
      <bottom/>
    </border>
    <border>
      <left/>
      <right style="medium"/>
      <top style="thin">
        <color indexed="8"/>
      </top>
      <bottom/>
    </border>
    <border>
      <left style="medium"/>
      <right style="thin"/>
      <top style="thin">
        <color indexed="8"/>
      </top>
      <bottom/>
    </border>
    <border>
      <left style="thin"/>
      <right style="thin"/>
      <top style="thin"/>
      <bottom/>
    </border>
    <border>
      <left style="thin"/>
      <right style="thin"/>
      <top/>
      <bottom style="thin"/>
    </border>
    <border>
      <left style="thin"/>
      <right style="thin"/>
      <top style="medium"/>
      <bottom/>
    </border>
    <border>
      <left style="medium">
        <color indexed="8"/>
      </left>
      <right/>
      <top style="thin">
        <color indexed="8"/>
      </top>
      <bottom/>
    </border>
    <border>
      <left style="thin">
        <color indexed="8"/>
      </left>
      <right style="medium">
        <color indexed="8"/>
      </right>
      <top style="thin">
        <color indexed="8"/>
      </top>
      <bottom/>
    </border>
    <border>
      <left style="thin">
        <color indexed="8"/>
      </left>
      <right style="medium">
        <color indexed="8"/>
      </right>
      <top style="thin"/>
      <bottom style="thin"/>
    </border>
    <border>
      <left style="medium">
        <color indexed="8"/>
      </left>
      <right/>
      <top style="medium"/>
      <bottom style="thin"/>
    </border>
    <border>
      <left style="medium"/>
      <right/>
      <top/>
      <bottom style="thin"/>
    </border>
    <border>
      <left style="thin">
        <color indexed="8"/>
      </left>
      <right style="medium"/>
      <top/>
      <bottom style="thin"/>
    </border>
    <border>
      <left/>
      <right style="thin"/>
      <top style="medium"/>
      <bottom/>
    </border>
    <border>
      <left style="thin">
        <color indexed="8"/>
      </left>
      <right style="thin">
        <color indexed="8"/>
      </right>
      <top>
        <color indexed="63"/>
      </top>
      <bottom style="thin">
        <color indexed="8"/>
      </bottom>
    </border>
    <border>
      <left style="thin"/>
      <right/>
      <top/>
      <bottom style="thin">
        <color indexed="8"/>
      </bottom>
    </border>
    <border>
      <left/>
      <right style="thin"/>
      <top>
        <color indexed="63"/>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7" fillId="0" borderId="0" applyFont="0" applyFill="0" applyBorder="0" applyAlignment="0" applyProtection="0"/>
    <xf numFmtId="168" fontId="7"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3" fontId="6" fillId="1" borderId="4" applyBorder="0">
      <alignment/>
      <protection/>
    </xf>
    <xf numFmtId="0" fontId="45" fillId="0" borderId="0" applyNumberFormat="0" applyFill="0" applyBorder="0" applyAlignment="0" applyProtection="0"/>
    <xf numFmtId="0" fontId="4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8" fillId="1" borderId="8">
      <alignment horizontal="center" vertical="top" textRotation="90"/>
      <protection/>
    </xf>
    <xf numFmtId="0" fontId="50"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51" fillId="32" borderId="0" applyNumberFormat="0" applyBorder="0" applyAlignment="0" applyProtection="0"/>
    <xf numFmtId="170" fontId="5" fillId="0" borderId="0" applyFont="0" applyFill="0" applyBorder="0" applyAlignment="0" applyProtection="0"/>
    <xf numFmtId="10" fontId="5" fillId="0" borderId="0">
      <alignment/>
      <protection/>
    </xf>
    <xf numFmtId="169" fontId="5"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5" fillId="0" borderId="0">
      <alignment/>
      <protection/>
    </xf>
    <xf numFmtId="0" fontId="5"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52"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556">
    <xf numFmtId="0" fontId="0" fillId="0" borderId="0" xfId="0" applyAlignment="1">
      <alignment/>
    </xf>
    <xf numFmtId="0" fontId="3" fillId="0" borderId="0" xfId="0" applyFont="1" applyBorder="1" applyAlignment="1">
      <alignment/>
    </xf>
    <xf numFmtId="0" fontId="3" fillId="0" borderId="0" xfId="0" applyFont="1" applyAlignment="1">
      <alignment/>
    </xf>
    <xf numFmtId="165" fontId="3" fillId="0" borderId="12" xfId="0" applyNumberFormat="1" applyFont="1" applyBorder="1" applyAlignment="1">
      <alignment/>
    </xf>
    <xf numFmtId="165" fontId="3" fillId="0" borderId="0" xfId="0" applyNumberFormat="1" applyFont="1" applyAlignment="1">
      <alignment/>
    </xf>
    <xf numFmtId="3" fontId="2" fillId="0" borderId="0" xfId="0" applyNumberFormat="1" applyFont="1" applyFill="1" applyAlignment="1">
      <alignment horizontal="right"/>
    </xf>
    <xf numFmtId="165" fontId="2" fillId="0" borderId="4" xfId="0" applyNumberFormat="1" applyFont="1" applyFill="1" applyBorder="1" applyAlignment="1">
      <alignment/>
    </xf>
    <xf numFmtId="165" fontId="2" fillId="0" borderId="13" xfId="0" applyNumberFormat="1" applyFont="1" applyFill="1" applyBorder="1" applyAlignment="1">
      <alignment/>
    </xf>
    <xf numFmtId="2" fontId="2"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2" fontId="2" fillId="0" borderId="0" xfId="0" applyNumberFormat="1" applyFont="1" applyFill="1" applyBorder="1" applyAlignment="1">
      <alignment/>
    </xf>
    <xf numFmtId="165"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13"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12"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Alignment="1">
      <alignment horizontal="right"/>
    </xf>
    <xf numFmtId="2" fontId="2" fillId="0" borderId="13" xfId="0" applyNumberFormat="1" applyFont="1" applyFill="1" applyBorder="1" applyAlignment="1">
      <alignment horizontal="right"/>
    </xf>
    <xf numFmtId="165" fontId="2" fillId="0" borderId="14" xfId="0" applyNumberFormat="1" applyFont="1" applyFill="1" applyBorder="1" applyAlignment="1">
      <alignment/>
    </xf>
    <xf numFmtId="165" fontId="2" fillId="0" borderId="15" xfId="0" applyNumberFormat="1" applyFont="1" applyFill="1" applyBorder="1" applyAlignment="1">
      <alignment/>
    </xf>
    <xf numFmtId="2" fontId="2" fillId="0" borderId="15" xfId="0" applyNumberFormat="1" applyFont="1" applyFill="1" applyBorder="1" applyAlignment="1">
      <alignment/>
    </xf>
    <xf numFmtId="165" fontId="2" fillId="0" borderId="16" xfId="0" applyNumberFormat="1" applyFont="1" applyFill="1" applyBorder="1" applyAlignment="1">
      <alignment horizontal="right"/>
    </xf>
    <xf numFmtId="2" fontId="2" fillId="0" borderId="17" xfId="0" applyNumberFormat="1" applyFont="1" applyFill="1" applyBorder="1" applyAlignment="1">
      <alignment/>
    </xf>
    <xf numFmtId="3" fontId="2" fillId="0" borderId="16" xfId="0" applyNumberFormat="1" applyFont="1" applyFill="1" applyBorder="1" applyAlignment="1">
      <alignment horizontal="right"/>
    </xf>
    <xf numFmtId="1" fontId="2" fillId="0" borderId="13" xfId="0" applyNumberFormat="1" applyFont="1" applyFill="1" applyBorder="1" applyAlignment="1">
      <alignment/>
    </xf>
    <xf numFmtId="1" fontId="2" fillId="0" borderId="0" xfId="0" applyNumberFormat="1" applyFont="1" applyFill="1" applyBorder="1" applyAlignment="1">
      <alignment/>
    </xf>
    <xf numFmtId="1" fontId="2" fillId="0" borderId="15" xfId="0" applyNumberFormat="1"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165" fontId="3" fillId="0" borderId="0" xfId="0" applyNumberFormat="1" applyFont="1" applyFill="1" applyAlignment="1">
      <alignment/>
    </xf>
    <xf numFmtId="2" fontId="3" fillId="0" borderId="0" xfId="0" applyNumberFormat="1" applyFont="1" applyFill="1" applyAlignment="1">
      <alignment/>
    </xf>
    <xf numFmtId="164" fontId="2" fillId="0" borderId="12" xfId="0" applyNumberFormat="1" applyFont="1" applyFill="1" applyBorder="1" applyAlignment="1">
      <alignment/>
    </xf>
    <xf numFmtId="164" fontId="2" fillId="0" borderId="0" xfId="0" applyNumberFormat="1" applyFont="1" applyFill="1" applyAlignment="1">
      <alignment/>
    </xf>
    <xf numFmtId="164" fontId="2" fillId="0" borderId="0" xfId="0" applyNumberFormat="1" applyFont="1" applyFill="1" applyBorder="1" applyAlignment="1">
      <alignment/>
    </xf>
    <xf numFmtId="0" fontId="3" fillId="0" borderId="18" xfId="0" applyFont="1" applyFill="1" applyBorder="1" applyAlignment="1">
      <alignment/>
    </xf>
    <xf numFmtId="3" fontId="3" fillId="0" borderId="19"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Alignment="1">
      <alignment horizontal="right"/>
    </xf>
    <xf numFmtId="3" fontId="3" fillId="0" borderId="12"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65" fontId="3" fillId="0" borderId="12" xfId="0" applyNumberFormat="1" applyFont="1" applyFill="1" applyBorder="1" applyAlignment="1">
      <alignment horizontal="right"/>
    </xf>
    <xf numFmtId="165" fontId="3" fillId="0" borderId="0" xfId="0" applyNumberFormat="1"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applyBorder="1" applyAlignment="1">
      <alignment/>
    </xf>
    <xf numFmtId="1" fontId="3" fillId="0" borderId="0" xfId="0" applyNumberFormat="1" applyFont="1" applyFill="1" applyBorder="1" applyAlignment="1">
      <alignment/>
    </xf>
    <xf numFmtId="2" fontId="3" fillId="0" borderId="0" xfId="0" applyNumberFormat="1" applyFont="1" applyFill="1" applyAlignment="1">
      <alignment horizontal="right"/>
    </xf>
    <xf numFmtId="4" fontId="2" fillId="0" borderId="0" xfId="0" applyNumberFormat="1" applyFont="1" applyFill="1" applyAlignment="1">
      <alignment horizontal="righ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3" fillId="0" borderId="21" xfId="0" applyNumberFormat="1" applyFont="1" applyFill="1" applyBorder="1" applyAlignment="1">
      <alignment/>
    </xf>
    <xf numFmtId="0" fontId="11" fillId="0" borderId="0" xfId="0" applyFont="1" applyAlignment="1">
      <alignment/>
    </xf>
    <xf numFmtId="164" fontId="3" fillId="0" borderId="12" xfId="0" applyNumberFormat="1" applyFont="1" applyFill="1" applyBorder="1" applyAlignment="1">
      <alignment/>
    </xf>
    <xf numFmtId="164" fontId="3" fillId="0" borderId="0" xfId="0" applyNumberFormat="1" applyFont="1" applyFill="1" applyAlignment="1">
      <alignment/>
    </xf>
    <xf numFmtId="0" fontId="2" fillId="0" borderId="0" xfId="0" applyFont="1" applyFill="1" applyBorder="1" applyAlignment="1">
      <alignment horizontal="center"/>
    </xf>
    <xf numFmtId="0" fontId="2" fillId="0" borderId="18" xfId="0" applyFont="1" applyFill="1" applyBorder="1" applyAlignment="1">
      <alignment/>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18" xfId="0" applyFont="1" applyFill="1" applyBorder="1" applyAlignment="1">
      <alignment horizontal="center"/>
    </xf>
    <xf numFmtId="0" fontId="3" fillId="0" borderId="25" xfId="0" applyFont="1" applyFill="1" applyBorder="1" applyAlignment="1">
      <alignment horizontal="center"/>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0" xfId="0" applyFont="1" applyFill="1" applyBorder="1" applyAlignment="1">
      <alignment horizontal="center"/>
    </xf>
    <xf numFmtId="0" fontId="2" fillId="0" borderId="13" xfId="0" applyFont="1" applyFill="1" applyBorder="1" applyAlignment="1">
      <alignment/>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3" xfId="0" applyFont="1" applyFill="1" applyBorder="1" applyAlignment="1">
      <alignment horizontal="center"/>
    </xf>
    <xf numFmtId="164" fontId="3" fillId="0" borderId="25" xfId="0" applyNumberFormat="1" applyFont="1" applyFill="1" applyBorder="1" applyAlignment="1">
      <alignment horizontal="right"/>
    </xf>
    <xf numFmtId="164" fontId="3" fillId="0" borderId="9" xfId="0" applyNumberFormat="1" applyFont="1" applyFill="1" applyBorder="1" applyAlignment="1">
      <alignment horizontal="right"/>
    </xf>
    <xf numFmtId="164" fontId="3" fillId="0" borderId="26" xfId="0" applyNumberFormat="1" applyFont="1" applyFill="1" applyBorder="1" applyAlignment="1">
      <alignment horizontal="right"/>
    </xf>
    <xf numFmtId="164" fontId="3" fillId="0" borderId="30" xfId="0" applyNumberFormat="1" applyFont="1" applyFill="1" applyBorder="1" applyAlignment="1">
      <alignment horizontal="right"/>
    </xf>
    <xf numFmtId="164" fontId="3" fillId="0" borderId="31"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0" borderId="33"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0" borderId="35" xfId="0" applyNumberFormat="1" applyFont="1" applyFill="1" applyBorder="1" applyAlignment="1">
      <alignment horizontal="right"/>
    </xf>
    <xf numFmtId="164" fontId="3" fillId="0" borderId="36" xfId="0" applyNumberFormat="1" applyFont="1" applyFill="1" applyBorder="1" applyAlignment="1">
      <alignment horizontal="right"/>
    </xf>
    <xf numFmtId="164" fontId="2" fillId="0" borderId="37"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31" xfId="0" applyNumberFormat="1" applyFont="1" applyFill="1" applyBorder="1" applyAlignment="1">
      <alignment horizontal="right"/>
    </xf>
    <xf numFmtId="164" fontId="2" fillId="0" borderId="39" xfId="0" applyNumberFormat="1" applyFont="1" applyFill="1" applyBorder="1" applyAlignment="1">
      <alignment horizontal="right"/>
    </xf>
    <xf numFmtId="0" fontId="2" fillId="0" borderId="40" xfId="0" applyFont="1" applyFill="1" applyBorder="1" applyAlignment="1">
      <alignment/>
    </xf>
    <xf numFmtId="164" fontId="2" fillId="0" borderId="41" xfId="0" applyNumberFormat="1" applyFont="1" applyFill="1" applyBorder="1" applyAlignment="1">
      <alignment horizontal="right"/>
    </xf>
    <xf numFmtId="164" fontId="2" fillId="0" borderId="42" xfId="0" applyNumberFormat="1" applyFont="1" applyFill="1" applyBorder="1" applyAlignment="1">
      <alignment horizontal="right"/>
    </xf>
    <xf numFmtId="164" fontId="2" fillId="0" borderId="43" xfId="0" applyNumberFormat="1" applyFont="1" applyFill="1" applyBorder="1" applyAlignment="1">
      <alignment horizontal="right"/>
    </xf>
    <xf numFmtId="164" fontId="2" fillId="0" borderId="40" xfId="0" applyNumberFormat="1" applyFont="1" applyFill="1" applyBorder="1" applyAlignment="1">
      <alignment horizontal="right"/>
    </xf>
    <xf numFmtId="0" fontId="3" fillId="0" borderId="21" xfId="0" applyFont="1" applyFill="1" applyBorder="1" applyAlignment="1">
      <alignment horizontal="center"/>
    </xf>
    <xf numFmtId="0" fontId="3" fillId="0" borderId="12"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164" fontId="3" fillId="0" borderId="0" xfId="0" applyNumberFormat="1" applyFont="1" applyFill="1" applyBorder="1" applyAlignment="1">
      <alignment horizontal="center"/>
    </xf>
    <xf numFmtId="164" fontId="2" fillId="0" borderId="21" xfId="0" applyNumberFormat="1" applyFont="1" applyFill="1" applyBorder="1" applyAlignment="1">
      <alignment/>
    </xf>
    <xf numFmtId="164" fontId="2" fillId="0" borderId="44" xfId="0" applyNumberFormat="1" applyFont="1" applyFill="1" applyBorder="1" applyAlignment="1">
      <alignment/>
    </xf>
    <xf numFmtId="164" fontId="3" fillId="0" borderId="21" xfId="0" applyNumberFormat="1" applyFont="1" applyFill="1" applyBorder="1" applyAlignment="1">
      <alignment horizontal="center"/>
    </xf>
    <xf numFmtId="164" fontId="3" fillId="0" borderId="12" xfId="0" applyNumberFormat="1" applyFont="1" applyFill="1" applyBorder="1" applyAlignment="1">
      <alignment horizontal="center"/>
    </xf>
    <xf numFmtId="164" fontId="3" fillId="0" borderId="44" xfId="0" applyNumberFormat="1" applyFont="1" applyFill="1" applyBorder="1" applyAlignment="1">
      <alignment horizontal="center"/>
    </xf>
    <xf numFmtId="164" fontId="3" fillId="0" borderId="44" xfId="0" applyNumberFormat="1" applyFont="1" applyFill="1" applyBorder="1" applyAlignment="1">
      <alignment/>
    </xf>
    <xf numFmtId="164" fontId="2" fillId="0" borderId="32" xfId="0" applyNumberFormat="1" applyFont="1" applyFill="1" applyBorder="1" applyAlignment="1">
      <alignment/>
    </xf>
    <xf numFmtId="164" fontId="2" fillId="0" borderId="46" xfId="0" applyNumberFormat="1" applyFont="1" applyFill="1" applyBorder="1" applyAlignment="1">
      <alignment/>
    </xf>
    <xf numFmtId="164" fontId="2" fillId="0" borderId="35" xfId="0" applyNumberFormat="1" applyFont="1" applyFill="1" applyBorder="1" applyAlignment="1">
      <alignment/>
    </xf>
    <xf numFmtId="164" fontId="3" fillId="0" borderId="25" xfId="0" applyNumberFormat="1" applyFont="1" applyFill="1" applyBorder="1" applyAlignment="1">
      <alignment/>
    </xf>
    <xf numFmtId="164" fontId="3" fillId="0" borderId="9" xfId="0" applyNumberFormat="1" applyFont="1" applyFill="1" applyBorder="1" applyAlignment="1">
      <alignment/>
    </xf>
    <xf numFmtId="164" fontId="3" fillId="0" borderId="26" xfId="0" applyNumberFormat="1" applyFont="1" applyFill="1" applyBorder="1" applyAlignment="1">
      <alignment/>
    </xf>
    <xf numFmtId="164" fontId="2" fillId="0" borderId="25" xfId="0" applyNumberFormat="1" applyFont="1" applyFill="1" applyBorder="1" applyAlignment="1">
      <alignment/>
    </xf>
    <xf numFmtId="164" fontId="2" fillId="0" borderId="9" xfId="0" applyNumberFormat="1" applyFont="1" applyFill="1" applyBorder="1" applyAlignment="1">
      <alignment/>
    </xf>
    <xf numFmtId="164" fontId="2" fillId="0" borderId="26" xfId="0" applyNumberFormat="1" applyFont="1" applyFill="1" applyBorder="1" applyAlignment="1">
      <alignment/>
    </xf>
    <xf numFmtId="0" fontId="2" fillId="0" borderId="0" xfId="0" applyFont="1" applyFill="1" applyBorder="1" applyAlignment="1">
      <alignment horizontal="left"/>
    </xf>
    <xf numFmtId="0" fontId="2" fillId="0" borderId="47" xfId="0" applyFont="1" applyFill="1" applyBorder="1" applyAlignment="1">
      <alignment/>
    </xf>
    <xf numFmtId="164" fontId="2" fillId="0" borderId="48" xfId="0" applyNumberFormat="1" applyFont="1" applyFill="1" applyBorder="1" applyAlignment="1">
      <alignment/>
    </xf>
    <xf numFmtId="164" fontId="2" fillId="0" borderId="49" xfId="0" applyNumberFormat="1" applyFont="1" applyFill="1" applyBorder="1" applyAlignment="1">
      <alignment/>
    </xf>
    <xf numFmtId="164" fontId="2" fillId="0" borderId="50" xfId="0" applyNumberFormat="1" applyFont="1" applyFill="1" applyBorder="1" applyAlignment="1">
      <alignment/>
    </xf>
    <xf numFmtId="164" fontId="2" fillId="0" borderId="51" xfId="0" applyNumberFormat="1" applyFont="1" applyFill="1" applyBorder="1" applyAlignment="1">
      <alignment/>
    </xf>
    <xf numFmtId="164" fontId="2" fillId="0" borderId="47" xfId="0" applyNumberFormat="1" applyFont="1" applyFill="1" applyBorder="1" applyAlignment="1">
      <alignment/>
    </xf>
    <xf numFmtId="0" fontId="2" fillId="0" borderId="52" xfId="0" applyFont="1" applyFill="1" applyBorder="1" applyAlignment="1">
      <alignment/>
    </xf>
    <xf numFmtId="164" fontId="2" fillId="0" borderId="53" xfId="0" applyNumberFormat="1" applyFont="1" applyFill="1" applyBorder="1" applyAlignment="1">
      <alignment/>
    </xf>
    <xf numFmtId="164" fontId="2" fillId="0" borderId="19" xfId="0" applyNumberFormat="1" applyFont="1" applyFill="1" applyBorder="1" applyAlignment="1">
      <alignment/>
    </xf>
    <xf numFmtId="164" fontId="2" fillId="0" borderId="54" xfId="0" applyNumberFormat="1" applyFont="1" applyFill="1" applyBorder="1" applyAlignment="1">
      <alignment/>
    </xf>
    <xf numFmtId="164" fontId="2" fillId="0" borderId="55" xfId="0" applyNumberFormat="1" applyFont="1" applyFill="1" applyBorder="1" applyAlignment="1">
      <alignment/>
    </xf>
    <xf numFmtId="164" fontId="2" fillId="0" borderId="20" xfId="0" applyNumberFormat="1" applyFont="1" applyFill="1" applyBorder="1" applyAlignment="1">
      <alignment/>
    </xf>
    <xf numFmtId="0" fontId="3" fillId="0" borderId="18"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41" xfId="0" applyFont="1" applyBorder="1" applyAlignment="1">
      <alignment horizontal="right"/>
    </xf>
    <xf numFmtId="0" fontId="3" fillId="0" borderId="40" xfId="0" applyFont="1" applyBorder="1" applyAlignment="1">
      <alignment horizontal="right"/>
    </xf>
    <xf numFmtId="0" fontId="3" fillId="0" borderId="58" xfId="0" applyFont="1" applyBorder="1" applyAlignment="1">
      <alignment horizontal="right"/>
    </xf>
    <xf numFmtId="0" fontId="3" fillId="0" borderId="0" xfId="0" applyFont="1" applyAlignment="1">
      <alignment horizontal="right"/>
    </xf>
    <xf numFmtId="0" fontId="3" fillId="0" borderId="32" xfId="0" applyFont="1" applyBorder="1" applyAlignment="1">
      <alignment horizontal="right"/>
    </xf>
    <xf numFmtId="0" fontId="3" fillId="0" borderId="35" xfId="0" applyFont="1" applyBorder="1" applyAlignment="1">
      <alignment horizontal="right"/>
    </xf>
    <xf numFmtId="0" fontId="3" fillId="0" borderId="59"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25" xfId="0" applyFont="1" applyBorder="1" applyAlignment="1">
      <alignment horizontal="right"/>
    </xf>
    <xf numFmtId="0" fontId="3" fillId="0" borderId="56" xfId="0" applyFont="1" applyBorder="1" applyAlignment="1">
      <alignment horizontal="right"/>
    </xf>
    <xf numFmtId="164" fontId="3" fillId="0" borderId="25"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right"/>
    </xf>
    <xf numFmtId="164" fontId="3" fillId="0" borderId="56" xfId="0" applyNumberFormat="1" applyFont="1" applyBorder="1" applyAlignment="1">
      <alignment horizontal="right"/>
    </xf>
    <xf numFmtId="164" fontId="3" fillId="0" borderId="0" xfId="0" applyNumberFormat="1" applyFont="1" applyAlignment="1">
      <alignment/>
    </xf>
    <xf numFmtId="0" fontId="2" fillId="0" borderId="60" xfId="0" applyFont="1" applyBorder="1" applyAlignment="1">
      <alignment horizontal="right"/>
    </xf>
    <xf numFmtId="164" fontId="2" fillId="0" borderId="32" xfId="0" applyNumberFormat="1" applyFont="1" applyBorder="1" applyAlignment="1">
      <alignment horizontal="right"/>
    </xf>
    <xf numFmtId="164" fontId="2" fillId="0" borderId="35" xfId="0" applyNumberFormat="1" applyFont="1" applyBorder="1" applyAlignment="1">
      <alignment horizontal="right"/>
    </xf>
    <xf numFmtId="164" fontId="2" fillId="0" borderId="59" xfId="0" applyNumberFormat="1" applyFont="1" applyBorder="1" applyAlignment="1">
      <alignment horizontal="right"/>
    </xf>
    <xf numFmtId="0" fontId="2" fillId="0" borderId="0" xfId="0" applyFont="1" applyBorder="1" applyAlignment="1">
      <alignment horizontal="right"/>
    </xf>
    <xf numFmtId="0" fontId="2" fillId="0" borderId="60" xfId="0" applyFont="1" applyBorder="1" applyAlignment="1">
      <alignment/>
    </xf>
    <xf numFmtId="0" fontId="3" fillId="0" borderId="60" xfId="0" applyFont="1" applyBorder="1" applyAlignment="1">
      <alignment/>
    </xf>
    <xf numFmtId="0" fontId="2" fillId="0" borderId="0" xfId="0" applyFont="1" applyAlignment="1">
      <alignment horizontal="right"/>
    </xf>
    <xf numFmtId="164" fontId="3" fillId="0" borderId="25" xfId="0" applyNumberFormat="1" applyFont="1" applyBorder="1" applyAlignment="1">
      <alignment horizontal="right"/>
    </xf>
    <xf numFmtId="164" fontId="3" fillId="0" borderId="56" xfId="0" applyNumberFormat="1" applyFont="1" applyBorder="1" applyAlignment="1">
      <alignment/>
    </xf>
    <xf numFmtId="164" fontId="3" fillId="0" borderId="0" xfId="0" applyNumberFormat="1" applyFont="1" applyAlignment="1">
      <alignment horizontal="right"/>
    </xf>
    <xf numFmtId="0" fontId="3" fillId="0" borderId="61" xfId="0" applyFont="1" applyBorder="1" applyAlignment="1">
      <alignment/>
    </xf>
    <xf numFmtId="0" fontId="3" fillId="0" borderId="62" xfId="0" applyFont="1" applyBorder="1" applyAlignment="1">
      <alignment/>
    </xf>
    <xf numFmtId="0" fontId="3" fillId="0" borderId="63" xfId="0" applyFont="1" applyBorder="1" applyAlignment="1">
      <alignment horizontal="center"/>
    </xf>
    <xf numFmtId="0" fontId="3" fillId="0" borderId="63" xfId="0" applyFont="1" applyFill="1" applyBorder="1" applyAlignment="1">
      <alignment horizontal="center"/>
    </xf>
    <xf numFmtId="0" fontId="3" fillId="0" borderId="25" xfId="0" applyFont="1" applyBorder="1" applyAlignment="1">
      <alignment horizontal="center"/>
    </xf>
    <xf numFmtId="0" fontId="3" fillId="0" borderId="64" xfId="0" applyFont="1" applyBorder="1" applyAlignment="1">
      <alignment horizontal="center"/>
    </xf>
    <xf numFmtId="0" fontId="3" fillId="0" borderId="64" xfId="0" applyFont="1" applyFill="1" applyBorder="1" applyAlignment="1">
      <alignment horizontal="center"/>
    </xf>
    <xf numFmtId="0" fontId="2" fillId="0" borderId="13" xfId="0" applyFont="1" applyBorder="1" applyAlignment="1">
      <alignment/>
    </xf>
    <xf numFmtId="0" fontId="2" fillId="0" borderId="65" xfId="0" applyFont="1" applyBorder="1" applyAlignment="1">
      <alignment horizontal="right"/>
    </xf>
    <xf numFmtId="0" fontId="2" fillId="0" borderId="65" xfId="0" applyFont="1" applyBorder="1" applyAlignment="1">
      <alignment/>
    </xf>
    <xf numFmtId="0" fontId="2" fillId="0" borderId="65" xfId="0" applyFont="1" applyFill="1" applyBorder="1" applyAlignment="1">
      <alignment/>
    </xf>
    <xf numFmtId="0" fontId="2" fillId="0" borderId="27" xfId="0" applyFont="1" applyBorder="1" applyAlignment="1">
      <alignment/>
    </xf>
    <xf numFmtId="164" fontId="3" fillId="0" borderId="64" xfId="0" applyNumberFormat="1" applyFont="1" applyBorder="1" applyAlignment="1">
      <alignment/>
    </xf>
    <xf numFmtId="164" fontId="3" fillId="0" borderId="64" xfId="0" applyNumberFormat="1" applyFont="1" applyFill="1" applyBorder="1" applyAlignment="1">
      <alignment/>
    </xf>
    <xf numFmtId="164" fontId="2" fillId="0" borderId="63" xfId="0" applyNumberFormat="1" applyFont="1" applyBorder="1" applyAlignment="1">
      <alignment horizontal="right"/>
    </xf>
    <xf numFmtId="164" fontId="2" fillId="0" borderId="64" xfId="0" applyNumberFormat="1" applyFont="1" applyBorder="1" applyAlignment="1">
      <alignment/>
    </xf>
    <xf numFmtId="164" fontId="2" fillId="0" borderId="64" xfId="0" applyNumberFormat="1" applyFont="1" applyFill="1" applyBorder="1" applyAlignment="1">
      <alignment/>
    </xf>
    <xf numFmtId="164" fontId="2" fillId="0" borderId="25" xfId="0" applyNumberFormat="1" applyFont="1" applyBorder="1" applyAlignment="1">
      <alignment/>
    </xf>
    <xf numFmtId="3" fontId="2" fillId="0" borderId="64" xfId="0" applyNumberFormat="1" applyFont="1" applyBorder="1" applyAlignment="1">
      <alignment/>
    </xf>
    <xf numFmtId="3" fontId="2" fillId="0" borderId="25" xfId="0" applyNumberFormat="1" applyFont="1" applyBorder="1" applyAlignment="1">
      <alignment/>
    </xf>
    <xf numFmtId="0" fontId="3" fillId="0" borderId="64" xfId="0" applyFont="1" applyBorder="1" applyAlignment="1">
      <alignment/>
    </xf>
    <xf numFmtId="164" fontId="2" fillId="0" borderId="63" xfId="0" applyNumberFormat="1" applyFont="1" applyBorder="1" applyAlignment="1">
      <alignment/>
    </xf>
    <xf numFmtId="164" fontId="2" fillId="0" borderId="32" xfId="0" applyNumberFormat="1" applyFont="1" applyBorder="1" applyAlignment="1">
      <alignment/>
    </xf>
    <xf numFmtId="0" fontId="2" fillId="0" borderId="60" xfId="0" applyFont="1" applyBorder="1" applyAlignment="1">
      <alignment horizontal="left"/>
    </xf>
    <xf numFmtId="165" fontId="3" fillId="0" borderId="18" xfId="0" applyNumberFormat="1" applyFont="1" applyBorder="1" applyAlignment="1">
      <alignment/>
    </xf>
    <xf numFmtId="165" fontId="3" fillId="0" borderId="66" xfId="0" applyNumberFormat="1" applyFont="1" applyFill="1" applyBorder="1" applyAlignment="1">
      <alignment horizontal="centerContinuous"/>
    </xf>
    <xf numFmtId="165" fontId="3" fillId="0" borderId="18" xfId="0" applyNumberFormat="1" applyFont="1" applyFill="1" applyBorder="1" applyAlignment="1">
      <alignment horizontal="centerContinuous"/>
    </xf>
    <xf numFmtId="165" fontId="3" fillId="0" borderId="20" xfId="0" applyNumberFormat="1" applyFont="1" applyFill="1" applyBorder="1" applyAlignment="1">
      <alignment horizontal="centerContinuous"/>
    </xf>
    <xf numFmtId="165" fontId="3" fillId="0" borderId="0" xfId="0" applyNumberFormat="1" applyFont="1" applyBorder="1" applyAlignment="1">
      <alignment/>
    </xf>
    <xf numFmtId="165" fontId="3" fillId="0" borderId="49" xfId="0" applyNumberFormat="1" applyFont="1" applyFill="1" applyBorder="1" applyAlignment="1">
      <alignment horizontal="centerContinuous"/>
    </xf>
    <xf numFmtId="165" fontId="3" fillId="0" borderId="47" xfId="0" applyNumberFormat="1" applyFont="1" applyFill="1" applyBorder="1" applyAlignment="1">
      <alignment horizontal="centerContinuous"/>
    </xf>
    <xf numFmtId="165" fontId="3" fillId="0" borderId="67" xfId="0" applyNumberFormat="1" applyFont="1" applyFill="1" applyBorder="1" applyAlignment="1">
      <alignment horizontal="centerContinuous"/>
    </xf>
    <xf numFmtId="165" fontId="3" fillId="0" borderId="12" xfId="0" applyNumberFormat="1" applyFont="1" applyFill="1" applyBorder="1" applyAlignment="1">
      <alignment horizontal="centerContinuous"/>
    </xf>
    <xf numFmtId="165" fontId="3" fillId="0" borderId="0" xfId="0" applyNumberFormat="1" applyFont="1" applyFill="1" applyBorder="1" applyAlignment="1">
      <alignment horizontal="centerContinuous"/>
    </xf>
    <xf numFmtId="165" fontId="3" fillId="0" borderId="0" xfId="0" applyNumberFormat="1" applyFont="1" applyBorder="1" applyAlignment="1">
      <alignment horizontal="center"/>
    </xf>
    <xf numFmtId="165" fontId="3" fillId="0" borderId="12" xfId="0" applyNumberFormat="1" applyFont="1" applyBorder="1" applyAlignment="1">
      <alignment horizontal="center"/>
    </xf>
    <xf numFmtId="165" fontId="3" fillId="0" borderId="0" xfId="0" applyNumberFormat="1" applyFont="1" applyAlignment="1">
      <alignment horizontal="center"/>
    </xf>
    <xf numFmtId="165" fontId="3" fillId="0" borderId="12"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4" xfId="0" applyNumberFormat="1" applyFont="1" applyBorder="1" applyAlignment="1">
      <alignment horizontal="center"/>
    </xf>
    <xf numFmtId="165" fontId="3" fillId="0" borderId="13" xfId="0" applyNumberFormat="1" applyFont="1" applyBorder="1" applyAlignment="1">
      <alignment horizontal="center"/>
    </xf>
    <xf numFmtId="165" fontId="3" fillId="0" borderId="4" xfId="0" applyNumberFormat="1" applyFont="1" applyFill="1" applyBorder="1" applyAlignment="1">
      <alignment horizontal="center"/>
    </xf>
    <xf numFmtId="165" fontId="3" fillId="0" borderId="13" xfId="0" applyNumberFormat="1" applyFont="1" applyFill="1" applyBorder="1" applyAlignment="1">
      <alignment horizontal="center"/>
    </xf>
    <xf numFmtId="0" fontId="3" fillId="0" borderId="0" xfId="0" applyNumberFormat="1" applyFont="1" applyBorder="1" applyAlignment="1">
      <alignment horizontal="left"/>
    </xf>
    <xf numFmtId="165" fontId="3" fillId="0" borderId="25" xfId="0" applyNumberFormat="1" applyFont="1" applyFill="1" applyBorder="1" applyAlignment="1">
      <alignment/>
    </xf>
    <xf numFmtId="165" fontId="3" fillId="0" borderId="25" xfId="0" applyNumberFormat="1" applyFont="1" applyBorder="1" applyAlignment="1">
      <alignment/>
    </xf>
    <xf numFmtId="165" fontId="3" fillId="0" borderId="60" xfId="0" applyNumberFormat="1" applyFont="1" applyBorder="1" applyAlignment="1">
      <alignment/>
    </xf>
    <xf numFmtId="165" fontId="3" fillId="0" borderId="56" xfId="0" applyNumberFormat="1" applyFont="1" applyBorder="1" applyAlignment="1">
      <alignment/>
    </xf>
    <xf numFmtId="165" fontId="3" fillId="0" borderId="56" xfId="0" applyNumberFormat="1" applyFont="1" applyFill="1" applyBorder="1" applyAlignment="1">
      <alignment/>
    </xf>
    <xf numFmtId="164" fontId="3" fillId="0" borderId="12" xfId="0" applyNumberFormat="1" applyFont="1" applyBorder="1" applyAlignment="1">
      <alignment/>
    </xf>
    <xf numFmtId="164" fontId="2" fillId="0" borderId="4" xfId="0" applyNumberFormat="1" applyFont="1" applyFill="1" applyBorder="1" applyAlignment="1">
      <alignment horizontal="right"/>
    </xf>
    <xf numFmtId="0" fontId="3" fillId="0" borderId="15" xfId="0" applyFont="1" applyBorder="1" applyAlignment="1">
      <alignment/>
    </xf>
    <xf numFmtId="0" fontId="3" fillId="0" borderId="41" xfId="0" applyFont="1" applyBorder="1" applyAlignment="1">
      <alignment horizontal="center"/>
    </xf>
    <xf numFmtId="0" fontId="3" fillId="0" borderId="40" xfId="0" applyFont="1" applyBorder="1" applyAlignment="1">
      <alignment horizontal="center"/>
    </xf>
    <xf numFmtId="0" fontId="3" fillId="0" borderId="32" xfId="0" applyFont="1" applyBorder="1" applyAlignment="1">
      <alignment horizontal="center"/>
    </xf>
    <xf numFmtId="0" fontId="3" fillId="0" borderId="35" xfId="0" applyFont="1" applyBorder="1" applyAlignment="1">
      <alignment horizontal="center"/>
    </xf>
    <xf numFmtId="0" fontId="2" fillId="0" borderId="0" xfId="0" applyFont="1" applyAlignment="1">
      <alignment/>
    </xf>
    <xf numFmtId="164" fontId="2"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3" fontId="3" fillId="0" borderId="0" xfId="78" applyNumberFormat="1" applyFont="1" applyFill="1" applyBorder="1" applyAlignment="1">
      <alignment horizontal="left"/>
      <protection/>
    </xf>
    <xf numFmtId="164" fontId="2" fillId="0" borderId="68" xfId="0" applyNumberFormat="1" applyFont="1" applyFill="1" applyBorder="1" applyAlignment="1">
      <alignment/>
    </xf>
    <xf numFmtId="164" fontId="3" fillId="0" borderId="68" xfId="0" applyNumberFormat="1" applyFont="1" applyFill="1" applyBorder="1" applyAlignment="1">
      <alignment horizontal="center"/>
    </xf>
    <xf numFmtId="164" fontId="3" fillId="0" borderId="68" xfId="0" applyNumberFormat="1" applyFont="1" applyFill="1" applyBorder="1" applyAlignment="1">
      <alignment/>
    </xf>
    <xf numFmtId="164" fontId="2" fillId="0" borderId="69" xfId="0" applyNumberFormat="1" applyFont="1" applyFill="1" applyBorder="1" applyAlignment="1">
      <alignment/>
    </xf>
    <xf numFmtId="164" fontId="2" fillId="0" borderId="70" xfId="0" applyNumberFormat="1" applyFont="1" applyFill="1" applyBorder="1" applyAlignment="1">
      <alignment/>
    </xf>
    <xf numFmtId="164" fontId="0" fillId="0" borderId="25" xfId="0" applyNumberFormat="1" applyFill="1" applyBorder="1" applyAlignment="1">
      <alignment/>
    </xf>
    <xf numFmtId="164" fontId="2" fillId="0" borderId="0" xfId="0" applyNumberFormat="1" applyFont="1" applyFill="1" applyBorder="1" applyAlignment="1">
      <alignment/>
    </xf>
    <xf numFmtId="3" fontId="3" fillId="0" borderId="18" xfId="0" applyNumberFormat="1" applyFont="1" applyFill="1" applyBorder="1" applyAlignment="1">
      <alignment/>
    </xf>
    <xf numFmtId="3" fontId="2" fillId="0" borderId="0" xfId="0" applyNumberFormat="1" applyFont="1" applyFill="1" applyAlignment="1">
      <alignment/>
    </xf>
    <xf numFmtId="2" fontId="2" fillId="0" borderId="16" xfId="0" applyNumberFormat="1" applyFont="1" applyFill="1" applyBorder="1" applyAlignment="1">
      <alignment/>
    </xf>
    <xf numFmtId="2" fontId="2" fillId="0" borderId="56" xfId="0" applyNumberFormat="1" applyFont="1" applyFill="1" applyBorder="1" applyAlignment="1">
      <alignment/>
    </xf>
    <xf numFmtId="2" fontId="3" fillId="0" borderId="56" xfId="0" applyNumberFormat="1" applyFont="1" applyFill="1" applyBorder="1" applyAlignment="1">
      <alignment/>
    </xf>
    <xf numFmtId="0" fontId="2" fillId="0" borderId="0" xfId="0" applyFont="1" applyBorder="1" applyAlignment="1">
      <alignment horizontal="center"/>
    </xf>
    <xf numFmtId="165" fontId="3" fillId="0" borderId="0" xfId="0" applyNumberFormat="1" applyFont="1" applyBorder="1" applyAlignment="1">
      <alignment horizontal="right"/>
    </xf>
    <xf numFmtId="165" fontId="3" fillId="0" borderId="12" xfId="0" applyNumberFormat="1" applyFont="1" applyBorder="1" applyAlignment="1">
      <alignment horizontal="right"/>
    </xf>
    <xf numFmtId="0" fontId="3" fillId="0" borderId="0" xfId="73" applyFont="1">
      <alignment/>
      <protection/>
    </xf>
    <xf numFmtId="0" fontId="3" fillId="0" borderId="0" xfId="73" applyFont="1" applyAlignment="1">
      <alignment horizontal="center"/>
      <protection/>
    </xf>
    <xf numFmtId="0" fontId="2" fillId="0" borderId="0" xfId="73" applyFont="1">
      <alignment/>
      <protection/>
    </xf>
    <xf numFmtId="164" fontId="2" fillId="0" borderId="0" xfId="73" applyNumberFormat="1" applyFont="1" applyBorder="1" applyAlignment="1">
      <alignment horizontal="center"/>
      <protection/>
    </xf>
    <xf numFmtId="0" fontId="3" fillId="0" borderId="0" xfId="73" applyFont="1" applyAlignment="1">
      <alignment horizontal="left"/>
      <protection/>
    </xf>
    <xf numFmtId="164" fontId="2" fillId="0" borderId="4" xfId="73" applyNumberFormat="1" applyFont="1" applyBorder="1" applyAlignment="1">
      <alignment horizontal="center"/>
      <protection/>
    </xf>
    <xf numFmtId="164" fontId="2" fillId="0" borderId="71" xfId="73" applyNumberFormat="1" applyFont="1" applyBorder="1" applyAlignment="1">
      <alignment horizontal="center"/>
      <protection/>
    </xf>
    <xf numFmtId="0" fontId="2" fillId="0" borderId="0" xfId="73" applyFont="1" applyAlignment="1">
      <alignment horizontal="right"/>
      <protection/>
    </xf>
    <xf numFmtId="164" fontId="3" fillId="0" borderId="12" xfId="73" applyNumberFormat="1" applyFont="1" applyBorder="1" applyAlignment="1">
      <alignment horizontal="center"/>
      <protection/>
    </xf>
    <xf numFmtId="164" fontId="3" fillId="0" borderId="21" xfId="73" applyNumberFormat="1" applyFont="1" applyBorder="1">
      <alignment/>
      <protection/>
    </xf>
    <xf numFmtId="164" fontId="13" fillId="0" borderId="56" xfId="72" applyNumberFormat="1" applyFont="1" applyBorder="1" applyAlignment="1">
      <alignment horizontal="center"/>
      <protection/>
    </xf>
    <xf numFmtId="164" fontId="13" fillId="0" borderId="21" xfId="72" applyNumberFormat="1" applyFont="1" applyBorder="1" applyAlignment="1">
      <alignment horizontal="center"/>
      <protection/>
    </xf>
    <xf numFmtId="164" fontId="3" fillId="0" borderId="21" xfId="73" applyNumberFormat="1" applyFont="1" applyBorder="1" applyAlignment="1">
      <alignment horizontal="center"/>
      <protection/>
    </xf>
    <xf numFmtId="0" fontId="3" fillId="0" borderId="12" xfId="73" applyFont="1" applyBorder="1" applyAlignment="1">
      <alignment horizontal="center"/>
      <protection/>
    </xf>
    <xf numFmtId="0" fontId="3" fillId="0" borderId="12" xfId="73" applyFont="1" applyBorder="1">
      <alignment/>
      <protection/>
    </xf>
    <xf numFmtId="0" fontId="3" fillId="0" borderId="0" xfId="73" applyFont="1" applyBorder="1">
      <alignment/>
      <protection/>
    </xf>
    <xf numFmtId="0" fontId="3" fillId="0" borderId="14" xfId="73" applyFont="1" applyBorder="1" applyAlignment="1">
      <alignment horizontal="center"/>
      <protection/>
    </xf>
    <xf numFmtId="0" fontId="3" fillId="0" borderId="14" xfId="73" applyFont="1" applyBorder="1">
      <alignment/>
      <protection/>
    </xf>
    <xf numFmtId="0" fontId="3" fillId="0" borderId="15" xfId="73" applyFont="1" applyBorder="1">
      <alignment/>
      <protection/>
    </xf>
    <xf numFmtId="0" fontId="3" fillId="0" borderId="66" xfId="73" applyFont="1" applyBorder="1" applyAlignment="1">
      <alignment horizontal="center"/>
      <protection/>
    </xf>
    <xf numFmtId="0" fontId="3" fillId="0" borderId="18" xfId="73" applyFont="1" applyBorder="1">
      <alignment/>
      <protection/>
    </xf>
    <xf numFmtId="0" fontId="3" fillId="0" borderId="0" xfId="73" applyFont="1" applyAlignment="1">
      <alignment horizontal="centerContinuous"/>
      <protection/>
    </xf>
    <xf numFmtId="0" fontId="2" fillId="0" borderId="0" xfId="73" applyFont="1" applyAlignment="1">
      <alignment horizontal="centerContinuous"/>
      <protection/>
    </xf>
    <xf numFmtId="0" fontId="2" fillId="0" borderId="0" xfId="73" applyFont="1" applyAlignment="1">
      <alignment horizontal="center"/>
      <protection/>
    </xf>
    <xf numFmtId="164" fontId="2" fillId="0" borderId="0" xfId="73" applyNumberFormat="1" applyFont="1">
      <alignment/>
      <protection/>
    </xf>
    <xf numFmtId="164" fontId="2" fillId="0" borderId="71" xfId="73" applyNumberFormat="1" applyFont="1" applyFill="1" applyBorder="1" applyAlignment="1">
      <alignment horizontal="center"/>
      <protection/>
    </xf>
    <xf numFmtId="164" fontId="3" fillId="0" borderId="21" xfId="72" applyNumberFormat="1" applyFont="1" applyBorder="1" applyAlignment="1">
      <alignment horizontal="center"/>
      <protection/>
    </xf>
    <xf numFmtId="164" fontId="2" fillId="0" borderId="0" xfId="73" applyNumberFormat="1" applyFont="1" applyFill="1" applyBorder="1" applyAlignment="1">
      <alignment horizontal="center"/>
      <protection/>
    </xf>
    <xf numFmtId="0" fontId="2" fillId="0" borderId="0" xfId="73" applyFont="1" applyFill="1" applyAlignment="1">
      <alignment horizontal="center"/>
      <protection/>
    </xf>
    <xf numFmtId="0" fontId="2" fillId="0" borderId="0" xfId="73" applyFont="1" applyFill="1" applyAlignment="1">
      <alignment horizontal="right"/>
      <protection/>
    </xf>
    <xf numFmtId="164" fontId="3" fillId="0" borderId="12" xfId="73" applyNumberFormat="1" applyFont="1" applyBorder="1">
      <alignment/>
      <protection/>
    </xf>
    <xf numFmtId="0" fontId="14" fillId="0" borderId="0" xfId="73" applyFont="1">
      <alignment/>
      <protection/>
    </xf>
    <xf numFmtId="0" fontId="3" fillId="0" borderId="0" xfId="74" applyFont="1" applyFill="1">
      <alignment/>
      <protection/>
    </xf>
    <xf numFmtId="0" fontId="3" fillId="0" borderId="0" xfId="74" applyFont="1" applyFill="1" applyAlignment="1">
      <alignment horizontal="center"/>
      <protection/>
    </xf>
    <xf numFmtId="0" fontId="2" fillId="0" borderId="0" xfId="74" applyFont="1" applyFill="1" applyBorder="1" applyAlignment="1">
      <alignment horizontal="center"/>
      <protection/>
    </xf>
    <xf numFmtId="3" fontId="2" fillId="0" borderId="0" xfId="74" applyNumberFormat="1" applyFont="1" applyFill="1" applyBorder="1" applyAlignment="1">
      <alignment horizontal="center"/>
      <protection/>
    </xf>
    <xf numFmtId="0" fontId="2" fillId="0" borderId="0" xfId="74" applyFont="1" applyFill="1" applyBorder="1">
      <alignment/>
      <protection/>
    </xf>
    <xf numFmtId="0" fontId="2" fillId="0" borderId="4" xfId="74" applyFont="1" applyFill="1" applyBorder="1" applyAlignment="1">
      <alignment horizontal="center"/>
      <protection/>
    </xf>
    <xf numFmtId="0" fontId="2" fillId="0" borderId="56" xfId="74" applyFont="1" applyFill="1" applyBorder="1" applyAlignment="1">
      <alignment horizontal="right"/>
      <protection/>
    </xf>
    <xf numFmtId="0" fontId="3" fillId="0" borderId="12" xfId="74" applyFont="1" applyFill="1" applyBorder="1" applyAlignment="1">
      <alignment horizontal="center"/>
      <protection/>
    </xf>
    <xf numFmtId="0" fontId="3" fillId="0" borderId="21" xfId="74" applyFont="1" applyFill="1" applyBorder="1" applyAlignment="1">
      <alignment horizontal="center"/>
      <protection/>
    </xf>
    <xf numFmtId="0" fontId="3" fillId="0" borderId="14" xfId="74" applyFont="1" applyFill="1" applyBorder="1" applyAlignment="1">
      <alignment horizontal="center"/>
      <protection/>
    </xf>
    <xf numFmtId="0" fontId="3" fillId="0" borderId="15" xfId="74" applyFont="1" applyFill="1" applyBorder="1">
      <alignment/>
      <protection/>
    </xf>
    <xf numFmtId="0" fontId="3" fillId="0" borderId="66" xfId="74" applyFont="1" applyFill="1" applyBorder="1" applyAlignment="1">
      <alignment horizontal="center"/>
      <protection/>
    </xf>
    <xf numFmtId="0" fontId="3" fillId="0" borderId="18" xfId="74" applyFont="1" applyFill="1" applyBorder="1">
      <alignment/>
      <protection/>
    </xf>
    <xf numFmtId="0" fontId="2" fillId="0" borderId="0" xfId="74" applyFont="1" applyFill="1" applyAlignment="1">
      <alignment horizontal="centerContinuous"/>
      <protection/>
    </xf>
    <xf numFmtId="0" fontId="3" fillId="0" borderId="0" xfId="74" applyFont="1" applyFill="1" applyBorder="1">
      <alignment/>
      <protection/>
    </xf>
    <xf numFmtId="3" fontId="2" fillId="0" borderId="4" xfId="74" applyNumberFormat="1" applyFont="1" applyFill="1" applyBorder="1" applyAlignment="1">
      <alignment horizontal="center"/>
      <protection/>
    </xf>
    <xf numFmtId="3" fontId="3" fillId="0" borderId="12" xfId="74" applyNumberFormat="1" applyFont="1" applyFill="1" applyBorder="1" applyAlignment="1">
      <alignment horizontal="center"/>
      <protection/>
    </xf>
    <xf numFmtId="0" fontId="2" fillId="0" borderId="0" xfId="74" applyFont="1" applyFill="1">
      <alignment/>
      <protection/>
    </xf>
    <xf numFmtId="164" fontId="2" fillId="0" borderId="4" xfId="74" applyNumberFormat="1" applyFont="1" applyFill="1" applyBorder="1" applyAlignment="1">
      <alignment horizontal="center"/>
      <protection/>
    </xf>
    <xf numFmtId="0" fontId="2" fillId="0" borderId="0" xfId="74" applyFont="1" applyFill="1" applyBorder="1" applyAlignment="1">
      <alignment horizontal="right"/>
      <protection/>
    </xf>
    <xf numFmtId="0" fontId="3" fillId="0" borderId="0" xfId="74" applyFont="1" applyFill="1" applyAlignment="1">
      <alignment horizontal="centerContinuous"/>
      <protection/>
    </xf>
    <xf numFmtId="0" fontId="3" fillId="0" borderId="0" xfId="75" applyFont="1">
      <alignment/>
      <protection/>
    </xf>
    <xf numFmtId="0" fontId="3" fillId="0" borderId="0" xfId="75" applyFont="1" applyAlignment="1">
      <alignment horizontal="center"/>
      <protection/>
    </xf>
    <xf numFmtId="0" fontId="3" fillId="0" borderId="0" xfId="75" applyFont="1" applyFill="1" applyAlignment="1">
      <alignment horizontal="center"/>
      <protection/>
    </xf>
    <xf numFmtId="0" fontId="3" fillId="0" borderId="0" xfId="75" applyFont="1" applyFill="1">
      <alignment/>
      <protection/>
    </xf>
    <xf numFmtId="3" fontId="3" fillId="0" borderId="0" xfId="75" applyNumberFormat="1" applyFont="1" applyAlignment="1">
      <alignment horizontal="right"/>
      <protection/>
    </xf>
    <xf numFmtId="0" fontId="3" fillId="0" borderId="21" xfId="75" applyFont="1" applyBorder="1" applyAlignment="1">
      <alignment horizontal="right"/>
      <protection/>
    </xf>
    <xf numFmtId="164" fontId="3" fillId="0" borderId="21" xfId="73" applyNumberFormat="1" applyFont="1" applyFill="1" applyBorder="1" applyAlignment="1">
      <alignment horizontal="right"/>
      <protection/>
    </xf>
    <xf numFmtId="0" fontId="3" fillId="0" borderId="0" xfId="73" applyFont="1" applyFill="1" applyBorder="1" applyAlignment="1">
      <alignment horizontal="center"/>
      <protection/>
    </xf>
    <xf numFmtId="164" fontId="3" fillId="0" borderId="0" xfId="73" applyNumberFormat="1" applyFont="1" applyFill="1" applyBorder="1" applyAlignment="1">
      <alignment horizontal="right"/>
      <protection/>
    </xf>
    <xf numFmtId="3" fontId="3" fillId="0" borderId="0" xfId="75" applyNumberFormat="1" applyFont="1" applyFill="1" applyBorder="1" applyAlignment="1">
      <alignment horizontal="right"/>
      <protection/>
    </xf>
    <xf numFmtId="0" fontId="3" fillId="0" borderId="21" xfId="75" applyFont="1" applyFill="1" applyBorder="1" applyAlignment="1">
      <alignment horizontal="right"/>
      <protection/>
    </xf>
    <xf numFmtId="0" fontId="3" fillId="0" borderId="0" xfId="75" applyFont="1" applyFill="1" applyBorder="1" applyAlignment="1">
      <alignment horizontal="center"/>
      <protection/>
    </xf>
    <xf numFmtId="0" fontId="3" fillId="0" borderId="0" xfId="75" applyFont="1" applyFill="1" applyBorder="1" applyAlignment="1">
      <alignment horizontal="right"/>
      <protection/>
    </xf>
    <xf numFmtId="0" fontId="3" fillId="0" borderId="15" xfId="75" applyFont="1" applyFill="1" applyBorder="1" applyAlignment="1">
      <alignment horizontal="center"/>
      <protection/>
    </xf>
    <xf numFmtId="0" fontId="3" fillId="0" borderId="72" xfId="75" applyFont="1" applyFill="1" applyBorder="1" applyAlignment="1">
      <alignment horizontal="center"/>
      <protection/>
    </xf>
    <xf numFmtId="0" fontId="3" fillId="0" borderId="18" xfId="75" applyFont="1" applyFill="1" applyBorder="1" applyAlignment="1">
      <alignment horizontal="center"/>
      <protection/>
    </xf>
    <xf numFmtId="0" fontId="3" fillId="0" borderId="73" xfId="75" applyFont="1" applyFill="1" applyBorder="1" applyAlignment="1">
      <alignment horizontal="center"/>
      <protection/>
    </xf>
    <xf numFmtId="0" fontId="3" fillId="0" borderId="18" xfId="75" applyFont="1" applyFill="1" applyBorder="1">
      <alignment/>
      <protection/>
    </xf>
    <xf numFmtId="0" fontId="2" fillId="0" borderId="0" xfId="75" applyFont="1" applyFill="1" applyAlignment="1">
      <alignment horizontal="center"/>
      <protection/>
    </xf>
    <xf numFmtId="0" fontId="2" fillId="0" borderId="0" xfId="75" applyFont="1">
      <alignment/>
      <protection/>
    </xf>
    <xf numFmtId="0" fontId="2" fillId="0" borderId="0" xfId="75" applyFont="1" applyBorder="1" applyAlignment="1">
      <alignment horizontal="center"/>
      <protection/>
    </xf>
    <xf numFmtId="3" fontId="3" fillId="0" borderId="0" xfId="75" applyNumberFormat="1" applyFont="1" applyBorder="1" applyAlignment="1">
      <alignment horizontal="right"/>
      <protection/>
    </xf>
    <xf numFmtId="0" fontId="14" fillId="0" borderId="0" xfId="75" applyFont="1" applyBorder="1" applyAlignment="1">
      <alignment horizontal="center"/>
      <protection/>
    </xf>
    <xf numFmtId="164" fontId="3" fillId="0" borderId="0" xfId="73" applyNumberFormat="1" applyFont="1" applyBorder="1" applyAlignment="1">
      <alignment horizontal="right"/>
      <protection/>
    </xf>
    <xf numFmtId="164" fontId="3" fillId="0" borderId="21" xfId="73" applyNumberFormat="1" applyFont="1" applyBorder="1" applyAlignment="1">
      <alignment horizontal="right"/>
      <protection/>
    </xf>
    <xf numFmtId="0" fontId="3" fillId="0" borderId="0" xfId="73" applyFont="1" applyBorder="1" applyAlignment="1">
      <alignment horizontal="center"/>
      <protection/>
    </xf>
    <xf numFmtId="0" fontId="3" fillId="0" borderId="0" xfId="75" applyFont="1" applyBorder="1" applyAlignment="1">
      <alignment horizontal="center"/>
      <protection/>
    </xf>
    <xf numFmtId="0" fontId="3" fillId="0" borderId="0" xfId="75" applyFont="1" applyBorder="1" applyAlignment="1">
      <alignment horizontal="right"/>
      <protection/>
    </xf>
    <xf numFmtId="0" fontId="3" fillId="0" borderId="15" xfId="75" applyFont="1" applyBorder="1" applyAlignment="1">
      <alignment horizontal="center"/>
      <protection/>
    </xf>
    <xf numFmtId="0" fontId="3" fillId="0" borderId="72" xfId="75" applyFont="1" applyBorder="1" applyAlignment="1">
      <alignment horizontal="center"/>
      <protection/>
    </xf>
    <xf numFmtId="0" fontId="3" fillId="0" borderId="18" xfId="75" applyFont="1" applyBorder="1" applyAlignment="1">
      <alignment horizontal="center"/>
      <protection/>
    </xf>
    <xf numFmtId="0" fontId="3" fillId="0" borderId="73" xfId="75" applyFont="1" applyBorder="1" applyAlignment="1">
      <alignment horizontal="center"/>
      <protection/>
    </xf>
    <xf numFmtId="0" fontId="3" fillId="0" borderId="18" xfId="75" applyFont="1" applyBorder="1">
      <alignment/>
      <protection/>
    </xf>
    <xf numFmtId="0" fontId="3" fillId="0" borderId="0" xfId="75" applyFont="1" applyAlignment="1">
      <alignment horizontal="centerContinuous"/>
      <protection/>
    </xf>
    <xf numFmtId="3" fontId="3" fillId="0" borderId="0" xfId="75" applyNumberFormat="1" applyFont="1" applyAlignment="1">
      <alignment horizontal="center"/>
      <protection/>
    </xf>
    <xf numFmtId="164" fontId="2" fillId="0" borderId="0" xfId="0" applyNumberFormat="1" applyFont="1" applyFill="1" applyBorder="1" applyAlignment="1">
      <alignment horizontal="right"/>
    </xf>
    <xf numFmtId="164" fontId="2" fillId="0" borderId="74" xfId="0" applyNumberFormat="1" applyFont="1" applyFill="1" applyBorder="1" applyAlignment="1">
      <alignment horizontal="right"/>
    </xf>
    <xf numFmtId="164" fontId="2" fillId="0" borderId="75" xfId="0" applyNumberFormat="1" applyFont="1" applyFill="1" applyBorder="1" applyAlignment="1">
      <alignment horizontal="right"/>
    </xf>
    <xf numFmtId="3" fontId="3" fillId="0" borderId="21" xfId="75" applyNumberFormat="1" applyFont="1" applyBorder="1" applyAlignment="1">
      <alignment horizontal="right"/>
      <protection/>
    </xf>
    <xf numFmtId="0" fontId="3" fillId="0" borderId="21" xfId="75" applyFont="1" applyBorder="1">
      <alignment/>
      <protection/>
    </xf>
    <xf numFmtId="0" fontId="3" fillId="0" borderId="0" xfId="74" applyFont="1" applyFill="1" applyBorder="1" applyAlignment="1">
      <alignment horizontal="center"/>
      <protection/>
    </xf>
    <xf numFmtId="164" fontId="2" fillId="0" borderId="0" xfId="74" applyNumberFormat="1" applyFont="1" applyFill="1" applyBorder="1" applyAlignment="1">
      <alignment horizontal="center"/>
      <protection/>
    </xf>
    <xf numFmtId="3" fontId="3" fillId="0" borderId="0" xfId="74" applyNumberFormat="1" applyFont="1" applyFill="1">
      <alignment/>
      <protection/>
    </xf>
    <xf numFmtId="164" fontId="3" fillId="0" borderId="0" xfId="74" applyNumberFormat="1" applyFont="1" applyFill="1" applyAlignment="1">
      <alignment horizontal="center"/>
      <protection/>
    </xf>
    <xf numFmtId="164" fontId="2" fillId="0" borderId="75" xfId="0" applyNumberFormat="1" applyFont="1" applyFill="1" applyBorder="1" applyAlignment="1">
      <alignment/>
    </xf>
    <xf numFmtId="164" fontId="2" fillId="0" borderId="76" xfId="0" applyNumberFormat="1" applyFont="1" applyFill="1" applyBorder="1" applyAlignment="1">
      <alignment/>
    </xf>
    <xf numFmtId="164" fontId="2" fillId="0" borderId="34" xfId="0" applyNumberFormat="1" applyFont="1" applyFill="1" applyBorder="1" applyAlignment="1">
      <alignment/>
    </xf>
    <xf numFmtId="164" fontId="2" fillId="0" borderId="16" xfId="0" applyNumberFormat="1" applyFont="1" applyFill="1" applyBorder="1" applyAlignment="1">
      <alignment horizontal="right"/>
    </xf>
    <xf numFmtId="0" fontId="3" fillId="0" borderId="12" xfId="74" applyFont="1" applyFill="1" applyBorder="1" applyAlignment="1" quotePrefix="1">
      <alignment horizontal="center"/>
      <protection/>
    </xf>
    <xf numFmtId="3" fontId="3" fillId="0" borderId="0" xfId="74" applyNumberFormat="1" applyFont="1" applyFill="1" applyAlignment="1">
      <alignment horizontal="center"/>
      <protection/>
    </xf>
    <xf numFmtId="165" fontId="3" fillId="0" borderId="0" xfId="0" applyNumberFormat="1" applyFont="1" applyFill="1" applyBorder="1" applyAlignment="1">
      <alignment horizontal="right"/>
    </xf>
    <xf numFmtId="0" fontId="2" fillId="0" borderId="20" xfId="0" applyFont="1" applyFill="1" applyBorder="1" applyAlignment="1">
      <alignment/>
    </xf>
    <xf numFmtId="0" fontId="3" fillId="0" borderId="53" xfId="0" applyFont="1" applyFill="1" applyBorder="1" applyAlignment="1">
      <alignment horizontal="center"/>
    </xf>
    <xf numFmtId="0" fontId="3" fillId="0" borderId="20" xfId="0" applyFont="1" applyFill="1" applyBorder="1" applyAlignment="1">
      <alignment horizontal="center"/>
    </xf>
    <xf numFmtId="0" fontId="3" fillId="0" borderId="77" xfId="0" applyFont="1" applyFill="1" applyBorder="1" applyAlignment="1">
      <alignment horizontal="center"/>
    </xf>
    <xf numFmtId="0" fontId="3" fillId="0" borderId="55" xfId="0" applyFont="1" applyFill="1" applyBorder="1" applyAlignment="1">
      <alignment horizontal="center"/>
    </xf>
    <xf numFmtId="0" fontId="2" fillId="0" borderId="56" xfId="0" applyFont="1" applyFill="1" applyBorder="1" applyAlignment="1">
      <alignment/>
    </xf>
    <xf numFmtId="164" fontId="3" fillId="0" borderId="14" xfId="0" applyNumberFormat="1" applyFont="1" applyFill="1" applyBorder="1" applyAlignment="1">
      <alignment/>
    </xf>
    <xf numFmtId="164" fontId="3" fillId="0" borderId="15" xfId="0" applyNumberFormat="1" applyFont="1" applyFill="1" applyBorder="1" applyAlignment="1">
      <alignment/>
    </xf>
    <xf numFmtId="164" fontId="3" fillId="0" borderId="78" xfId="0" applyNumberFormat="1" applyFont="1" applyFill="1" applyBorder="1" applyAlignment="1">
      <alignment/>
    </xf>
    <xf numFmtId="164" fontId="3" fillId="0" borderId="79" xfId="0" applyNumberFormat="1" applyFont="1" applyFill="1" applyBorder="1" applyAlignment="1">
      <alignment/>
    </xf>
    <xf numFmtId="164" fontId="2" fillId="0" borderId="13" xfId="0" applyNumberFormat="1" applyFont="1" applyFill="1" applyBorder="1" applyAlignment="1">
      <alignment/>
    </xf>
    <xf numFmtId="0" fontId="3" fillId="0" borderId="0" xfId="71" applyFont="1" applyFill="1">
      <alignment/>
      <protection/>
    </xf>
    <xf numFmtId="0" fontId="3" fillId="0" borderId="0" xfId="71" applyFont="1" applyFill="1" applyBorder="1">
      <alignment/>
      <protection/>
    </xf>
    <xf numFmtId="164" fontId="3" fillId="0" borderId="0" xfId="71" applyNumberFormat="1" applyFont="1" applyFill="1" applyBorder="1">
      <alignment/>
      <protection/>
    </xf>
    <xf numFmtId="0" fontId="3" fillId="0" borderId="0" xfId="71" applyFont="1" applyFill="1" applyBorder="1" applyAlignment="1">
      <alignment/>
      <protection/>
    </xf>
    <xf numFmtId="0" fontId="3" fillId="0" borderId="0" xfId="71" applyFont="1" applyFill="1" applyBorder="1" applyAlignment="1">
      <alignment horizontal="left" vertical="center" wrapText="1"/>
      <protection/>
    </xf>
    <xf numFmtId="164" fontId="2" fillId="0" borderId="13" xfId="71" applyNumberFormat="1" applyFont="1" applyFill="1" applyBorder="1" applyAlignment="1">
      <alignment horizontal="right"/>
      <protection/>
    </xf>
    <xf numFmtId="164" fontId="2" fillId="0" borderId="4" xfId="71" applyNumberFormat="1" applyFont="1" applyFill="1" applyBorder="1" applyAlignment="1">
      <alignment horizontal="right"/>
      <protection/>
    </xf>
    <xf numFmtId="164" fontId="2" fillId="0" borderId="16" xfId="71" applyNumberFormat="1" applyFont="1" applyFill="1" applyBorder="1" applyAlignment="1">
      <alignment horizontal="right"/>
      <protection/>
    </xf>
    <xf numFmtId="0" fontId="2" fillId="0" borderId="0" xfId="71" applyFont="1" applyFill="1" applyAlignment="1">
      <alignment horizontal="right"/>
      <protection/>
    </xf>
    <xf numFmtId="164" fontId="3" fillId="0" borderId="0" xfId="71" applyNumberFormat="1" applyFont="1" applyFill="1" applyBorder="1" applyAlignment="1">
      <alignment horizontal="right"/>
      <protection/>
    </xf>
    <xf numFmtId="164" fontId="3" fillId="0" borderId="12" xfId="71" applyNumberFormat="1" applyFont="1" applyFill="1" applyBorder="1" applyAlignment="1">
      <alignment horizontal="right"/>
      <protection/>
    </xf>
    <xf numFmtId="164" fontId="3" fillId="0" borderId="56" xfId="71" applyNumberFormat="1" applyFont="1" applyFill="1" applyBorder="1" applyAlignment="1">
      <alignment horizontal="right"/>
      <protection/>
    </xf>
    <xf numFmtId="164" fontId="3" fillId="0" borderId="0" xfId="71" applyNumberFormat="1" applyFont="1" applyFill="1" applyAlignment="1">
      <alignment horizontal="right"/>
      <protection/>
    </xf>
    <xf numFmtId="0" fontId="3" fillId="0" borderId="0" xfId="71" applyFont="1" applyFill="1" applyAlignment="1">
      <alignment horizontal="left"/>
      <protection/>
    </xf>
    <xf numFmtId="164" fontId="3" fillId="0" borderId="0" xfId="71" applyNumberFormat="1" applyFont="1" applyFill="1">
      <alignment/>
      <protection/>
    </xf>
    <xf numFmtId="3" fontId="3" fillId="0" borderId="47" xfId="71" applyNumberFormat="1" applyFont="1" applyFill="1" applyBorder="1" applyAlignment="1">
      <alignment horizontal="center" vertical="center"/>
      <protection/>
    </xf>
    <xf numFmtId="3" fontId="3" fillId="0" borderId="49" xfId="71" applyNumberFormat="1" applyFont="1" applyFill="1" applyBorder="1" applyAlignment="1">
      <alignment horizontal="center" vertical="center"/>
      <protection/>
    </xf>
    <xf numFmtId="3" fontId="3" fillId="0" borderId="67" xfId="71" applyNumberFormat="1" applyFont="1" applyFill="1" applyBorder="1" applyAlignment="1">
      <alignment horizontal="center" vertical="center"/>
      <protection/>
    </xf>
    <xf numFmtId="0" fontId="3" fillId="0" borderId="0" xfId="71" applyFont="1" applyFill="1" applyAlignment="1">
      <alignment vertical="center"/>
      <protection/>
    </xf>
    <xf numFmtId="0" fontId="2" fillId="0" borderId="0" xfId="71" applyFont="1" applyFill="1" applyAlignment="1">
      <alignment vertical="center"/>
      <protection/>
    </xf>
    <xf numFmtId="0" fontId="2" fillId="0" borderId="0" xfId="71" applyFont="1" applyFill="1" applyBorder="1">
      <alignment/>
      <protection/>
    </xf>
    <xf numFmtId="0" fontId="3" fillId="0" borderId="0" xfId="76" applyFont="1" applyFill="1">
      <alignment/>
      <protection/>
    </xf>
    <xf numFmtId="0" fontId="3" fillId="0" borderId="0" xfId="76" applyFont="1" applyFill="1" applyBorder="1" applyAlignment="1">
      <alignment horizontal="right"/>
      <protection/>
    </xf>
    <xf numFmtId="0" fontId="3" fillId="0" borderId="0" xfId="76" applyFont="1" applyFill="1" applyBorder="1">
      <alignment/>
      <protection/>
    </xf>
    <xf numFmtId="164" fontId="3" fillId="0" borderId="0" xfId="76" applyNumberFormat="1" applyFont="1" applyFill="1" applyBorder="1" applyAlignment="1">
      <alignment horizontal="right"/>
      <protection/>
    </xf>
    <xf numFmtId="0" fontId="2" fillId="0" borderId="0" xfId="76" applyFont="1" applyFill="1" applyAlignment="1">
      <alignment horizontal="right"/>
      <protection/>
    </xf>
    <xf numFmtId="164" fontId="3" fillId="0" borderId="0" xfId="76" applyNumberFormat="1" applyFont="1" applyFill="1">
      <alignment/>
      <protection/>
    </xf>
    <xf numFmtId="164" fontId="2" fillId="0" borderId="0" xfId="76" applyNumberFormat="1" applyFont="1" applyFill="1" applyBorder="1" applyAlignment="1">
      <alignment horizontal="right"/>
      <protection/>
    </xf>
    <xf numFmtId="164" fontId="2" fillId="0" borderId="13" xfId="76" applyNumberFormat="1" applyFont="1" applyFill="1" applyBorder="1" applyAlignment="1">
      <alignment horizontal="right"/>
      <protection/>
    </xf>
    <xf numFmtId="164" fontId="2" fillId="0" borderId="4" xfId="76" applyNumberFormat="1" applyFont="1" applyFill="1" applyBorder="1" applyAlignment="1">
      <alignment horizontal="right"/>
      <protection/>
    </xf>
    <xf numFmtId="0" fontId="3" fillId="0" borderId="0" xfId="76" applyFont="1" applyFill="1" applyAlignment="1">
      <alignment horizontal="right"/>
      <protection/>
    </xf>
    <xf numFmtId="164" fontId="3" fillId="0" borderId="12" xfId="76" applyNumberFormat="1" applyFont="1" applyFill="1" applyBorder="1" applyAlignment="1">
      <alignment horizontal="right"/>
      <protection/>
    </xf>
    <xf numFmtId="164" fontId="3" fillId="0" borderId="21" xfId="76" applyNumberFormat="1" applyFont="1" applyFill="1" applyBorder="1" applyAlignment="1">
      <alignment horizontal="right"/>
      <protection/>
    </xf>
    <xf numFmtId="164" fontId="3" fillId="0" borderId="0" xfId="77" applyNumberFormat="1" applyFont="1" applyFill="1" applyBorder="1" applyAlignment="1">
      <alignment horizontal="right"/>
      <protection/>
    </xf>
    <xf numFmtId="0" fontId="2" fillId="0" borderId="0" xfId="76" applyFont="1" applyFill="1">
      <alignment/>
      <protection/>
    </xf>
    <xf numFmtId="0" fontId="3" fillId="0" borderId="0" xfId="76" applyFont="1" applyFill="1" applyBorder="1" applyAlignment="1">
      <alignment horizontal="center"/>
      <protection/>
    </xf>
    <xf numFmtId="0" fontId="3" fillId="0" borderId="15" xfId="76" applyFont="1" applyFill="1" applyBorder="1" applyAlignment="1">
      <alignment horizontal="center"/>
      <protection/>
    </xf>
    <xf numFmtId="0" fontId="3" fillId="0" borderId="14" xfId="76" applyFont="1" applyFill="1" applyBorder="1" applyAlignment="1">
      <alignment horizontal="center"/>
      <protection/>
    </xf>
    <xf numFmtId="0" fontId="3" fillId="0" borderId="72" xfId="76" applyFont="1" applyFill="1" applyBorder="1" applyAlignment="1">
      <alignment horizontal="center"/>
      <protection/>
    </xf>
    <xf numFmtId="0" fontId="3" fillId="0" borderId="18" xfId="76" applyFont="1" applyFill="1" applyBorder="1" applyAlignment="1">
      <alignment horizontal="center"/>
      <protection/>
    </xf>
    <xf numFmtId="0" fontId="3" fillId="0" borderId="66" xfId="76" applyFont="1" applyFill="1" applyBorder="1" applyAlignment="1">
      <alignment horizontal="center"/>
      <protection/>
    </xf>
    <xf numFmtId="0" fontId="3" fillId="0" borderId="73" xfId="76" applyFont="1" applyFill="1" applyBorder="1" applyAlignment="1">
      <alignment horizontal="center"/>
      <protection/>
    </xf>
    <xf numFmtId="164" fontId="2" fillId="0" borderId="0" xfId="77" applyNumberFormat="1" applyFont="1" applyFill="1" applyBorder="1" applyAlignment="1">
      <alignment horizontal="right"/>
      <protection/>
    </xf>
    <xf numFmtId="0" fontId="2" fillId="0" borderId="0" xfId="76" applyFont="1" applyFill="1" applyBorder="1">
      <alignment/>
      <protection/>
    </xf>
    <xf numFmtId="164" fontId="3" fillId="0" borderId="0" xfId="76" applyNumberFormat="1" applyFont="1" applyFill="1" applyAlignment="1">
      <alignment horizontal="right"/>
      <protection/>
    </xf>
    <xf numFmtId="0" fontId="3" fillId="0" borderId="0" xfId="76" applyNumberFormat="1" applyFont="1" applyFill="1" applyAlignment="1">
      <alignment horizontal="left" vertical="top" wrapText="1"/>
      <protection/>
    </xf>
    <xf numFmtId="164" fontId="3" fillId="0" borderId="0" xfId="76" applyNumberFormat="1" applyFont="1" applyFill="1" applyBorder="1">
      <alignment/>
      <protection/>
    </xf>
    <xf numFmtId="164" fontId="3" fillId="0" borderId="12" xfId="76" applyNumberFormat="1" applyFont="1" applyFill="1" applyBorder="1">
      <alignment/>
      <protection/>
    </xf>
    <xf numFmtId="164" fontId="2" fillId="0" borderId="0" xfId="76" applyNumberFormat="1" applyFont="1" applyFill="1" applyBorder="1">
      <alignment/>
      <protection/>
    </xf>
    <xf numFmtId="164" fontId="2" fillId="0" borderId="12" xfId="76" applyNumberFormat="1" applyFont="1" applyFill="1" applyBorder="1">
      <alignment/>
      <protection/>
    </xf>
    <xf numFmtId="164" fontId="3" fillId="0" borderId="0" xfId="77" applyNumberFormat="1" applyFont="1" applyFill="1" applyBorder="1">
      <alignment/>
      <protection/>
    </xf>
    <xf numFmtId="0" fontId="2" fillId="0" borderId="0" xfId="71" applyFont="1" applyFill="1" applyBorder="1" applyAlignment="1">
      <alignment horizontal="right"/>
      <protection/>
    </xf>
    <xf numFmtId="0" fontId="3" fillId="0" borderId="47" xfId="71" applyFont="1" applyFill="1" applyBorder="1" applyAlignment="1">
      <alignment horizontal="right"/>
      <protection/>
    </xf>
    <xf numFmtId="0" fontId="3" fillId="0" borderId="49" xfId="71" applyFont="1" applyFill="1" applyBorder="1" applyAlignment="1">
      <alignment horizontal="right"/>
      <protection/>
    </xf>
    <xf numFmtId="0" fontId="3" fillId="0" borderId="0" xfId="71" applyFont="1">
      <alignment/>
      <protection/>
    </xf>
    <xf numFmtId="0" fontId="3" fillId="0" borderId="0" xfId="71" applyFont="1" applyBorder="1">
      <alignment/>
      <protection/>
    </xf>
    <xf numFmtId="165" fontId="3" fillId="0" borderId="0" xfId="71" applyNumberFormat="1" applyFont="1">
      <alignment/>
      <protection/>
    </xf>
    <xf numFmtId="165" fontId="2" fillId="0" borderId="13" xfId="71" applyNumberFormat="1" applyFont="1" applyFill="1" applyBorder="1" applyAlignment="1">
      <alignment horizontal="right"/>
      <protection/>
    </xf>
    <xf numFmtId="165" fontId="2" fillId="0" borderId="4" xfId="71" applyNumberFormat="1" applyFont="1" applyFill="1" applyBorder="1" applyAlignment="1">
      <alignment horizontal="right"/>
      <protection/>
    </xf>
    <xf numFmtId="165" fontId="3" fillId="0" borderId="0" xfId="71" applyNumberFormat="1" applyFont="1" applyBorder="1" applyAlignment="1">
      <alignment horizontal="right"/>
      <protection/>
    </xf>
    <xf numFmtId="165" fontId="3" fillId="0" borderId="12" xfId="71" applyNumberFormat="1" applyFont="1" applyBorder="1" applyAlignment="1">
      <alignment horizontal="right"/>
      <protection/>
    </xf>
    <xf numFmtId="165" fontId="3" fillId="0" borderId="0" xfId="71" applyNumberFormat="1" applyFont="1" applyAlignment="1">
      <alignment horizontal="right"/>
      <protection/>
    </xf>
    <xf numFmtId="165" fontId="3" fillId="0" borderId="56" xfId="71" applyNumberFormat="1" applyFont="1" applyBorder="1" applyAlignment="1">
      <alignment horizontal="right"/>
      <protection/>
    </xf>
    <xf numFmtId="0" fontId="2" fillId="0" borderId="0" xfId="71" applyFont="1" applyBorder="1">
      <alignment/>
      <protection/>
    </xf>
    <xf numFmtId="165" fontId="16" fillId="0" borderId="0" xfId="71" applyNumberFormat="1" applyFont="1" applyBorder="1" applyAlignment="1">
      <alignment horizontal="right"/>
      <protection/>
    </xf>
    <xf numFmtId="165" fontId="16" fillId="0" borderId="0" xfId="71" applyNumberFormat="1" applyFont="1" applyAlignment="1">
      <alignment horizontal="right"/>
      <protection/>
    </xf>
    <xf numFmtId="165" fontId="16" fillId="0" borderId="12" xfId="71" applyNumberFormat="1" applyFont="1" applyBorder="1" applyAlignment="1">
      <alignment horizontal="right"/>
      <protection/>
    </xf>
    <xf numFmtId="165" fontId="16" fillId="0" borderId="56" xfId="71" applyNumberFormat="1" applyFont="1" applyBorder="1" applyAlignment="1">
      <alignment horizontal="right"/>
      <protection/>
    </xf>
    <xf numFmtId="0" fontId="16" fillId="0" borderId="0" xfId="71" applyFont="1" applyBorder="1">
      <alignment/>
      <protection/>
    </xf>
    <xf numFmtId="165" fontId="3" fillId="0" borderId="0" xfId="71" applyNumberFormat="1" applyFont="1" applyFill="1" applyAlignment="1">
      <alignment horizontal="right"/>
      <protection/>
    </xf>
    <xf numFmtId="165" fontId="3" fillId="0" borderId="12" xfId="71" applyNumberFormat="1" applyFont="1" applyFill="1" applyBorder="1" applyAlignment="1">
      <alignment horizontal="right"/>
      <protection/>
    </xf>
    <xf numFmtId="165" fontId="2" fillId="0" borderId="16" xfId="71" applyNumberFormat="1" applyFont="1" applyFill="1" applyBorder="1" applyAlignment="1">
      <alignment horizontal="right"/>
      <protection/>
    </xf>
    <xf numFmtId="3" fontId="3" fillId="0" borderId="0" xfId="71" applyNumberFormat="1" applyFont="1" applyBorder="1">
      <alignment/>
      <protection/>
    </xf>
    <xf numFmtId="3" fontId="3" fillId="0" borderId="0" xfId="71" applyNumberFormat="1" applyFont="1">
      <alignment/>
      <protection/>
    </xf>
    <xf numFmtId="3" fontId="3" fillId="0" borderId="12" xfId="71" applyNumberFormat="1" applyFont="1" applyBorder="1">
      <alignment/>
      <protection/>
    </xf>
    <xf numFmtId="3" fontId="3" fillId="0" borderId="56" xfId="71" applyNumberFormat="1" applyFont="1" applyBorder="1">
      <alignment/>
      <protection/>
    </xf>
    <xf numFmtId="3" fontId="3" fillId="0" borderId="12" xfId="71" applyNumberFormat="1" applyFont="1" applyBorder="1" applyAlignment="1">
      <alignment horizontal="right"/>
      <protection/>
    </xf>
    <xf numFmtId="3" fontId="3" fillId="0" borderId="56" xfId="71" applyNumberFormat="1" applyFont="1" applyBorder="1" applyAlignment="1">
      <alignment horizontal="right"/>
      <protection/>
    </xf>
    <xf numFmtId="0" fontId="3" fillId="0" borderId="0" xfId="71" applyFont="1" applyFill="1" applyBorder="1" applyAlignment="1">
      <alignment horizontal="right"/>
      <protection/>
    </xf>
    <xf numFmtId="0" fontId="3" fillId="0" borderId="12" xfId="71" applyFont="1" applyFill="1" applyBorder="1" applyAlignment="1">
      <alignment horizontal="right"/>
      <protection/>
    </xf>
    <xf numFmtId="0" fontId="3" fillId="0" borderId="56" xfId="71" applyFont="1" applyFill="1" applyBorder="1" applyAlignment="1">
      <alignment horizontal="right"/>
      <protection/>
    </xf>
    <xf numFmtId="0" fontId="3" fillId="0" borderId="0" xfId="71" applyFont="1" applyBorder="1" applyAlignment="1">
      <alignment horizontal="right"/>
      <protection/>
    </xf>
    <xf numFmtId="0" fontId="3" fillId="0" borderId="0" xfId="71" applyFont="1" applyAlignment="1">
      <alignment horizontal="right"/>
      <protection/>
    </xf>
    <xf numFmtId="0" fontId="3" fillId="0" borderId="67" xfId="71" applyFont="1" applyFill="1" applyBorder="1" applyAlignment="1">
      <alignment horizontal="right"/>
      <protection/>
    </xf>
    <xf numFmtId="0" fontId="3" fillId="0" borderId="15" xfId="71" applyFont="1" applyBorder="1" applyAlignment="1">
      <alignment horizontal="right"/>
      <protection/>
    </xf>
    <xf numFmtId="0" fontId="3" fillId="0" borderId="12" xfId="71" applyFont="1" applyFill="1" applyBorder="1">
      <alignment/>
      <protection/>
    </xf>
    <xf numFmtId="0" fontId="3" fillId="0" borderId="56" xfId="71" applyFont="1" applyFill="1" applyBorder="1">
      <alignment/>
      <protection/>
    </xf>
    <xf numFmtId="0" fontId="3" fillId="0" borderId="17" xfId="71" applyFont="1" applyFill="1" applyBorder="1" applyAlignment="1">
      <alignment horizontal="centerContinuous"/>
      <protection/>
    </xf>
    <xf numFmtId="0" fontId="3" fillId="0" borderId="15" xfId="71" applyFont="1" applyFill="1" applyBorder="1" applyAlignment="1">
      <alignment horizontal="centerContinuous"/>
      <protection/>
    </xf>
    <xf numFmtId="0" fontId="3" fillId="0" borderId="14" xfId="71" applyFont="1" applyFill="1" applyBorder="1" applyAlignment="1">
      <alignment horizontal="centerContinuous"/>
      <protection/>
    </xf>
    <xf numFmtId="0" fontId="3" fillId="0" borderId="18" xfId="71" applyFont="1" applyFill="1" applyBorder="1" applyAlignment="1">
      <alignment horizontal="centerContinuous"/>
      <protection/>
    </xf>
    <xf numFmtId="0" fontId="3" fillId="0" borderId="66" xfId="71" applyFont="1" applyFill="1" applyBorder="1" applyAlignment="1">
      <alignment horizontal="centerContinuous"/>
      <protection/>
    </xf>
    <xf numFmtId="0" fontId="3" fillId="0" borderId="80" xfId="71" applyFont="1" applyFill="1" applyBorder="1" applyAlignment="1">
      <alignment horizontal="centerContinuous"/>
      <protection/>
    </xf>
    <xf numFmtId="0" fontId="3" fillId="0" borderId="18" xfId="71" applyFont="1" applyBorder="1" applyAlignment="1">
      <alignment horizontal="centerContinuous"/>
      <protection/>
    </xf>
    <xf numFmtId="0" fontId="3" fillId="0" borderId="18" xfId="71" applyFont="1" applyBorder="1">
      <alignment/>
      <protection/>
    </xf>
    <xf numFmtId="0" fontId="17" fillId="0" borderId="0" xfId="71" applyFont="1" applyBorder="1" applyAlignment="1">
      <alignment horizontal="centerContinuous"/>
      <protection/>
    </xf>
    <xf numFmtId="0" fontId="17" fillId="0" borderId="0" xfId="71" applyFont="1" applyAlignment="1">
      <alignment horizontal="centerContinuous"/>
      <protection/>
    </xf>
    <xf numFmtId="0" fontId="3" fillId="0" borderId="0" xfId="71" applyFont="1" applyAlignment="1">
      <alignment horizontal="centerContinuous"/>
      <protection/>
    </xf>
    <xf numFmtId="0" fontId="2" fillId="0" borderId="0" xfId="71" applyFont="1" applyAlignment="1">
      <alignment horizontal="centerContinuous"/>
      <protection/>
    </xf>
    <xf numFmtId="0" fontId="3" fillId="0" borderId="0" xfId="71" applyFont="1" applyBorder="1" applyAlignment="1">
      <alignment horizontal="centerContinuous"/>
      <protection/>
    </xf>
    <xf numFmtId="0" fontId="3" fillId="0" borderId="0" xfId="71" applyFont="1" applyAlignment="1">
      <alignment horizontal="center"/>
      <protection/>
    </xf>
    <xf numFmtId="0" fontId="2" fillId="0" borderId="0" xfId="71" applyFont="1">
      <alignment/>
      <protection/>
    </xf>
    <xf numFmtId="165" fontId="2" fillId="0" borderId="0" xfId="71" applyNumberFormat="1" applyFont="1">
      <alignment/>
      <protection/>
    </xf>
    <xf numFmtId="0" fontId="2" fillId="0" borderId="0" xfId="71" applyFont="1" applyAlignment="1">
      <alignment horizontal="right"/>
      <protection/>
    </xf>
    <xf numFmtId="165" fontId="3" fillId="0" borderId="56" xfId="71" applyNumberFormat="1" applyFont="1" applyFill="1" applyBorder="1" applyAlignment="1">
      <alignment horizontal="right"/>
      <protection/>
    </xf>
    <xf numFmtId="0" fontId="3" fillId="0" borderId="56" xfId="71" applyFont="1" applyFill="1" applyBorder="1" applyAlignment="1">
      <alignment horizontal="centerContinuous"/>
      <protection/>
    </xf>
    <xf numFmtId="0" fontId="3" fillId="0" borderId="0" xfId="71" applyFont="1" applyFill="1" applyBorder="1" applyAlignment="1">
      <alignment horizontal="centerContinuous"/>
      <protection/>
    </xf>
    <xf numFmtId="0" fontId="3" fillId="0" borderId="12" xfId="71" applyFont="1" applyFill="1" applyBorder="1" applyAlignment="1">
      <alignment horizontal="centerContinuous"/>
      <protection/>
    </xf>
    <xf numFmtId="0" fontId="55" fillId="0" borderId="0" xfId="71" applyFont="1" applyFill="1" applyBorder="1">
      <alignment/>
      <protection/>
    </xf>
    <xf numFmtId="0" fontId="55" fillId="0" borderId="0" xfId="71" applyFont="1" applyFill="1">
      <alignment/>
      <protection/>
    </xf>
    <xf numFmtId="0" fontId="2" fillId="0" borderId="0" xfId="71" applyFont="1" applyFill="1">
      <alignment/>
      <protection/>
    </xf>
    <xf numFmtId="164" fontId="2" fillId="0" borderId="13" xfId="71" applyNumberFormat="1" applyFont="1" applyFill="1" applyBorder="1">
      <alignment/>
      <protection/>
    </xf>
    <xf numFmtId="164" fontId="2" fillId="0" borderId="0" xfId="71" applyNumberFormat="1" applyFont="1" applyFill="1" applyBorder="1">
      <alignment/>
      <protection/>
    </xf>
    <xf numFmtId="164" fontId="2" fillId="0" borderId="12" xfId="71" applyNumberFormat="1" applyFont="1" applyFill="1" applyBorder="1">
      <alignment/>
      <protection/>
    </xf>
    <xf numFmtId="173" fontId="2" fillId="0" borderId="0" xfId="71" applyNumberFormat="1" applyFont="1" applyFill="1" applyBorder="1">
      <alignment/>
      <protection/>
    </xf>
    <xf numFmtId="173" fontId="2" fillId="0" borderId="12" xfId="71" applyNumberFormat="1" applyFont="1" applyFill="1" applyBorder="1">
      <alignment/>
      <protection/>
    </xf>
    <xf numFmtId="0" fontId="2" fillId="0" borderId="13" xfId="71" applyFont="1" applyFill="1" applyBorder="1">
      <alignment/>
      <protection/>
    </xf>
    <xf numFmtId="0" fontId="2" fillId="0" borderId="4" xfId="71" applyFont="1" applyFill="1" applyBorder="1">
      <alignment/>
      <protection/>
    </xf>
    <xf numFmtId="173" fontId="2" fillId="0" borderId="13" xfId="71" applyNumberFormat="1" applyFont="1" applyFill="1" applyBorder="1">
      <alignment/>
      <protection/>
    </xf>
    <xf numFmtId="164" fontId="3" fillId="0" borderId="15" xfId="71" applyNumberFormat="1" applyFont="1" applyFill="1" applyBorder="1">
      <alignment/>
      <protection/>
    </xf>
    <xf numFmtId="164" fontId="3" fillId="0" borderId="14" xfId="71" applyNumberFormat="1" applyFont="1" applyFill="1" applyBorder="1">
      <alignment/>
      <protection/>
    </xf>
    <xf numFmtId="173" fontId="3" fillId="0" borderId="15" xfId="71" applyNumberFormat="1" applyFont="1" applyFill="1" applyBorder="1">
      <alignment/>
      <protection/>
    </xf>
    <xf numFmtId="173" fontId="3" fillId="0" borderId="14" xfId="71" applyNumberFormat="1" applyFont="1" applyFill="1" applyBorder="1">
      <alignment/>
      <protection/>
    </xf>
    <xf numFmtId="173" fontId="3" fillId="0" borderId="0" xfId="71" applyNumberFormat="1" applyFont="1" applyFill="1" applyBorder="1">
      <alignment/>
      <protection/>
    </xf>
    <xf numFmtId="173" fontId="3" fillId="0" borderId="12" xfId="71" applyNumberFormat="1" applyFont="1" applyFill="1" applyBorder="1">
      <alignment/>
      <protection/>
    </xf>
    <xf numFmtId="164" fontId="3" fillId="0" borderId="12" xfId="71" applyNumberFormat="1" applyFont="1" applyFill="1" applyBorder="1">
      <alignment/>
      <protection/>
    </xf>
    <xf numFmtId="173" fontId="3" fillId="0" borderId="13" xfId="71" applyNumberFormat="1" applyFont="1" applyFill="1" applyBorder="1">
      <alignment/>
      <protection/>
    </xf>
    <xf numFmtId="0" fontId="3" fillId="0" borderId="15" xfId="71" applyFont="1" applyFill="1" applyBorder="1">
      <alignment/>
      <protection/>
    </xf>
    <xf numFmtId="0" fontId="3" fillId="0" borderId="18" xfId="71" applyFont="1" applyFill="1" applyBorder="1">
      <alignment/>
      <protection/>
    </xf>
    <xf numFmtId="164" fontId="3" fillId="0" borderId="15" xfId="71" applyNumberFormat="1" applyFont="1" applyFill="1" applyBorder="1" applyAlignment="1">
      <alignment horizontal="right"/>
      <protection/>
    </xf>
    <xf numFmtId="164" fontId="3" fillId="0" borderId="14" xfId="71" applyNumberFormat="1" applyFont="1" applyFill="1" applyBorder="1" applyAlignment="1">
      <alignment horizontal="right"/>
      <protection/>
    </xf>
    <xf numFmtId="3" fontId="3" fillId="0" borderId="0" xfId="0" applyNumberFormat="1" applyFont="1" applyAlignment="1">
      <alignment horizontal="right"/>
    </xf>
    <xf numFmtId="3" fontId="3" fillId="0" borderId="0" xfId="0" applyNumberFormat="1" applyFont="1" applyBorder="1" applyAlignment="1">
      <alignment horizontal="right"/>
    </xf>
    <xf numFmtId="0" fontId="0" fillId="0" borderId="0" xfId="0" applyNumberFormat="1" applyAlignment="1">
      <alignment/>
    </xf>
    <xf numFmtId="0" fontId="0" fillId="0" borderId="64" xfId="0" applyNumberFormat="1" applyBorder="1" applyAlignment="1">
      <alignment/>
    </xf>
    <xf numFmtId="0" fontId="0" fillId="0" borderId="81" xfId="0" applyNumberFormat="1" applyBorder="1" applyAlignment="1">
      <alignment/>
    </xf>
    <xf numFmtId="165" fontId="3" fillId="0" borderId="37" xfId="0" applyNumberFormat="1" applyFont="1" applyBorder="1" applyAlignment="1">
      <alignment/>
    </xf>
    <xf numFmtId="165" fontId="3" fillId="0" borderId="39" xfId="0" applyNumberFormat="1" applyFont="1" applyBorder="1" applyAlignment="1">
      <alignment/>
    </xf>
    <xf numFmtId="165" fontId="3" fillId="0" borderId="82" xfId="0" applyNumberFormat="1" applyFont="1" applyBorder="1" applyAlignment="1">
      <alignment/>
    </xf>
    <xf numFmtId="165" fontId="3" fillId="0" borderId="83" xfId="0" applyNumberFormat="1" applyFont="1" applyBorder="1" applyAlignment="1">
      <alignment/>
    </xf>
    <xf numFmtId="165" fontId="3" fillId="0" borderId="14" xfId="0" applyNumberFormat="1" applyFont="1" applyBorder="1" applyAlignment="1">
      <alignment/>
    </xf>
    <xf numFmtId="165" fontId="3" fillId="0" borderId="15" xfId="0" applyNumberFormat="1" applyFont="1" applyBorder="1" applyAlignment="1">
      <alignment/>
    </xf>
    <xf numFmtId="165" fontId="3" fillId="0" borderId="14" xfId="0" applyNumberFormat="1" applyFont="1" applyFill="1" applyBorder="1" applyAlignment="1">
      <alignment/>
    </xf>
    <xf numFmtId="16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82" xfId="0" applyNumberFormat="1" applyFont="1" applyFill="1" applyBorder="1" applyAlignment="1">
      <alignment/>
    </xf>
    <xf numFmtId="165" fontId="3" fillId="0" borderId="39" xfId="0" applyNumberFormat="1" applyFont="1" applyFill="1" applyBorder="1" applyAlignment="1">
      <alignment horizontal="right"/>
    </xf>
    <xf numFmtId="165" fontId="3" fillId="0" borderId="83" xfId="0" applyNumberFormat="1" applyFont="1" applyFill="1" applyBorder="1" applyAlignment="1">
      <alignment/>
    </xf>
    <xf numFmtId="164" fontId="3" fillId="0" borderId="12" xfId="72" applyNumberFormat="1" applyFont="1" applyBorder="1" applyAlignment="1">
      <alignment horizontal="center"/>
      <protection/>
    </xf>
    <xf numFmtId="0" fontId="3" fillId="0" borderId="71" xfId="73" applyFont="1" applyBorder="1" applyAlignment="1">
      <alignment horizontal="center"/>
      <protection/>
    </xf>
    <xf numFmtId="0" fontId="3" fillId="0" borderId="16" xfId="73" applyFont="1" applyBorder="1" applyAlignment="1">
      <alignment horizontal="center"/>
      <protection/>
    </xf>
    <xf numFmtId="164" fontId="3" fillId="0" borderId="56" xfId="73" applyNumberFormat="1" applyFont="1" applyBorder="1" applyAlignment="1">
      <alignment horizontal="center"/>
      <protection/>
    </xf>
    <xf numFmtId="164" fontId="2" fillId="0" borderId="16" xfId="73" applyNumberFormat="1" applyFont="1" applyBorder="1" applyAlignment="1">
      <alignment horizontal="center"/>
      <protection/>
    </xf>
    <xf numFmtId="0" fontId="3" fillId="0" borderId="73" xfId="73" applyFont="1" applyBorder="1" applyAlignment="1">
      <alignment horizontal="center"/>
      <protection/>
    </xf>
    <xf numFmtId="0" fontId="3" fillId="0" borderId="72" xfId="73" applyFont="1" applyBorder="1" applyAlignment="1">
      <alignment horizontal="center"/>
      <protection/>
    </xf>
    <xf numFmtId="0" fontId="3" fillId="0" borderId="21" xfId="73" applyFont="1" applyBorder="1" applyAlignment="1">
      <alignment horizontal="center"/>
      <protection/>
    </xf>
    <xf numFmtId="0" fontId="2" fillId="0" borderId="0" xfId="0" applyFont="1" applyFill="1" applyBorder="1" applyAlignment="1">
      <alignment horizontal="center"/>
    </xf>
    <xf numFmtId="0" fontId="3" fillId="0" borderId="82" xfId="0" applyFont="1" applyBorder="1" applyAlignment="1">
      <alignment horizontal="center"/>
    </xf>
    <xf numFmtId="0" fontId="3" fillId="0" borderId="39" xfId="0" applyFont="1" applyBorder="1" applyAlignment="1">
      <alignment horizontal="center"/>
    </xf>
    <xf numFmtId="0" fontId="3" fillId="0" borderId="57" xfId="0" applyFont="1" applyBorder="1" applyAlignment="1">
      <alignment horizontal="center"/>
    </xf>
    <xf numFmtId="0" fontId="2" fillId="0" borderId="0" xfId="0" applyFont="1" applyBorder="1" applyAlignment="1">
      <alignment horizontal="center"/>
    </xf>
    <xf numFmtId="0" fontId="3" fillId="0" borderId="18" xfId="0" applyFont="1" applyBorder="1" applyAlignment="1">
      <alignment horizontal="center"/>
    </xf>
    <xf numFmtId="0" fontId="3" fillId="0" borderId="66" xfId="0" applyFont="1" applyBorder="1" applyAlignment="1">
      <alignment horizontal="center"/>
    </xf>
    <xf numFmtId="0" fontId="3" fillId="0" borderId="80" xfId="0" applyFont="1" applyBorder="1" applyAlignment="1">
      <alignment horizontal="center"/>
    </xf>
    <xf numFmtId="0" fontId="3" fillId="0" borderId="84" xfId="0" applyFont="1" applyBorder="1" applyAlignment="1">
      <alignment horizontal="center"/>
    </xf>
    <xf numFmtId="0" fontId="2" fillId="0" borderId="0" xfId="0" applyFont="1" applyFill="1" applyAlignment="1">
      <alignment horizontal="center"/>
    </xf>
    <xf numFmtId="3" fontId="3" fillId="0" borderId="0" xfId="78" applyNumberFormat="1" applyFont="1" applyFill="1" applyBorder="1" applyAlignment="1">
      <alignment horizontal="left" vertical="top" wrapText="1"/>
      <protection/>
    </xf>
    <xf numFmtId="0" fontId="3" fillId="0" borderId="85" xfId="0" applyFont="1" applyBorder="1" applyAlignment="1">
      <alignment horizontal="center"/>
    </xf>
    <xf numFmtId="0" fontId="3" fillId="0" borderId="86" xfId="0" applyFont="1" applyBorder="1" applyAlignment="1">
      <alignment horizontal="center"/>
    </xf>
    <xf numFmtId="165" fontId="3" fillId="0" borderId="49" xfId="0" applyNumberFormat="1" applyFont="1" applyFill="1" applyBorder="1" applyAlignment="1">
      <alignment horizontal="center"/>
    </xf>
    <xf numFmtId="165" fontId="3" fillId="0" borderId="47" xfId="0" applyNumberFormat="1" applyFont="1" applyFill="1" applyBorder="1" applyAlignment="1">
      <alignment horizontal="center"/>
    </xf>
    <xf numFmtId="165" fontId="3" fillId="0" borderId="67" xfId="0" applyNumberFormat="1" applyFont="1" applyFill="1" applyBorder="1" applyAlignment="1">
      <alignment horizontal="center"/>
    </xf>
    <xf numFmtId="0" fontId="3" fillId="0" borderId="19" xfId="71" applyFont="1" applyFill="1" applyBorder="1" applyAlignment="1">
      <alignment horizontal="center" vertical="center" wrapText="1"/>
      <protection/>
    </xf>
    <xf numFmtId="0" fontId="3" fillId="0" borderId="20" xfId="71" applyFont="1" applyFill="1" applyBorder="1" applyAlignment="1">
      <alignment horizontal="center" vertical="center" wrapText="1"/>
      <protection/>
    </xf>
    <xf numFmtId="0" fontId="2" fillId="0" borderId="0" xfId="71" applyFont="1" applyFill="1" applyAlignment="1">
      <alignment horizontal="center" vertical="center"/>
      <protection/>
    </xf>
    <xf numFmtId="0" fontId="2" fillId="0" borderId="0" xfId="71" applyFont="1" applyFill="1" applyAlignment="1">
      <alignment horizontal="center" vertical="center" wrapText="1"/>
      <protection/>
    </xf>
    <xf numFmtId="0" fontId="3" fillId="0" borderId="80" xfId="71" applyFont="1" applyFill="1" applyBorder="1" applyAlignment="1">
      <alignment horizontal="center" vertical="center" wrapText="1"/>
      <protection/>
    </xf>
    <xf numFmtId="0" fontId="3" fillId="0" borderId="17" xfId="71" applyFont="1" applyFill="1" applyBorder="1" applyAlignment="1">
      <alignment horizontal="center" vertical="center" wrapText="1"/>
      <protection/>
    </xf>
    <xf numFmtId="0" fontId="3" fillId="0" borderId="87" xfId="71" applyFont="1" applyFill="1" applyBorder="1" applyAlignment="1">
      <alignment horizontal="center" vertical="center" wrapText="1"/>
      <protection/>
    </xf>
    <xf numFmtId="0" fontId="3" fillId="0" borderId="88" xfId="0" applyFont="1" applyBorder="1" applyAlignment="1">
      <alignment horizontal="center"/>
    </xf>
    <xf numFmtId="0" fontId="2" fillId="0" borderId="0" xfId="0" applyFont="1" applyAlignment="1">
      <alignment horizontal="center"/>
    </xf>
    <xf numFmtId="0" fontId="2" fillId="0" borderId="0" xfId="76" applyFont="1" applyFill="1" applyAlignment="1">
      <alignment horizontal="center"/>
      <protection/>
    </xf>
    <xf numFmtId="0" fontId="3" fillId="0" borderId="0" xfId="76" applyNumberFormat="1" applyFont="1" applyFill="1" applyAlignment="1">
      <alignment horizontal="left" vertical="top" wrapText="1"/>
      <protection/>
    </xf>
    <xf numFmtId="0" fontId="3" fillId="0" borderId="0" xfId="76" applyFont="1" applyFill="1" applyBorder="1" applyAlignment="1">
      <alignment horizontal="left" vertical="top" wrapText="1"/>
      <protection/>
    </xf>
    <xf numFmtId="0" fontId="3" fillId="0" borderId="19" xfId="71" applyFont="1" applyFill="1" applyBorder="1" applyAlignment="1">
      <alignment horizontal="center" wrapText="1"/>
      <protection/>
    </xf>
    <xf numFmtId="0" fontId="3" fillId="0" borderId="20" xfId="71" applyFont="1" applyFill="1" applyBorder="1" applyAlignment="1">
      <alignment horizontal="center" wrapText="1"/>
      <protection/>
    </xf>
    <xf numFmtId="0" fontId="2" fillId="0" borderId="0" xfId="71" applyFont="1" applyFill="1" applyAlignment="1">
      <alignment horizontal="center"/>
      <protection/>
    </xf>
    <xf numFmtId="0" fontId="3" fillId="0" borderId="66" xfId="71" applyFont="1" applyFill="1" applyBorder="1" applyAlignment="1">
      <alignment horizontal="center" wrapText="1"/>
      <protection/>
    </xf>
    <xf numFmtId="0" fontId="3" fillId="0" borderId="18" xfId="71" applyFont="1" applyFill="1" applyBorder="1" applyAlignment="1">
      <alignment horizontal="center" wrapText="1"/>
      <protection/>
    </xf>
    <xf numFmtId="44" fontId="2" fillId="0" borderId="0" xfId="83" applyFont="1" applyFill="1" applyAlignment="1">
      <alignment horizontal="center"/>
    </xf>
    <xf numFmtId="172" fontId="2" fillId="0" borderId="0" xfId="71" applyNumberFormat="1" applyFont="1" applyFill="1" applyAlignment="1">
      <alignment horizontal="center" wrapText="1"/>
      <protection/>
    </xf>
    <xf numFmtId="0" fontId="2" fillId="0" borderId="0" xfId="71" applyFont="1" applyAlignment="1">
      <alignment horizontal="center"/>
      <protection/>
    </xf>
    <xf numFmtId="0" fontId="3" fillId="0" borderId="0" xfId="71" applyFont="1" applyFill="1" applyAlignment="1">
      <alignment horizontal="left" wrapText="1"/>
      <protection/>
    </xf>
    <xf numFmtId="0" fontId="3" fillId="0" borderId="0" xfId="71" applyFont="1" applyFill="1" applyAlignment="1">
      <alignment horizontal="left"/>
      <protection/>
    </xf>
    <xf numFmtId="0" fontId="2" fillId="0" borderId="0" xfId="73" applyFont="1" applyAlignment="1">
      <alignment horizontal="center"/>
      <protection/>
    </xf>
    <xf numFmtId="0" fontId="2" fillId="0" borderId="0" xfId="74" applyFont="1" applyFill="1" applyAlignment="1">
      <alignment horizontal="center"/>
      <protection/>
    </xf>
    <xf numFmtId="0" fontId="2" fillId="0" borderId="0" xfId="75" applyFont="1" applyFill="1" applyAlignment="1">
      <alignment horizontal="center"/>
      <protection/>
    </xf>
    <xf numFmtId="0" fontId="2" fillId="0" borderId="0" xfId="75" applyFont="1" applyAlignment="1">
      <alignment horizontal="center"/>
      <protection/>
    </xf>
    <xf numFmtId="3" fontId="3" fillId="0" borderId="21" xfId="75" applyNumberFormat="1" applyFont="1" applyBorder="1">
      <alignment/>
      <protection/>
    </xf>
  </cellXfs>
  <cellStyles count="7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 2" xfId="71"/>
    <cellStyle name="Standaard_03ALG11" xfId="72"/>
    <cellStyle name="Standaard_96ALG09" xfId="73"/>
    <cellStyle name="Standaard_96ALG10" xfId="74"/>
    <cellStyle name="Standaard_96ALG11" xfId="75"/>
    <cellStyle name="Standaard_96BUSO01" xfId="76"/>
    <cellStyle name="Standaard_blad 1" xfId="77"/>
    <cellStyle name="Standaard_evo9899" xfId="78"/>
    <cellStyle name="Subtotaal" xfId="79"/>
    <cellStyle name="Titel" xfId="80"/>
    <cellStyle name="Totaal" xfId="81"/>
    <cellStyle name="Uitvoer" xfId="82"/>
    <cellStyle name="Currency" xfId="83"/>
    <cellStyle name="Currency [0]" xfId="84"/>
    <cellStyle name="Verklarende tekst" xfId="85"/>
    <cellStyle name="Waarschuwingsteks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30</xdr:col>
      <xdr:colOff>295275</xdr:colOff>
      <xdr:row>34</xdr:row>
      <xdr:rowOff>0</xdr:rowOff>
    </xdr:to>
    <xdr:sp>
      <xdr:nvSpPr>
        <xdr:cNvPr id="1" name="Text Box 1"/>
        <xdr:cNvSpPr txBox="1">
          <a:spLocks noChangeArrowheads="1"/>
        </xdr:cNvSpPr>
      </xdr:nvSpPr>
      <xdr:spPr>
        <a:xfrm>
          <a:off x="0" y="4552950"/>
          <a:ext cx="10096500" cy="5143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900" b="0" i="0" u="none" baseline="0">
              <a:solidFill>
                <a:srgbClr val="000000"/>
              </a:solidFill>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twoCellAnchor>
    <xdr:from>
      <xdr:col>0</xdr:col>
      <xdr:colOff>0</xdr:colOff>
      <xdr:row>34</xdr:row>
      <xdr:rowOff>85725</xdr:rowOff>
    </xdr:from>
    <xdr:to>
      <xdr:col>31</xdr:col>
      <xdr:colOff>0</xdr:colOff>
      <xdr:row>40</xdr:row>
      <xdr:rowOff>104775</xdr:rowOff>
    </xdr:to>
    <xdr:sp>
      <xdr:nvSpPr>
        <xdr:cNvPr id="2" name="Tekstvak 2"/>
        <xdr:cNvSpPr txBox="1">
          <a:spLocks noChangeArrowheads="1"/>
        </xdr:cNvSpPr>
      </xdr:nvSpPr>
      <xdr:spPr>
        <a:xfrm>
          <a:off x="0" y="5153025"/>
          <a:ext cx="101155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Sinds schooljaar 2013-2014 is er nieuwe regelgeving over huisonderwijs van kracht. Onder andere de definitie van huisonderwijs werd herzien: huisonderwijs is onderwijs dat verstrekt wordt aan leerplichtigen van wie de ouders beslist hebben om hun kinderen niet in te schrijven in een door de Vlaamse Gemeenschap, de Franse Gemeenschap of de Duitstalige Gemeenschap erkende, gefinancierde of gesubsidieerde school. 
Huisonderwijs kan georganiseerd worden in individueel verband, maar ook bv. privéscholen vallen vanaf 2013-2014 onder het stelsel van huisonderwijs. Ouders die voor hun kinderen kiezen voor huisonderwijs moeten tijdig een verklaring van huisonderwijs indienen. Bovenstaande cijfers hebben betrekking</a:t>
          </a:r>
          <a:r>
            <a:rPr lang="en-US" cap="none" sz="900" b="0" i="0" u="none" baseline="0">
              <a:solidFill>
                <a:srgbClr val="000000"/>
              </a:solidFill>
              <a:latin typeface="Arial"/>
              <a:ea typeface="Arial"/>
              <a:cs typeface="Arial"/>
            </a:rPr>
            <a:t> op</a:t>
          </a:r>
          <a:r>
            <a:rPr lang="en-US" cap="none" sz="900" b="0" i="0" u="none" baseline="0">
              <a:solidFill>
                <a:srgbClr val="000000"/>
              </a:solidFill>
              <a:latin typeface="Arial"/>
              <a:ea typeface="Arial"/>
              <a:cs typeface="Arial"/>
            </a:rPr>
            <a:t> het aantal verklaringen van huisonderwijs dat het Agentschap voor Onderwijsdiensten (AgODi) gedurende het voorbije schooljaar ontvangen heeft.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9525</xdr:rowOff>
    </xdr:from>
    <xdr:to>
      <xdr:col>10</xdr:col>
      <xdr:colOff>504825</xdr:colOff>
      <xdr:row>91</xdr:row>
      <xdr:rowOff>95250</xdr:rowOff>
    </xdr:to>
    <xdr:sp>
      <xdr:nvSpPr>
        <xdr:cNvPr id="1" name="Text Box 1"/>
        <xdr:cNvSpPr txBox="1">
          <a:spLocks noChangeArrowheads="1"/>
        </xdr:cNvSpPr>
      </xdr:nvSpPr>
      <xdr:spPr>
        <a:xfrm>
          <a:off x="28575" y="9734550"/>
          <a:ext cx="6819900" cy="408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Calibri"/>
              <a:ea typeface="Calibri"/>
              <a:cs typeface="Calibri"/>
            </a:rPr>
            <a:t>Geïntegreerd onderwijs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Het geïntegreerd onderwijs is een samenwerkingsverband tussen het gewoon en het buitengewoon onderwijs. Het is bedoeld om leerlingen met een handicap en/of leer- en opvoedingsmoeilijkheden de lessen en activiteiten te laten volgen in een school voor gewoon onderwijs met hulp vanuit een school voor buitengewoon onderwijs. Deze laatste krijgt daartoe begeleidingseenheden (dit zijn lestijden of lesuren onderwijzend personeel en/of uren voor paramedische hulp) en een integratietoelage (voor de vergoeding van de verplaatsingskosten van de G.ON.-begeleiders).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Om in aanmerking te komen voor het geïntegreerd onderwijs moet de leerling sinds het M-decreet beschikken over een gemotiveerd verslag.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Vanaf het schooljaar 1994-1995 komen de leerlingen van alle types buitengewoon onderwijs in aanmerking, type 5 uitgezonderd. Voor sommige types wordt alleen in ondersteuning voorzien bij terugkeer vanuit het buitengewoon onderwijs naar het gewoon onderwijs. Voor de leerlingen met een fysieke, visuele of auditieve handicap wordt er een onderscheid gemaakt tussen een matige en ernstige handicap. De begeleidingsduur is slechts voor leerlingen met een ernstige handicap onbeperkt in de tijd.
</a:t>
          </a:r>
          <a:r>
            <a:rPr lang="en-US" cap="none" sz="1000" b="0" i="0" u="none" baseline="0">
              <a:solidFill>
                <a:srgbClr val="000000"/>
              </a:solidFill>
              <a:latin typeface="Calibri"/>
              <a:ea typeface="Calibri"/>
              <a:cs typeface="Calibri"/>
            </a:rPr>
            <a:t>Het geïntegreerd onderwijs kan gegeven worden op het niveau van het kleuteronderwijs, het lager, secundair en hoger onderwijs, met uitzondering van het universitair onderwijs.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d.vlaanderen.be/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Y43" sqref="Y43"/>
    </sheetView>
  </sheetViews>
  <sheetFormatPr defaultColWidth="9.140625" defaultRowHeight="12.75"/>
  <cols>
    <col min="1" max="1" width="11.57421875" style="0" customWidth="1"/>
  </cols>
  <sheetData>
    <row r="1" ht="15">
      <c r="A1" s="65" t="s">
        <v>136</v>
      </c>
    </row>
    <row r="2" ht="15">
      <c r="A2" s="65"/>
    </row>
    <row r="3" spans="1:2" ht="12.75">
      <c r="A3" t="s">
        <v>279</v>
      </c>
      <c r="B3" t="s">
        <v>130</v>
      </c>
    </row>
    <row r="4" spans="1:2" ht="12.75">
      <c r="A4" t="s">
        <v>280</v>
      </c>
      <c r="B4" t="s">
        <v>131</v>
      </c>
    </row>
    <row r="5" spans="1:2" ht="12.75">
      <c r="A5" t="s">
        <v>281</v>
      </c>
      <c r="B5" t="s">
        <v>201</v>
      </c>
    </row>
    <row r="6" spans="1:2" ht="12.75">
      <c r="A6" t="s">
        <v>282</v>
      </c>
      <c r="B6" t="s">
        <v>132</v>
      </c>
    </row>
    <row r="7" spans="1:2" ht="12.75">
      <c r="A7" t="s">
        <v>283</v>
      </c>
      <c r="B7" t="s">
        <v>133</v>
      </c>
    </row>
    <row r="8" spans="1:2" ht="12.75">
      <c r="A8" t="s">
        <v>284</v>
      </c>
      <c r="B8" t="s">
        <v>257</v>
      </c>
    </row>
    <row r="9" spans="1:2" ht="12.75">
      <c r="A9" t="s">
        <v>285</v>
      </c>
      <c r="B9" t="s">
        <v>135</v>
      </c>
    </row>
    <row r="10" spans="1:2" ht="12.75">
      <c r="A10" t="s">
        <v>286</v>
      </c>
      <c r="B10" t="s">
        <v>258</v>
      </c>
    </row>
    <row r="11" spans="1:2" ht="12.75">
      <c r="A11" t="s">
        <v>287</v>
      </c>
      <c r="B11" t="s">
        <v>260</v>
      </c>
    </row>
    <row r="12" spans="1:2" ht="12.75">
      <c r="A12" t="s">
        <v>288</v>
      </c>
      <c r="B12" t="s">
        <v>259</v>
      </c>
    </row>
    <row r="13" spans="1:2" ht="12.75">
      <c r="A13" t="s">
        <v>289</v>
      </c>
      <c r="B13" t="s">
        <v>198</v>
      </c>
    </row>
    <row r="14" spans="1:2" ht="12.75">
      <c r="A14" t="s">
        <v>290</v>
      </c>
      <c r="B14" t="s">
        <v>199</v>
      </c>
    </row>
    <row r="15" spans="1:2" ht="12.75">
      <c r="A15" t="s">
        <v>291</v>
      </c>
      <c r="B15" t="s">
        <v>200</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E33"/>
  <sheetViews>
    <sheetView zoomScalePageLayoutView="0" workbookViewId="0" topLeftCell="A1">
      <selection activeCell="AM41" sqref="AM41"/>
    </sheetView>
  </sheetViews>
  <sheetFormatPr defaultColWidth="9.140625" defaultRowHeight="12.75"/>
  <cols>
    <col min="1" max="1" width="9.7109375" style="358" customWidth="1"/>
    <col min="2" max="9" width="4.7109375" style="357" customWidth="1"/>
    <col min="10" max="10" width="4.7109375" style="358" customWidth="1"/>
    <col min="11" max="24" width="4.7109375" style="357" customWidth="1"/>
    <col min="25" max="25" width="5.28125" style="357" customWidth="1"/>
    <col min="26" max="31" width="4.7109375" style="357" customWidth="1"/>
    <col min="32" max="16384" width="9.140625" style="357" customWidth="1"/>
  </cols>
  <sheetData>
    <row r="1" ht="12">
      <c r="A1" s="36" t="s">
        <v>292</v>
      </c>
    </row>
    <row r="2" spans="1:31" ht="12.75" customHeight="1">
      <c r="A2" s="547" t="s">
        <v>278</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row>
    <row r="3" spans="1:31" ht="12">
      <c r="A3" s="546" t="s">
        <v>277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row>
    <row r="4" ht="12" thickBot="1">
      <c r="A4" s="377"/>
    </row>
    <row r="5" spans="1:31" ht="12.75" customHeight="1">
      <c r="A5" s="485"/>
      <c r="B5" s="544" t="s">
        <v>124</v>
      </c>
      <c r="C5" s="545"/>
      <c r="D5" s="545"/>
      <c r="E5" s="544" t="s">
        <v>125</v>
      </c>
      <c r="F5" s="545"/>
      <c r="G5" s="545"/>
      <c r="H5" s="541" t="s">
        <v>126</v>
      </c>
      <c r="I5" s="542"/>
      <c r="J5" s="542"/>
      <c r="K5" s="541" t="s">
        <v>129</v>
      </c>
      <c r="L5" s="542"/>
      <c r="M5" s="542"/>
      <c r="N5" s="541" t="s">
        <v>137</v>
      </c>
      <c r="O5" s="542"/>
      <c r="P5" s="542"/>
      <c r="Q5" s="541" t="s">
        <v>139</v>
      </c>
      <c r="R5" s="542"/>
      <c r="S5" s="542"/>
      <c r="T5" s="541" t="s">
        <v>142</v>
      </c>
      <c r="U5" s="542"/>
      <c r="V5" s="542"/>
      <c r="W5" s="541" t="s">
        <v>204</v>
      </c>
      <c r="X5" s="542"/>
      <c r="Y5" s="542"/>
      <c r="Z5" s="541" t="s">
        <v>207</v>
      </c>
      <c r="AA5" s="542"/>
      <c r="AB5" s="542"/>
      <c r="AC5" s="541" t="s">
        <v>293</v>
      </c>
      <c r="AD5" s="542"/>
      <c r="AE5" s="542"/>
    </row>
    <row r="6" spans="1:31" ht="11.25">
      <c r="A6" s="484"/>
      <c r="B6" s="410" t="s">
        <v>53</v>
      </c>
      <c r="C6" s="409" t="s">
        <v>54</v>
      </c>
      <c r="D6" s="409" t="s">
        <v>55</v>
      </c>
      <c r="E6" s="410" t="s">
        <v>53</v>
      </c>
      <c r="F6" s="409" t="s">
        <v>54</v>
      </c>
      <c r="G6" s="409" t="s">
        <v>55</v>
      </c>
      <c r="H6" s="410" t="s">
        <v>53</v>
      </c>
      <c r="I6" s="409" t="s">
        <v>54</v>
      </c>
      <c r="J6" s="409" t="s">
        <v>55</v>
      </c>
      <c r="K6" s="410" t="s">
        <v>53</v>
      </c>
      <c r="L6" s="409" t="s">
        <v>54</v>
      </c>
      <c r="M6" s="409" t="s">
        <v>55</v>
      </c>
      <c r="N6" s="410" t="s">
        <v>53</v>
      </c>
      <c r="O6" s="409" t="s">
        <v>54</v>
      </c>
      <c r="P6" s="409" t="s">
        <v>55</v>
      </c>
      <c r="Q6" s="410" t="s">
        <v>53</v>
      </c>
      <c r="R6" s="409" t="s">
        <v>54</v>
      </c>
      <c r="S6" s="409" t="s">
        <v>55</v>
      </c>
      <c r="T6" s="410" t="s">
        <v>53</v>
      </c>
      <c r="U6" s="409" t="s">
        <v>54</v>
      </c>
      <c r="V6" s="409" t="s">
        <v>55</v>
      </c>
      <c r="W6" s="410" t="s">
        <v>53</v>
      </c>
      <c r="X6" s="409" t="s">
        <v>54</v>
      </c>
      <c r="Y6" s="409" t="s">
        <v>55</v>
      </c>
      <c r="Z6" s="410" t="s">
        <v>53</v>
      </c>
      <c r="AA6" s="409" t="s">
        <v>54</v>
      </c>
      <c r="AB6" s="409" t="s">
        <v>55</v>
      </c>
      <c r="AC6" s="410" t="s">
        <v>53</v>
      </c>
      <c r="AD6" s="409" t="s">
        <v>54</v>
      </c>
      <c r="AE6" s="409" t="s">
        <v>55</v>
      </c>
    </row>
    <row r="7" spans="1:31" ht="11.25">
      <c r="A7" s="358" t="s">
        <v>276</v>
      </c>
      <c r="B7" s="367">
        <v>0</v>
      </c>
      <c r="C7" s="366">
        <v>1</v>
      </c>
      <c r="D7" s="366">
        <v>1</v>
      </c>
      <c r="E7" s="367">
        <v>0</v>
      </c>
      <c r="F7" s="366">
        <v>0</v>
      </c>
      <c r="G7" s="366">
        <v>0</v>
      </c>
      <c r="H7" s="367">
        <v>0</v>
      </c>
      <c r="I7" s="366">
        <v>0</v>
      </c>
      <c r="J7" s="366">
        <v>0</v>
      </c>
      <c r="K7" s="367">
        <v>2</v>
      </c>
      <c r="L7" s="366">
        <v>0</v>
      </c>
      <c r="M7" s="366">
        <v>2</v>
      </c>
      <c r="N7" s="367" t="s">
        <v>140</v>
      </c>
      <c r="O7" s="366" t="s">
        <v>140</v>
      </c>
      <c r="P7" s="366" t="s">
        <v>140</v>
      </c>
      <c r="Q7" s="367">
        <v>0</v>
      </c>
      <c r="R7" s="366">
        <v>0</v>
      </c>
      <c r="S7" s="366">
        <f aca="true" t="shared" si="0" ref="S7:S16">SUM(Q7:R7)</f>
        <v>0</v>
      </c>
      <c r="T7" s="367">
        <v>1</v>
      </c>
      <c r="U7" s="366" t="s">
        <v>140</v>
      </c>
      <c r="V7" s="366">
        <v>1</v>
      </c>
      <c r="W7" s="367">
        <v>1</v>
      </c>
      <c r="X7" s="366" t="s">
        <v>140</v>
      </c>
      <c r="Y7" s="366">
        <v>1</v>
      </c>
      <c r="Z7" s="367">
        <v>0</v>
      </c>
      <c r="AA7" s="366">
        <v>0</v>
      </c>
      <c r="AB7" s="366">
        <v>0</v>
      </c>
      <c r="AC7" s="367">
        <v>0</v>
      </c>
      <c r="AD7" s="366">
        <v>0</v>
      </c>
      <c r="AE7" s="366">
        <v>0</v>
      </c>
    </row>
    <row r="8" spans="1:31" ht="11.25">
      <c r="A8" s="358" t="s">
        <v>275</v>
      </c>
      <c r="B8" s="482">
        <v>0</v>
      </c>
      <c r="C8" s="359">
        <v>0</v>
      </c>
      <c r="D8" s="359">
        <v>0</v>
      </c>
      <c r="E8" s="482">
        <v>0</v>
      </c>
      <c r="F8" s="359">
        <v>0</v>
      </c>
      <c r="G8" s="359">
        <v>0</v>
      </c>
      <c r="H8" s="482">
        <v>0</v>
      </c>
      <c r="I8" s="359">
        <v>0</v>
      </c>
      <c r="J8" s="359">
        <v>0</v>
      </c>
      <c r="K8" s="482">
        <v>1</v>
      </c>
      <c r="L8" s="359">
        <v>0</v>
      </c>
      <c r="M8" s="359">
        <v>1</v>
      </c>
      <c r="N8" s="367" t="s">
        <v>140</v>
      </c>
      <c r="O8" s="366" t="s">
        <v>140</v>
      </c>
      <c r="P8" s="366" t="s">
        <v>140</v>
      </c>
      <c r="Q8" s="367">
        <v>1</v>
      </c>
      <c r="R8" s="366">
        <v>3</v>
      </c>
      <c r="S8" s="366">
        <f t="shared" si="0"/>
        <v>4</v>
      </c>
      <c r="T8" s="367" t="s">
        <v>140</v>
      </c>
      <c r="U8" s="366" t="s">
        <v>140</v>
      </c>
      <c r="V8" s="366" t="s">
        <v>140</v>
      </c>
      <c r="W8" s="367">
        <v>3</v>
      </c>
      <c r="X8" s="366">
        <v>1</v>
      </c>
      <c r="Y8" s="366">
        <v>4</v>
      </c>
      <c r="Z8" s="367">
        <v>0</v>
      </c>
      <c r="AA8" s="366">
        <v>2</v>
      </c>
      <c r="AB8" s="366">
        <v>2</v>
      </c>
      <c r="AC8" s="367">
        <v>0</v>
      </c>
      <c r="AD8" s="366">
        <v>0</v>
      </c>
      <c r="AE8" s="366">
        <v>0</v>
      </c>
    </row>
    <row r="9" spans="1:31" s="358" customFormat="1" ht="11.25">
      <c r="A9" s="358" t="s">
        <v>274</v>
      </c>
      <c r="B9" s="482">
        <v>3</v>
      </c>
      <c r="C9" s="359">
        <v>2</v>
      </c>
      <c r="D9" s="359">
        <v>5</v>
      </c>
      <c r="E9" s="482">
        <v>0</v>
      </c>
      <c r="F9" s="359">
        <v>2</v>
      </c>
      <c r="G9" s="359">
        <v>2</v>
      </c>
      <c r="H9" s="482">
        <v>2</v>
      </c>
      <c r="I9" s="359">
        <v>3</v>
      </c>
      <c r="J9" s="359">
        <v>5</v>
      </c>
      <c r="K9" s="482">
        <v>3</v>
      </c>
      <c r="L9" s="359">
        <v>3</v>
      </c>
      <c r="M9" s="359">
        <v>6</v>
      </c>
      <c r="N9" s="367">
        <v>4</v>
      </c>
      <c r="O9" s="366">
        <v>1</v>
      </c>
      <c r="P9" s="366">
        <v>5</v>
      </c>
      <c r="Q9" s="482">
        <v>4</v>
      </c>
      <c r="R9" s="359">
        <v>1</v>
      </c>
      <c r="S9" s="359">
        <f t="shared" si="0"/>
        <v>5</v>
      </c>
      <c r="T9" s="482">
        <v>4</v>
      </c>
      <c r="U9" s="359">
        <v>3</v>
      </c>
      <c r="V9" s="359">
        <v>7</v>
      </c>
      <c r="W9" s="482">
        <v>1</v>
      </c>
      <c r="X9" s="359">
        <v>2</v>
      </c>
      <c r="Y9" s="366">
        <v>3</v>
      </c>
      <c r="Z9" s="482">
        <v>2</v>
      </c>
      <c r="AA9" s="359">
        <v>2</v>
      </c>
      <c r="AB9" s="366">
        <v>4</v>
      </c>
      <c r="AC9" s="482">
        <v>0</v>
      </c>
      <c r="AD9" s="359">
        <v>0</v>
      </c>
      <c r="AE9" s="366">
        <v>0</v>
      </c>
    </row>
    <row r="10" spans="1:31" ht="11.25">
      <c r="A10" s="358" t="s">
        <v>273</v>
      </c>
      <c r="B10" s="482">
        <v>18</v>
      </c>
      <c r="C10" s="359">
        <v>21</v>
      </c>
      <c r="D10" s="359">
        <v>39</v>
      </c>
      <c r="E10" s="482">
        <v>23</v>
      </c>
      <c r="F10" s="359">
        <v>22</v>
      </c>
      <c r="G10" s="359">
        <v>45</v>
      </c>
      <c r="H10" s="482">
        <v>19</v>
      </c>
      <c r="I10" s="359">
        <v>24</v>
      </c>
      <c r="J10" s="359">
        <v>43</v>
      </c>
      <c r="K10" s="482">
        <v>20</v>
      </c>
      <c r="L10" s="359">
        <v>13</v>
      </c>
      <c r="M10" s="359">
        <v>33</v>
      </c>
      <c r="N10" s="367">
        <v>19</v>
      </c>
      <c r="O10" s="366">
        <v>22</v>
      </c>
      <c r="P10" s="366">
        <v>41</v>
      </c>
      <c r="Q10" s="482">
        <v>27</v>
      </c>
      <c r="R10" s="359">
        <v>21</v>
      </c>
      <c r="S10" s="359">
        <f t="shared" si="0"/>
        <v>48</v>
      </c>
      <c r="T10" s="482">
        <v>25</v>
      </c>
      <c r="U10" s="359">
        <v>21</v>
      </c>
      <c r="V10" s="359">
        <v>46</v>
      </c>
      <c r="W10" s="482">
        <v>105</v>
      </c>
      <c r="X10" s="359">
        <v>62</v>
      </c>
      <c r="Y10" s="366">
        <v>167</v>
      </c>
      <c r="Z10" s="482">
        <v>130</v>
      </c>
      <c r="AA10" s="359">
        <v>57</v>
      </c>
      <c r="AB10" s="366">
        <v>187</v>
      </c>
      <c r="AC10" s="482">
        <v>120</v>
      </c>
      <c r="AD10" s="359">
        <v>52</v>
      </c>
      <c r="AE10" s="366">
        <v>172</v>
      </c>
    </row>
    <row r="11" spans="1:31" ht="11.25">
      <c r="A11" s="358" t="s">
        <v>272</v>
      </c>
      <c r="B11" s="482">
        <v>21</v>
      </c>
      <c r="C11" s="359">
        <v>11</v>
      </c>
      <c r="D11" s="359">
        <v>32</v>
      </c>
      <c r="E11" s="482">
        <v>22</v>
      </c>
      <c r="F11" s="359">
        <v>28</v>
      </c>
      <c r="G11" s="359">
        <v>50</v>
      </c>
      <c r="H11" s="482">
        <v>28</v>
      </c>
      <c r="I11" s="359">
        <v>24</v>
      </c>
      <c r="J11" s="359">
        <v>52</v>
      </c>
      <c r="K11" s="482">
        <v>24</v>
      </c>
      <c r="L11" s="359">
        <v>32</v>
      </c>
      <c r="M11" s="359">
        <v>56</v>
      </c>
      <c r="N11" s="367">
        <v>27</v>
      </c>
      <c r="O11" s="366">
        <v>20</v>
      </c>
      <c r="P11" s="366">
        <v>47</v>
      </c>
      <c r="Q11" s="482">
        <v>24</v>
      </c>
      <c r="R11" s="359">
        <v>22</v>
      </c>
      <c r="S11" s="359">
        <f t="shared" si="0"/>
        <v>46</v>
      </c>
      <c r="T11" s="482">
        <v>34</v>
      </c>
      <c r="U11" s="359">
        <v>24</v>
      </c>
      <c r="V11" s="359">
        <v>58</v>
      </c>
      <c r="W11" s="482">
        <v>119</v>
      </c>
      <c r="X11" s="359">
        <v>67</v>
      </c>
      <c r="Y11" s="366">
        <v>186</v>
      </c>
      <c r="Z11" s="482">
        <v>104</v>
      </c>
      <c r="AA11" s="359">
        <v>66</v>
      </c>
      <c r="AB11" s="366">
        <v>170</v>
      </c>
      <c r="AC11" s="482">
        <v>126</v>
      </c>
      <c r="AD11" s="359">
        <v>62</v>
      </c>
      <c r="AE11" s="366">
        <v>188</v>
      </c>
    </row>
    <row r="12" spans="1:31" ht="11.25">
      <c r="A12" s="358" t="s">
        <v>271</v>
      </c>
      <c r="B12" s="482">
        <v>22</v>
      </c>
      <c r="C12" s="359">
        <v>16</v>
      </c>
      <c r="D12" s="359">
        <v>38</v>
      </c>
      <c r="E12" s="482">
        <v>22</v>
      </c>
      <c r="F12" s="359">
        <v>18</v>
      </c>
      <c r="G12" s="359">
        <v>40</v>
      </c>
      <c r="H12" s="482">
        <v>20</v>
      </c>
      <c r="I12" s="359">
        <v>26</v>
      </c>
      <c r="J12" s="359">
        <v>46</v>
      </c>
      <c r="K12" s="482">
        <v>21</v>
      </c>
      <c r="L12" s="359">
        <v>25</v>
      </c>
      <c r="M12" s="359">
        <v>46</v>
      </c>
      <c r="N12" s="367">
        <v>21</v>
      </c>
      <c r="O12" s="366">
        <v>35</v>
      </c>
      <c r="P12" s="366">
        <v>56</v>
      </c>
      <c r="Q12" s="482">
        <v>26</v>
      </c>
      <c r="R12" s="359">
        <v>23</v>
      </c>
      <c r="S12" s="359">
        <f t="shared" si="0"/>
        <v>49</v>
      </c>
      <c r="T12" s="482">
        <v>25</v>
      </c>
      <c r="U12" s="359">
        <v>29</v>
      </c>
      <c r="V12" s="359">
        <v>54</v>
      </c>
      <c r="W12" s="482">
        <v>111</v>
      </c>
      <c r="X12" s="359">
        <v>56</v>
      </c>
      <c r="Y12" s="366">
        <v>167</v>
      </c>
      <c r="Z12" s="482">
        <v>117</v>
      </c>
      <c r="AA12" s="359">
        <v>81</v>
      </c>
      <c r="AB12" s="366">
        <v>198</v>
      </c>
      <c r="AC12" s="482">
        <v>107</v>
      </c>
      <c r="AD12" s="359">
        <v>66</v>
      </c>
      <c r="AE12" s="366">
        <v>173</v>
      </c>
    </row>
    <row r="13" spans="1:31" ht="11.25">
      <c r="A13" s="358" t="s">
        <v>270</v>
      </c>
      <c r="B13" s="482">
        <v>18</v>
      </c>
      <c r="C13" s="359">
        <v>24</v>
      </c>
      <c r="D13" s="359">
        <v>42</v>
      </c>
      <c r="E13" s="482">
        <v>29</v>
      </c>
      <c r="F13" s="359">
        <v>23</v>
      </c>
      <c r="G13" s="359">
        <v>52</v>
      </c>
      <c r="H13" s="482">
        <v>28</v>
      </c>
      <c r="I13" s="359">
        <v>17</v>
      </c>
      <c r="J13" s="359">
        <v>45</v>
      </c>
      <c r="K13" s="482">
        <v>26</v>
      </c>
      <c r="L13" s="359">
        <v>25</v>
      </c>
      <c r="M13" s="359">
        <v>51</v>
      </c>
      <c r="N13" s="367">
        <v>28</v>
      </c>
      <c r="O13" s="366">
        <v>26</v>
      </c>
      <c r="P13" s="366">
        <v>54</v>
      </c>
      <c r="Q13" s="482">
        <v>25</v>
      </c>
      <c r="R13" s="359">
        <v>32</v>
      </c>
      <c r="S13" s="359">
        <f t="shared" si="0"/>
        <v>57</v>
      </c>
      <c r="T13" s="482">
        <v>37</v>
      </c>
      <c r="U13" s="359">
        <v>20</v>
      </c>
      <c r="V13" s="359">
        <v>57</v>
      </c>
      <c r="W13" s="482">
        <v>110</v>
      </c>
      <c r="X13" s="359">
        <v>55</v>
      </c>
      <c r="Y13" s="366">
        <v>165</v>
      </c>
      <c r="Z13" s="482">
        <v>99</v>
      </c>
      <c r="AA13" s="359">
        <v>58</v>
      </c>
      <c r="AB13" s="366">
        <v>157</v>
      </c>
      <c r="AC13" s="482">
        <v>118</v>
      </c>
      <c r="AD13" s="359">
        <v>82</v>
      </c>
      <c r="AE13" s="366">
        <v>200</v>
      </c>
    </row>
    <row r="14" spans="1:31" ht="11.25">
      <c r="A14" s="358" t="s">
        <v>269</v>
      </c>
      <c r="B14" s="482">
        <v>28</v>
      </c>
      <c r="C14" s="359">
        <v>12</v>
      </c>
      <c r="D14" s="359">
        <v>40</v>
      </c>
      <c r="E14" s="482">
        <v>23</v>
      </c>
      <c r="F14" s="359">
        <v>19</v>
      </c>
      <c r="G14" s="359">
        <v>42</v>
      </c>
      <c r="H14" s="482">
        <v>32</v>
      </c>
      <c r="I14" s="359">
        <v>16</v>
      </c>
      <c r="J14" s="359">
        <v>48</v>
      </c>
      <c r="K14" s="482">
        <v>31</v>
      </c>
      <c r="L14" s="359">
        <v>17</v>
      </c>
      <c r="M14" s="359">
        <v>48</v>
      </c>
      <c r="N14" s="367">
        <v>25</v>
      </c>
      <c r="O14" s="366">
        <v>20</v>
      </c>
      <c r="P14" s="366">
        <v>45</v>
      </c>
      <c r="Q14" s="482">
        <v>27</v>
      </c>
      <c r="R14" s="359">
        <v>33</v>
      </c>
      <c r="S14" s="359">
        <f t="shared" si="0"/>
        <v>60</v>
      </c>
      <c r="T14" s="482">
        <v>22</v>
      </c>
      <c r="U14" s="359">
        <v>41</v>
      </c>
      <c r="V14" s="359">
        <v>63</v>
      </c>
      <c r="W14" s="482">
        <v>98</v>
      </c>
      <c r="X14" s="359">
        <v>56</v>
      </c>
      <c r="Y14" s="366">
        <v>154</v>
      </c>
      <c r="Z14" s="482">
        <v>111</v>
      </c>
      <c r="AA14" s="359">
        <v>50</v>
      </c>
      <c r="AB14" s="366">
        <v>161</v>
      </c>
      <c r="AC14" s="482">
        <v>105</v>
      </c>
      <c r="AD14" s="359">
        <v>58</v>
      </c>
      <c r="AE14" s="366">
        <v>163</v>
      </c>
    </row>
    <row r="15" spans="1:31" ht="11.25">
      <c r="A15" s="358" t="s">
        <v>268</v>
      </c>
      <c r="B15" s="477">
        <v>31</v>
      </c>
      <c r="C15" s="476">
        <v>19</v>
      </c>
      <c r="D15" s="359">
        <v>50</v>
      </c>
      <c r="E15" s="477">
        <v>34</v>
      </c>
      <c r="F15" s="476">
        <v>14</v>
      </c>
      <c r="G15" s="359">
        <v>48</v>
      </c>
      <c r="H15" s="477">
        <v>23</v>
      </c>
      <c r="I15" s="476">
        <v>27</v>
      </c>
      <c r="J15" s="476">
        <v>50</v>
      </c>
      <c r="K15" s="477">
        <v>32</v>
      </c>
      <c r="L15" s="476">
        <v>20</v>
      </c>
      <c r="M15" s="476">
        <v>52</v>
      </c>
      <c r="N15" s="487">
        <v>29</v>
      </c>
      <c r="O15" s="486">
        <v>17</v>
      </c>
      <c r="P15" s="486">
        <v>46</v>
      </c>
      <c r="Q15" s="477">
        <v>36</v>
      </c>
      <c r="R15" s="476">
        <v>19</v>
      </c>
      <c r="S15" s="476">
        <f t="shared" si="0"/>
        <v>55</v>
      </c>
      <c r="T15" s="477">
        <v>21</v>
      </c>
      <c r="U15" s="476">
        <v>35</v>
      </c>
      <c r="V15" s="476">
        <v>56</v>
      </c>
      <c r="W15" s="477">
        <v>84</v>
      </c>
      <c r="X15" s="476">
        <v>64</v>
      </c>
      <c r="Y15" s="366">
        <v>148</v>
      </c>
      <c r="Z15" s="477">
        <v>107</v>
      </c>
      <c r="AA15" s="476">
        <v>41</v>
      </c>
      <c r="AB15" s="366">
        <v>148</v>
      </c>
      <c r="AC15" s="477">
        <v>103</v>
      </c>
      <c r="AD15" s="476">
        <v>43</v>
      </c>
      <c r="AE15" s="366">
        <v>146</v>
      </c>
    </row>
    <row r="16" spans="1:31" s="467" customFormat="1" ht="12">
      <c r="A16" s="408" t="s">
        <v>8</v>
      </c>
      <c r="B16" s="470">
        <v>141</v>
      </c>
      <c r="C16" s="469">
        <v>106</v>
      </c>
      <c r="D16" s="468">
        <v>247</v>
      </c>
      <c r="E16" s="470">
        <v>153</v>
      </c>
      <c r="F16" s="469">
        <v>126</v>
      </c>
      <c r="G16" s="468">
        <v>279</v>
      </c>
      <c r="H16" s="470">
        <v>152</v>
      </c>
      <c r="I16" s="469">
        <v>137</v>
      </c>
      <c r="J16" s="469">
        <v>289</v>
      </c>
      <c r="K16" s="470">
        <v>160</v>
      </c>
      <c r="L16" s="469">
        <v>135</v>
      </c>
      <c r="M16" s="469">
        <v>295</v>
      </c>
      <c r="N16" s="470">
        <v>153</v>
      </c>
      <c r="O16" s="469">
        <v>141</v>
      </c>
      <c r="P16" s="469">
        <v>294</v>
      </c>
      <c r="Q16" s="470">
        <f>SUM(Q7:Q15)</f>
        <v>170</v>
      </c>
      <c r="R16" s="469">
        <f>SUM(R7:R15)</f>
        <v>154</v>
      </c>
      <c r="S16" s="469">
        <f t="shared" si="0"/>
        <v>324</v>
      </c>
      <c r="T16" s="470">
        <v>169</v>
      </c>
      <c r="U16" s="469">
        <v>173</v>
      </c>
      <c r="V16" s="469">
        <v>342</v>
      </c>
      <c r="W16" s="470">
        <v>632</v>
      </c>
      <c r="X16" s="469">
        <v>363</v>
      </c>
      <c r="Y16" s="468">
        <v>995</v>
      </c>
      <c r="Z16" s="470">
        <f aca="true" t="shared" si="1" ref="Z16:AE16">SUM(Z7:Z15)</f>
        <v>670</v>
      </c>
      <c r="AA16" s="469">
        <f t="shared" si="1"/>
        <v>357</v>
      </c>
      <c r="AB16" s="468">
        <f t="shared" si="1"/>
        <v>1027</v>
      </c>
      <c r="AC16" s="470">
        <f t="shared" si="1"/>
        <v>679</v>
      </c>
      <c r="AD16" s="469">
        <f t="shared" si="1"/>
        <v>363</v>
      </c>
      <c r="AE16" s="468">
        <f t="shared" si="1"/>
        <v>1042</v>
      </c>
    </row>
    <row r="19" spans="1:31" ht="12">
      <c r="A19" s="543" t="s">
        <v>267</v>
      </c>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row>
    <row r="20" ht="12" thickBot="1">
      <c r="A20" s="377"/>
    </row>
    <row r="21" spans="1:31" ht="12.75" customHeight="1">
      <c r="A21" s="485"/>
      <c r="B21" s="544" t="s">
        <v>124</v>
      </c>
      <c r="C21" s="545"/>
      <c r="D21" s="545"/>
      <c r="E21" s="544" t="s">
        <v>125</v>
      </c>
      <c r="F21" s="545"/>
      <c r="G21" s="545"/>
      <c r="H21" s="541" t="s">
        <v>126</v>
      </c>
      <c r="I21" s="542"/>
      <c r="J21" s="542"/>
      <c r="K21" s="541" t="s">
        <v>129</v>
      </c>
      <c r="L21" s="542"/>
      <c r="M21" s="542"/>
      <c r="N21" s="541" t="s">
        <v>137</v>
      </c>
      <c r="O21" s="542"/>
      <c r="P21" s="542"/>
      <c r="Q21" s="541" t="s">
        <v>139</v>
      </c>
      <c r="R21" s="542"/>
      <c r="S21" s="542"/>
      <c r="T21" s="541" t="s">
        <v>142</v>
      </c>
      <c r="U21" s="542"/>
      <c r="V21" s="542"/>
      <c r="W21" s="541" t="s">
        <v>204</v>
      </c>
      <c r="X21" s="542"/>
      <c r="Y21" s="542"/>
      <c r="Z21" s="541" t="s">
        <v>207</v>
      </c>
      <c r="AA21" s="542"/>
      <c r="AB21" s="542"/>
      <c r="AC21" s="541" t="s">
        <v>293</v>
      </c>
      <c r="AD21" s="542"/>
      <c r="AE21" s="542"/>
    </row>
    <row r="22" spans="1:31" ht="11.25">
      <c r="A22" s="484"/>
      <c r="B22" s="410" t="s">
        <v>53</v>
      </c>
      <c r="C22" s="409" t="s">
        <v>54</v>
      </c>
      <c r="D22" s="409" t="s">
        <v>55</v>
      </c>
      <c r="E22" s="410" t="s">
        <v>53</v>
      </c>
      <c r="F22" s="409" t="s">
        <v>54</v>
      </c>
      <c r="G22" s="409" t="s">
        <v>55</v>
      </c>
      <c r="H22" s="410" t="s">
        <v>53</v>
      </c>
      <c r="I22" s="409" t="s">
        <v>54</v>
      </c>
      <c r="J22" s="409" t="s">
        <v>55</v>
      </c>
      <c r="K22" s="410" t="s">
        <v>53</v>
      </c>
      <c r="L22" s="409" t="s">
        <v>54</v>
      </c>
      <c r="M22" s="409" t="s">
        <v>55</v>
      </c>
      <c r="N22" s="410" t="s">
        <v>53</v>
      </c>
      <c r="O22" s="409" t="s">
        <v>54</v>
      </c>
      <c r="P22" s="409" t="s">
        <v>55</v>
      </c>
      <c r="Q22" s="410" t="s">
        <v>53</v>
      </c>
      <c r="R22" s="409" t="s">
        <v>54</v>
      </c>
      <c r="S22" s="409" t="s">
        <v>55</v>
      </c>
      <c r="T22" s="410" t="s">
        <v>53</v>
      </c>
      <c r="U22" s="409" t="s">
        <v>54</v>
      </c>
      <c r="V22" s="409" t="s">
        <v>55</v>
      </c>
      <c r="W22" s="410" t="s">
        <v>53</v>
      </c>
      <c r="X22" s="409" t="s">
        <v>54</v>
      </c>
      <c r="Y22" s="409" t="s">
        <v>55</v>
      </c>
      <c r="Z22" s="410" t="s">
        <v>53</v>
      </c>
      <c r="AA22" s="409" t="s">
        <v>54</v>
      </c>
      <c r="AB22" s="409" t="s">
        <v>55</v>
      </c>
      <c r="AC22" s="410" t="s">
        <v>53</v>
      </c>
      <c r="AD22" s="409" t="s">
        <v>54</v>
      </c>
      <c r="AE22" s="409" t="s">
        <v>55</v>
      </c>
    </row>
    <row r="23" spans="1:31" ht="11.25">
      <c r="A23" s="358" t="s">
        <v>266</v>
      </c>
      <c r="B23" s="481">
        <v>26</v>
      </c>
      <c r="C23" s="480">
        <v>21</v>
      </c>
      <c r="D23" s="480">
        <v>47</v>
      </c>
      <c r="E23" s="481">
        <v>35</v>
      </c>
      <c r="F23" s="480">
        <v>18</v>
      </c>
      <c r="G23" s="483">
        <v>53</v>
      </c>
      <c r="H23" s="481">
        <v>32</v>
      </c>
      <c r="I23" s="480">
        <v>15</v>
      </c>
      <c r="J23" s="480">
        <v>47</v>
      </c>
      <c r="K23" s="481">
        <v>30</v>
      </c>
      <c r="L23" s="480">
        <v>25</v>
      </c>
      <c r="M23" s="480">
        <v>55</v>
      </c>
      <c r="N23" s="481">
        <v>34</v>
      </c>
      <c r="O23" s="480">
        <v>20</v>
      </c>
      <c r="P23" s="480">
        <v>54</v>
      </c>
      <c r="Q23" s="481">
        <v>26</v>
      </c>
      <c r="R23" s="480">
        <v>25</v>
      </c>
      <c r="S23" s="480">
        <v>51</v>
      </c>
      <c r="T23" s="481">
        <v>39</v>
      </c>
      <c r="U23" s="480">
        <v>23</v>
      </c>
      <c r="V23" s="480">
        <f aca="true" t="shared" si="2" ref="V23:V28">SUM(T23:U23)</f>
        <v>62</v>
      </c>
      <c r="W23" s="481">
        <v>97</v>
      </c>
      <c r="X23" s="480">
        <v>61</v>
      </c>
      <c r="Y23" s="480">
        <f aca="true" t="shared" si="3" ref="Y23:Y28">SUM(W23:X23)</f>
        <v>158</v>
      </c>
      <c r="Z23" s="367">
        <v>103</v>
      </c>
      <c r="AA23" s="366">
        <v>76</v>
      </c>
      <c r="AB23" s="366">
        <v>179</v>
      </c>
      <c r="AC23" s="367">
        <v>107</v>
      </c>
      <c r="AD23" s="366">
        <v>63</v>
      </c>
      <c r="AE23" s="366">
        <v>170</v>
      </c>
    </row>
    <row r="24" spans="1:31" s="358" customFormat="1" ht="11.25">
      <c r="A24" s="358" t="s">
        <v>265</v>
      </c>
      <c r="B24" s="481">
        <v>14</v>
      </c>
      <c r="C24" s="480">
        <v>26</v>
      </c>
      <c r="D24" s="480">
        <v>40</v>
      </c>
      <c r="E24" s="481">
        <v>33</v>
      </c>
      <c r="F24" s="480">
        <v>27</v>
      </c>
      <c r="G24" s="480">
        <v>60</v>
      </c>
      <c r="H24" s="481">
        <v>44</v>
      </c>
      <c r="I24" s="480">
        <v>23</v>
      </c>
      <c r="J24" s="480">
        <v>67</v>
      </c>
      <c r="K24" s="481">
        <v>40</v>
      </c>
      <c r="L24" s="480">
        <v>18</v>
      </c>
      <c r="M24" s="480">
        <v>58</v>
      </c>
      <c r="N24" s="481">
        <v>35</v>
      </c>
      <c r="O24" s="480">
        <v>25</v>
      </c>
      <c r="P24" s="480">
        <v>60</v>
      </c>
      <c r="Q24" s="481">
        <v>37</v>
      </c>
      <c r="R24" s="480">
        <v>21</v>
      </c>
      <c r="S24" s="480">
        <v>58</v>
      </c>
      <c r="T24" s="481">
        <v>30</v>
      </c>
      <c r="U24" s="480">
        <v>25</v>
      </c>
      <c r="V24" s="480">
        <f t="shared" si="2"/>
        <v>55</v>
      </c>
      <c r="W24" s="481">
        <v>127</v>
      </c>
      <c r="X24" s="480">
        <v>58</v>
      </c>
      <c r="Y24" s="480">
        <f t="shared" si="3"/>
        <v>185</v>
      </c>
      <c r="Z24" s="367">
        <v>141</v>
      </c>
      <c r="AA24" s="366">
        <v>72</v>
      </c>
      <c r="AB24" s="366">
        <v>213</v>
      </c>
      <c r="AC24" s="367">
        <v>113</v>
      </c>
      <c r="AD24" s="366">
        <v>81</v>
      </c>
      <c r="AE24" s="366">
        <v>194</v>
      </c>
    </row>
    <row r="25" spans="1:31" ht="11.25">
      <c r="A25" s="358" t="s">
        <v>264</v>
      </c>
      <c r="B25" s="481">
        <v>32</v>
      </c>
      <c r="C25" s="480">
        <v>24</v>
      </c>
      <c r="D25" s="480">
        <v>56</v>
      </c>
      <c r="E25" s="481">
        <v>23</v>
      </c>
      <c r="F25" s="480">
        <v>33</v>
      </c>
      <c r="G25" s="480">
        <v>56</v>
      </c>
      <c r="H25" s="481">
        <v>41</v>
      </c>
      <c r="I25" s="480">
        <v>36</v>
      </c>
      <c r="J25" s="480">
        <v>77</v>
      </c>
      <c r="K25" s="481">
        <v>51</v>
      </c>
      <c r="L25" s="480">
        <v>30</v>
      </c>
      <c r="M25" s="480">
        <v>81</v>
      </c>
      <c r="N25" s="481">
        <v>50</v>
      </c>
      <c r="O25" s="480">
        <v>32</v>
      </c>
      <c r="P25" s="480">
        <v>82</v>
      </c>
      <c r="Q25" s="481">
        <v>54</v>
      </c>
      <c r="R25" s="480">
        <v>44</v>
      </c>
      <c r="S25" s="480">
        <v>98</v>
      </c>
      <c r="T25" s="481">
        <v>58</v>
      </c>
      <c r="U25" s="480">
        <v>31</v>
      </c>
      <c r="V25" s="480">
        <f t="shared" si="2"/>
        <v>89</v>
      </c>
      <c r="W25" s="481">
        <v>112</v>
      </c>
      <c r="X25" s="480">
        <v>79</v>
      </c>
      <c r="Y25" s="480">
        <f t="shared" si="3"/>
        <v>191</v>
      </c>
      <c r="Z25" s="482">
        <v>140</v>
      </c>
      <c r="AA25" s="359">
        <v>76</v>
      </c>
      <c r="AB25" s="366">
        <v>216</v>
      </c>
      <c r="AC25" s="482">
        <v>147</v>
      </c>
      <c r="AD25" s="359">
        <v>78</v>
      </c>
      <c r="AE25" s="366">
        <v>225</v>
      </c>
    </row>
    <row r="26" spans="1:31" ht="11.25">
      <c r="A26" s="358" t="s">
        <v>263</v>
      </c>
      <c r="B26" s="481">
        <v>26</v>
      </c>
      <c r="C26" s="480">
        <v>26</v>
      </c>
      <c r="D26" s="480">
        <v>52</v>
      </c>
      <c r="E26" s="481">
        <v>41</v>
      </c>
      <c r="F26" s="480">
        <v>47</v>
      </c>
      <c r="G26" s="480">
        <v>88</v>
      </c>
      <c r="H26" s="481">
        <v>37</v>
      </c>
      <c r="I26" s="480">
        <v>38</v>
      </c>
      <c r="J26" s="480">
        <v>75</v>
      </c>
      <c r="K26" s="481">
        <v>47</v>
      </c>
      <c r="L26" s="480">
        <v>49</v>
      </c>
      <c r="M26" s="480">
        <v>96</v>
      </c>
      <c r="N26" s="481">
        <v>57</v>
      </c>
      <c r="O26" s="480">
        <v>40</v>
      </c>
      <c r="P26" s="480">
        <v>97</v>
      </c>
      <c r="Q26" s="481">
        <v>62</v>
      </c>
      <c r="R26" s="480">
        <v>41</v>
      </c>
      <c r="S26" s="480">
        <v>103</v>
      </c>
      <c r="T26" s="481">
        <v>50</v>
      </c>
      <c r="U26" s="480">
        <v>65</v>
      </c>
      <c r="V26" s="480">
        <f t="shared" si="2"/>
        <v>115</v>
      </c>
      <c r="W26" s="481">
        <v>136</v>
      </c>
      <c r="X26" s="480">
        <v>94</v>
      </c>
      <c r="Y26" s="480">
        <f t="shared" si="3"/>
        <v>230</v>
      </c>
      <c r="Z26" s="482">
        <v>133</v>
      </c>
      <c r="AA26" s="359">
        <v>106</v>
      </c>
      <c r="AB26" s="366">
        <v>239</v>
      </c>
      <c r="AC26" s="482">
        <v>150</v>
      </c>
      <c r="AD26" s="359">
        <v>86</v>
      </c>
      <c r="AE26" s="366">
        <v>236</v>
      </c>
    </row>
    <row r="27" spans="1:31" ht="11.25">
      <c r="A27" s="358" t="s">
        <v>262</v>
      </c>
      <c r="B27" s="481">
        <v>49</v>
      </c>
      <c r="C27" s="480">
        <v>38</v>
      </c>
      <c r="D27" s="480">
        <v>87</v>
      </c>
      <c r="E27" s="481">
        <v>49</v>
      </c>
      <c r="F27" s="480">
        <v>55</v>
      </c>
      <c r="G27" s="480">
        <v>104</v>
      </c>
      <c r="H27" s="481">
        <v>54</v>
      </c>
      <c r="I27" s="480">
        <v>65</v>
      </c>
      <c r="J27" s="480">
        <v>119</v>
      </c>
      <c r="K27" s="481">
        <v>49</v>
      </c>
      <c r="L27" s="480">
        <v>72</v>
      </c>
      <c r="M27" s="480">
        <v>121</v>
      </c>
      <c r="N27" s="481">
        <v>67</v>
      </c>
      <c r="O27" s="480">
        <v>80</v>
      </c>
      <c r="P27" s="480">
        <v>147</v>
      </c>
      <c r="Q27" s="481">
        <v>73</v>
      </c>
      <c r="R27" s="480">
        <v>85</v>
      </c>
      <c r="S27" s="480">
        <v>158</v>
      </c>
      <c r="T27" s="481">
        <v>100</v>
      </c>
      <c r="U27" s="480">
        <v>75</v>
      </c>
      <c r="V27" s="480">
        <f t="shared" si="2"/>
        <v>175</v>
      </c>
      <c r="W27" s="481">
        <v>136</v>
      </c>
      <c r="X27" s="480">
        <v>131</v>
      </c>
      <c r="Y27" s="480">
        <f t="shared" si="3"/>
        <v>267</v>
      </c>
      <c r="Z27" s="482">
        <v>161</v>
      </c>
      <c r="AA27" s="359">
        <v>125</v>
      </c>
      <c r="AB27" s="366">
        <v>286</v>
      </c>
      <c r="AC27" s="482">
        <v>136</v>
      </c>
      <c r="AD27" s="359">
        <v>145</v>
      </c>
      <c r="AE27" s="366">
        <v>281</v>
      </c>
    </row>
    <row r="28" spans="1:31" ht="11.25">
      <c r="A28" s="358" t="s">
        <v>261</v>
      </c>
      <c r="B28" s="479">
        <v>77</v>
      </c>
      <c r="C28" s="478">
        <v>60</v>
      </c>
      <c r="D28" s="480">
        <v>137</v>
      </c>
      <c r="E28" s="481">
        <v>77</v>
      </c>
      <c r="F28" s="480">
        <v>66</v>
      </c>
      <c r="G28" s="480">
        <v>143</v>
      </c>
      <c r="H28" s="479">
        <v>94</v>
      </c>
      <c r="I28" s="478">
        <v>98</v>
      </c>
      <c r="J28" s="478">
        <v>192</v>
      </c>
      <c r="K28" s="479">
        <v>101</v>
      </c>
      <c r="L28" s="478">
        <v>103</v>
      </c>
      <c r="M28" s="478">
        <v>204</v>
      </c>
      <c r="N28" s="479">
        <v>101</v>
      </c>
      <c r="O28" s="478">
        <v>102</v>
      </c>
      <c r="P28" s="478">
        <v>203</v>
      </c>
      <c r="Q28" s="479">
        <v>87</v>
      </c>
      <c r="R28" s="478">
        <v>95</v>
      </c>
      <c r="S28" s="478">
        <v>182</v>
      </c>
      <c r="T28" s="479">
        <v>114</v>
      </c>
      <c r="U28" s="478">
        <v>133</v>
      </c>
      <c r="V28" s="478">
        <f t="shared" si="2"/>
        <v>247</v>
      </c>
      <c r="W28" s="479">
        <v>178</v>
      </c>
      <c r="X28" s="478">
        <v>141</v>
      </c>
      <c r="Y28" s="478">
        <f t="shared" si="3"/>
        <v>319</v>
      </c>
      <c r="Z28" s="477">
        <v>170</v>
      </c>
      <c r="AA28" s="476">
        <v>149</v>
      </c>
      <c r="AB28" s="366">
        <v>319</v>
      </c>
      <c r="AC28" s="477">
        <v>159</v>
      </c>
      <c r="AD28" s="476">
        <v>135</v>
      </c>
      <c r="AE28" s="366">
        <v>294</v>
      </c>
    </row>
    <row r="29" spans="1:31" s="467" customFormat="1" ht="12">
      <c r="A29" s="408" t="s">
        <v>8</v>
      </c>
      <c r="B29" s="472">
        <v>224</v>
      </c>
      <c r="C29" s="471">
        <v>195</v>
      </c>
      <c r="D29" s="475">
        <v>419</v>
      </c>
      <c r="E29" s="474">
        <v>258</v>
      </c>
      <c r="F29" s="473">
        <v>246</v>
      </c>
      <c r="G29" s="473">
        <v>504</v>
      </c>
      <c r="H29" s="472">
        <v>302</v>
      </c>
      <c r="I29" s="471">
        <v>275</v>
      </c>
      <c r="J29" s="471">
        <v>577</v>
      </c>
      <c r="K29" s="472">
        <v>319</v>
      </c>
      <c r="L29" s="471">
        <v>297</v>
      </c>
      <c r="M29" s="471">
        <v>615</v>
      </c>
      <c r="N29" s="472">
        <v>344</v>
      </c>
      <c r="O29" s="471">
        <v>299</v>
      </c>
      <c r="P29" s="471">
        <v>643</v>
      </c>
      <c r="Q29" s="472">
        <v>339</v>
      </c>
      <c r="R29" s="471">
        <v>311</v>
      </c>
      <c r="S29" s="471">
        <v>650</v>
      </c>
      <c r="T29" s="472">
        <f aca="true" t="shared" si="4" ref="T29:AB29">SUM(T23:T28)</f>
        <v>391</v>
      </c>
      <c r="U29" s="471">
        <f t="shared" si="4"/>
        <v>352</v>
      </c>
      <c r="V29" s="471">
        <f t="shared" si="4"/>
        <v>743</v>
      </c>
      <c r="W29" s="472">
        <f t="shared" si="4"/>
        <v>786</v>
      </c>
      <c r="X29" s="471">
        <f t="shared" si="4"/>
        <v>564</v>
      </c>
      <c r="Y29" s="471">
        <f t="shared" si="4"/>
        <v>1350</v>
      </c>
      <c r="Z29" s="470">
        <f t="shared" si="4"/>
        <v>848</v>
      </c>
      <c r="AA29" s="469">
        <f t="shared" si="4"/>
        <v>604</v>
      </c>
      <c r="AB29" s="468">
        <f t="shared" si="4"/>
        <v>1452</v>
      </c>
      <c r="AC29" s="470">
        <f>SUM(AC23:AC28)</f>
        <v>812</v>
      </c>
      <c r="AD29" s="469">
        <f>SUM(AD23:AD28)</f>
        <v>588</v>
      </c>
      <c r="AE29" s="468">
        <f>SUM(AE23:AE28)</f>
        <v>1400</v>
      </c>
    </row>
    <row r="32" spans="1:10" ht="11.25">
      <c r="A32" s="357"/>
      <c r="J32" s="357"/>
    </row>
    <row r="33" spans="1:10" ht="11.25">
      <c r="A33" s="357"/>
      <c r="J33" s="357"/>
    </row>
  </sheetData>
  <sheetProtection/>
  <mergeCells count="23">
    <mergeCell ref="A2:AE2"/>
    <mergeCell ref="E21:G21"/>
    <mergeCell ref="E5:G5"/>
    <mergeCell ref="H5:J5"/>
    <mergeCell ref="K21:M21"/>
    <mergeCell ref="N5:P5"/>
    <mergeCell ref="B21:D21"/>
    <mergeCell ref="A3:AE3"/>
    <mergeCell ref="Z21:AB21"/>
    <mergeCell ref="T5:V5"/>
    <mergeCell ref="T21:V21"/>
    <mergeCell ref="Q5:S5"/>
    <mergeCell ref="W21:Y21"/>
    <mergeCell ref="Z5:AB5"/>
    <mergeCell ref="Q21:S21"/>
    <mergeCell ref="W5:Y5"/>
    <mergeCell ref="K5:M5"/>
    <mergeCell ref="AC5:AE5"/>
    <mergeCell ref="AC21:AE21"/>
    <mergeCell ref="A19:AE19"/>
    <mergeCell ref="N21:P21"/>
    <mergeCell ref="B5:D5"/>
    <mergeCell ref="H21:J21"/>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dimension ref="A1:R66"/>
  <sheetViews>
    <sheetView zoomScalePageLayoutView="0" workbookViewId="0" topLeftCell="A1">
      <selection activeCell="AB42" sqref="AB42"/>
    </sheetView>
  </sheetViews>
  <sheetFormatPr defaultColWidth="9.140625" defaultRowHeight="12" customHeight="1"/>
  <cols>
    <col min="1" max="1" width="23.8515625" style="411" customWidth="1"/>
    <col min="2" max="15" width="7.00390625" style="411" customWidth="1"/>
    <col min="16" max="16" width="7.00390625" style="412" customWidth="1"/>
    <col min="17" max="17" width="9.140625" style="412" customWidth="1"/>
    <col min="18" max="16384" width="9.140625" style="411" customWidth="1"/>
  </cols>
  <sheetData>
    <row r="1" ht="12" customHeight="1">
      <c r="A1" s="36" t="s">
        <v>292</v>
      </c>
    </row>
    <row r="2" spans="1:16" ht="12" customHeight="1">
      <c r="A2" s="548" t="s">
        <v>252</v>
      </c>
      <c r="B2" s="548"/>
      <c r="C2" s="548"/>
      <c r="D2" s="548"/>
      <c r="E2" s="548"/>
      <c r="F2" s="548"/>
      <c r="G2" s="548"/>
      <c r="H2" s="548"/>
      <c r="I2" s="548"/>
      <c r="J2" s="548"/>
      <c r="K2" s="548"/>
      <c r="L2" s="548"/>
      <c r="M2" s="548"/>
      <c r="N2" s="548"/>
      <c r="O2" s="548"/>
      <c r="P2" s="548"/>
    </row>
    <row r="3" spans="1:16" ht="12" customHeight="1">
      <c r="A3" s="455" t="s">
        <v>253</v>
      </c>
      <c r="B3" s="454"/>
      <c r="C3" s="453"/>
      <c r="D3" s="453"/>
      <c r="E3" s="453"/>
      <c r="F3" s="453"/>
      <c r="G3" s="453"/>
      <c r="H3" s="453"/>
      <c r="I3" s="453"/>
      <c r="J3" s="453"/>
      <c r="K3" s="453"/>
      <c r="L3" s="453"/>
      <c r="M3" s="453"/>
      <c r="N3" s="453"/>
      <c r="O3" s="453"/>
      <c r="P3" s="452"/>
    </row>
    <row r="4" ht="12" customHeight="1" thickBot="1"/>
    <row r="5" spans="1:16" ht="12" customHeight="1">
      <c r="A5" s="451"/>
      <c r="B5" s="448" t="s">
        <v>108</v>
      </c>
      <c r="C5" s="450"/>
      <c r="D5" s="449"/>
      <c r="E5" s="447" t="s">
        <v>60</v>
      </c>
      <c r="F5" s="450"/>
      <c r="G5" s="449"/>
      <c r="H5" s="447" t="s">
        <v>2</v>
      </c>
      <c r="I5" s="450"/>
      <c r="J5" s="449"/>
      <c r="K5" s="447" t="s">
        <v>3</v>
      </c>
      <c r="L5" s="450"/>
      <c r="M5" s="449"/>
      <c r="N5" s="448" t="s">
        <v>8</v>
      </c>
      <c r="O5" s="447"/>
      <c r="P5" s="447"/>
    </row>
    <row r="6" spans="1:16" ht="12" customHeight="1">
      <c r="A6" s="412"/>
      <c r="B6" s="464" t="s">
        <v>12</v>
      </c>
      <c r="C6" s="463"/>
      <c r="D6" s="462"/>
      <c r="E6" s="464" t="s">
        <v>234</v>
      </c>
      <c r="F6" s="463"/>
      <c r="G6" s="462"/>
      <c r="H6" s="442"/>
      <c r="I6" s="358"/>
      <c r="J6" s="443"/>
      <c r="K6" s="442"/>
      <c r="L6" s="358"/>
      <c r="M6" s="443"/>
      <c r="N6" s="442"/>
      <c r="O6" s="358"/>
      <c r="P6" s="358"/>
    </row>
    <row r="7" spans="1:17" s="439" customFormat="1" ht="12" customHeight="1">
      <c r="A7" s="441"/>
      <c r="B7" s="410" t="s">
        <v>53</v>
      </c>
      <c r="C7" s="409" t="s">
        <v>54</v>
      </c>
      <c r="D7" s="440" t="s">
        <v>55</v>
      </c>
      <c r="E7" s="410" t="s">
        <v>53</v>
      </c>
      <c r="F7" s="409" t="s">
        <v>54</v>
      </c>
      <c r="G7" s="440" t="s">
        <v>55</v>
      </c>
      <c r="H7" s="410" t="s">
        <v>53</v>
      </c>
      <c r="I7" s="409" t="s">
        <v>54</v>
      </c>
      <c r="J7" s="440" t="s">
        <v>55</v>
      </c>
      <c r="K7" s="410" t="s">
        <v>53</v>
      </c>
      <c r="L7" s="409" t="s">
        <v>54</v>
      </c>
      <c r="M7" s="440" t="s">
        <v>55</v>
      </c>
      <c r="N7" s="410" t="s">
        <v>53</v>
      </c>
      <c r="O7" s="409" t="s">
        <v>54</v>
      </c>
      <c r="P7" s="409" t="s">
        <v>55</v>
      </c>
      <c r="Q7" s="438"/>
    </row>
    <row r="8" spans="1:17" s="439" customFormat="1" ht="5.25" customHeight="1">
      <c r="A8" s="438"/>
      <c r="B8" s="436"/>
      <c r="C8" s="435"/>
      <c r="D8" s="437"/>
      <c r="E8" s="436"/>
      <c r="F8" s="435"/>
      <c r="G8" s="437"/>
      <c r="H8" s="436"/>
      <c r="I8" s="435"/>
      <c r="J8" s="437"/>
      <c r="K8" s="436"/>
      <c r="L8" s="435"/>
      <c r="M8" s="437"/>
      <c r="N8" s="436"/>
      <c r="O8" s="435"/>
      <c r="P8" s="435"/>
      <c r="Q8" s="438"/>
    </row>
    <row r="9" spans="1:17" ht="12" customHeight="1">
      <c r="A9" s="420" t="s">
        <v>17</v>
      </c>
      <c r="B9" s="431"/>
      <c r="C9" s="430"/>
      <c r="D9" s="432"/>
      <c r="E9" s="431"/>
      <c r="F9" s="430"/>
      <c r="G9" s="432"/>
      <c r="H9" s="431"/>
      <c r="I9" s="430"/>
      <c r="J9" s="432"/>
      <c r="K9" s="431"/>
      <c r="L9" s="430"/>
      <c r="M9" s="432"/>
      <c r="N9" s="431"/>
      <c r="O9" s="430"/>
      <c r="P9" s="429"/>
      <c r="Q9" s="411"/>
    </row>
    <row r="10" spans="1:17" ht="12" customHeight="1">
      <c r="A10" s="412" t="s">
        <v>248</v>
      </c>
      <c r="B10" s="417">
        <v>0</v>
      </c>
      <c r="C10" s="418">
        <v>0</v>
      </c>
      <c r="D10" s="419">
        <v>0</v>
      </c>
      <c r="E10" s="427">
        <v>136</v>
      </c>
      <c r="F10" s="426">
        <v>130</v>
      </c>
      <c r="G10" s="461">
        <v>266</v>
      </c>
      <c r="H10" s="427">
        <v>0</v>
      </c>
      <c r="I10" s="426">
        <v>0</v>
      </c>
      <c r="J10" s="461">
        <v>0</v>
      </c>
      <c r="K10" s="427">
        <v>444</v>
      </c>
      <c r="L10" s="426">
        <v>444</v>
      </c>
      <c r="M10" s="461">
        <v>888</v>
      </c>
      <c r="N10" s="417">
        <f aca="true" t="shared" si="0" ref="N10:P12">SUM(K10,H10,E10,B10)</f>
        <v>580</v>
      </c>
      <c r="O10" s="418">
        <f t="shared" si="0"/>
        <v>574</v>
      </c>
      <c r="P10" s="416">
        <f t="shared" si="0"/>
        <v>1154</v>
      </c>
      <c r="Q10" s="411"/>
    </row>
    <row r="11" spans="1:17" ht="12" customHeight="1">
      <c r="A11" s="412" t="s">
        <v>247</v>
      </c>
      <c r="B11" s="417">
        <v>0</v>
      </c>
      <c r="C11" s="418">
        <v>0</v>
      </c>
      <c r="D11" s="419">
        <v>0</v>
      </c>
      <c r="E11" s="427">
        <v>0</v>
      </c>
      <c r="F11" s="426">
        <v>0</v>
      </c>
      <c r="G11" s="461">
        <v>0</v>
      </c>
      <c r="H11" s="427">
        <v>0</v>
      </c>
      <c r="I11" s="426">
        <v>0</v>
      </c>
      <c r="J11" s="461">
        <v>0</v>
      </c>
      <c r="K11" s="427">
        <v>0</v>
      </c>
      <c r="L11" s="426">
        <v>0</v>
      </c>
      <c r="M11" s="461">
        <v>0</v>
      </c>
      <c r="N11" s="417">
        <f t="shared" si="0"/>
        <v>0</v>
      </c>
      <c r="O11" s="418">
        <f t="shared" si="0"/>
        <v>0</v>
      </c>
      <c r="P11" s="416">
        <f t="shared" si="0"/>
        <v>0</v>
      </c>
      <c r="Q11" s="411"/>
    </row>
    <row r="12" spans="1:16" s="460" customFormat="1" ht="12" customHeight="1">
      <c r="A12" s="408" t="s">
        <v>8</v>
      </c>
      <c r="B12" s="415">
        <v>0</v>
      </c>
      <c r="C12" s="414">
        <v>0</v>
      </c>
      <c r="D12" s="428">
        <v>0</v>
      </c>
      <c r="E12" s="415">
        <f>SUM(E10:E11)</f>
        <v>136</v>
      </c>
      <c r="F12" s="414">
        <f>SUM(F10:F11)</f>
        <v>130</v>
      </c>
      <c r="G12" s="428">
        <f>SUM(G10:G11)</f>
        <v>266</v>
      </c>
      <c r="H12" s="415">
        <v>0</v>
      </c>
      <c r="I12" s="414">
        <v>0</v>
      </c>
      <c r="J12" s="428">
        <v>0</v>
      </c>
      <c r="K12" s="415">
        <f>SUM(K10:K11)</f>
        <v>444</v>
      </c>
      <c r="L12" s="414">
        <f>SUM(L10:L11)</f>
        <v>444</v>
      </c>
      <c r="M12" s="414">
        <f>SUM(M10:M11)</f>
        <v>888</v>
      </c>
      <c r="N12" s="415">
        <f t="shared" si="0"/>
        <v>580</v>
      </c>
      <c r="O12" s="414">
        <f t="shared" si="0"/>
        <v>574</v>
      </c>
      <c r="P12" s="414">
        <f t="shared" si="0"/>
        <v>1154</v>
      </c>
    </row>
    <row r="13" spans="1:17" ht="12" customHeight="1">
      <c r="A13" s="412"/>
      <c r="B13" s="417"/>
      <c r="C13" s="418"/>
      <c r="D13" s="419"/>
      <c r="E13" s="427"/>
      <c r="F13" s="426"/>
      <c r="G13" s="461"/>
      <c r="H13" s="427"/>
      <c r="I13" s="426"/>
      <c r="J13" s="461"/>
      <c r="K13" s="427"/>
      <c r="L13" s="426"/>
      <c r="M13" s="461"/>
      <c r="N13" s="417"/>
      <c r="O13" s="418"/>
      <c r="P13" s="416"/>
      <c r="Q13" s="411"/>
    </row>
    <row r="14" spans="1:17" ht="12" customHeight="1">
      <c r="A14" s="420" t="s">
        <v>21</v>
      </c>
      <c r="B14" s="417"/>
      <c r="C14" s="418"/>
      <c r="D14" s="419"/>
      <c r="E14" s="427"/>
      <c r="F14" s="426"/>
      <c r="G14" s="461"/>
      <c r="H14" s="427"/>
      <c r="I14" s="426"/>
      <c r="J14" s="461"/>
      <c r="K14" s="427"/>
      <c r="L14" s="426"/>
      <c r="M14" s="461"/>
      <c r="N14" s="417"/>
      <c r="O14" s="418"/>
      <c r="P14" s="416"/>
      <c r="Q14" s="411"/>
    </row>
    <row r="15" spans="1:17" ht="12" customHeight="1">
      <c r="A15" s="412" t="s">
        <v>248</v>
      </c>
      <c r="B15" s="417">
        <v>0</v>
      </c>
      <c r="C15" s="418">
        <v>0</v>
      </c>
      <c r="D15" s="419">
        <v>0</v>
      </c>
      <c r="E15" s="427">
        <v>222</v>
      </c>
      <c r="F15" s="426">
        <v>225</v>
      </c>
      <c r="G15" s="461">
        <v>447</v>
      </c>
      <c r="H15" s="427">
        <v>0</v>
      </c>
      <c r="I15" s="426">
        <v>0</v>
      </c>
      <c r="J15" s="461">
        <v>0</v>
      </c>
      <c r="K15" s="427">
        <v>632</v>
      </c>
      <c r="L15" s="426">
        <v>660</v>
      </c>
      <c r="M15" s="461">
        <v>1292</v>
      </c>
      <c r="N15" s="417">
        <f aca="true" t="shared" si="1" ref="N15:P17">SUM(K15,H15,E15,B15)</f>
        <v>854</v>
      </c>
      <c r="O15" s="418">
        <f t="shared" si="1"/>
        <v>885</v>
      </c>
      <c r="P15" s="416">
        <f t="shared" si="1"/>
        <v>1739</v>
      </c>
      <c r="Q15" s="411"/>
    </row>
    <row r="16" spans="1:17" ht="12" customHeight="1">
      <c r="A16" s="412" t="s">
        <v>247</v>
      </c>
      <c r="B16" s="417"/>
      <c r="C16" s="418">
        <v>0</v>
      </c>
      <c r="D16" s="419">
        <v>0</v>
      </c>
      <c r="E16" s="427">
        <v>0</v>
      </c>
      <c r="F16" s="426">
        <v>0</v>
      </c>
      <c r="G16" s="461">
        <v>0</v>
      </c>
      <c r="H16" s="427">
        <v>0</v>
      </c>
      <c r="I16" s="426">
        <v>0</v>
      </c>
      <c r="J16" s="461">
        <v>0</v>
      </c>
      <c r="K16" s="427">
        <v>0</v>
      </c>
      <c r="L16" s="426">
        <v>0</v>
      </c>
      <c r="M16" s="461">
        <v>0</v>
      </c>
      <c r="N16" s="417">
        <f t="shared" si="1"/>
        <v>0</v>
      </c>
      <c r="O16" s="418">
        <f t="shared" si="1"/>
        <v>0</v>
      </c>
      <c r="P16" s="416">
        <f t="shared" si="1"/>
        <v>0</v>
      </c>
      <c r="Q16" s="411"/>
    </row>
    <row r="17" spans="1:16" s="460" customFormat="1" ht="12" customHeight="1">
      <c r="A17" s="408" t="s">
        <v>8</v>
      </c>
      <c r="B17" s="415">
        <v>0</v>
      </c>
      <c r="C17" s="414">
        <v>0</v>
      </c>
      <c r="D17" s="428">
        <v>0</v>
      </c>
      <c r="E17" s="415">
        <f>SUM(E15:E16)</f>
        <v>222</v>
      </c>
      <c r="F17" s="414">
        <f>SUM(F15:F16)</f>
        <v>225</v>
      </c>
      <c r="G17" s="428">
        <f>SUM(G15:G16)</f>
        <v>447</v>
      </c>
      <c r="H17" s="415">
        <v>0</v>
      </c>
      <c r="I17" s="414">
        <v>0</v>
      </c>
      <c r="J17" s="428">
        <v>0</v>
      </c>
      <c r="K17" s="415">
        <f>SUM(K15:K16)</f>
        <v>632</v>
      </c>
      <c r="L17" s="414">
        <f>SUM(L15:L16)</f>
        <v>660</v>
      </c>
      <c r="M17" s="428">
        <f>SUM(M15:M16)</f>
        <v>1292</v>
      </c>
      <c r="N17" s="415">
        <f t="shared" si="1"/>
        <v>854</v>
      </c>
      <c r="O17" s="414">
        <f t="shared" si="1"/>
        <v>885</v>
      </c>
      <c r="P17" s="414">
        <f t="shared" si="1"/>
        <v>1739</v>
      </c>
    </row>
    <row r="18" spans="1:17" ht="12" customHeight="1">
      <c r="A18" s="412"/>
      <c r="B18" s="417"/>
      <c r="C18" s="418"/>
      <c r="D18" s="419"/>
      <c r="E18" s="417"/>
      <c r="F18" s="418"/>
      <c r="G18" s="419"/>
      <c r="H18" s="417"/>
      <c r="I18" s="418"/>
      <c r="J18" s="419"/>
      <c r="K18" s="417"/>
      <c r="L18" s="418"/>
      <c r="M18" s="419"/>
      <c r="N18" s="417"/>
      <c r="O18" s="418"/>
      <c r="P18" s="416"/>
      <c r="Q18" s="411"/>
    </row>
    <row r="19" spans="1:17" ht="12" customHeight="1">
      <c r="A19" s="420" t="s">
        <v>56</v>
      </c>
      <c r="B19" s="417"/>
      <c r="C19" s="418"/>
      <c r="D19" s="419"/>
      <c r="E19" s="417"/>
      <c r="F19" s="418"/>
      <c r="G19" s="419"/>
      <c r="H19" s="417"/>
      <c r="I19" s="418"/>
      <c r="J19" s="419"/>
      <c r="K19" s="417"/>
      <c r="L19" s="418"/>
      <c r="M19" s="419"/>
      <c r="N19" s="417"/>
      <c r="O19" s="418"/>
      <c r="P19" s="416"/>
      <c r="Q19" s="411"/>
    </row>
    <row r="20" spans="1:17" ht="12" customHeight="1">
      <c r="A20" s="412" t="s">
        <v>248</v>
      </c>
      <c r="B20" s="417">
        <v>0</v>
      </c>
      <c r="C20" s="418">
        <v>0</v>
      </c>
      <c r="D20" s="419">
        <v>0</v>
      </c>
      <c r="E20" s="417">
        <v>0</v>
      </c>
      <c r="F20" s="418">
        <v>0</v>
      </c>
      <c r="G20" s="419">
        <v>0</v>
      </c>
      <c r="H20" s="417">
        <v>0</v>
      </c>
      <c r="I20" s="418">
        <v>0</v>
      </c>
      <c r="J20" s="419">
        <v>0</v>
      </c>
      <c r="K20" s="417">
        <v>0</v>
      </c>
      <c r="L20" s="418">
        <v>0</v>
      </c>
      <c r="M20" s="419">
        <v>0</v>
      </c>
      <c r="N20" s="417">
        <f aca="true" t="shared" si="2" ref="N20:P22">SUM(K20,H20,E20,B20)</f>
        <v>0</v>
      </c>
      <c r="O20" s="418">
        <f t="shared" si="2"/>
        <v>0</v>
      </c>
      <c r="P20" s="416">
        <f t="shared" si="2"/>
        <v>0</v>
      </c>
      <c r="Q20" s="411"/>
    </row>
    <row r="21" spans="1:17" ht="12" customHeight="1">
      <c r="A21" s="412" t="s">
        <v>247</v>
      </c>
      <c r="B21" s="417">
        <v>0</v>
      </c>
      <c r="C21" s="418">
        <v>0</v>
      </c>
      <c r="D21" s="419">
        <v>0</v>
      </c>
      <c r="E21" s="417">
        <v>0</v>
      </c>
      <c r="F21" s="418">
        <v>0</v>
      </c>
      <c r="G21" s="419">
        <v>0</v>
      </c>
      <c r="H21" s="417">
        <v>0</v>
      </c>
      <c r="I21" s="418">
        <v>0</v>
      </c>
      <c r="J21" s="419">
        <v>0</v>
      </c>
      <c r="K21" s="417">
        <v>0</v>
      </c>
      <c r="L21" s="418">
        <v>0</v>
      </c>
      <c r="M21" s="419">
        <v>0</v>
      </c>
      <c r="N21" s="417">
        <f t="shared" si="2"/>
        <v>0</v>
      </c>
      <c r="O21" s="418">
        <f t="shared" si="2"/>
        <v>0</v>
      </c>
      <c r="P21" s="416">
        <f t="shared" si="2"/>
        <v>0</v>
      </c>
      <c r="Q21" s="411"/>
    </row>
    <row r="22" spans="1:16" s="458" customFormat="1" ht="12" customHeight="1">
      <c r="A22" s="408" t="s">
        <v>8</v>
      </c>
      <c r="B22" s="415">
        <v>0</v>
      </c>
      <c r="C22" s="414">
        <v>0</v>
      </c>
      <c r="D22" s="414">
        <v>0</v>
      </c>
      <c r="E22" s="415">
        <v>0</v>
      </c>
      <c r="F22" s="414">
        <v>0</v>
      </c>
      <c r="G22" s="414">
        <v>0</v>
      </c>
      <c r="H22" s="415">
        <v>0</v>
      </c>
      <c r="I22" s="414">
        <v>0</v>
      </c>
      <c r="J22" s="414">
        <v>0</v>
      </c>
      <c r="K22" s="415">
        <v>0</v>
      </c>
      <c r="L22" s="414">
        <v>0</v>
      </c>
      <c r="M22" s="414">
        <v>0</v>
      </c>
      <c r="N22" s="415">
        <f t="shared" si="2"/>
        <v>0</v>
      </c>
      <c r="O22" s="414">
        <f t="shared" si="2"/>
        <v>0</v>
      </c>
      <c r="P22" s="414">
        <f t="shared" si="2"/>
        <v>0</v>
      </c>
    </row>
    <row r="23" spans="1:17" ht="12" customHeight="1">
      <c r="A23" s="425"/>
      <c r="B23" s="423"/>
      <c r="C23" s="422"/>
      <c r="D23" s="424"/>
      <c r="E23" s="423"/>
      <c r="F23" s="422"/>
      <c r="G23" s="424"/>
      <c r="H23" s="423"/>
      <c r="I23" s="422"/>
      <c r="J23" s="424"/>
      <c r="K23" s="423"/>
      <c r="L23" s="422"/>
      <c r="M23" s="424"/>
      <c r="N23" s="423"/>
      <c r="O23" s="422"/>
      <c r="P23" s="421"/>
      <c r="Q23" s="411"/>
    </row>
    <row r="24" spans="1:17" ht="12" customHeight="1">
      <c r="A24" s="420" t="s">
        <v>249</v>
      </c>
      <c r="B24" s="417"/>
      <c r="C24" s="418"/>
      <c r="D24" s="419"/>
      <c r="E24" s="417"/>
      <c r="F24" s="418"/>
      <c r="G24" s="419"/>
      <c r="H24" s="417"/>
      <c r="I24" s="418"/>
      <c r="J24" s="419"/>
      <c r="K24" s="417"/>
      <c r="L24" s="418"/>
      <c r="M24" s="419"/>
      <c r="N24" s="417"/>
      <c r="O24" s="418"/>
      <c r="P24" s="416"/>
      <c r="Q24" s="411"/>
    </row>
    <row r="25" spans="1:17" ht="12" customHeight="1">
      <c r="A25" s="412" t="s">
        <v>248</v>
      </c>
      <c r="B25" s="417">
        <f aca="true" t="shared" si="3" ref="B25:P25">SUM(B20,B15,B10)</f>
        <v>0</v>
      </c>
      <c r="C25" s="418">
        <f t="shared" si="3"/>
        <v>0</v>
      </c>
      <c r="D25" s="416">
        <f t="shared" si="3"/>
        <v>0</v>
      </c>
      <c r="E25" s="417">
        <f t="shared" si="3"/>
        <v>358</v>
      </c>
      <c r="F25" s="416">
        <f t="shared" si="3"/>
        <v>355</v>
      </c>
      <c r="G25" s="416">
        <f t="shared" si="3"/>
        <v>713</v>
      </c>
      <c r="H25" s="417">
        <f t="shared" si="3"/>
        <v>0</v>
      </c>
      <c r="I25" s="418">
        <f t="shared" si="3"/>
        <v>0</v>
      </c>
      <c r="J25" s="416">
        <f t="shared" si="3"/>
        <v>0</v>
      </c>
      <c r="K25" s="417">
        <f t="shared" si="3"/>
        <v>1076</v>
      </c>
      <c r="L25" s="416">
        <f t="shared" si="3"/>
        <v>1104</v>
      </c>
      <c r="M25" s="416">
        <f t="shared" si="3"/>
        <v>2180</v>
      </c>
      <c r="N25" s="417">
        <f t="shared" si="3"/>
        <v>1434</v>
      </c>
      <c r="O25" s="416">
        <f t="shared" si="3"/>
        <v>1459</v>
      </c>
      <c r="P25" s="416">
        <f t="shared" si="3"/>
        <v>2893</v>
      </c>
      <c r="Q25" s="411"/>
    </row>
    <row r="26" spans="1:17" ht="12" customHeight="1">
      <c r="A26" s="412" t="s">
        <v>247</v>
      </c>
      <c r="B26" s="417">
        <f aca="true" t="shared" si="4" ref="B26:P26">SUM(B21,B16,B11)</f>
        <v>0</v>
      </c>
      <c r="C26" s="416">
        <f t="shared" si="4"/>
        <v>0</v>
      </c>
      <c r="D26" s="416">
        <f t="shared" si="4"/>
        <v>0</v>
      </c>
      <c r="E26" s="417">
        <f t="shared" si="4"/>
        <v>0</v>
      </c>
      <c r="F26" s="416">
        <f t="shared" si="4"/>
        <v>0</v>
      </c>
      <c r="G26" s="416">
        <f t="shared" si="4"/>
        <v>0</v>
      </c>
      <c r="H26" s="417">
        <f t="shared" si="4"/>
        <v>0</v>
      </c>
      <c r="I26" s="416">
        <f t="shared" si="4"/>
        <v>0</v>
      </c>
      <c r="J26" s="416">
        <f t="shared" si="4"/>
        <v>0</v>
      </c>
      <c r="K26" s="417">
        <f t="shared" si="4"/>
        <v>0</v>
      </c>
      <c r="L26" s="416">
        <f t="shared" si="4"/>
        <v>0</v>
      </c>
      <c r="M26" s="416">
        <f t="shared" si="4"/>
        <v>0</v>
      </c>
      <c r="N26" s="417">
        <f t="shared" si="4"/>
        <v>0</v>
      </c>
      <c r="O26" s="416">
        <f t="shared" si="4"/>
        <v>0</v>
      </c>
      <c r="P26" s="416">
        <f t="shared" si="4"/>
        <v>0</v>
      </c>
      <c r="Q26" s="411"/>
    </row>
    <row r="27" spans="1:18" s="458" customFormat="1" ht="12" customHeight="1">
      <c r="A27" s="408" t="s">
        <v>8</v>
      </c>
      <c r="B27" s="415">
        <f aca="true" t="shared" si="5" ref="B27:P27">SUM(B22,B17,B12)</f>
        <v>0</v>
      </c>
      <c r="C27" s="414">
        <f t="shared" si="5"/>
        <v>0</v>
      </c>
      <c r="D27" s="414">
        <f t="shared" si="5"/>
        <v>0</v>
      </c>
      <c r="E27" s="415">
        <f t="shared" si="5"/>
        <v>358</v>
      </c>
      <c r="F27" s="414">
        <f t="shared" si="5"/>
        <v>355</v>
      </c>
      <c r="G27" s="414">
        <f t="shared" si="5"/>
        <v>713</v>
      </c>
      <c r="H27" s="415">
        <f t="shared" si="5"/>
        <v>0</v>
      </c>
      <c r="I27" s="414">
        <f t="shared" si="5"/>
        <v>0</v>
      </c>
      <c r="J27" s="414">
        <f t="shared" si="5"/>
        <v>0</v>
      </c>
      <c r="K27" s="415">
        <f t="shared" si="5"/>
        <v>1076</v>
      </c>
      <c r="L27" s="414">
        <f t="shared" si="5"/>
        <v>1104</v>
      </c>
      <c r="M27" s="414">
        <f t="shared" si="5"/>
        <v>2180</v>
      </c>
      <c r="N27" s="415">
        <f t="shared" si="5"/>
        <v>1434</v>
      </c>
      <c r="O27" s="414">
        <f t="shared" si="5"/>
        <v>1459</v>
      </c>
      <c r="P27" s="414">
        <f t="shared" si="5"/>
        <v>2893</v>
      </c>
      <c r="R27" s="459"/>
    </row>
    <row r="29" ht="12" customHeight="1">
      <c r="A29" s="411" t="s">
        <v>246</v>
      </c>
    </row>
    <row r="30" ht="12" customHeight="1">
      <c r="A30" s="411" t="s">
        <v>245</v>
      </c>
    </row>
    <row r="31" spans="1:17" s="466" customFormat="1" ht="25.5" customHeight="1">
      <c r="A31" s="549" t="s">
        <v>295</v>
      </c>
      <c r="B31" s="549"/>
      <c r="C31" s="549"/>
      <c r="D31" s="549"/>
      <c r="E31" s="549"/>
      <c r="F31" s="549"/>
      <c r="G31" s="549"/>
      <c r="H31" s="549"/>
      <c r="I31" s="549"/>
      <c r="J31" s="549"/>
      <c r="K31" s="549"/>
      <c r="L31" s="549"/>
      <c r="M31" s="549"/>
      <c r="N31" s="549"/>
      <c r="O31" s="549"/>
      <c r="P31" s="549"/>
      <c r="Q31" s="465"/>
    </row>
    <row r="32" spans="1:17" s="357" customFormat="1" ht="12" customHeight="1">
      <c r="A32" s="550" t="s">
        <v>107</v>
      </c>
      <c r="B32" s="550"/>
      <c r="C32" s="550"/>
      <c r="D32" s="550"/>
      <c r="E32" s="550"/>
      <c r="F32" s="550"/>
      <c r="G32" s="550"/>
      <c r="H32" s="550"/>
      <c r="I32" s="550"/>
      <c r="J32" s="550"/>
      <c r="K32" s="550"/>
      <c r="L32" s="550"/>
      <c r="M32" s="550"/>
      <c r="N32" s="550"/>
      <c r="O32" s="550"/>
      <c r="P32" s="550"/>
      <c r="Q32" s="358"/>
    </row>
    <row r="35" spans="1:2" ht="12" customHeight="1">
      <c r="A35" s="36" t="s">
        <v>292</v>
      </c>
      <c r="B35" s="457"/>
    </row>
    <row r="36" spans="1:16" ht="12" customHeight="1">
      <c r="A36" s="455" t="s">
        <v>252</v>
      </c>
      <c r="B36" s="453"/>
      <c r="C36" s="453"/>
      <c r="D36" s="453"/>
      <c r="E36" s="453"/>
      <c r="F36" s="453"/>
      <c r="G36" s="453"/>
      <c r="H36" s="453"/>
      <c r="I36" s="453"/>
      <c r="J36" s="453"/>
      <c r="K36" s="453"/>
      <c r="L36" s="453"/>
      <c r="M36" s="454"/>
      <c r="N36" s="454"/>
      <c r="O36" s="454"/>
      <c r="P36" s="456"/>
    </row>
    <row r="37" spans="1:16" ht="12" customHeight="1">
      <c r="A37" s="455" t="s">
        <v>251</v>
      </c>
      <c r="B37" s="454"/>
      <c r="C37" s="453"/>
      <c r="D37" s="453"/>
      <c r="E37" s="453"/>
      <c r="F37" s="453"/>
      <c r="G37" s="453"/>
      <c r="H37" s="453"/>
      <c r="I37" s="453"/>
      <c r="J37" s="453"/>
      <c r="K37" s="453"/>
      <c r="L37" s="453"/>
      <c r="M37" s="453"/>
      <c r="N37" s="453"/>
      <c r="O37" s="453"/>
      <c r="P37" s="452"/>
    </row>
    <row r="38" spans="1:16" ht="12" customHeight="1">
      <c r="A38" s="455" t="s">
        <v>250</v>
      </c>
      <c r="B38" s="454"/>
      <c r="C38" s="453"/>
      <c r="D38" s="453"/>
      <c r="E38" s="453"/>
      <c r="F38" s="453"/>
      <c r="G38" s="453"/>
      <c r="H38" s="453"/>
      <c r="I38" s="453"/>
      <c r="J38" s="453"/>
      <c r="K38" s="453"/>
      <c r="L38" s="453"/>
      <c r="M38" s="453"/>
      <c r="N38" s="453"/>
      <c r="O38" s="453"/>
      <c r="P38" s="452"/>
    </row>
    <row r="39" ht="12" customHeight="1" thickBot="1"/>
    <row r="40" spans="1:16" ht="12" customHeight="1">
      <c r="A40" s="451"/>
      <c r="B40" s="448" t="s">
        <v>108</v>
      </c>
      <c r="C40" s="450"/>
      <c r="D40" s="449"/>
      <c r="E40" s="447" t="s">
        <v>60</v>
      </c>
      <c r="F40" s="450"/>
      <c r="G40" s="449"/>
      <c r="H40" s="447" t="s">
        <v>2</v>
      </c>
      <c r="I40" s="450"/>
      <c r="J40" s="449"/>
      <c r="K40" s="447" t="s">
        <v>3</v>
      </c>
      <c r="L40" s="450"/>
      <c r="M40" s="449"/>
      <c r="N40" s="448" t="s">
        <v>8</v>
      </c>
      <c r="O40" s="447"/>
      <c r="P40" s="447"/>
    </row>
    <row r="41" spans="1:16" ht="12" customHeight="1">
      <c r="A41" s="412"/>
      <c r="B41" s="446" t="s">
        <v>12</v>
      </c>
      <c r="C41" s="445"/>
      <c r="D41" s="444"/>
      <c r="E41" s="446" t="s">
        <v>234</v>
      </c>
      <c r="F41" s="445"/>
      <c r="G41" s="444"/>
      <c r="H41" s="442"/>
      <c r="I41" s="358"/>
      <c r="J41" s="443"/>
      <c r="K41" s="442"/>
      <c r="L41" s="358"/>
      <c r="M41" s="443"/>
      <c r="N41" s="442"/>
      <c r="O41" s="358"/>
      <c r="P41" s="358"/>
    </row>
    <row r="42" spans="1:17" s="439" customFormat="1" ht="12" customHeight="1">
      <c r="A42" s="441"/>
      <c r="B42" s="410" t="s">
        <v>53</v>
      </c>
      <c r="C42" s="409" t="s">
        <v>54</v>
      </c>
      <c r="D42" s="440" t="s">
        <v>55</v>
      </c>
      <c r="E42" s="410" t="s">
        <v>53</v>
      </c>
      <c r="F42" s="409" t="s">
        <v>54</v>
      </c>
      <c r="G42" s="440" t="s">
        <v>55</v>
      </c>
      <c r="H42" s="410" t="s">
        <v>53</v>
      </c>
      <c r="I42" s="409" t="s">
        <v>54</v>
      </c>
      <c r="J42" s="440" t="s">
        <v>55</v>
      </c>
      <c r="K42" s="410" t="s">
        <v>53</v>
      </c>
      <c r="L42" s="409" t="s">
        <v>54</v>
      </c>
      <c r="M42" s="440" t="s">
        <v>55</v>
      </c>
      <c r="N42" s="410" t="s">
        <v>53</v>
      </c>
      <c r="O42" s="409" t="s">
        <v>54</v>
      </c>
      <c r="P42" s="409" t="s">
        <v>55</v>
      </c>
      <c r="Q42" s="438"/>
    </row>
    <row r="43" spans="1:16" ht="6" customHeight="1">
      <c r="A43" s="438"/>
      <c r="B43" s="436"/>
      <c r="C43" s="435"/>
      <c r="D43" s="437"/>
      <c r="E43" s="436"/>
      <c r="F43" s="435"/>
      <c r="G43" s="437"/>
      <c r="H43" s="436"/>
      <c r="I43" s="435"/>
      <c r="J43" s="437"/>
      <c r="K43" s="436"/>
      <c r="L43" s="435"/>
      <c r="M43" s="437"/>
      <c r="N43" s="436"/>
      <c r="O43" s="435"/>
      <c r="P43" s="435"/>
    </row>
    <row r="44" spans="1:16" ht="12" customHeight="1">
      <c r="A44" s="420" t="s">
        <v>17</v>
      </c>
      <c r="B44" s="431"/>
      <c r="C44" s="430"/>
      <c r="D44" s="434"/>
      <c r="E44" s="433"/>
      <c r="F44" s="430"/>
      <c r="G44" s="432"/>
      <c r="H44" s="431"/>
      <c r="I44" s="430"/>
      <c r="J44" s="432"/>
      <c r="K44" s="431"/>
      <c r="L44" s="430"/>
      <c r="M44" s="432"/>
      <c r="N44" s="431"/>
      <c r="O44" s="430"/>
      <c r="P44" s="429"/>
    </row>
    <row r="45" spans="1:17" ht="12" customHeight="1">
      <c r="A45" s="412" t="s">
        <v>248</v>
      </c>
      <c r="B45" s="427">
        <v>31</v>
      </c>
      <c r="C45" s="426">
        <v>38</v>
      </c>
      <c r="D45" s="461">
        <v>69</v>
      </c>
      <c r="E45" s="417">
        <v>0</v>
      </c>
      <c r="F45" s="418">
        <v>0</v>
      </c>
      <c r="G45" s="419">
        <v>0</v>
      </c>
      <c r="H45" s="417">
        <v>0</v>
      </c>
      <c r="I45" s="418">
        <v>0</v>
      </c>
      <c r="J45" s="419">
        <v>0</v>
      </c>
      <c r="K45" s="417">
        <v>0</v>
      </c>
      <c r="L45" s="418">
        <v>0</v>
      </c>
      <c r="M45" s="419">
        <v>0</v>
      </c>
      <c r="N45" s="417">
        <f aca="true" t="shared" si="6" ref="N45:P47">SUM(K45,H45,E45,B45)</f>
        <v>31</v>
      </c>
      <c r="O45" s="418">
        <f t="shared" si="6"/>
        <v>38</v>
      </c>
      <c r="P45" s="416">
        <f t="shared" si="6"/>
        <v>69</v>
      </c>
      <c r="Q45" s="411"/>
    </row>
    <row r="46" spans="1:17" ht="12" customHeight="1">
      <c r="A46" s="412" t="s">
        <v>247</v>
      </c>
      <c r="B46" s="427">
        <v>0</v>
      </c>
      <c r="C46" s="426">
        <v>0</v>
      </c>
      <c r="D46" s="461">
        <v>0</v>
      </c>
      <c r="E46" s="417">
        <v>0</v>
      </c>
      <c r="F46" s="418">
        <v>0</v>
      </c>
      <c r="G46" s="419">
        <v>0</v>
      </c>
      <c r="H46" s="417">
        <v>0</v>
      </c>
      <c r="I46" s="418">
        <v>0</v>
      </c>
      <c r="J46" s="419">
        <v>0</v>
      </c>
      <c r="K46" s="417">
        <v>0</v>
      </c>
      <c r="L46" s="418">
        <v>0</v>
      </c>
      <c r="M46" s="419">
        <v>0</v>
      </c>
      <c r="N46" s="417">
        <f t="shared" si="6"/>
        <v>0</v>
      </c>
      <c r="O46" s="418">
        <f t="shared" si="6"/>
        <v>0</v>
      </c>
      <c r="P46" s="416">
        <f t="shared" si="6"/>
        <v>0</v>
      </c>
      <c r="Q46" s="411"/>
    </row>
    <row r="47" spans="1:17" ht="12" customHeight="1">
      <c r="A47" s="408" t="s">
        <v>8</v>
      </c>
      <c r="B47" s="415">
        <f>SUM(B45:B46)</f>
        <v>31</v>
      </c>
      <c r="C47" s="414">
        <f>SUM(C45:C46)</f>
        <v>38</v>
      </c>
      <c r="D47" s="428">
        <f>SUM(D45:D46)</f>
        <v>69</v>
      </c>
      <c r="E47" s="415">
        <v>0</v>
      </c>
      <c r="F47" s="414">
        <v>0</v>
      </c>
      <c r="G47" s="428">
        <v>0</v>
      </c>
      <c r="H47" s="415">
        <v>0</v>
      </c>
      <c r="I47" s="414">
        <v>0</v>
      </c>
      <c r="J47" s="428">
        <v>0</v>
      </c>
      <c r="K47" s="415">
        <v>0</v>
      </c>
      <c r="L47" s="414">
        <v>0</v>
      </c>
      <c r="M47" s="414">
        <v>0</v>
      </c>
      <c r="N47" s="415">
        <f t="shared" si="6"/>
        <v>31</v>
      </c>
      <c r="O47" s="414">
        <f t="shared" si="6"/>
        <v>38</v>
      </c>
      <c r="P47" s="414">
        <f t="shared" si="6"/>
        <v>69</v>
      </c>
      <c r="Q47" s="411"/>
    </row>
    <row r="48" spans="1:17" ht="12" customHeight="1">
      <c r="A48" s="412"/>
      <c r="B48" s="427"/>
      <c r="C48" s="426"/>
      <c r="D48" s="461"/>
      <c r="E48" s="417"/>
      <c r="F48" s="418"/>
      <c r="G48" s="419"/>
      <c r="H48" s="417"/>
      <c r="I48" s="418"/>
      <c r="J48" s="419"/>
      <c r="K48" s="417"/>
      <c r="L48" s="418"/>
      <c r="M48" s="419"/>
      <c r="N48" s="417"/>
      <c r="O48" s="418"/>
      <c r="P48" s="416"/>
      <c r="Q48" s="411"/>
    </row>
    <row r="49" spans="1:17" ht="12" customHeight="1">
      <c r="A49" s="420" t="s">
        <v>21</v>
      </c>
      <c r="B49" s="427"/>
      <c r="C49" s="426"/>
      <c r="D49" s="461"/>
      <c r="E49" s="417"/>
      <c r="F49" s="418"/>
      <c r="G49" s="419"/>
      <c r="H49" s="417"/>
      <c r="I49" s="418"/>
      <c r="J49" s="419"/>
      <c r="K49" s="417"/>
      <c r="L49" s="418"/>
      <c r="M49" s="419"/>
      <c r="N49" s="417"/>
      <c r="O49" s="418"/>
      <c r="P49" s="416"/>
      <c r="Q49" s="411"/>
    </row>
    <row r="50" spans="1:17" ht="12" customHeight="1">
      <c r="A50" s="412" t="s">
        <v>248</v>
      </c>
      <c r="B50" s="427">
        <v>90</v>
      </c>
      <c r="C50" s="426">
        <v>66</v>
      </c>
      <c r="D50" s="461">
        <v>156</v>
      </c>
      <c r="E50" s="417">
        <v>0</v>
      </c>
      <c r="F50" s="418">
        <v>0</v>
      </c>
      <c r="G50" s="419">
        <v>0</v>
      </c>
      <c r="H50" s="417">
        <v>0</v>
      </c>
      <c r="I50" s="418">
        <v>0</v>
      </c>
      <c r="J50" s="419">
        <v>0</v>
      </c>
      <c r="K50" s="417">
        <v>0</v>
      </c>
      <c r="L50" s="418">
        <v>0</v>
      </c>
      <c r="M50" s="419">
        <v>0</v>
      </c>
      <c r="N50" s="417">
        <f aca="true" t="shared" si="7" ref="N50:P52">SUM(K50,H50,E50,B50)</f>
        <v>90</v>
      </c>
      <c r="O50" s="418">
        <f t="shared" si="7"/>
        <v>66</v>
      </c>
      <c r="P50" s="416">
        <f t="shared" si="7"/>
        <v>156</v>
      </c>
      <c r="Q50" s="411"/>
    </row>
    <row r="51" spans="1:17" ht="12" customHeight="1">
      <c r="A51" s="412" t="s">
        <v>247</v>
      </c>
      <c r="B51" s="427">
        <v>0</v>
      </c>
      <c r="C51" s="426">
        <v>0</v>
      </c>
      <c r="D51" s="461">
        <f>SUM(B51:C51)</f>
        <v>0</v>
      </c>
      <c r="E51" s="417">
        <v>0</v>
      </c>
      <c r="F51" s="418">
        <v>0</v>
      </c>
      <c r="G51" s="419">
        <v>0</v>
      </c>
      <c r="H51" s="417">
        <v>0</v>
      </c>
      <c r="I51" s="418">
        <v>0</v>
      </c>
      <c r="J51" s="419">
        <v>0</v>
      </c>
      <c r="K51" s="417">
        <v>0</v>
      </c>
      <c r="L51" s="418">
        <v>0</v>
      </c>
      <c r="M51" s="419">
        <v>0</v>
      </c>
      <c r="N51" s="417">
        <f t="shared" si="7"/>
        <v>0</v>
      </c>
      <c r="O51" s="418">
        <f t="shared" si="7"/>
        <v>0</v>
      </c>
      <c r="P51" s="416">
        <f t="shared" si="7"/>
        <v>0</v>
      </c>
      <c r="Q51" s="411"/>
    </row>
    <row r="52" spans="1:17" ht="12" customHeight="1">
      <c r="A52" s="408" t="s">
        <v>8</v>
      </c>
      <c r="B52" s="415">
        <f aca="true" t="shared" si="8" ref="B52:M52">SUM(B50:B51)</f>
        <v>90</v>
      </c>
      <c r="C52" s="414">
        <f t="shared" si="8"/>
        <v>66</v>
      </c>
      <c r="D52" s="428">
        <f t="shared" si="8"/>
        <v>156</v>
      </c>
      <c r="E52" s="415">
        <f t="shared" si="8"/>
        <v>0</v>
      </c>
      <c r="F52" s="414">
        <f t="shared" si="8"/>
        <v>0</v>
      </c>
      <c r="G52" s="428">
        <f t="shared" si="8"/>
        <v>0</v>
      </c>
      <c r="H52" s="415">
        <f t="shared" si="8"/>
        <v>0</v>
      </c>
      <c r="I52" s="414">
        <f t="shared" si="8"/>
        <v>0</v>
      </c>
      <c r="J52" s="428">
        <f t="shared" si="8"/>
        <v>0</v>
      </c>
      <c r="K52" s="415">
        <f t="shared" si="8"/>
        <v>0</v>
      </c>
      <c r="L52" s="414">
        <f t="shared" si="8"/>
        <v>0</v>
      </c>
      <c r="M52" s="428">
        <f t="shared" si="8"/>
        <v>0</v>
      </c>
      <c r="N52" s="415">
        <f t="shared" si="7"/>
        <v>90</v>
      </c>
      <c r="O52" s="414">
        <f t="shared" si="7"/>
        <v>66</v>
      </c>
      <c r="P52" s="414">
        <f t="shared" si="7"/>
        <v>156</v>
      </c>
      <c r="Q52" s="411"/>
    </row>
    <row r="53" spans="1:17" ht="12" customHeight="1">
      <c r="A53" s="412"/>
      <c r="B53" s="427"/>
      <c r="C53" s="426"/>
      <c r="D53" s="461"/>
      <c r="E53" s="417"/>
      <c r="F53" s="418"/>
      <c r="G53" s="419"/>
      <c r="H53" s="417"/>
      <c r="I53" s="418"/>
      <c r="J53" s="419"/>
      <c r="K53" s="417"/>
      <c r="L53" s="418"/>
      <c r="M53" s="419"/>
      <c r="N53" s="417"/>
      <c r="O53" s="418"/>
      <c r="P53" s="416"/>
      <c r="Q53" s="411"/>
    </row>
    <row r="54" spans="1:17" ht="12" customHeight="1">
      <c r="A54" s="420" t="s">
        <v>56</v>
      </c>
      <c r="B54" s="427"/>
      <c r="C54" s="426"/>
      <c r="D54" s="461"/>
      <c r="E54" s="417"/>
      <c r="F54" s="418"/>
      <c r="G54" s="419"/>
      <c r="H54" s="417"/>
      <c r="I54" s="418"/>
      <c r="J54" s="419"/>
      <c r="K54" s="417"/>
      <c r="L54" s="418"/>
      <c r="M54" s="419"/>
      <c r="N54" s="417"/>
      <c r="O54" s="418"/>
      <c r="P54" s="416"/>
      <c r="Q54" s="411"/>
    </row>
    <row r="55" spans="1:17" ht="12" customHeight="1">
      <c r="A55" s="412" t="s">
        <v>248</v>
      </c>
      <c r="B55" s="427">
        <v>56</v>
      </c>
      <c r="C55" s="426">
        <v>131</v>
      </c>
      <c r="D55" s="461">
        <v>187</v>
      </c>
      <c r="E55" s="417" t="s">
        <v>140</v>
      </c>
      <c r="F55" s="418" t="s">
        <v>140</v>
      </c>
      <c r="G55" s="419" t="s">
        <v>140</v>
      </c>
      <c r="H55" s="417" t="s">
        <v>140</v>
      </c>
      <c r="I55" s="418" t="s">
        <v>140</v>
      </c>
      <c r="J55" s="419" t="s">
        <v>140</v>
      </c>
      <c r="K55" s="417" t="s">
        <v>140</v>
      </c>
      <c r="L55" s="418" t="s">
        <v>140</v>
      </c>
      <c r="M55" s="419" t="s">
        <v>140</v>
      </c>
      <c r="N55" s="417">
        <f aca="true" t="shared" si="9" ref="N55:P56">SUM(K55,H55,E55,B55)</f>
        <v>56</v>
      </c>
      <c r="O55" s="418">
        <f t="shared" si="9"/>
        <v>131</v>
      </c>
      <c r="P55" s="416">
        <f t="shared" si="9"/>
        <v>187</v>
      </c>
      <c r="Q55" s="411"/>
    </row>
    <row r="56" spans="1:17" ht="12" customHeight="1">
      <c r="A56" s="412" t="s">
        <v>247</v>
      </c>
      <c r="B56" s="427" t="s">
        <v>140</v>
      </c>
      <c r="C56" s="426" t="s">
        <v>140</v>
      </c>
      <c r="D56" s="461" t="s">
        <v>140</v>
      </c>
      <c r="E56" s="417" t="s">
        <v>140</v>
      </c>
      <c r="F56" s="418" t="s">
        <v>140</v>
      </c>
      <c r="G56" s="419" t="s">
        <v>140</v>
      </c>
      <c r="H56" s="417" t="s">
        <v>140</v>
      </c>
      <c r="I56" s="418" t="s">
        <v>140</v>
      </c>
      <c r="J56" s="419" t="s">
        <v>140</v>
      </c>
      <c r="K56" s="417" t="s">
        <v>140</v>
      </c>
      <c r="L56" s="418" t="s">
        <v>140</v>
      </c>
      <c r="M56" s="419" t="s">
        <v>140</v>
      </c>
      <c r="N56" s="417">
        <f t="shared" si="9"/>
        <v>0</v>
      </c>
      <c r="O56" s="418">
        <f t="shared" si="9"/>
        <v>0</v>
      </c>
      <c r="P56" s="416">
        <f t="shared" si="9"/>
        <v>0</v>
      </c>
      <c r="Q56" s="411"/>
    </row>
    <row r="57" spans="1:17" ht="12" customHeight="1">
      <c r="A57" s="408" t="s">
        <v>8</v>
      </c>
      <c r="B57" s="415">
        <f aca="true" t="shared" si="10" ref="B57:P57">SUM(B55:B56)</f>
        <v>56</v>
      </c>
      <c r="C57" s="414">
        <f t="shared" si="10"/>
        <v>131</v>
      </c>
      <c r="D57" s="414">
        <f t="shared" si="10"/>
        <v>187</v>
      </c>
      <c r="E57" s="415">
        <f t="shared" si="10"/>
        <v>0</v>
      </c>
      <c r="F57" s="414">
        <f t="shared" si="10"/>
        <v>0</v>
      </c>
      <c r="G57" s="414">
        <f t="shared" si="10"/>
        <v>0</v>
      </c>
      <c r="H57" s="415">
        <f t="shared" si="10"/>
        <v>0</v>
      </c>
      <c r="I57" s="414">
        <f t="shared" si="10"/>
        <v>0</v>
      </c>
      <c r="J57" s="414">
        <f t="shared" si="10"/>
        <v>0</v>
      </c>
      <c r="K57" s="415">
        <f t="shared" si="10"/>
        <v>0</v>
      </c>
      <c r="L57" s="414">
        <f t="shared" si="10"/>
        <v>0</v>
      </c>
      <c r="M57" s="414">
        <f t="shared" si="10"/>
        <v>0</v>
      </c>
      <c r="N57" s="415">
        <f t="shared" si="10"/>
        <v>56</v>
      </c>
      <c r="O57" s="414">
        <f t="shared" si="10"/>
        <v>131</v>
      </c>
      <c r="P57" s="414">
        <f t="shared" si="10"/>
        <v>187</v>
      </c>
      <c r="Q57" s="411"/>
    </row>
    <row r="58" spans="1:17" ht="12" customHeight="1">
      <c r="A58" s="425"/>
      <c r="B58" s="423"/>
      <c r="C58" s="422"/>
      <c r="D58" s="424"/>
      <c r="E58" s="423"/>
      <c r="F58" s="422"/>
      <c r="G58" s="424"/>
      <c r="H58" s="423"/>
      <c r="I58" s="422"/>
      <c r="J58" s="424"/>
      <c r="K58" s="423"/>
      <c r="L58" s="422"/>
      <c r="M58" s="424"/>
      <c r="N58" s="423"/>
      <c r="O58" s="422"/>
      <c r="P58" s="421"/>
      <c r="Q58" s="411"/>
    </row>
    <row r="59" spans="1:17" ht="12" customHeight="1">
      <c r="A59" s="420" t="s">
        <v>249</v>
      </c>
      <c r="B59" s="417"/>
      <c r="C59" s="418"/>
      <c r="D59" s="419"/>
      <c r="E59" s="417"/>
      <c r="F59" s="418"/>
      <c r="G59" s="419"/>
      <c r="H59" s="417"/>
      <c r="I59" s="418"/>
      <c r="J59" s="419"/>
      <c r="K59" s="417"/>
      <c r="L59" s="418"/>
      <c r="M59" s="419"/>
      <c r="N59" s="417"/>
      <c r="O59" s="418"/>
      <c r="P59" s="416"/>
      <c r="Q59" s="411"/>
    </row>
    <row r="60" spans="1:17" ht="12" customHeight="1">
      <c r="A60" s="412" t="s">
        <v>248</v>
      </c>
      <c r="B60" s="417">
        <f aca="true" t="shared" si="11" ref="B60:D62">SUM(B55,B50,B45)</f>
        <v>177</v>
      </c>
      <c r="C60" s="418">
        <f t="shared" si="11"/>
        <v>235</v>
      </c>
      <c r="D60" s="416">
        <f t="shared" si="11"/>
        <v>412</v>
      </c>
      <c r="E60" s="417">
        <v>0</v>
      </c>
      <c r="F60" s="416">
        <v>0</v>
      </c>
      <c r="G60" s="416">
        <v>0</v>
      </c>
      <c r="H60" s="417">
        <v>0</v>
      </c>
      <c r="I60" s="418">
        <v>0</v>
      </c>
      <c r="J60" s="416">
        <v>0</v>
      </c>
      <c r="K60" s="417">
        <v>0</v>
      </c>
      <c r="L60" s="416">
        <v>0</v>
      </c>
      <c r="M60" s="416">
        <v>0</v>
      </c>
      <c r="N60" s="417">
        <f aca="true" t="shared" si="12" ref="N60:P62">SUM(K60,H60,E60,B60)</f>
        <v>177</v>
      </c>
      <c r="O60" s="416">
        <f t="shared" si="12"/>
        <v>235</v>
      </c>
      <c r="P60" s="416">
        <f t="shared" si="12"/>
        <v>412</v>
      </c>
      <c r="Q60" s="411"/>
    </row>
    <row r="61" spans="1:17" ht="12" customHeight="1">
      <c r="A61" s="412" t="s">
        <v>247</v>
      </c>
      <c r="B61" s="417">
        <f t="shared" si="11"/>
        <v>0</v>
      </c>
      <c r="C61" s="416">
        <f t="shared" si="11"/>
        <v>0</v>
      </c>
      <c r="D61" s="416">
        <f t="shared" si="11"/>
        <v>0</v>
      </c>
      <c r="E61" s="417">
        <v>0</v>
      </c>
      <c r="F61" s="416">
        <v>0</v>
      </c>
      <c r="G61" s="416">
        <v>0</v>
      </c>
      <c r="H61" s="417">
        <v>0</v>
      </c>
      <c r="I61" s="416">
        <v>0</v>
      </c>
      <c r="J61" s="416">
        <v>0</v>
      </c>
      <c r="K61" s="417">
        <v>0</v>
      </c>
      <c r="L61" s="416">
        <v>0</v>
      </c>
      <c r="M61" s="416">
        <v>0</v>
      </c>
      <c r="N61" s="417">
        <f t="shared" si="12"/>
        <v>0</v>
      </c>
      <c r="O61" s="416">
        <f t="shared" si="12"/>
        <v>0</v>
      </c>
      <c r="P61" s="416">
        <f t="shared" si="12"/>
        <v>0</v>
      </c>
      <c r="Q61" s="411"/>
    </row>
    <row r="62" spans="1:17" ht="12" customHeight="1">
      <c r="A62" s="408" t="s">
        <v>8</v>
      </c>
      <c r="B62" s="415">
        <f t="shared" si="11"/>
        <v>177</v>
      </c>
      <c r="C62" s="414">
        <f t="shared" si="11"/>
        <v>235</v>
      </c>
      <c r="D62" s="414">
        <f t="shared" si="11"/>
        <v>412</v>
      </c>
      <c r="E62" s="415">
        <v>0</v>
      </c>
      <c r="F62" s="414">
        <v>0</v>
      </c>
      <c r="G62" s="414">
        <v>0</v>
      </c>
      <c r="H62" s="415">
        <v>0</v>
      </c>
      <c r="I62" s="414">
        <v>0</v>
      </c>
      <c r="J62" s="414">
        <v>0</v>
      </c>
      <c r="K62" s="415">
        <v>0</v>
      </c>
      <c r="L62" s="414">
        <v>0</v>
      </c>
      <c r="M62" s="414">
        <v>0</v>
      </c>
      <c r="N62" s="415">
        <f t="shared" si="12"/>
        <v>177</v>
      </c>
      <c r="O62" s="414">
        <f t="shared" si="12"/>
        <v>235</v>
      </c>
      <c r="P62" s="414">
        <f t="shared" si="12"/>
        <v>412</v>
      </c>
      <c r="Q62" s="411"/>
    </row>
    <row r="64" ht="12" customHeight="1">
      <c r="A64" s="411" t="s">
        <v>246</v>
      </c>
    </row>
    <row r="65" spans="1:17" ht="12" customHeight="1">
      <c r="A65" s="411" t="s">
        <v>245</v>
      </c>
      <c r="N65" s="413"/>
      <c r="O65" s="413"/>
      <c r="P65" s="413"/>
      <c r="Q65" s="413"/>
    </row>
    <row r="66" spans="1:17" s="466" customFormat="1" ht="12" customHeight="1">
      <c r="A66" s="357" t="s">
        <v>294</v>
      </c>
      <c r="P66" s="465"/>
      <c r="Q66" s="465"/>
    </row>
  </sheetData>
  <sheetProtection/>
  <mergeCells count="3">
    <mergeCell ref="A2:P2"/>
    <mergeCell ref="A31:P31"/>
    <mergeCell ref="A32:P3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4" max="255" man="1"/>
  </rowBreaks>
</worksheet>
</file>

<file path=xl/worksheets/sheet12.xml><?xml version="1.0" encoding="utf-8"?>
<worksheet xmlns="http://schemas.openxmlformats.org/spreadsheetml/2006/main" xmlns:r="http://schemas.openxmlformats.org/officeDocument/2006/relationships">
  <dimension ref="A1:W71"/>
  <sheetViews>
    <sheetView zoomScalePageLayoutView="0" workbookViewId="0" topLeftCell="A1">
      <selection activeCell="Z62" sqref="Z62"/>
    </sheetView>
  </sheetViews>
  <sheetFormatPr defaultColWidth="9.140625" defaultRowHeight="12.75"/>
  <cols>
    <col min="1" max="1" width="27.28125" style="242" customWidth="1"/>
    <col min="2" max="2" width="7.140625" style="242" customWidth="1"/>
    <col min="3" max="8" width="7.140625" style="243" customWidth="1"/>
    <col min="9" max="9" width="7.28125" style="243" customWidth="1"/>
    <col min="10" max="10" width="10.57421875" style="243" customWidth="1"/>
    <col min="11" max="11" width="8.28125" style="243" customWidth="1"/>
    <col min="12" max="16384" width="9.140625" style="242" customWidth="1"/>
  </cols>
  <sheetData>
    <row r="1" spans="1:3" ht="12">
      <c r="A1" s="36" t="s">
        <v>292</v>
      </c>
      <c r="B1" s="244"/>
      <c r="C1" s="265"/>
    </row>
    <row r="2" spans="1:11" ht="12">
      <c r="A2" s="551" t="s">
        <v>158</v>
      </c>
      <c r="B2" s="551"/>
      <c r="C2" s="551"/>
      <c r="D2" s="551"/>
      <c r="E2" s="551"/>
      <c r="F2" s="551"/>
      <c r="G2" s="551"/>
      <c r="H2" s="551"/>
      <c r="I2" s="551"/>
      <c r="J2" s="551"/>
      <c r="K2" s="551"/>
    </row>
    <row r="3" spans="1:11" ht="12">
      <c r="A3" s="264" t="s">
        <v>156</v>
      </c>
      <c r="B3" s="264"/>
      <c r="C3" s="264"/>
      <c r="D3" s="263"/>
      <c r="E3" s="263"/>
      <c r="F3" s="263"/>
      <c r="G3" s="263"/>
      <c r="H3" s="263"/>
      <c r="I3" s="263"/>
      <c r="J3" s="263"/>
      <c r="K3" s="263"/>
    </row>
    <row r="4" spans="1:11" ht="12">
      <c r="A4" s="264" t="s">
        <v>162</v>
      </c>
      <c r="B4" s="264"/>
      <c r="C4" s="264"/>
      <c r="D4" s="264"/>
      <c r="E4" s="264"/>
      <c r="F4" s="264"/>
      <c r="G4" s="264"/>
      <c r="H4" s="264"/>
      <c r="I4" s="264"/>
      <c r="J4" s="264"/>
      <c r="K4" s="264"/>
    </row>
    <row r="5" ht="12" thickBot="1"/>
    <row r="6" spans="1:11" ht="11.25">
      <c r="A6" s="262" t="s">
        <v>154</v>
      </c>
      <c r="B6" s="261" t="s">
        <v>153</v>
      </c>
      <c r="C6" s="261" t="s">
        <v>152</v>
      </c>
      <c r="D6" s="261" t="s">
        <v>151</v>
      </c>
      <c r="E6" s="261" t="s">
        <v>150</v>
      </c>
      <c r="F6" s="261" t="s">
        <v>149</v>
      </c>
      <c r="G6" s="261" t="s">
        <v>148</v>
      </c>
      <c r="H6" s="261" t="s">
        <v>147</v>
      </c>
      <c r="I6" s="261" t="s">
        <v>296</v>
      </c>
      <c r="J6" s="510" t="s">
        <v>297</v>
      </c>
      <c r="K6" s="261" t="s">
        <v>8</v>
      </c>
    </row>
    <row r="7" spans="1:11" ht="11.25">
      <c r="A7" s="260" t="s">
        <v>161</v>
      </c>
      <c r="B7" s="259"/>
      <c r="C7" s="258"/>
      <c r="D7" s="258"/>
      <c r="E7" s="258"/>
      <c r="F7" s="258"/>
      <c r="G7" s="258"/>
      <c r="H7" s="258"/>
      <c r="I7" s="258"/>
      <c r="J7" s="511" t="s">
        <v>298</v>
      </c>
      <c r="K7" s="258"/>
    </row>
    <row r="8" spans="1:11" ht="11.25">
      <c r="A8" s="257"/>
      <c r="B8" s="256"/>
      <c r="C8" s="255"/>
      <c r="D8" s="255"/>
      <c r="E8" s="255"/>
      <c r="F8" s="255"/>
      <c r="G8" s="255"/>
      <c r="H8" s="255"/>
      <c r="I8" s="255"/>
      <c r="J8" s="512"/>
      <c r="K8" s="255"/>
    </row>
    <row r="9" spans="1:11" ht="11.25">
      <c r="A9" s="242" t="s">
        <v>109</v>
      </c>
      <c r="B9" s="268">
        <v>0</v>
      </c>
      <c r="C9" s="268">
        <v>0</v>
      </c>
      <c r="D9" s="268">
        <v>24</v>
      </c>
      <c r="E9" s="268">
        <v>852</v>
      </c>
      <c r="F9" s="268">
        <v>7</v>
      </c>
      <c r="G9" s="268">
        <v>814</v>
      </c>
      <c r="H9" s="268">
        <v>0</v>
      </c>
      <c r="I9" s="268">
        <v>604</v>
      </c>
      <c r="J9" s="268">
        <v>15</v>
      </c>
      <c r="K9" s="250">
        <f>SUM(B9:J9)</f>
        <v>2316</v>
      </c>
    </row>
    <row r="10" spans="2:11" ht="11.25">
      <c r="B10" s="254"/>
      <c r="C10" s="254"/>
      <c r="D10" s="254"/>
      <c r="E10" s="254"/>
      <c r="F10" s="254"/>
      <c r="G10" s="254"/>
      <c r="H10" s="254"/>
      <c r="I10" s="254"/>
      <c r="J10" s="254"/>
      <c r="K10" s="250"/>
    </row>
    <row r="11" spans="1:11" ht="11.25">
      <c r="A11" s="242" t="s">
        <v>145</v>
      </c>
      <c r="B11" s="254">
        <v>0</v>
      </c>
      <c r="C11" s="254">
        <v>6</v>
      </c>
      <c r="D11" s="254">
        <v>73</v>
      </c>
      <c r="E11" s="254">
        <v>1450</v>
      </c>
      <c r="F11" s="254">
        <v>271</v>
      </c>
      <c r="G11" s="254">
        <v>2023</v>
      </c>
      <c r="H11" s="254">
        <v>0</v>
      </c>
      <c r="I11" s="254">
        <v>1175</v>
      </c>
      <c r="J11" s="254">
        <v>95</v>
      </c>
      <c r="K11" s="250">
        <f>SUM(B11:J11)</f>
        <v>5093</v>
      </c>
    </row>
    <row r="12" spans="2:11" ht="11.25">
      <c r="B12" s="268"/>
      <c r="C12" s="268"/>
      <c r="D12" s="268"/>
      <c r="E12" s="268"/>
      <c r="F12" s="268"/>
      <c r="G12" s="268"/>
      <c r="H12" s="268"/>
      <c r="I12" s="268"/>
      <c r="J12" s="268"/>
      <c r="K12" s="250"/>
    </row>
    <row r="13" spans="1:11" ht="11.25">
      <c r="A13" s="242" t="s">
        <v>144</v>
      </c>
      <c r="B13" s="268">
        <v>0</v>
      </c>
      <c r="C13" s="268">
        <v>0</v>
      </c>
      <c r="D13" s="268">
        <v>6</v>
      </c>
      <c r="E13" s="268">
        <v>172</v>
      </c>
      <c r="F13" s="268">
        <v>34</v>
      </c>
      <c r="G13" s="268">
        <v>353</v>
      </c>
      <c r="H13" s="268">
        <v>0</v>
      </c>
      <c r="I13" s="268">
        <v>169</v>
      </c>
      <c r="J13" s="268">
        <v>42</v>
      </c>
      <c r="K13" s="250">
        <f>SUM(B13:J13)</f>
        <v>776</v>
      </c>
    </row>
    <row r="14" spans="2:11" ht="11.25">
      <c r="B14" s="251"/>
      <c r="C14" s="254"/>
      <c r="D14" s="254"/>
      <c r="E14" s="254"/>
      <c r="F14" s="254"/>
      <c r="G14" s="254"/>
      <c r="H14" s="254"/>
      <c r="I14" s="250"/>
      <c r="J14" s="254"/>
      <c r="K14" s="250"/>
    </row>
    <row r="15" spans="1:12" s="244" customFormat="1" ht="12">
      <c r="A15" s="249" t="s">
        <v>8</v>
      </c>
      <c r="B15" s="248">
        <f aca="true" t="shared" si="0" ref="B15:J15">SUM(B9:B13)</f>
        <v>0</v>
      </c>
      <c r="C15" s="248">
        <f t="shared" si="0"/>
        <v>6</v>
      </c>
      <c r="D15" s="248">
        <f t="shared" si="0"/>
        <v>103</v>
      </c>
      <c r="E15" s="267">
        <f t="shared" si="0"/>
        <v>2474</v>
      </c>
      <c r="F15" s="248">
        <f t="shared" si="0"/>
        <v>312</v>
      </c>
      <c r="G15" s="248">
        <f t="shared" si="0"/>
        <v>3190</v>
      </c>
      <c r="H15" s="248">
        <f t="shared" si="0"/>
        <v>0</v>
      </c>
      <c r="I15" s="248">
        <f t="shared" si="0"/>
        <v>1948</v>
      </c>
      <c r="J15" s="248">
        <f t="shared" si="0"/>
        <v>152</v>
      </c>
      <c r="K15" s="247">
        <f>SUM(K9:K13)</f>
        <v>8185</v>
      </c>
      <c r="L15" s="273"/>
    </row>
    <row r="16" spans="1:11" s="244" customFormat="1" ht="12">
      <c r="A16" s="249"/>
      <c r="B16" s="269"/>
      <c r="C16" s="269"/>
      <c r="D16" s="269"/>
      <c r="E16" s="269"/>
      <c r="F16" s="269"/>
      <c r="G16" s="269"/>
      <c r="H16" s="269"/>
      <c r="I16" s="269"/>
      <c r="J16" s="269"/>
      <c r="K16" s="269"/>
    </row>
    <row r="17" spans="1:11" ht="12">
      <c r="A17" s="551" t="s">
        <v>156</v>
      </c>
      <c r="B17" s="551"/>
      <c r="C17" s="551"/>
      <c r="D17" s="551"/>
      <c r="E17" s="551"/>
      <c r="F17" s="551"/>
      <c r="G17" s="551"/>
      <c r="H17" s="551"/>
      <c r="I17" s="551"/>
      <c r="J17" s="551"/>
      <c r="K17" s="551"/>
    </row>
    <row r="18" spans="1:11" ht="12">
      <c r="A18" s="264" t="s">
        <v>160</v>
      </c>
      <c r="B18" s="264"/>
      <c r="C18" s="264"/>
      <c r="D18" s="263"/>
      <c r="E18" s="263"/>
      <c r="F18" s="263"/>
      <c r="G18" s="263"/>
      <c r="H18" s="263"/>
      <c r="I18" s="263"/>
      <c r="J18" s="263"/>
      <c r="K18" s="263"/>
    </row>
    <row r="19" ht="12" thickBot="1"/>
    <row r="20" spans="1:11" ht="11.25">
      <c r="A20" s="262" t="s">
        <v>154</v>
      </c>
      <c r="B20" s="261" t="s">
        <v>153</v>
      </c>
      <c r="C20" s="261" t="s">
        <v>152</v>
      </c>
      <c r="D20" s="261" t="s">
        <v>151</v>
      </c>
      <c r="E20" s="261" t="s">
        <v>150</v>
      </c>
      <c r="F20" s="261" t="s">
        <v>149</v>
      </c>
      <c r="G20" s="261" t="s">
        <v>148</v>
      </c>
      <c r="H20" s="261" t="s">
        <v>147</v>
      </c>
      <c r="I20" s="261" t="s">
        <v>296</v>
      </c>
      <c r="J20" s="510" t="s">
        <v>297</v>
      </c>
      <c r="K20" s="261" t="s">
        <v>8</v>
      </c>
    </row>
    <row r="21" spans="1:11" ht="11.25">
      <c r="A21" s="260" t="s">
        <v>159</v>
      </c>
      <c r="B21" s="259"/>
      <c r="C21" s="258"/>
      <c r="D21" s="258"/>
      <c r="E21" s="258"/>
      <c r="F21" s="258"/>
      <c r="G21" s="258"/>
      <c r="H21" s="258"/>
      <c r="I21" s="258"/>
      <c r="J21" s="511" t="s">
        <v>298</v>
      </c>
      <c r="K21" s="258"/>
    </row>
    <row r="22" spans="1:11" ht="11.25">
      <c r="A22" s="257"/>
      <c r="B22" s="272"/>
      <c r="C22" s="255"/>
      <c r="D22" s="255"/>
      <c r="E22" s="255"/>
      <c r="F22" s="255"/>
      <c r="G22" s="255"/>
      <c r="H22" s="506"/>
      <c r="I22" s="507"/>
      <c r="J22" s="512"/>
      <c r="K22" s="255"/>
    </row>
    <row r="23" spans="1:11" ht="11.25">
      <c r="A23" s="242" t="s">
        <v>109</v>
      </c>
      <c r="B23" s="253">
        <v>0</v>
      </c>
      <c r="C23" s="253">
        <v>0</v>
      </c>
      <c r="D23" s="253">
        <v>14</v>
      </c>
      <c r="E23" s="252">
        <v>209</v>
      </c>
      <c r="F23" s="252">
        <v>7</v>
      </c>
      <c r="G23" s="252">
        <v>253</v>
      </c>
      <c r="H23" s="253">
        <v>0</v>
      </c>
      <c r="I23" s="252">
        <v>189</v>
      </c>
      <c r="J23" s="253">
        <v>2</v>
      </c>
      <c r="K23" s="250">
        <f>SUM(B23:J23)</f>
        <v>674</v>
      </c>
    </row>
    <row r="24" spans="2:11" ht="11.25">
      <c r="B24" s="250"/>
      <c r="C24" s="250"/>
      <c r="D24" s="250"/>
      <c r="E24" s="250"/>
      <c r="F24" s="250"/>
      <c r="G24" s="250"/>
      <c r="H24" s="254"/>
      <c r="I24" s="508"/>
      <c r="J24" s="254"/>
      <c r="K24" s="250"/>
    </row>
    <row r="25" spans="1:11" ht="11.25">
      <c r="A25" s="242" t="s">
        <v>145</v>
      </c>
      <c r="B25" s="253">
        <v>0</v>
      </c>
      <c r="C25" s="252">
        <v>0</v>
      </c>
      <c r="D25" s="252">
        <v>45</v>
      </c>
      <c r="E25" s="252">
        <v>888</v>
      </c>
      <c r="F25" s="252">
        <v>198</v>
      </c>
      <c r="G25" s="252">
        <v>1341</v>
      </c>
      <c r="H25" s="253">
        <v>0</v>
      </c>
      <c r="I25" s="252">
        <v>683</v>
      </c>
      <c r="J25" s="253">
        <v>4</v>
      </c>
      <c r="K25" s="250">
        <f>SUM(B25:J25)</f>
        <v>3159</v>
      </c>
    </row>
    <row r="26" spans="2:11" ht="11.25">
      <c r="B26" s="254"/>
      <c r="C26" s="250"/>
      <c r="D26" s="250"/>
      <c r="E26" s="250"/>
      <c r="F26" s="250"/>
      <c r="G26" s="250"/>
      <c r="H26" s="254"/>
      <c r="I26" s="508"/>
      <c r="J26" s="254"/>
      <c r="K26" s="250"/>
    </row>
    <row r="27" spans="1:11" ht="11.25">
      <c r="A27" s="242" t="s">
        <v>144</v>
      </c>
      <c r="B27" s="253">
        <v>0</v>
      </c>
      <c r="C27" s="252">
        <v>0</v>
      </c>
      <c r="D27" s="252">
        <v>11</v>
      </c>
      <c r="E27" s="252">
        <v>106</v>
      </c>
      <c r="F27" s="252">
        <v>33</v>
      </c>
      <c r="G27" s="252">
        <v>278</v>
      </c>
      <c r="H27" s="253">
        <v>0</v>
      </c>
      <c r="I27" s="252">
        <v>108</v>
      </c>
      <c r="J27" s="253">
        <v>3</v>
      </c>
      <c r="K27" s="250">
        <f>SUM(B27:J27)</f>
        <v>539</v>
      </c>
    </row>
    <row r="28" spans="2:11" ht="11.25">
      <c r="B28" s="251"/>
      <c r="C28" s="250"/>
      <c r="D28" s="250"/>
      <c r="E28" s="250"/>
      <c r="F28" s="250"/>
      <c r="G28" s="250"/>
      <c r="H28" s="254"/>
      <c r="I28" s="508"/>
      <c r="J28" s="254"/>
      <c r="K28" s="250"/>
    </row>
    <row r="29" spans="1:11" s="244" customFormat="1" ht="12">
      <c r="A29" s="249" t="s">
        <v>8</v>
      </c>
      <c r="B29" s="248">
        <f aca="true" t="shared" si="1" ref="B29:J29">SUM(B23:B27)</f>
        <v>0</v>
      </c>
      <c r="C29" s="247">
        <f t="shared" si="1"/>
        <v>0</v>
      </c>
      <c r="D29" s="247">
        <f t="shared" si="1"/>
        <v>70</v>
      </c>
      <c r="E29" s="247">
        <f t="shared" si="1"/>
        <v>1203</v>
      </c>
      <c r="F29" s="247">
        <f t="shared" si="1"/>
        <v>238</v>
      </c>
      <c r="G29" s="247">
        <f t="shared" si="1"/>
        <v>1872</v>
      </c>
      <c r="H29" s="248">
        <f t="shared" si="1"/>
        <v>0</v>
      </c>
      <c r="I29" s="509">
        <f t="shared" si="1"/>
        <v>980</v>
      </c>
      <c r="J29" s="248">
        <f t="shared" si="1"/>
        <v>9</v>
      </c>
      <c r="K29" s="247">
        <f>SUM(K23:K27)</f>
        <v>4372</v>
      </c>
    </row>
    <row r="30" spans="1:11" s="244" customFormat="1" ht="12">
      <c r="A30" s="249"/>
      <c r="B30" s="271"/>
      <c r="C30" s="270"/>
      <c r="D30" s="269"/>
      <c r="E30" s="269"/>
      <c r="F30" s="269"/>
      <c r="G30" s="269"/>
      <c r="H30" s="269"/>
      <c r="I30" s="269"/>
      <c r="J30" s="269"/>
      <c r="K30" s="269"/>
    </row>
    <row r="31" spans="2:11" s="244" customFormat="1" ht="12">
      <c r="B31" s="246"/>
      <c r="C31" s="243"/>
      <c r="D31" s="245"/>
      <c r="E31" s="245"/>
      <c r="F31" s="245"/>
      <c r="G31" s="245"/>
      <c r="H31" s="245"/>
      <c r="I31" s="245"/>
      <c r="J31" s="245"/>
      <c r="K31" s="245"/>
    </row>
    <row r="32" spans="1:11" s="244" customFormat="1" ht="12">
      <c r="A32" s="246"/>
      <c r="B32" s="246"/>
      <c r="C32" s="243"/>
      <c r="D32" s="245"/>
      <c r="E32" s="245"/>
      <c r="F32" s="245"/>
      <c r="G32" s="245"/>
      <c r="H32" s="245"/>
      <c r="I32" s="245"/>
      <c r="J32" s="245"/>
      <c r="K32" s="245"/>
    </row>
    <row r="33" spans="1:11" s="244" customFormat="1" ht="12">
      <c r="A33" s="246"/>
      <c r="B33" s="246"/>
      <c r="C33" s="243"/>
      <c r="D33" s="245"/>
      <c r="E33" s="245"/>
      <c r="F33" s="245"/>
      <c r="G33" s="245"/>
      <c r="H33" s="245"/>
      <c r="I33" s="245"/>
      <c r="J33" s="245"/>
      <c r="K33" s="245"/>
    </row>
    <row r="34" spans="1:11" s="244" customFormat="1" ht="12">
      <c r="A34" s="246"/>
      <c r="B34" s="246"/>
      <c r="C34" s="243"/>
      <c r="D34" s="245"/>
      <c r="E34" s="245"/>
      <c r="F34" s="245"/>
      <c r="G34" s="245"/>
      <c r="H34" s="245"/>
      <c r="I34" s="245"/>
      <c r="J34" s="245"/>
      <c r="K34" s="245"/>
    </row>
    <row r="35" spans="1:11" ht="12">
      <c r="A35" s="551" t="s">
        <v>158</v>
      </c>
      <c r="B35" s="551"/>
      <c r="C35" s="551"/>
      <c r="D35" s="551"/>
      <c r="E35" s="551"/>
      <c r="F35" s="551"/>
      <c r="G35" s="551"/>
      <c r="H35" s="551"/>
      <c r="I35" s="551"/>
      <c r="J35" s="551"/>
      <c r="K35" s="551"/>
    </row>
    <row r="36" spans="1:11" ht="12">
      <c r="A36" s="551" t="s">
        <v>156</v>
      </c>
      <c r="B36" s="551"/>
      <c r="C36" s="551"/>
      <c r="D36" s="551"/>
      <c r="E36" s="551"/>
      <c r="F36" s="551"/>
      <c r="G36" s="551"/>
      <c r="H36" s="551"/>
      <c r="I36" s="551"/>
      <c r="J36" s="551"/>
      <c r="K36" s="551"/>
    </row>
    <row r="37" spans="1:11" ht="12">
      <c r="A37" s="264" t="s">
        <v>157</v>
      </c>
      <c r="B37" s="264"/>
      <c r="C37" s="264"/>
      <c r="D37" s="264"/>
      <c r="E37" s="264"/>
      <c r="F37" s="264"/>
      <c r="G37" s="264"/>
      <c r="H37" s="264"/>
      <c r="I37" s="264"/>
      <c r="J37" s="264"/>
      <c r="K37" s="264"/>
    </row>
    <row r="38" ht="12" thickBot="1"/>
    <row r="39" spans="1:11" ht="11.25">
      <c r="A39" s="262" t="s">
        <v>154</v>
      </c>
      <c r="B39" s="261" t="s">
        <v>153</v>
      </c>
      <c r="C39" s="261" t="s">
        <v>152</v>
      </c>
      <c r="D39" s="261" t="s">
        <v>151</v>
      </c>
      <c r="E39" s="261" t="s">
        <v>150</v>
      </c>
      <c r="F39" s="261" t="s">
        <v>149</v>
      </c>
      <c r="G39" s="261" t="s">
        <v>148</v>
      </c>
      <c r="H39" s="261" t="s">
        <v>147</v>
      </c>
      <c r="I39" s="261" t="s">
        <v>296</v>
      </c>
      <c r="J39" s="510" t="s">
        <v>297</v>
      </c>
      <c r="K39" s="261" t="s">
        <v>8</v>
      </c>
    </row>
    <row r="40" spans="1:11" ht="11.25">
      <c r="A40" s="260" t="s">
        <v>146</v>
      </c>
      <c r="B40" s="259"/>
      <c r="C40" s="258"/>
      <c r="D40" s="258"/>
      <c r="E40" s="258"/>
      <c r="F40" s="258"/>
      <c r="G40" s="258"/>
      <c r="H40" s="258"/>
      <c r="I40" s="258"/>
      <c r="J40" s="511" t="s">
        <v>298</v>
      </c>
      <c r="K40" s="258"/>
    </row>
    <row r="41" spans="1:11" ht="11.25">
      <c r="A41" s="257"/>
      <c r="B41" s="256"/>
      <c r="C41" s="255"/>
      <c r="D41" s="255"/>
      <c r="E41" s="255"/>
      <c r="F41" s="255"/>
      <c r="G41" s="255"/>
      <c r="H41" s="255"/>
      <c r="I41" s="255"/>
      <c r="J41" s="512"/>
      <c r="K41" s="255"/>
    </row>
    <row r="42" spans="1:11" ht="11.25">
      <c r="A42" s="242" t="s">
        <v>109</v>
      </c>
      <c r="B42" s="268">
        <v>0</v>
      </c>
      <c r="C42" s="268">
        <v>0</v>
      </c>
      <c r="D42" s="268">
        <v>33</v>
      </c>
      <c r="E42" s="268">
        <v>533</v>
      </c>
      <c r="F42" s="268">
        <v>54</v>
      </c>
      <c r="G42" s="268">
        <v>508</v>
      </c>
      <c r="H42" s="268">
        <v>0</v>
      </c>
      <c r="I42" s="505">
        <v>384</v>
      </c>
      <c r="J42" s="268">
        <v>20</v>
      </c>
      <c r="K42" s="250">
        <f>SUM(B42:J42)</f>
        <v>1532</v>
      </c>
    </row>
    <row r="43" spans="2:11" ht="11.25">
      <c r="B43" s="254"/>
      <c r="C43" s="254"/>
      <c r="D43" s="254"/>
      <c r="E43" s="254"/>
      <c r="F43" s="254"/>
      <c r="G43" s="254"/>
      <c r="H43" s="254"/>
      <c r="I43" s="250"/>
      <c r="J43" s="254"/>
      <c r="K43" s="250"/>
    </row>
    <row r="44" spans="1:11" ht="11.25">
      <c r="A44" s="242" t="s">
        <v>145</v>
      </c>
      <c r="B44" s="268">
        <v>0</v>
      </c>
      <c r="C44" s="268">
        <v>6</v>
      </c>
      <c r="D44" s="268">
        <v>61</v>
      </c>
      <c r="E44" s="268">
        <v>1485</v>
      </c>
      <c r="F44" s="268">
        <v>185</v>
      </c>
      <c r="G44" s="268">
        <v>2027</v>
      </c>
      <c r="H44" s="268">
        <v>0</v>
      </c>
      <c r="I44" s="505">
        <v>1248</v>
      </c>
      <c r="J44" s="268">
        <v>96</v>
      </c>
      <c r="K44" s="250">
        <f>SUM(B44:J44)</f>
        <v>5108</v>
      </c>
    </row>
    <row r="45" spans="2:11" ht="11.25">
      <c r="B45" s="254"/>
      <c r="C45" s="254"/>
      <c r="D45" s="254"/>
      <c r="E45" s="254"/>
      <c r="F45" s="254"/>
      <c r="G45" s="254"/>
      <c r="H45" s="254"/>
      <c r="I45" s="250"/>
      <c r="J45" s="254"/>
      <c r="K45" s="250"/>
    </row>
    <row r="46" spans="1:11" ht="11.25">
      <c r="A46" s="242" t="s">
        <v>144</v>
      </c>
      <c r="B46" s="268">
        <v>0</v>
      </c>
      <c r="C46" s="268">
        <v>0</v>
      </c>
      <c r="D46" s="268">
        <v>9</v>
      </c>
      <c r="E46" s="268">
        <v>456</v>
      </c>
      <c r="F46" s="268">
        <v>73</v>
      </c>
      <c r="G46" s="268">
        <v>655</v>
      </c>
      <c r="H46" s="268">
        <v>0</v>
      </c>
      <c r="I46" s="505">
        <v>316</v>
      </c>
      <c r="J46" s="268">
        <v>36</v>
      </c>
      <c r="K46" s="250">
        <f>SUM(B46:J46)</f>
        <v>1545</v>
      </c>
    </row>
    <row r="47" spans="2:11" ht="11.25">
      <c r="B47" s="251"/>
      <c r="C47" s="254"/>
      <c r="D47" s="254"/>
      <c r="E47" s="254"/>
      <c r="F47" s="254"/>
      <c r="G47" s="254"/>
      <c r="H47" s="254"/>
      <c r="I47" s="250"/>
      <c r="J47" s="254"/>
      <c r="K47" s="250"/>
    </row>
    <row r="48" spans="1:22" s="244" customFormat="1" ht="12">
      <c r="A48" s="249" t="s">
        <v>8</v>
      </c>
      <c r="B48" s="248">
        <f aca="true" t="shared" si="2" ref="B48:K48">SUM(B42:B46)</f>
        <v>0</v>
      </c>
      <c r="C48" s="248">
        <f t="shared" si="2"/>
        <v>6</v>
      </c>
      <c r="D48" s="248">
        <f t="shared" si="2"/>
        <v>103</v>
      </c>
      <c r="E48" s="267">
        <f t="shared" si="2"/>
        <v>2474</v>
      </c>
      <c r="F48" s="248">
        <f t="shared" si="2"/>
        <v>312</v>
      </c>
      <c r="G48" s="248">
        <f t="shared" si="2"/>
        <v>3190</v>
      </c>
      <c r="H48" s="248">
        <f t="shared" si="2"/>
        <v>0</v>
      </c>
      <c r="I48" s="248">
        <f t="shared" si="2"/>
        <v>1948</v>
      </c>
      <c r="J48" s="248">
        <f t="shared" si="2"/>
        <v>152</v>
      </c>
      <c r="K48" s="247">
        <f t="shared" si="2"/>
        <v>8185</v>
      </c>
      <c r="L48" s="266"/>
      <c r="M48" s="242"/>
      <c r="N48" s="242"/>
      <c r="O48" s="242"/>
      <c r="P48" s="242"/>
      <c r="Q48" s="242"/>
      <c r="R48" s="242"/>
      <c r="S48" s="242"/>
      <c r="T48" s="242"/>
      <c r="U48" s="242"/>
      <c r="V48" s="242"/>
    </row>
    <row r="49" spans="1:22" s="244" customFormat="1" ht="12">
      <c r="A49" s="249"/>
      <c r="B49" s="245"/>
      <c r="C49" s="245"/>
      <c r="D49" s="245"/>
      <c r="E49" s="245"/>
      <c r="F49" s="245"/>
      <c r="G49" s="245"/>
      <c r="H49" s="245"/>
      <c r="I49" s="245"/>
      <c r="J49" s="245"/>
      <c r="K49" s="245"/>
      <c r="M49" s="242"/>
      <c r="N49" s="242"/>
      <c r="O49" s="242"/>
      <c r="P49" s="242"/>
      <c r="Q49" s="242"/>
      <c r="R49" s="242"/>
      <c r="S49" s="242"/>
      <c r="T49" s="242"/>
      <c r="U49" s="242"/>
      <c r="V49" s="242"/>
    </row>
    <row r="50" spans="1:11" ht="12">
      <c r="A50" s="551" t="s">
        <v>156</v>
      </c>
      <c r="B50" s="551"/>
      <c r="C50" s="551"/>
      <c r="D50" s="551"/>
      <c r="E50" s="551"/>
      <c r="F50" s="551"/>
      <c r="G50" s="551"/>
      <c r="H50" s="551"/>
      <c r="I50" s="551"/>
      <c r="J50" s="551"/>
      <c r="K50" s="551"/>
    </row>
    <row r="51" spans="1:22" ht="12">
      <c r="A51" s="264" t="s">
        <v>155</v>
      </c>
      <c r="B51" s="264"/>
      <c r="C51" s="264"/>
      <c r="D51" s="263"/>
      <c r="E51" s="263"/>
      <c r="F51" s="263"/>
      <c r="G51" s="263"/>
      <c r="H51" s="263"/>
      <c r="I51" s="263"/>
      <c r="J51" s="263"/>
      <c r="K51" s="263"/>
      <c r="M51" s="244"/>
      <c r="N51" s="244"/>
      <c r="O51" s="244"/>
      <c r="P51" s="244"/>
      <c r="Q51" s="244"/>
      <c r="R51" s="244"/>
      <c r="S51" s="244"/>
      <c r="T51" s="244"/>
      <c r="U51" s="244"/>
      <c r="V51" s="244"/>
    </row>
    <row r="52" spans="13:22" ht="12" thickBot="1">
      <c r="M52" s="244"/>
      <c r="N52" s="244"/>
      <c r="O52" s="244"/>
      <c r="P52" s="244"/>
      <c r="Q52" s="244"/>
      <c r="R52" s="244"/>
      <c r="S52" s="244"/>
      <c r="T52" s="244"/>
      <c r="U52" s="244"/>
      <c r="V52" s="244"/>
    </row>
    <row r="53" spans="1:11" ht="11.25">
      <c r="A53" s="262" t="s">
        <v>154</v>
      </c>
      <c r="B53" s="261" t="s">
        <v>153</v>
      </c>
      <c r="C53" s="261" t="s">
        <v>152</v>
      </c>
      <c r="D53" s="261" t="s">
        <v>151</v>
      </c>
      <c r="E53" s="261" t="s">
        <v>150</v>
      </c>
      <c r="F53" s="261" t="s">
        <v>149</v>
      </c>
      <c r="G53" s="261" t="s">
        <v>148</v>
      </c>
      <c r="H53" s="261" t="s">
        <v>147</v>
      </c>
      <c r="I53" s="261" t="s">
        <v>296</v>
      </c>
      <c r="J53" s="510" t="s">
        <v>297</v>
      </c>
      <c r="K53" s="261" t="s">
        <v>8</v>
      </c>
    </row>
    <row r="54" spans="1:11" ht="11.25">
      <c r="A54" s="260" t="s">
        <v>146</v>
      </c>
      <c r="B54" s="259"/>
      <c r="C54" s="258"/>
      <c r="D54" s="258"/>
      <c r="E54" s="258"/>
      <c r="F54" s="258"/>
      <c r="G54" s="258"/>
      <c r="H54" s="258"/>
      <c r="I54" s="258"/>
      <c r="J54" s="511" t="s">
        <v>298</v>
      </c>
      <c r="K54" s="258"/>
    </row>
    <row r="55" spans="1:11" ht="11.25">
      <c r="A55" s="257"/>
      <c r="B55" s="256"/>
      <c r="C55" s="255"/>
      <c r="D55" s="255"/>
      <c r="E55" s="255"/>
      <c r="F55" s="255"/>
      <c r="G55" s="255"/>
      <c r="H55" s="506"/>
      <c r="I55" s="507"/>
      <c r="J55" s="512"/>
      <c r="K55" s="255"/>
    </row>
    <row r="56" spans="1:11" ht="11.25">
      <c r="A56" s="242" t="s">
        <v>109</v>
      </c>
      <c r="B56" s="253">
        <v>0</v>
      </c>
      <c r="C56" s="253">
        <v>0</v>
      </c>
      <c r="D56" s="253">
        <v>16</v>
      </c>
      <c r="E56" s="252">
        <v>214</v>
      </c>
      <c r="F56" s="252">
        <v>45</v>
      </c>
      <c r="G56" s="252">
        <v>229</v>
      </c>
      <c r="H56" s="253">
        <v>0</v>
      </c>
      <c r="I56" s="252">
        <v>179</v>
      </c>
      <c r="J56" s="253">
        <v>2</v>
      </c>
      <c r="K56" s="250">
        <f>SUM(B56:J56)</f>
        <v>685</v>
      </c>
    </row>
    <row r="57" spans="2:11" ht="11.25">
      <c r="B57" s="250"/>
      <c r="C57" s="250"/>
      <c r="D57" s="250"/>
      <c r="E57" s="250"/>
      <c r="F57" s="250"/>
      <c r="G57" s="250"/>
      <c r="H57" s="254"/>
      <c r="I57" s="508"/>
      <c r="J57" s="254"/>
      <c r="K57" s="250"/>
    </row>
    <row r="58" spans="1:11" ht="11.25">
      <c r="A58" s="242" t="s">
        <v>145</v>
      </c>
      <c r="B58" s="253">
        <v>0</v>
      </c>
      <c r="C58" s="252">
        <v>0</v>
      </c>
      <c r="D58" s="252">
        <v>46</v>
      </c>
      <c r="E58" s="252">
        <v>815</v>
      </c>
      <c r="F58" s="252">
        <v>164</v>
      </c>
      <c r="G58" s="252">
        <v>1284</v>
      </c>
      <c r="H58" s="253">
        <v>0</v>
      </c>
      <c r="I58" s="252">
        <v>695</v>
      </c>
      <c r="J58" s="253">
        <v>4</v>
      </c>
      <c r="K58" s="250">
        <f>SUM(B58:J58)</f>
        <v>3008</v>
      </c>
    </row>
    <row r="59" spans="2:11" ht="11.25">
      <c r="B59" s="254"/>
      <c r="C59" s="250"/>
      <c r="D59" s="250"/>
      <c r="E59" s="250"/>
      <c r="F59" s="250"/>
      <c r="G59" s="250"/>
      <c r="H59" s="254"/>
      <c r="I59" s="508"/>
      <c r="J59" s="254"/>
      <c r="K59" s="250"/>
    </row>
    <row r="60" spans="1:11" ht="11.25">
      <c r="A60" s="242" t="s">
        <v>144</v>
      </c>
      <c r="B60" s="253">
        <v>0</v>
      </c>
      <c r="C60" s="252">
        <v>0</v>
      </c>
      <c r="D60" s="252">
        <v>8</v>
      </c>
      <c r="E60" s="252">
        <v>174</v>
      </c>
      <c r="F60" s="252">
        <v>29</v>
      </c>
      <c r="G60" s="252">
        <v>359</v>
      </c>
      <c r="H60" s="253">
        <v>0</v>
      </c>
      <c r="I60" s="252">
        <v>106</v>
      </c>
      <c r="J60" s="253">
        <v>3</v>
      </c>
      <c r="K60" s="250">
        <f>SUM(B60:J60)</f>
        <v>679</v>
      </c>
    </row>
    <row r="61" spans="2:11" ht="11.25">
      <c r="B61" s="251"/>
      <c r="C61" s="250"/>
      <c r="D61" s="250"/>
      <c r="E61" s="250"/>
      <c r="F61" s="250"/>
      <c r="G61" s="250"/>
      <c r="H61" s="254"/>
      <c r="I61" s="508"/>
      <c r="J61" s="254"/>
      <c r="K61" s="250"/>
    </row>
    <row r="62" spans="1:23" s="244" customFormat="1" ht="12">
      <c r="A62" s="249" t="s">
        <v>8</v>
      </c>
      <c r="B62" s="248">
        <f>SUM(B51:B60)</f>
        <v>0</v>
      </c>
      <c r="C62" s="247">
        <f aca="true" t="shared" si="3" ref="C62:J62">SUM(C56:C60)</f>
        <v>0</v>
      </c>
      <c r="D62" s="247">
        <f t="shared" si="3"/>
        <v>70</v>
      </c>
      <c r="E62" s="247">
        <f t="shared" si="3"/>
        <v>1203</v>
      </c>
      <c r="F62" s="247">
        <f t="shared" si="3"/>
        <v>238</v>
      </c>
      <c r="G62" s="247">
        <f t="shared" si="3"/>
        <v>1872</v>
      </c>
      <c r="H62" s="248">
        <f t="shared" si="3"/>
        <v>0</v>
      </c>
      <c r="I62" s="509">
        <f t="shared" si="3"/>
        <v>980</v>
      </c>
      <c r="J62" s="248">
        <f t="shared" si="3"/>
        <v>9</v>
      </c>
      <c r="K62" s="247">
        <f>SUM(K56:K60)</f>
        <v>4372</v>
      </c>
      <c r="M62" s="242"/>
      <c r="N62" s="242"/>
      <c r="O62" s="242"/>
      <c r="P62" s="242"/>
      <c r="Q62" s="242"/>
      <c r="R62" s="242"/>
      <c r="S62" s="242"/>
      <c r="T62" s="242"/>
      <c r="U62" s="242"/>
      <c r="V62" s="242"/>
      <c r="W62" s="242"/>
    </row>
    <row r="63" spans="1:23" s="244" customFormat="1" ht="12.75" customHeight="1">
      <c r="A63" s="246"/>
      <c r="B63" s="246"/>
      <c r="C63" s="243"/>
      <c r="D63" s="245"/>
      <c r="E63" s="245"/>
      <c r="F63" s="245"/>
      <c r="G63" s="245"/>
      <c r="H63" s="245"/>
      <c r="I63" s="245"/>
      <c r="J63" s="245"/>
      <c r="K63" s="245"/>
      <c r="M63" s="242"/>
      <c r="N63" s="242"/>
      <c r="O63" s="242"/>
      <c r="P63" s="242"/>
      <c r="Q63" s="242"/>
      <c r="R63" s="242"/>
      <c r="S63" s="242"/>
      <c r="T63" s="242"/>
      <c r="U63" s="242"/>
      <c r="V63" s="242"/>
      <c r="W63" s="242"/>
    </row>
    <row r="64" spans="1:23" s="244" customFormat="1" ht="12">
      <c r="A64" s="246" t="s">
        <v>143</v>
      </c>
      <c r="B64" s="246"/>
      <c r="C64" s="243"/>
      <c r="D64" s="245"/>
      <c r="E64" s="245"/>
      <c r="F64" s="245"/>
      <c r="G64" s="245"/>
      <c r="H64" s="245"/>
      <c r="I64" s="245"/>
      <c r="J64" s="245"/>
      <c r="K64" s="245"/>
      <c r="M64" s="242"/>
      <c r="N64" s="242"/>
      <c r="O64" s="242"/>
      <c r="P64" s="242"/>
      <c r="Q64" s="242"/>
      <c r="R64" s="242"/>
      <c r="S64" s="242"/>
      <c r="T64" s="242"/>
      <c r="U64" s="242"/>
      <c r="V64" s="242"/>
      <c r="W64" s="242"/>
    </row>
    <row r="65" spans="1:21" s="244" customFormat="1" ht="12">
      <c r="A65" s="246"/>
      <c r="B65" s="246"/>
      <c r="C65" s="243"/>
      <c r="D65" s="245"/>
      <c r="E65" s="245"/>
      <c r="F65" s="245"/>
      <c r="G65" s="245"/>
      <c r="H65" s="245"/>
      <c r="I65" s="245"/>
      <c r="J65" s="245"/>
      <c r="K65" s="245"/>
      <c r="M65" s="242"/>
      <c r="N65" s="242"/>
      <c r="O65" s="242"/>
      <c r="P65" s="242"/>
      <c r="Q65" s="242"/>
      <c r="R65" s="242"/>
      <c r="S65" s="242"/>
      <c r="T65" s="242"/>
      <c r="U65" s="242"/>
    </row>
    <row r="66" ht="12">
      <c r="V66" s="244"/>
    </row>
    <row r="67" ht="12">
      <c r="V67" s="244"/>
    </row>
    <row r="68" spans="13:22" ht="12">
      <c r="M68" s="244"/>
      <c r="N68" s="244"/>
      <c r="O68" s="244"/>
      <c r="P68" s="244"/>
      <c r="Q68" s="244"/>
      <c r="R68" s="244"/>
      <c r="S68" s="244"/>
      <c r="T68" s="244"/>
      <c r="U68" s="244"/>
      <c r="V68" s="244"/>
    </row>
    <row r="69" spans="13:21" ht="12">
      <c r="M69" s="244"/>
      <c r="N69" s="244"/>
      <c r="O69" s="244"/>
      <c r="P69" s="244"/>
      <c r="Q69" s="244"/>
      <c r="R69" s="244"/>
      <c r="S69" s="244"/>
      <c r="T69" s="244"/>
      <c r="U69" s="244"/>
    </row>
    <row r="70" spans="13:21" ht="12">
      <c r="M70" s="244"/>
      <c r="N70" s="244"/>
      <c r="O70" s="244"/>
      <c r="P70" s="244"/>
      <c r="Q70" s="244"/>
      <c r="R70" s="244"/>
      <c r="S70" s="244"/>
      <c r="T70" s="244"/>
      <c r="U70" s="244"/>
    </row>
    <row r="71" spans="13:21" ht="12">
      <c r="M71" s="244"/>
      <c r="N71" s="244"/>
      <c r="O71" s="244"/>
      <c r="P71" s="244"/>
      <c r="Q71" s="244"/>
      <c r="R71" s="244"/>
      <c r="S71" s="244"/>
      <c r="T71" s="244"/>
      <c r="U71" s="244"/>
    </row>
  </sheetData>
  <sheetProtection/>
  <mergeCells count="5">
    <mergeCell ref="A2:K2"/>
    <mergeCell ref="A35:K35"/>
    <mergeCell ref="A50:K50"/>
    <mergeCell ref="A36:K36"/>
    <mergeCell ref="A17:K17"/>
  </mergeCells>
  <printOptions horizontalCentered="1"/>
  <pageMargins left="0.3937007874015748" right="0.3937007874015748" top="0.5905511811023623" bottom="0.5905511811023623" header="0.5118110236220472" footer="0.5118110236220472"/>
  <pageSetup fitToHeight="2" horizontalDpi="600" verticalDpi="600" orientation="portrait" paperSize="9"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D95"/>
  <sheetViews>
    <sheetView zoomScale="115" zoomScaleNormal="115" zoomScalePageLayoutView="0" workbookViewId="0" topLeftCell="A1">
      <selection activeCell="H89" sqref="H89"/>
    </sheetView>
  </sheetViews>
  <sheetFormatPr defaultColWidth="9.140625" defaultRowHeight="12.75"/>
  <cols>
    <col min="1" max="1" width="18.8515625" style="274" customWidth="1"/>
    <col min="2" max="2" width="15.421875" style="275" customWidth="1"/>
    <col min="3" max="3" width="28.7109375" style="275" customWidth="1"/>
    <col min="4" max="4" width="16.140625" style="275" customWidth="1"/>
    <col min="5" max="8" width="7.140625" style="274" customWidth="1"/>
    <col min="9" max="9" width="7.28125" style="274" customWidth="1"/>
    <col min="10" max="10" width="9.140625" style="274" customWidth="1"/>
    <col min="11" max="11" width="8.28125" style="274" customWidth="1"/>
    <col min="12" max="16384" width="9.140625" style="274" customWidth="1"/>
  </cols>
  <sheetData>
    <row r="1" ht="12">
      <c r="A1" s="36" t="s">
        <v>292</v>
      </c>
    </row>
    <row r="2" spans="1:4" ht="12">
      <c r="A2" s="513" t="s">
        <v>158</v>
      </c>
      <c r="B2" s="513"/>
      <c r="C2" s="513"/>
      <c r="D2" s="513"/>
    </row>
    <row r="3" ht="12">
      <c r="A3" s="291"/>
    </row>
    <row r="4" spans="1:4" ht="12">
      <c r="A4" s="287" t="s">
        <v>156</v>
      </c>
      <c r="B4" s="294"/>
      <c r="C4" s="294"/>
      <c r="D4" s="294"/>
    </row>
    <row r="5" spans="1:4" ht="12">
      <c r="A5" s="552" t="s">
        <v>205</v>
      </c>
      <c r="B5" s="552"/>
      <c r="C5" s="552"/>
      <c r="D5" s="552"/>
    </row>
    <row r="6" spans="1:4" ht="11.25">
      <c r="A6" s="39"/>
      <c r="B6" s="39"/>
      <c r="C6" s="39"/>
      <c r="D6" s="39"/>
    </row>
    <row r="7" spans="1:4" ht="12">
      <c r="A7" s="287" t="s">
        <v>17</v>
      </c>
      <c r="B7" s="287"/>
      <c r="C7" s="287"/>
      <c r="D7" s="287"/>
    </row>
    <row r="8" ht="5.25" customHeight="1" thickBot="1"/>
    <row r="9" spans="1:4" ht="11.25">
      <c r="A9" s="286" t="s">
        <v>172</v>
      </c>
      <c r="B9" s="285" t="s">
        <v>171</v>
      </c>
      <c r="C9" s="285" t="s">
        <v>170</v>
      </c>
      <c r="D9" s="285" t="s">
        <v>169</v>
      </c>
    </row>
    <row r="10" spans="1:4" ht="11.25">
      <c r="A10" s="284"/>
      <c r="B10" s="283" t="s">
        <v>168</v>
      </c>
      <c r="C10" s="283" t="s">
        <v>167</v>
      </c>
      <c r="D10" s="283" t="s">
        <v>166</v>
      </c>
    </row>
    <row r="11" spans="2:4" ht="11.25">
      <c r="B11" s="281"/>
      <c r="C11" s="281"/>
      <c r="D11" s="281"/>
    </row>
    <row r="12" spans="1:4" ht="11.25">
      <c r="A12" s="274" t="s">
        <v>152</v>
      </c>
      <c r="B12" s="281">
        <v>6</v>
      </c>
      <c r="C12" s="281" t="str">
        <f>"=="</f>
        <v>==</v>
      </c>
      <c r="D12" s="281" t="s">
        <v>299</v>
      </c>
    </row>
    <row r="13" spans="2:4" ht="9" customHeight="1">
      <c r="B13" s="281"/>
      <c r="C13" s="281"/>
      <c r="D13" s="281"/>
    </row>
    <row r="14" spans="1:4" ht="11.25">
      <c r="A14" s="274" t="s">
        <v>150</v>
      </c>
      <c r="B14" s="281">
        <v>136</v>
      </c>
      <c r="C14" s="281" t="s">
        <v>300</v>
      </c>
      <c r="D14" s="281" t="s">
        <v>301</v>
      </c>
    </row>
    <row r="15" spans="2:4" ht="11.25">
      <c r="B15" s="281">
        <v>490</v>
      </c>
      <c r="C15" s="281" t="s">
        <v>302</v>
      </c>
      <c r="D15" s="281" t="s">
        <v>303</v>
      </c>
    </row>
    <row r="16" spans="2:4" ht="9" customHeight="1">
      <c r="B16" s="281"/>
      <c r="C16" s="281" t="s">
        <v>107</v>
      </c>
      <c r="D16" s="281"/>
    </row>
    <row r="17" spans="1:4" ht="11.25">
      <c r="A17" s="274" t="s">
        <v>149</v>
      </c>
      <c r="B17" s="281">
        <v>64</v>
      </c>
      <c r="C17" s="281" t="s">
        <v>309</v>
      </c>
      <c r="D17" s="281" t="s">
        <v>305</v>
      </c>
    </row>
    <row r="18" spans="2:4" ht="11.25">
      <c r="B18" s="281">
        <v>41</v>
      </c>
      <c r="C18" s="281" t="s">
        <v>310</v>
      </c>
      <c r="D18" s="281" t="s">
        <v>306</v>
      </c>
    </row>
    <row r="19" spans="2:4" ht="9" customHeight="1">
      <c r="B19" s="281"/>
      <c r="C19" s="281" t="s">
        <v>107</v>
      </c>
      <c r="D19" s="281"/>
    </row>
    <row r="20" spans="1:4" ht="11.25">
      <c r="A20" s="274" t="s">
        <v>148</v>
      </c>
      <c r="B20" s="281">
        <v>27</v>
      </c>
      <c r="C20" s="281" t="s">
        <v>311</v>
      </c>
      <c r="D20" s="281" t="s">
        <v>307</v>
      </c>
    </row>
    <row r="21" spans="2:4" ht="11.25">
      <c r="B21" s="281">
        <v>535</v>
      </c>
      <c r="C21" s="281" t="s">
        <v>312</v>
      </c>
      <c r="D21" s="281" t="s">
        <v>308</v>
      </c>
    </row>
    <row r="22" spans="2:4" ht="9" customHeight="1">
      <c r="B22" s="281"/>
      <c r="C22" s="281"/>
      <c r="D22" s="281"/>
    </row>
    <row r="23" spans="1:4" ht="11.25">
      <c r="A23" s="274" t="s">
        <v>296</v>
      </c>
      <c r="B23" s="281">
        <v>369</v>
      </c>
      <c r="C23" s="281" t="str">
        <f>"=="</f>
        <v>==</v>
      </c>
      <c r="D23" s="281" t="s">
        <v>304</v>
      </c>
    </row>
    <row r="24" spans="2:4" ht="11.25">
      <c r="B24" s="281"/>
      <c r="C24" s="281"/>
      <c r="D24" s="283"/>
    </row>
    <row r="25" spans="1:4" ht="12">
      <c r="A25" s="280" t="s">
        <v>165</v>
      </c>
      <c r="B25" s="289">
        <f>SUM(B12:B23)</f>
        <v>1668</v>
      </c>
      <c r="C25" s="279"/>
      <c r="D25" s="279" t="s">
        <v>356</v>
      </c>
    </row>
    <row r="26" spans="1:4" ht="12">
      <c r="A26" s="293"/>
      <c r="B26" s="277"/>
      <c r="C26" s="276"/>
      <c r="D26" s="276"/>
    </row>
    <row r="27" spans="1:4" ht="12">
      <c r="A27" s="287" t="s">
        <v>21</v>
      </c>
      <c r="B27" s="287"/>
      <c r="C27" s="287"/>
      <c r="D27" s="287"/>
    </row>
    <row r="28" ht="5.25" customHeight="1" thickBot="1"/>
    <row r="29" spans="1:4" ht="11.25">
      <c r="A29" s="286" t="s">
        <v>172</v>
      </c>
      <c r="B29" s="285" t="s">
        <v>171</v>
      </c>
      <c r="C29" s="285" t="s">
        <v>170</v>
      </c>
      <c r="D29" s="285" t="s">
        <v>169</v>
      </c>
    </row>
    <row r="30" spans="1:4" ht="11.25">
      <c r="A30" s="284"/>
      <c r="B30" s="283" t="s">
        <v>168</v>
      </c>
      <c r="C30" s="283" t="s">
        <v>167</v>
      </c>
      <c r="D30" s="283" t="s">
        <v>166</v>
      </c>
    </row>
    <row r="31" spans="2:4" ht="11.25">
      <c r="B31" s="281"/>
      <c r="C31" s="281"/>
      <c r="D31" s="281"/>
    </row>
    <row r="32" spans="1:4" ht="11.25">
      <c r="A32" s="274" t="s">
        <v>151</v>
      </c>
      <c r="B32" s="281">
        <v>10</v>
      </c>
      <c r="C32" s="281" t="str">
        <f>"=="</f>
        <v>==</v>
      </c>
      <c r="D32" s="281" t="s">
        <v>313</v>
      </c>
    </row>
    <row r="33" spans="2:4" ht="9" customHeight="1">
      <c r="B33" s="281"/>
      <c r="C33" s="281" t="s">
        <v>107</v>
      </c>
      <c r="D33" s="281"/>
    </row>
    <row r="34" spans="1:4" ht="11.25">
      <c r="A34" s="274" t="s">
        <v>150</v>
      </c>
      <c r="B34" s="290">
        <v>550</v>
      </c>
      <c r="C34" s="281" t="s">
        <v>317</v>
      </c>
      <c r="D34" s="281" t="s">
        <v>322</v>
      </c>
    </row>
    <row r="35" spans="2:4" ht="11.25">
      <c r="B35" s="290">
        <v>996</v>
      </c>
      <c r="C35" s="281" t="s">
        <v>318</v>
      </c>
      <c r="D35" s="281" t="s">
        <v>323</v>
      </c>
    </row>
    <row r="36" spans="2:4" ht="9" customHeight="1">
      <c r="B36" s="281"/>
      <c r="C36" s="281" t="s">
        <v>107</v>
      </c>
      <c r="D36" s="281"/>
    </row>
    <row r="37" spans="1:4" ht="11.25">
      <c r="A37" s="274" t="s">
        <v>149</v>
      </c>
      <c r="B37" s="281">
        <v>167</v>
      </c>
      <c r="C37" s="281" t="s">
        <v>319</v>
      </c>
      <c r="D37" s="281" t="s">
        <v>324</v>
      </c>
    </row>
    <row r="38" spans="2:4" ht="11.25">
      <c r="B38" s="281">
        <v>43</v>
      </c>
      <c r="C38" s="281" t="s">
        <v>321</v>
      </c>
      <c r="D38" s="281" t="s">
        <v>325</v>
      </c>
    </row>
    <row r="39" spans="2:4" ht="9" customHeight="1">
      <c r="B39" s="281"/>
      <c r="C39" s="281" t="s">
        <v>107</v>
      </c>
      <c r="D39" s="281"/>
    </row>
    <row r="40" spans="1:4" ht="11.25">
      <c r="A40" s="274" t="s">
        <v>148</v>
      </c>
      <c r="B40" s="290">
        <v>106</v>
      </c>
      <c r="C40" s="281" t="s">
        <v>320</v>
      </c>
      <c r="D40" s="281" t="s">
        <v>326</v>
      </c>
    </row>
    <row r="41" spans="2:4" ht="11.25">
      <c r="B41" s="290">
        <v>2002</v>
      </c>
      <c r="C41" s="281" t="s">
        <v>358</v>
      </c>
      <c r="D41" s="281" t="s">
        <v>354</v>
      </c>
    </row>
    <row r="42" spans="2:4" ht="9" customHeight="1">
      <c r="B42" s="281"/>
      <c r="C42" s="281"/>
      <c r="D42" s="281"/>
    </row>
    <row r="43" spans="1:4" ht="11.25">
      <c r="A43" s="274" t="s">
        <v>147</v>
      </c>
      <c r="B43" s="281">
        <v>987</v>
      </c>
      <c r="C43" s="343" t="s">
        <v>174</v>
      </c>
      <c r="D43" s="281" t="s">
        <v>316</v>
      </c>
    </row>
    <row r="44" spans="2:4" ht="9" customHeight="1">
      <c r="B44" s="281"/>
      <c r="C44" s="343"/>
      <c r="D44" s="281"/>
    </row>
    <row r="45" spans="1:4" ht="11.25">
      <c r="A45" s="274" t="s">
        <v>314</v>
      </c>
      <c r="B45" s="281">
        <v>156</v>
      </c>
      <c r="C45" s="343" t="str">
        <f>"=="</f>
        <v>==</v>
      </c>
      <c r="D45" s="281" t="s">
        <v>315</v>
      </c>
    </row>
    <row r="46" spans="2:4" ht="11.25">
      <c r="B46" s="281"/>
      <c r="C46" s="281"/>
      <c r="D46" s="281"/>
    </row>
    <row r="47" spans="1:4" ht="12">
      <c r="A47" s="280" t="s">
        <v>165</v>
      </c>
      <c r="B47" s="292">
        <f>SUM(B32:B45)</f>
        <v>5017</v>
      </c>
      <c r="C47" s="279"/>
      <c r="D47" s="279" t="s">
        <v>355</v>
      </c>
    </row>
    <row r="48" spans="1:4" ht="12">
      <c r="A48" s="291"/>
      <c r="B48" s="276"/>
      <c r="C48" s="276"/>
      <c r="D48" s="276"/>
    </row>
    <row r="49" spans="1:4" ht="12">
      <c r="A49" s="287" t="s">
        <v>56</v>
      </c>
      <c r="B49" s="287"/>
      <c r="C49" s="287"/>
      <c r="D49" s="287"/>
    </row>
    <row r="50" ht="5.25" customHeight="1" thickBot="1"/>
    <row r="51" spans="1:4" ht="11.25">
      <c r="A51" s="286" t="s">
        <v>172</v>
      </c>
      <c r="B51" s="285" t="s">
        <v>171</v>
      </c>
      <c r="C51" s="285" t="s">
        <v>170</v>
      </c>
      <c r="D51" s="285" t="s">
        <v>169</v>
      </c>
    </row>
    <row r="52" spans="1:4" ht="11.25">
      <c r="A52" s="284"/>
      <c r="B52" s="283" t="s">
        <v>168</v>
      </c>
      <c r="C52" s="283" t="s">
        <v>167</v>
      </c>
      <c r="D52" s="283" t="s">
        <v>166</v>
      </c>
    </row>
    <row r="53" spans="2:4" ht="11.25">
      <c r="B53" s="281"/>
      <c r="C53" s="281"/>
      <c r="D53" s="281"/>
    </row>
    <row r="54" spans="1:4" ht="11.25">
      <c r="A54" s="274" t="s">
        <v>151</v>
      </c>
      <c r="B54" s="281">
        <v>156</v>
      </c>
      <c r="C54" s="281" t="str">
        <f>"=="</f>
        <v>==</v>
      </c>
      <c r="D54" s="281" t="s">
        <v>315</v>
      </c>
    </row>
    <row r="55" spans="2:4" ht="9" customHeight="1">
      <c r="B55" s="281"/>
      <c r="C55" s="281" t="s">
        <v>107</v>
      </c>
      <c r="D55" s="281"/>
    </row>
    <row r="56" spans="1:4" ht="11.25">
      <c r="A56" s="274" t="s">
        <v>150</v>
      </c>
      <c r="B56" s="290">
        <v>652</v>
      </c>
      <c r="C56" s="281" t="s">
        <v>340</v>
      </c>
      <c r="D56" s="281" t="s">
        <v>345</v>
      </c>
    </row>
    <row r="57" spans="2:4" ht="11.25">
      <c r="B57" s="281">
        <v>665</v>
      </c>
      <c r="C57" s="281" t="s">
        <v>341</v>
      </c>
      <c r="D57" s="281" t="s">
        <v>346</v>
      </c>
    </row>
    <row r="58" spans="2:4" ht="9" customHeight="1">
      <c r="B58" s="281"/>
      <c r="C58" s="281" t="s">
        <v>107</v>
      </c>
      <c r="D58" s="281"/>
    </row>
    <row r="59" spans="1:4" ht="11.25">
      <c r="A59" s="274" t="s">
        <v>149</v>
      </c>
      <c r="B59" s="281">
        <v>170</v>
      </c>
      <c r="C59" s="281" t="s">
        <v>342</v>
      </c>
      <c r="D59" s="281" t="s">
        <v>347</v>
      </c>
    </row>
    <row r="60" spans="2:4" ht="11.25">
      <c r="B60" s="281">
        <v>21</v>
      </c>
      <c r="C60" s="281" t="s">
        <v>343</v>
      </c>
      <c r="D60" s="281" t="s">
        <v>348</v>
      </c>
    </row>
    <row r="61" spans="2:4" ht="9" customHeight="1">
      <c r="B61" s="281"/>
      <c r="C61" s="281" t="s">
        <v>107</v>
      </c>
      <c r="D61" s="281"/>
    </row>
    <row r="62" spans="1:4" s="288" customFormat="1" ht="11.25">
      <c r="A62" s="274" t="s">
        <v>148</v>
      </c>
      <c r="B62" s="290">
        <v>435</v>
      </c>
      <c r="C62" s="281" t="s">
        <v>344</v>
      </c>
      <c r="D62" s="281" t="s">
        <v>349</v>
      </c>
    </row>
    <row r="63" spans="2:4" ht="11.25">
      <c r="B63" s="290">
        <v>1391</v>
      </c>
      <c r="C63" s="281" t="s">
        <v>357</v>
      </c>
      <c r="D63" s="281" t="s">
        <v>350</v>
      </c>
    </row>
    <row r="64" spans="2:4" ht="9" customHeight="1">
      <c r="B64" s="290"/>
      <c r="C64" s="281"/>
      <c r="D64" s="281"/>
    </row>
    <row r="65" spans="1:4" ht="11.25">
      <c r="A65" s="274" t="s">
        <v>296</v>
      </c>
      <c r="B65" s="290">
        <v>1572</v>
      </c>
      <c r="C65" s="281" t="str">
        <f>"=="</f>
        <v>==</v>
      </c>
      <c r="D65" s="281" t="s">
        <v>353</v>
      </c>
    </row>
    <row r="66" spans="2:4" ht="9" customHeight="1">
      <c r="B66" s="290"/>
      <c r="C66" s="281"/>
      <c r="D66" s="281"/>
    </row>
    <row r="67" spans="1:4" ht="11.25">
      <c r="A67" s="274" t="s">
        <v>314</v>
      </c>
      <c r="B67" s="290">
        <v>5</v>
      </c>
      <c r="C67" s="281" t="str">
        <f>"=="</f>
        <v>==</v>
      </c>
      <c r="D67" s="281" t="s">
        <v>339</v>
      </c>
    </row>
    <row r="68" spans="2:4" ht="11.25">
      <c r="B68" s="281"/>
      <c r="C68" s="281"/>
      <c r="D68" s="281"/>
    </row>
    <row r="69" spans="1:4" ht="12">
      <c r="A69" s="280" t="s">
        <v>165</v>
      </c>
      <c r="B69" s="289">
        <f>SUM(B54:B67)</f>
        <v>5067</v>
      </c>
      <c r="C69" s="279"/>
      <c r="D69" s="279" t="s">
        <v>351</v>
      </c>
    </row>
    <row r="70" spans="1:4" ht="12">
      <c r="A70" s="278"/>
      <c r="B70" s="276"/>
      <c r="C70" s="276"/>
      <c r="D70" s="276"/>
    </row>
    <row r="71" spans="1:4" ht="12">
      <c r="A71" s="287" t="s">
        <v>173</v>
      </c>
      <c r="B71" s="287"/>
      <c r="C71" s="287"/>
      <c r="D71" s="287"/>
    </row>
    <row r="72" ht="5.25" customHeight="1" thickBot="1"/>
    <row r="73" spans="1:4" ht="11.25">
      <c r="A73" s="286" t="s">
        <v>172</v>
      </c>
      <c r="B73" s="285" t="s">
        <v>171</v>
      </c>
      <c r="C73" s="285" t="s">
        <v>170</v>
      </c>
      <c r="D73" s="285" t="s">
        <v>169</v>
      </c>
    </row>
    <row r="74" spans="1:4" ht="11.25">
      <c r="A74" s="284"/>
      <c r="B74" s="283" t="s">
        <v>168</v>
      </c>
      <c r="C74" s="283" t="s">
        <v>167</v>
      </c>
      <c r="D74" s="283" t="s">
        <v>166</v>
      </c>
    </row>
    <row r="75" spans="2:4" ht="11.25">
      <c r="B75" s="281"/>
      <c r="C75" s="281"/>
      <c r="D75" s="281"/>
    </row>
    <row r="76" spans="1:4" ht="11.25">
      <c r="A76" s="274" t="s">
        <v>151</v>
      </c>
      <c r="B76" s="282">
        <v>7</v>
      </c>
      <c r="C76" s="335" t="str">
        <f>"=="</f>
        <v>==</v>
      </c>
      <c r="D76" s="281" t="s">
        <v>327</v>
      </c>
    </row>
    <row r="77" spans="2:4" ht="9" customHeight="1">
      <c r="B77" s="282"/>
      <c r="C77" s="335" t="s">
        <v>107</v>
      </c>
      <c r="D77" s="281"/>
    </row>
    <row r="78" spans="1:4" ht="11.25">
      <c r="A78" s="274" t="s">
        <v>150</v>
      </c>
      <c r="B78" s="282">
        <v>123</v>
      </c>
      <c r="C78" s="275" t="s">
        <v>359</v>
      </c>
      <c r="D78" s="281" t="s">
        <v>329</v>
      </c>
    </row>
    <row r="79" spans="2:4" ht="11.25">
      <c r="B79" s="281">
        <v>65</v>
      </c>
      <c r="C79" s="281" t="s">
        <v>328</v>
      </c>
      <c r="D79" s="281" t="s">
        <v>330</v>
      </c>
    </row>
    <row r="80" spans="2:4" ht="9" customHeight="1">
      <c r="B80" s="281"/>
      <c r="C80" s="281" t="s">
        <v>107</v>
      </c>
      <c r="D80" s="281"/>
    </row>
    <row r="81" spans="1:4" ht="11.25">
      <c r="A81" s="274" t="s">
        <v>149</v>
      </c>
      <c r="B81" s="281">
        <v>43</v>
      </c>
      <c r="C81" s="281" t="s">
        <v>331</v>
      </c>
      <c r="D81" s="281" t="s">
        <v>325</v>
      </c>
    </row>
    <row r="82" spans="2:4" ht="11.25">
      <c r="B82" s="281">
        <v>1</v>
      </c>
      <c r="C82" s="281" t="s">
        <v>332</v>
      </c>
      <c r="D82" s="281" t="s">
        <v>333</v>
      </c>
    </row>
    <row r="83" spans="2:4" ht="9" customHeight="1">
      <c r="B83" s="281"/>
      <c r="C83" s="281" t="s">
        <v>107</v>
      </c>
      <c r="D83" s="281"/>
    </row>
    <row r="84" spans="1:4" ht="11.25">
      <c r="A84" s="274" t="s">
        <v>148</v>
      </c>
      <c r="B84" s="281">
        <v>160</v>
      </c>
      <c r="C84" s="281" t="s">
        <v>334</v>
      </c>
      <c r="D84" s="281" t="s">
        <v>336</v>
      </c>
    </row>
    <row r="85" spans="2:4" ht="11.25">
      <c r="B85" s="281">
        <v>406</v>
      </c>
      <c r="C85" s="281" t="s">
        <v>335</v>
      </c>
      <c r="D85" s="281" t="s">
        <v>337</v>
      </c>
    </row>
    <row r="86" spans="2:4" ht="11.25">
      <c r="B86" s="281"/>
      <c r="C86" s="281"/>
      <c r="D86" s="281"/>
    </row>
    <row r="87" spans="1:4" ht="12">
      <c r="A87" s="280" t="s">
        <v>165</v>
      </c>
      <c r="B87" s="279">
        <f>SUM(B76:B85)</f>
        <v>805</v>
      </c>
      <c r="C87" s="279"/>
      <c r="D87" s="279" t="s">
        <v>338</v>
      </c>
    </row>
    <row r="88" spans="1:4" ht="6" customHeight="1">
      <c r="A88" s="278"/>
      <c r="B88" s="277"/>
      <c r="C88" s="336"/>
      <c r="D88" s="276"/>
    </row>
    <row r="89" spans="1:4" ht="12">
      <c r="A89" s="274" t="s">
        <v>164</v>
      </c>
      <c r="B89" s="276"/>
      <c r="C89" s="276"/>
      <c r="D89" s="276"/>
    </row>
    <row r="90" ht="11.25">
      <c r="A90" s="274" t="s">
        <v>163</v>
      </c>
    </row>
    <row r="91" ht="11.25">
      <c r="C91" s="337"/>
    </row>
    <row r="92" ht="11.25">
      <c r="C92" s="338"/>
    </row>
    <row r="93" spans="2:3" ht="11.25">
      <c r="B93" s="344"/>
      <c r="C93" s="274"/>
    </row>
    <row r="94" ht="11.25">
      <c r="C94" s="338"/>
    </row>
    <row r="95" ht="11.25">
      <c r="B95" s="344"/>
    </row>
  </sheetData>
  <sheetProtection/>
  <mergeCells count="2">
    <mergeCell ref="A2:D2"/>
    <mergeCell ref="A5:D5"/>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82"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K70"/>
  <sheetViews>
    <sheetView zoomScalePageLayoutView="0" workbookViewId="0" topLeftCell="A1">
      <selection activeCell="K55" sqref="K55"/>
    </sheetView>
  </sheetViews>
  <sheetFormatPr defaultColWidth="9.140625" defaultRowHeight="12.75"/>
  <cols>
    <col min="1" max="1" width="27.28125" style="295" customWidth="1"/>
    <col min="2" max="5" width="20.421875" style="296" customWidth="1"/>
    <col min="6" max="8" width="7.140625" style="296" customWidth="1"/>
    <col min="9" max="9" width="7.28125" style="295" customWidth="1"/>
    <col min="10" max="10" width="9.140625" style="295" customWidth="1"/>
    <col min="11" max="11" width="8.28125" style="295" customWidth="1"/>
    <col min="12" max="16384" width="9.140625" style="295" customWidth="1"/>
  </cols>
  <sheetData>
    <row r="1" ht="12">
      <c r="A1" s="36" t="s">
        <v>292</v>
      </c>
    </row>
    <row r="2" spans="1:9" ht="12">
      <c r="A2" s="517" t="s">
        <v>158</v>
      </c>
      <c r="B2" s="517"/>
      <c r="C2" s="517"/>
      <c r="D2" s="517"/>
      <c r="E2" s="517"/>
      <c r="F2" s="239"/>
      <c r="G2" s="239"/>
      <c r="H2" s="239"/>
      <c r="I2" s="239"/>
    </row>
    <row r="3" ht="12">
      <c r="A3" s="314"/>
    </row>
    <row r="4" spans="1:8" ht="12">
      <c r="A4" s="554" t="s">
        <v>195</v>
      </c>
      <c r="B4" s="554"/>
      <c r="C4" s="554"/>
      <c r="D4" s="554"/>
      <c r="E4" s="554"/>
      <c r="F4" s="328"/>
      <c r="G4" s="328"/>
      <c r="H4" s="328"/>
    </row>
    <row r="5" spans="1:8" ht="12">
      <c r="A5" s="554" t="s">
        <v>197</v>
      </c>
      <c r="B5" s="554"/>
      <c r="C5" s="554"/>
      <c r="D5" s="554"/>
      <c r="E5" s="554"/>
      <c r="F5" s="328"/>
      <c r="G5" s="328"/>
      <c r="H5" s="328"/>
    </row>
    <row r="6" spans="1:8" ht="12">
      <c r="A6" s="554" t="s">
        <v>196</v>
      </c>
      <c r="B6" s="554"/>
      <c r="C6" s="554"/>
      <c r="D6" s="554"/>
      <c r="E6" s="554"/>
      <c r="F6" s="328"/>
      <c r="G6" s="328"/>
      <c r="H6" s="328"/>
    </row>
    <row r="7" ht="12" thickBot="1"/>
    <row r="8" spans="1:5" ht="11.25">
      <c r="A8" s="327"/>
      <c r="B8" s="326" t="s">
        <v>108</v>
      </c>
      <c r="C8" s="326" t="s">
        <v>192</v>
      </c>
      <c r="D8" s="326" t="s">
        <v>192</v>
      </c>
      <c r="E8" s="325" t="s">
        <v>8</v>
      </c>
    </row>
    <row r="9" spans="1:5" ht="11.25">
      <c r="A9" s="323" t="s">
        <v>191</v>
      </c>
      <c r="B9" s="324" t="s">
        <v>190</v>
      </c>
      <c r="C9" s="324" t="s">
        <v>189</v>
      </c>
      <c r="D9" s="324" t="s">
        <v>188</v>
      </c>
      <c r="E9" s="323"/>
    </row>
    <row r="10" spans="1:5" ht="11.25">
      <c r="A10" s="321" t="s">
        <v>187</v>
      </c>
      <c r="B10" s="300">
        <v>66</v>
      </c>
      <c r="C10" s="300">
        <v>393</v>
      </c>
      <c r="D10" s="300">
        <v>115</v>
      </c>
      <c r="E10" s="322">
        <v>574</v>
      </c>
    </row>
    <row r="11" spans="1:5" ht="11.25">
      <c r="A11" s="321" t="s">
        <v>186</v>
      </c>
      <c r="B11" s="300">
        <v>54</v>
      </c>
      <c r="C11" s="300">
        <v>376</v>
      </c>
      <c r="D11" s="300">
        <v>120</v>
      </c>
      <c r="E11" s="322">
        <v>550</v>
      </c>
    </row>
    <row r="12" spans="1:5" ht="11.25">
      <c r="A12" s="321" t="s">
        <v>185</v>
      </c>
      <c r="B12" s="300">
        <v>79</v>
      </c>
      <c r="C12" s="300">
        <v>438</v>
      </c>
      <c r="D12" s="300">
        <v>130</v>
      </c>
      <c r="E12" s="322">
        <v>647</v>
      </c>
    </row>
    <row r="13" spans="1:5" ht="11.25">
      <c r="A13" s="321" t="s">
        <v>184</v>
      </c>
      <c r="B13" s="300">
        <v>97</v>
      </c>
      <c r="C13" s="300">
        <v>491</v>
      </c>
      <c r="D13" s="300">
        <v>156</v>
      </c>
      <c r="E13" s="322">
        <v>744</v>
      </c>
    </row>
    <row r="14" spans="1:5" ht="11.25">
      <c r="A14" s="321" t="s">
        <v>183</v>
      </c>
      <c r="B14" s="300">
        <v>105</v>
      </c>
      <c r="C14" s="300">
        <v>552</v>
      </c>
      <c r="D14" s="300">
        <v>147</v>
      </c>
      <c r="E14" s="322">
        <v>804</v>
      </c>
    </row>
    <row r="15" spans="1:5" ht="11.25">
      <c r="A15" s="321" t="s">
        <v>182</v>
      </c>
      <c r="B15" s="300">
        <v>83</v>
      </c>
      <c r="C15" s="300">
        <v>540</v>
      </c>
      <c r="D15" s="300">
        <v>167</v>
      </c>
      <c r="E15" s="322">
        <v>790</v>
      </c>
    </row>
    <row r="16" spans="1:5" ht="11.25">
      <c r="A16" s="321" t="s">
        <v>181</v>
      </c>
      <c r="B16" s="300">
        <v>101</v>
      </c>
      <c r="C16" s="300">
        <v>611</v>
      </c>
      <c r="D16" s="300">
        <v>179</v>
      </c>
      <c r="E16" s="322">
        <v>891</v>
      </c>
    </row>
    <row r="17" spans="1:5" ht="11.25">
      <c r="A17" s="321" t="s">
        <v>180</v>
      </c>
      <c r="B17" s="300">
        <v>118</v>
      </c>
      <c r="C17" s="300">
        <v>737</v>
      </c>
      <c r="D17" s="300">
        <v>176</v>
      </c>
      <c r="E17" s="322">
        <v>1031</v>
      </c>
    </row>
    <row r="18" spans="1:8" s="314" customFormat="1" ht="12">
      <c r="A18" s="321" t="s">
        <v>179</v>
      </c>
      <c r="B18" s="300">
        <v>148</v>
      </c>
      <c r="C18" s="300">
        <v>793</v>
      </c>
      <c r="D18" s="300">
        <v>179</v>
      </c>
      <c r="E18" s="316">
        <v>1120</v>
      </c>
      <c r="F18" s="315"/>
      <c r="G18" s="315"/>
      <c r="H18" s="315"/>
    </row>
    <row r="19" spans="1:8" s="314" customFormat="1" ht="12">
      <c r="A19" s="321" t="s">
        <v>178</v>
      </c>
      <c r="B19" s="300">
        <v>170</v>
      </c>
      <c r="C19" s="300">
        <v>909</v>
      </c>
      <c r="D19" s="300">
        <v>210</v>
      </c>
      <c r="E19" s="316">
        <v>1289</v>
      </c>
      <c r="F19" s="315"/>
      <c r="G19" s="315"/>
      <c r="H19" s="315"/>
    </row>
    <row r="20" spans="1:8" s="314" customFormat="1" ht="12">
      <c r="A20" s="321" t="s">
        <v>177</v>
      </c>
      <c r="B20" s="300">
        <v>216</v>
      </c>
      <c r="C20" s="319">
        <v>1053</v>
      </c>
      <c r="D20" s="300">
        <v>247</v>
      </c>
      <c r="E20" s="316">
        <v>1516</v>
      </c>
      <c r="F20" s="315"/>
      <c r="G20" s="315"/>
      <c r="H20" s="315"/>
    </row>
    <row r="21" spans="1:8" s="314" customFormat="1" ht="12">
      <c r="A21" s="320" t="s">
        <v>176</v>
      </c>
      <c r="B21" s="319">
        <v>291</v>
      </c>
      <c r="C21" s="319">
        <v>1266</v>
      </c>
      <c r="D21" s="319">
        <v>317</v>
      </c>
      <c r="E21" s="318">
        <v>1874</v>
      </c>
      <c r="F21" s="315"/>
      <c r="G21" s="296"/>
      <c r="H21" s="315"/>
    </row>
    <row r="22" spans="1:8" s="314" customFormat="1" ht="12">
      <c r="A22" s="320" t="s">
        <v>175</v>
      </c>
      <c r="B22" s="319">
        <v>430</v>
      </c>
      <c r="C22" s="319">
        <v>1630</v>
      </c>
      <c r="D22" s="319">
        <v>344</v>
      </c>
      <c r="E22" s="318">
        <v>2404</v>
      </c>
      <c r="F22" s="315"/>
      <c r="G22" s="315"/>
      <c r="H22" s="315"/>
    </row>
    <row r="23" spans="1:8" s="314" customFormat="1" ht="12">
      <c r="A23" s="320" t="s">
        <v>122</v>
      </c>
      <c r="B23" s="319">
        <v>734</v>
      </c>
      <c r="C23" s="319">
        <v>2189</v>
      </c>
      <c r="D23" s="319">
        <v>439</v>
      </c>
      <c r="E23" s="318">
        <v>3362</v>
      </c>
      <c r="F23" s="315"/>
      <c r="G23" s="315"/>
      <c r="H23" s="315"/>
    </row>
    <row r="24" spans="1:8" s="314" customFormat="1" ht="12">
      <c r="A24" s="320" t="s">
        <v>123</v>
      </c>
      <c r="B24" s="319">
        <v>1025</v>
      </c>
      <c r="C24" s="319">
        <v>2769</v>
      </c>
      <c r="D24" s="319">
        <v>537</v>
      </c>
      <c r="E24" s="318">
        <f aca="true" t="shared" si="0" ref="E24:E30">SUM(B24:D24)</f>
        <v>4331</v>
      </c>
      <c r="F24" s="315"/>
      <c r="G24" s="315"/>
      <c r="H24" s="315"/>
    </row>
    <row r="25" spans="1:5" ht="11.25">
      <c r="A25" s="320" t="s">
        <v>124</v>
      </c>
      <c r="B25" s="319">
        <v>1351</v>
      </c>
      <c r="C25" s="319">
        <v>3437</v>
      </c>
      <c r="D25" s="319">
        <v>651</v>
      </c>
      <c r="E25" s="318">
        <f t="shared" si="0"/>
        <v>5439</v>
      </c>
    </row>
    <row r="26" spans="1:8" s="314" customFormat="1" ht="12">
      <c r="A26" s="302" t="s">
        <v>125</v>
      </c>
      <c r="B26" s="301">
        <v>1669</v>
      </c>
      <c r="C26" s="301">
        <v>4038</v>
      </c>
      <c r="D26" s="301">
        <v>710</v>
      </c>
      <c r="E26" s="303">
        <f t="shared" si="0"/>
        <v>6417</v>
      </c>
      <c r="F26" s="315"/>
      <c r="G26" s="315"/>
      <c r="H26" s="315"/>
    </row>
    <row r="27" spans="1:8" s="314" customFormat="1" ht="12">
      <c r="A27" s="302" t="s">
        <v>126</v>
      </c>
      <c r="B27" s="301">
        <v>1899</v>
      </c>
      <c r="C27" s="301">
        <v>4417</v>
      </c>
      <c r="D27" s="301">
        <v>818</v>
      </c>
      <c r="E27" s="303">
        <f t="shared" si="0"/>
        <v>7134</v>
      </c>
      <c r="F27" s="315"/>
      <c r="G27" s="315"/>
      <c r="H27" s="315"/>
    </row>
    <row r="28" spans="1:8" s="314" customFormat="1" ht="12">
      <c r="A28" s="302" t="s">
        <v>129</v>
      </c>
      <c r="B28" s="301">
        <v>2169</v>
      </c>
      <c r="C28" s="301">
        <v>4675</v>
      </c>
      <c r="D28" s="301">
        <v>935</v>
      </c>
      <c r="E28" s="303">
        <f t="shared" si="0"/>
        <v>7779</v>
      </c>
      <c r="F28" s="315"/>
      <c r="G28" s="315"/>
      <c r="H28" s="315"/>
    </row>
    <row r="29" spans="1:8" s="314" customFormat="1" ht="12">
      <c r="A29" s="302" t="s">
        <v>137</v>
      </c>
      <c r="B29" s="301">
        <v>2433</v>
      </c>
      <c r="C29" s="301">
        <v>4801</v>
      </c>
      <c r="D29" s="301">
        <v>950</v>
      </c>
      <c r="E29" s="303">
        <f t="shared" si="0"/>
        <v>8184</v>
      </c>
      <c r="F29" s="317"/>
      <c r="G29" s="315"/>
      <c r="H29" s="315"/>
    </row>
    <row r="30" spans="1:8" s="314" customFormat="1" ht="12">
      <c r="A30" s="302" t="s">
        <v>139</v>
      </c>
      <c r="B30" s="301">
        <v>2516</v>
      </c>
      <c r="C30" s="301">
        <v>4929</v>
      </c>
      <c r="D30" s="301">
        <v>892</v>
      </c>
      <c r="E30" s="303">
        <f t="shared" si="0"/>
        <v>8337</v>
      </c>
      <c r="F30" s="317"/>
      <c r="G30" s="315"/>
      <c r="H30" s="315"/>
    </row>
    <row r="31" spans="1:5" s="314" customFormat="1" ht="12">
      <c r="A31" s="302" t="s">
        <v>142</v>
      </c>
      <c r="B31" s="301">
        <v>2538</v>
      </c>
      <c r="C31" s="301">
        <v>4955</v>
      </c>
      <c r="D31" s="300">
        <v>842</v>
      </c>
      <c r="E31" s="316">
        <v>8335</v>
      </c>
    </row>
    <row r="32" spans="1:5" s="314" customFormat="1" ht="12">
      <c r="A32" s="302" t="s">
        <v>204</v>
      </c>
      <c r="B32" s="301">
        <v>2496</v>
      </c>
      <c r="C32" s="333">
        <v>5157</v>
      </c>
      <c r="D32" s="334">
        <v>837</v>
      </c>
      <c r="E32" s="316">
        <f>SUM(B32:D32)</f>
        <v>8490</v>
      </c>
    </row>
    <row r="33" spans="1:5" s="314" customFormat="1" ht="12">
      <c r="A33" s="302" t="s">
        <v>207</v>
      </c>
      <c r="B33" s="301">
        <v>2527</v>
      </c>
      <c r="C33" s="333">
        <v>5436</v>
      </c>
      <c r="D33" s="334">
        <v>845</v>
      </c>
      <c r="E33" s="316">
        <f>SUM(B33:D33)</f>
        <v>8808</v>
      </c>
    </row>
    <row r="34" spans="1:5" s="314" customFormat="1" ht="12">
      <c r="A34" s="302" t="s">
        <v>293</v>
      </c>
      <c r="B34" s="301">
        <v>2316</v>
      </c>
      <c r="C34" s="555">
        <v>5093</v>
      </c>
      <c r="D34" s="334">
        <v>776</v>
      </c>
      <c r="E34" s="316">
        <f>SUM(B34:D34)</f>
        <v>8185</v>
      </c>
    </row>
    <row r="35" spans="1:7" s="314" customFormat="1" ht="12">
      <c r="A35" s="302"/>
      <c r="B35" s="303"/>
      <c r="C35" s="303"/>
      <c r="D35" s="315"/>
      <c r="E35" s="315"/>
      <c r="G35" s="315"/>
    </row>
    <row r="36" spans="1:11" ht="11.25">
      <c r="A36" s="298"/>
      <c r="B36" s="297"/>
      <c r="C36" s="297"/>
      <c r="D36" s="297"/>
      <c r="E36" s="297"/>
      <c r="I36" s="296"/>
      <c r="J36" s="296"/>
      <c r="K36" s="296"/>
    </row>
    <row r="37" spans="1:5" ht="12">
      <c r="A37" s="553" t="s">
        <v>195</v>
      </c>
      <c r="B37" s="553"/>
      <c r="C37" s="553"/>
      <c r="D37" s="553"/>
      <c r="E37" s="553"/>
    </row>
    <row r="38" spans="1:5" ht="12">
      <c r="A38" s="553" t="s">
        <v>194</v>
      </c>
      <c r="B38" s="553"/>
      <c r="C38" s="553"/>
      <c r="D38" s="553"/>
      <c r="E38" s="553"/>
    </row>
    <row r="39" spans="1:5" ht="12">
      <c r="A39" s="553" t="s">
        <v>193</v>
      </c>
      <c r="B39" s="553"/>
      <c r="C39" s="553"/>
      <c r="D39" s="553"/>
      <c r="E39" s="553"/>
    </row>
    <row r="40" spans="1:7" ht="12" thickBot="1">
      <c r="A40" s="313"/>
      <c r="B40" s="313"/>
      <c r="C40" s="313"/>
      <c r="D40" s="313"/>
      <c r="E40" s="313"/>
      <c r="G40" s="329"/>
    </row>
    <row r="41" spans="1:5" ht="11.25">
      <c r="A41" s="312"/>
      <c r="B41" s="311" t="s">
        <v>108</v>
      </c>
      <c r="C41" s="311" t="s">
        <v>192</v>
      </c>
      <c r="D41" s="311" t="s">
        <v>192</v>
      </c>
      <c r="E41" s="310" t="s">
        <v>8</v>
      </c>
    </row>
    <row r="42" spans="1:5" ht="11.25">
      <c r="A42" s="308" t="s">
        <v>191</v>
      </c>
      <c r="B42" s="309" t="s">
        <v>190</v>
      </c>
      <c r="C42" s="309" t="s">
        <v>189</v>
      </c>
      <c r="D42" s="309" t="s">
        <v>188</v>
      </c>
      <c r="E42" s="308"/>
    </row>
    <row r="43" spans="1:5" ht="11.25">
      <c r="A43" s="306" t="s">
        <v>187</v>
      </c>
      <c r="B43" s="305">
        <v>33</v>
      </c>
      <c r="C43" s="305">
        <v>146</v>
      </c>
      <c r="D43" s="305">
        <v>16</v>
      </c>
      <c r="E43" s="307">
        <v>195</v>
      </c>
    </row>
    <row r="44" spans="1:5" ht="11.25">
      <c r="A44" s="306" t="s">
        <v>186</v>
      </c>
      <c r="B44" s="305">
        <v>40</v>
      </c>
      <c r="C44" s="305">
        <v>201</v>
      </c>
      <c r="D44" s="305">
        <v>19</v>
      </c>
      <c r="E44" s="307">
        <v>260</v>
      </c>
    </row>
    <row r="45" spans="1:5" ht="11.25">
      <c r="A45" s="306" t="s">
        <v>185</v>
      </c>
      <c r="B45" s="305">
        <v>43</v>
      </c>
      <c r="C45" s="305">
        <v>224</v>
      </c>
      <c r="D45" s="305">
        <v>19</v>
      </c>
      <c r="E45" s="307">
        <v>286</v>
      </c>
    </row>
    <row r="46" spans="1:5" ht="11.25">
      <c r="A46" s="306" t="s">
        <v>184</v>
      </c>
      <c r="B46" s="305">
        <v>44</v>
      </c>
      <c r="C46" s="305">
        <v>245</v>
      </c>
      <c r="D46" s="305">
        <v>24</v>
      </c>
      <c r="E46" s="307">
        <v>313</v>
      </c>
    </row>
    <row r="47" spans="1:5" ht="11.25">
      <c r="A47" s="306" t="s">
        <v>183</v>
      </c>
      <c r="B47" s="305">
        <v>38</v>
      </c>
      <c r="C47" s="305">
        <v>233</v>
      </c>
      <c r="D47" s="305">
        <v>33</v>
      </c>
      <c r="E47" s="307">
        <v>304</v>
      </c>
    </row>
    <row r="48" spans="1:8" ht="11.25">
      <c r="A48" s="306" t="s">
        <v>182</v>
      </c>
      <c r="B48" s="305">
        <v>42</v>
      </c>
      <c r="C48" s="305">
        <v>200</v>
      </c>
      <c r="D48" s="305">
        <v>21</v>
      </c>
      <c r="E48" s="307">
        <v>263</v>
      </c>
      <c r="G48" s="295"/>
      <c r="H48" s="295"/>
    </row>
    <row r="49" spans="1:8" ht="11.25">
      <c r="A49" s="306" t="s">
        <v>181</v>
      </c>
      <c r="B49" s="305">
        <v>41</v>
      </c>
      <c r="C49" s="305">
        <v>246</v>
      </c>
      <c r="D49" s="305">
        <v>24</v>
      </c>
      <c r="E49" s="307">
        <v>311</v>
      </c>
      <c r="G49" s="295"/>
      <c r="H49" s="295"/>
    </row>
    <row r="50" spans="1:8" ht="11.25">
      <c r="A50" s="306" t="s">
        <v>180</v>
      </c>
      <c r="B50" s="305">
        <v>43</v>
      </c>
      <c r="C50" s="305">
        <v>272</v>
      </c>
      <c r="D50" s="305">
        <v>29</v>
      </c>
      <c r="E50" s="307">
        <v>344</v>
      </c>
      <c r="G50" s="295"/>
      <c r="H50" s="295"/>
    </row>
    <row r="51" spans="1:8" ht="11.25">
      <c r="A51" s="306" t="s">
        <v>179</v>
      </c>
      <c r="B51" s="305">
        <v>66</v>
      </c>
      <c r="C51" s="305">
        <v>337</v>
      </c>
      <c r="D51" s="305">
        <v>32</v>
      </c>
      <c r="E51" s="304">
        <v>435</v>
      </c>
      <c r="G51" s="295"/>
      <c r="H51" s="295"/>
    </row>
    <row r="52" spans="1:8" ht="11.25">
      <c r="A52" s="306" t="s">
        <v>178</v>
      </c>
      <c r="B52" s="305">
        <v>56</v>
      </c>
      <c r="C52" s="305">
        <v>377</v>
      </c>
      <c r="D52" s="305">
        <v>33</v>
      </c>
      <c r="E52" s="304">
        <v>466</v>
      </c>
      <c r="G52" s="295"/>
      <c r="H52" s="295"/>
    </row>
    <row r="53" spans="1:8" ht="11.25">
      <c r="A53" s="306" t="s">
        <v>177</v>
      </c>
      <c r="B53" s="305">
        <v>53</v>
      </c>
      <c r="C53" s="301">
        <v>412</v>
      </c>
      <c r="D53" s="305">
        <v>26</v>
      </c>
      <c r="E53" s="304">
        <v>491</v>
      </c>
      <c r="G53" s="295"/>
      <c r="H53" s="295"/>
    </row>
    <row r="54" spans="1:8" ht="11.25">
      <c r="A54" s="302" t="s">
        <v>176</v>
      </c>
      <c r="B54" s="301">
        <v>76</v>
      </c>
      <c r="C54" s="301">
        <v>495</v>
      </c>
      <c r="D54" s="301">
        <v>27</v>
      </c>
      <c r="E54" s="303">
        <v>598</v>
      </c>
      <c r="G54" s="295"/>
      <c r="H54" s="295"/>
    </row>
    <row r="55" spans="1:8" ht="11.25">
      <c r="A55" s="302" t="s">
        <v>175</v>
      </c>
      <c r="B55" s="301">
        <v>84</v>
      </c>
      <c r="C55" s="301">
        <v>658</v>
      </c>
      <c r="D55" s="301">
        <v>30</v>
      </c>
      <c r="E55" s="303">
        <v>772</v>
      </c>
      <c r="G55" s="295"/>
      <c r="H55" s="295"/>
    </row>
    <row r="56" spans="1:8" ht="11.25">
      <c r="A56" s="302" t="s">
        <v>122</v>
      </c>
      <c r="B56" s="301">
        <v>123</v>
      </c>
      <c r="C56" s="301">
        <v>920</v>
      </c>
      <c r="D56" s="301">
        <v>45</v>
      </c>
      <c r="E56" s="303">
        <v>1088</v>
      </c>
      <c r="G56" s="295"/>
      <c r="H56" s="295"/>
    </row>
    <row r="57" spans="1:8" ht="11.25">
      <c r="A57" s="302" t="s">
        <v>123</v>
      </c>
      <c r="B57" s="301">
        <v>190</v>
      </c>
      <c r="C57" s="301">
        <v>1250</v>
      </c>
      <c r="D57" s="301">
        <v>100</v>
      </c>
      <c r="E57" s="303">
        <f aca="true" t="shared" si="1" ref="E57:E62">SUM(B57:D57)</f>
        <v>1540</v>
      </c>
      <c r="G57" s="295"/>
      <c r="H57" s="295"/>
    </row>
    <row r="58" spans="1:8" ht="11.25">
      <c r="A58" s="302" t="s">
        <v>124</v>
      </c>
      <c r="B58" s="301">
        <v>225</v>
      </c>
      <c r="C58" s="301">
        <v>1538</v>
      </c>
      <c r="D58" s="301">
        <v>157</v>
      </c>
      <c r="E58" s="303">
        <f t="shared" si="1"/>
        <v>1920</v>
      </c>
      <c r="G58" s="295"/>
      <c r="H58" s="295"/>
    </row>
    <row r="59" spans="1:8" ht="11.25">
      <c r="A59" s="302" t="s">
        <v>125</v>
      </c>
      <c r="B59" s="301">
        <v>288</v>
      </c>
      <c r="C59" s="301">
        <v>1856</v>
      </c>
      <c r="D59" s="301">
        <v>198</v>
      </c>
      <c r="E59" s="303">
        <f t="shared" si="1"/>
        <v>2342</v>
      </c>
      <c r="G59" s="295"/>
      <c r="H59" s="295"/>
    </row>
    <row r="60" spans="1:8" ht="11.25">
      <c r="A60" s="302" t="s">
        <v>126</v>
      </c>
      <c r="B60" s="301">
        <v>334</v>
      </c>
      <c r="C60" s="301">
        <v>2106</v>
      </c>
      <c r="D60" s="301">
        <v>235</v>
      </c>
      <c r="E60" s="303">
        <f t="shared" si="1"/>
        <v>2675</v>
      </c>
      <c r="G60" s="295"/>
      <c r="H60" s="295"/>
    </row>
    <row r="61" spans="1:8" ht="11.25">
      <c r="A61" s="302" t="s">
        <v>129</v>
      </c>
      <c r="B61" s="301">
        <v>404</v>
      </c>
      <c r="C61" s="301">
        <v>2307</v>
      </c>
      <c r="D61" s="301">
        <v>298</v>
      </c>
      <c r="E61" s="303">
        <f t="shared" si="1"/>
        <v>3009</v>
      </c>
      <c r="G61" s="295"/>
      <c r="H61" s="295"/>
    </row>
    <row r="62" spans="1:5" ht="11.25">
      <c r="A62" s="302" t="s">
        <v>137</v>
      </c>
      <c r="B62" s="301">
        <v>465</v>
      </c>
      <c r="C62" s="301">
        <v>2650</v>
      </c>
      <c r="D62" s="301">
        <v>378</v>
      </c>
      <c r="E62" s="303">
        <f t="shared" si="1"/>
        <v>3493</v>
      </c>
    </row>
    <row r="63" spans="1:5" ht="11.25">
      <c r="A63" s="302" t="s">
        <v>139</v>
      </c>
      <c r="B63" s="301">
        <v>526</v>
      </c>
      <c r="C63" s="301">
        <v>2886</v>
      </c>
      <c r="D63" s="301">
        <v>488</v>
      </c>
      <c r="E63" s="303">
        <v>3900</v>
      </c>
    </row>
    <row r="64" spans="1:8" ht="11.25">
      <c r="A64" s="302" t="s">
        <v>142</v>
      </c>
      <c r="B64" s="301">
        <v>534</v>
      </c>
      <c r="C64" s="301">
        <v>2995</v>
      </c>
      <c r="D64" s="300">
        <v>441</v>
      </c>
      <c r="E64" s="299">
        <v>3970</v>
      </c>
      <c r="F64" s="295"/>
      <c r="G64" s="295"/>
      <c r="H64" s="295"/>
    </row>
    <row r="65" spans="1:8" ht="11.25">
      <c r="A65" s="302" t="s">
        <v>204</v>
      </c>
      <c r="B65" s="301">
        <v>638</v>
      </c>
      <c r="C65" s="301">
        <v>3171</v>
      </c>
      <c r="D65" s="300">
        <v>469</v>
      </c>
      <c r="E65" s="299">
        <f>SUM(B65:D65)</f>
        <v>4278</v>
      </c>
      <c r="F65" s="295"/>
      <c r="G65" s="295"/>
      <c r="H65" s="295"/>
    </row>
    <row r="66" spans="1:5" ht="11.25">
      <c r="A66" s="302" t="s">
        <v>207</v>
      </c>
      <c r="B66" s="301">
        <v>772</v>
      </c>
      <c r="C66" s="301">
        <v>3259</v>
      </c>
      <c r="D66" s="300">
        <v>543</v>
      </c>
      <c r="E66" s="299">
        <f>SUM(B66:D66)</f>
        <v>4574</v>
      </c>
    </row>
    <row r="67" spans="1:5" ht="11.25">
      <c r="A67" s="302" t="s">
        <v>293</v>
      </c>
      <c r="B67" s="301">
        <v>674</v>
      </c>
      <c r="C67" s="301">
        <v>3159</v>
      </c>
      <c r="D67" s="300">
        <v>539</v>
      </c>
      <c r="E67" s="299">
        <f>SUM(B67:D67)</f>
        <v>4372</v>
      </c>
    </row>
    <row r="69" spans="4:8" ht="11.25">
      <c r="D69" s="295"/>
      <c r="E69" s="295"/>
      <c r="F69" s="295"/>
      <c r="G69" s="295"/>
      <c r="H69" s="295"/>
    </row>
    <row r="70" spans="4:8" ht="11.25">
      <c r="D70" s="295"/>
      <c r="E70" s="295"/>
      <c r="F70" s="295"/>
      <c r="G70" s="295"/>
      <c r="H70" s="295"/>
    </row>
  </sheetData>
  <sheetProtection/>
  <mergeCells count="7">
    <mergeCell ref="A39:E39"/>
    <mergeCell ref="A2:E2"/>
    <mergeCell ref="A4:E4"/>
    <mergeCell ref="A5:E5"/>
    <mergeCell ref="A6:E6"/>
    <mergeCell ref="A37:E37"/>
    <mergeCell ref="A38:E38"/>
  </mergeCells>
  <printOptions horizontalCentered="1"/>
  <pageMargins left="0.3937007874015748" right="0.3937007874015748" top="0.5905511811023623" bottom="0.5905511811023623" header="0.5118110236220472" footer="0.5118110236220472"/>
  <pageSetup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U74"/>
  <sheetViews>
    <sheetView zoomScalePageLayoutView="0" workbookViewId="0" topLeftCell="A1">
      <selection activeCell="W42" sqref="W42"/>
    </sheetView>
  </sheetViews>
  <sheetFormatPr defaultColWidth="9.140625" defaultRowHeight="12.75"/>
  <cols>
    <col min="1" max="1" width="36.28125" style="36" customWidth="1"/>
    <col min="2" max="10" width="10.00390625" style="33" customWidth="1"/>
    <col min="11" max="11" width="9.421875" style="39" bestFit="1" customWidth="1"/>
    <col min="12" max="16384" width="9.140625" style="39" customWidth="1"/>
  </cols>
  <sheetData>
    <row r="1" spans="1:10" s="37" customFormat="1" ht="12">
      <c r="A1" s="36" t="s">
        <v>292</v>
      </c>
      <c r="B1" s="36"/>
      <c r="C1" s="36"/>
      <c r="D1" s="36"/>
      <c r="E1" s="36"/>
      <c r="F1" s="36"/>
      <c r="G1" s="36"/>
      <c r="H1" s="36"/>
      <c r="I1" s="36"/>
      <c r="J1" s="36"/>
    </row>
    <row r="2" spans="1:10" s="37" customFormat="1" ht="12">
      <c r="A2" s="513" t="s">
        <v>202</v>
      </c>
      <c r="B2" s="513"/>
      <c r="C2" s="513"/>
      <c r="D2" s="513"/>
      <c r="E2" s="513"/>
      <c r="F2" s="513"/>
      <c r="G2" s="513"/>
      <c r="H2" s="513"/>
      <c r="I2" s="513"/>
      <c r="J2" s="513"/>
    </row>
    <row r="3" spans="1:10" s="37" customFormat="1" ht="12" thickBot="1">
      <c r="A3" s="36"/>
      <c r="B3" s="36"/>
      <c r="C3" s="36"/>
      <c r="D3" s="36"/>
      <c r="E3" s="36"/>
      <c r="F3" s="36"/>
      <c r="G3" s="36"/>
      <c r="H3" s="36"/>
      <c r="I3" s="36"/>
      <c r="J3" s="36"/>
    </row>
    <row r="4" spans="1:10" ht="12">
      <c r="A4" s="69"/>
      <c r="B4" s="70" t="s">
        <v>0</v>
      </c>
      <c r="C4" s="70" t="s">
        <v>1</v>
      </c>
      <c r="D4" s="70" t="s">
        <v>2</v>
      </c>
      <c r="E4" s="70" t="s">
        <v>3</v>
      </c>
      <c r="F4" s="70" t="s">
        <v>4</v>
      </c>
      <c r="G4" s="70" t="s">
        <v>5</v>
      </c>
      <c r="H4" s="71" t="s">
        <v>6</v>
      </c>
      <c r="I4" s="72" t="s">
        <v>7</v>
      </c>
      <c r="J4" s="73" t="s">
        <v>8</v>
      </c>
    </row>
    <row r="5" spans="2:10" ht="12">
      <c r="B5" s="74" t="s">
        <v>9</v>
      </c>
      <c r="C5" s="74" t="s">
        <v>10</v>
      </c>
      <c r="D5" s="74"/>
      <c r="E5" s="74"/>
      <c r="F5" s="74" t="s">
        <v>0</v>
      </c>
      <c r="G5" s="74" t="s">
        <v>11</v>
      </c>
      <c r="H5" s="75"/>
      <c r="I5" s="76"/>
      <c r="J5" s="77"/>
    </row>
    <row r="6" spans="2:10" ht="12">
      <c r="B6" s="74" t="s">
        <v>12</v>
      </c>
      <c r="C6" s="74" t="s">
        <v>13</v>
      </c>
      <c r="D6" s="74"/>
      <c r="E6" s="74"/>
      <c r="F6" s="74" t="s">
        <v>9</v>
      </c>
      <c r="G6" s="74"/>
      <c r="H6" s="75"/>
      <c r="I6" s="76"/>
      <c r="J6" s="77"/>
    </row>
    <row r="7" spans="2:10" ht="12">
      <c r="B7" s="74"/>
      <c r="C7" s="74" t="s">
        <v>14</v>
      </c>
      <c r="D7" s="74"/>
      <c r="E7" s="74"/>
      <c r="F7" s="74" t="s">
        <v>15</v>
      </c>
      <c r="G7" s="74"/>
      <c r="H7" s="75"/>
      <c r="I7" s="76"/>
      <c r="J7" s="77"/>
    </row>
    <row r="8" spans="1:10" ht="12.75" customHeight="1">
      <c r="A8" s="78" t="s">
        <v>16</v>
      </c>
      <c r="B8" s="79"/>
      <c r="C8" s="79"/>
      <c r="D8" s="79"/>
      <c r="E8" s="79"/>
      <c r="F8" s="79"/>
      <c r="G8" s="79"/>
      <c r="H8" s="80"/>
      <c r="I8" s="81"/>
      <c r="J8" s="82"/>
    </row>
    <row r="9" spans="1:10" ht="12">
      <c r="A9" s="36" t="s">
        <v>17</v>
      </c>
      <c r="B9" s="74"/>
      <c r="C9" s="74"/>
      <c r="D9" s="74"/>
      <c r="E9" s="74"/>
      <c r="F9" s="74"/>
      <c r="G9" s="74"/>
      <c r="H9" s="75"/>
      <c r="I9" s="76"/>
      <c r="J9" s="77"/>
    </row>
    <row r="10" spans="1:11" ht="12.75">
      <c r="A10" s="33" t="s">
        <v>18</v>
      </c>
      <c r="B10" s="83">
        <v>41589</v>
      </c>
      <c r="C10" s="83">
        <v>165404</v>
      </c>
      <c r="D10" s="83">
        <v>116</v>
      </c>
      <c r="E10" s="491">
        <v>60647</v>
      </c>
      <c r="F10" s="63">
        <v>0</v>
      </c>
      <c r="G10" s="83">
        <v>0</v>
      </c>
      <c r="H10" s="84">
        <v>136756</v>
      </c>
      <c r="I10" s="85">
        <v>131000</v>
      </c>
      <c r="J10" s="63">
        <v>267756</v>
      </c>
      <c r="K10" s="67"/>
    </row>
    <row r="11" spans="1:11" ht="12.75">
      <c r="A11" s="33" t="s">
        <v>19</v>
      </c>
      <c r="B11" s="83">
        <v>601</v>
      </c>
      <c r="C11" s="83">
        <v>1207</v>
      </c>
      <c r="D11" s="83">
        <v>0</v>
      </c>
      <c r="E11" s="492">
        <v>131</v>
      </c>
      <c r="F11" s="490">
        <v>45</v>
      </c>
      <c r="G11" s="83">
        <v>0</v>
      </c>
      <c r="H11" s="86">
        <v>1417</v>
      </c>
      <c r="I11" s="87">
        <v>567</v>
      </c>
      <c r="J11" s="63">
        <v>1984</v>
      </c>
      <c r="K11" s="67"/>
    </row>
    <row r="12" spans="1:11" s="52" customFormat="1" ht="12">
      <c r="A12" s="14" t="s">
        <v>20</v>
      </c>
      <c r="B12" s="88">
        <f>SUM(B10:B11)</f>
        <v>42190</v>
      </c>
      <c r="C12" s="88">
        <f aca="true" t="shared" si="0" ref="C12:I12">SUM(C10:C11)</f>
        <v>166611</v>
      </c>
      <c r="D12" s="88">
        <f t="shared" si="0"/>
        <v>116</v>
      </c>
      <c r="E12" s="88">
        <f t="shared" si="0"/>
        <v>60778</v>
      </c>
      <c r="F12" s="88">
        <f t="shared" si="0"/>
        <v>45</v>
      </c>
      <c r="G12" s="88">
        <f t="shared" si="0"/>
        <v>0</v>
      </c>
      <c r="H12" s="331">
        <f t="shared" si="0"/>
        <v>138173</v>
      </c>
      <c r="I12" s="332">
        <f t="shared" si="0"/>
        <v>131567</v>
      </c>
      <c r="J12" s="91">
        <f>SUM(H12:I12)</f>
        <v>269740</v>
      </c>
      <c r="K12" s="67"/>
    </row>
    <row r="13" spans="2:11" ht="12">
      <c r="B13" s="83"/>
      <c r="C13" s="83"/>
      <c r="D13" s="83"/>
      <c r="E13" s="83"/>
      <c r="F13" s="83"/>
      <c r="G13" s="83"/>
      <c r="H13" s="84"/>
      <c r="I13" s="85"/>
      <c r="J13" s="63"/>
      <c r="K13" s="67"/>
    </row>
    <row r="14" spans="1:11" ht="12">
      <c r="A14" s="36" t="s">
        <v>21</v>
      </c>
      <c r="B14" s="83"/>
      <c r="C14" s="83"/>
      <c r="D14" s="83"/>
      <c r="E14" s="83"/>
      <c r="F14" s="83"/>
      <c r="G14" s="83"/>
      <c r="H14" s="84"/>
      <c r="I14" s="85"/>
      <c r="J14" s="63"/>
      <c r="K14" s="67"/>
    </row>
    <row r="15" spans="1:11" ht="11.25">
      <c r="A15" s="33" t="s">
        <v>18</v>
      </c>
      <c r="B15" s="83">
        <v>63883</v>
      </c>
      <c r="C15" s="83">
        <v>261815</v>
      </c>
      <c r="D15" s="83">
        <v>212</v>
      </c>
      <c r="E15" s="83">
        <v>97001</v>
      </c>
      <c r="F15" s="83">
        <v>0</v>
      </c>
      <c r="G15" s="83">
        <v>0</v>
      </c>
      <c r="H15" s="92">
        <v>213107</v>
      </c>
      <c r="I15" s="85">
        <v>209804</v>
      </c>
      <c r="J15" s="63">
        <v>422911</v>
      </c>
      <c r="K15" s="67"/>
    </row>
    <row r="16" spans="1:11" ht="11.25">
      <c r="A16" s="33" t="s">
        <v>19</v>
      </c>
      <c r="B16" s="83">
        <v>6139</v>
      </c>
      <c r="C16" s="83">
        <v>15370</v>
      </c>
      <c r="D16" s="83">
        <v>611</v>
      </c>
      <c r="E16" s="83">
        <v>3310</v>
      </c>
      <c r="F16" s="83">
        <v>148</v>
      </c>
      <c r="G16" s="83">
        <v>0</v>
      </c>
      <c r="H16" s="84">
        <v>16359</v>
      </c>
      <c r="I16" s="85">
        <v>9219</v>
      </c>
      <c r="J16" s="63">
        <v>25578</v>
      </c>
      <c r="K16" s="67"/>
    </row>
    <row r="17" spans="1:11" s="35" customFormat="1" ht="12">
      <c r="A17" s="14" t="s">
        <v>22</v>
      </c>
      <c r="B17" s="88">
        <f>SUM(B15:B16)</f>
        <v>70022</v>
      </c>
      <c r="C17" s="88">
        <f aca="true" t="shared" si="1" ref="C17:I17">SUM(C15:C16)</f>
        <v>277185</v>
      </c>
      <c r="D17" s="88">
        <f t="shared" si="1"/>
        <v>823</v>
      </c>
      <c r="E17" s="88">
        <f t="shared" si="1"/>
        <v>100311</v>
      </c>
      <c r="F17" s="88">
        <f t="shared" si="1"/>
        <v>148</v>
      </c>
      <c r="G17" s="88">
        <f t="shared" si="1"/>
        <v>0</v>
      </c>
      <c r="H17" s="89">
        <f t="shared" si="1"/>
        <v>229466</v>
      </c>
      <c r="I17" s="90">
        <f t="shared" si="1"/>
        <v>219023</v>
      </c>
      <c r="J17" s="91">
        <f>SUM(H17:I17)</f>
        <v>448489</v>
      </c>
      <c r="K17" s="67"/>
    </row>
    <row r="18" spans="1:11" s="35" customFormat="1" ht="12">
      <c r="A18" s="14"/>
      <c r="B18" s="93"/>
      <c r="C18" s="93"/>
      <c r="D18" s="93"/>
      <c r="E18" s="93"/>
      <c r="F18" s="93"/>
      <c r="G18" s="93"/>
      <c r="H18" s="94"/>
      <c r="I18" s="95"/>
      <c r="J18" s="96"/>
      <c r="K18" s="67"/>
    </row>
    <row r="19" spans="1:11" s="37" customFormat="1" ht="12">
      <c r="A19" s="97" t="s">
        <v>23</v>
      </c>
      <c r="B19" s="98">
        <f>SUM(B12,B17)</f>
        <v>112212</v>
      </c>
      <c r="C19" s="98">
        <f aca="true" t="shared" si="2" ref="C19:I19">SUM(C12,C17)</f>
        <v>443796</v>
      </c>
      <c r="D19" s="98">
        <f t="shared" si="2"/>
        <v>939</v>
      </c>
      <c r="E19" s="98">
        <f t="shared" si="2"/>
        <v>161089</v>
      </c>
      <c r="F19" s="98">
        <f t="shared" si="2"/>
        <v>193</v>
      </c>
      <c r="G19" s="98">
        <f t="shared" si="2"/>
        <v>0</v>
      </c>
      <c r="H19" s="99">
        <f t="shared" si="2"/>
        <v>367639</v>
      </c>
      <c r="I19" s="100">
        <f t="shared" si="2"/>
        <v>350590</v>
      </c>
      <c r="J19" s="101">
        <f>SUM(J12,J17)</f>
        <v>718229</v>
      </c>
      <c r="K19" s="67"/>
    </row>
    <row r="20" spans="2:11" ht="6.75" customHeight="1">
      <c r="B20" s="74"/>
      <c r="C20" s="74"/>
      <c r="D20" s="74"/>
      <c r="E20" s="74"/>
      <c r="F20" s="74"/>
      <c r="G20" s="74"/>
      <c r="H20" s="75"/>
      <c r="I20" s="76"/>
      <c r="J20" s="77"/>
      <c r="K20" s="67"/>
    </row>
    <row r="21" spans="1:11" s="33" customFormat="1" ht="12">
      <c r="A21" s="36" t="s">
        <v>24</v>
      </c>
      <c r="B21" s="102"/>
      <c r="C21" s="102"/>
      <c r="D21" s="102"/>
      <c r="E21" s="102"/>
      <c r="F21" s="103"/>
      <c r="G21" s="103"/>
      <c r="H21" s="104"/>
      <c r="I21" s="105"/>
      <c r="J21" s="106"/>
      <c r="K21" s="67"/>
    </row>
    <row r="22" spans="1:14" s="33" customFormat="1" ht="12" customHeight="1">
      <c r="A22" s="14" t="s">
        <v>116</v>
      </c>
      <c r="B22" s="107">
        <v>1352</v>
      </c>
      <c r="C22" s="107">
        <v>1926</v>
      </c>
      <c r="D22" s="107">
        <v>197</v>
      </c>
      <c r="E22" s="107">
        <v>638</v>
      </c>
      <c r="F22" s="44">
        <v>0</v>
      </c>
      <c r="G22" s="44">
        <v>0</v>
      </c>
      <c r="H22" s="108">
        <v>2691</v>
      </c>
      <c r="I22" s="227">
        <v>1422</v>
      </c>
      <c r="J22" s="330">
        <v>4113</v>
      </c>
      <c r="K22" s="67"/>
      <c r="N22" s="62"/>
    </row>
    <row r="23" spans="1:11" s="33" customFormat="1" ht="12">
      <c r="A23" s="36"/>
      <c r="B23" s="109"/>
      <c r="C23" s="109"/>
      <c r="D23" s="109"/>
      <c r="E23" s="109"/>
      <c r="F23" s="110"/>
      <c r="G23" s="110"/>
      <c r="H23" s="111"/>
      <c r="I23" s="228"/>
      <c r="J23" s="106"/>
      <c r="K23" s="67"/>
    </row>
    <row r="24" spans="1:11" ht="12">
      <c r="A24" s="36" t="s">
        <v>25</v>
      </c>
      <c r="B24" s="109"/>
      <c r="C24" s="109"/>
      <c r="D24" s="109"/>
      <c r="E24" s="109"/>
      <c r="F24" s="110"/>
      <c r="G24" s="110"/>
      <c r="H24" s="111"/>
      <c r="I24" s="228"/>
      <c r="J24" s="106"/>
      <c r="K24" s="67"/>
    </row>
    <row r="25" spans="1:15" ht="12.75">
      <c r="A25" s="33" t="s">
        <v>26</v>
      </c>
      <c r="B25" s="116">
        <v>10198</v>
      </c>
      <c r="C25" s="116">
        <v>44511</v>
      </c>
      <c r="D25" s="232">
        <v>972</v>
      </c>
      <c r="E25" s="232">
        <v>1776</v>
      </c>
      <c r="F25" s="232">
        <v>0</v>
      </c>
      <c r="G25" s="66">
        <v>0</v>
      </c>
      <c r="H25" s="112">
        <v>28724</v>
      </c>
      <c r="I25" s="229">
        <v>28733</v>
      </c>
      <c r="J25" s="62">
        <v>57457</v>
      </c>
      <c r="K25" s="67"/>
      <c r="N25" s="33"/>
      <c r="O25" s="33"/>
    </row>
    <row r="26" spans="1:15" ht="11.25">
      <c r="A26" s="33" t="s">
        <v>27</v>
      </c>
      <c r="B26" s="64">
        <v>2146</v>
      </c>
      <c r="C26" s="64">
        <v>5576</v>
      </c>
      <c r="D26" s="64">
        <v>493</v>
      </c>
      <c r="E26" s="64">
        <v>664</v>
      </c>
      <c r="F26" s="66">
        <v>0</v>
      </c>
      <c r="G26" s="66">
        <v>0</v>
      </c>
      <c r="H26" s="112">
        <v>4993</v>
      </c>
      <c r="I26" s="229">
        <v>3886</v>
      </c>
      <c r="J26" s="62">
        <v>8879</v>
      </c>
      <c r="K26" s="67"/>
      <c r="N26" s="33"/>
      <c r="O26" s="33"/>
    </row>
    <row r="27" spans="1:15" ht="11.25">
      <c r="A27" s="33" t="s">
        <v>28</v>
      </c>
      <c r="B27" s="64">
        <v>9235</v>
      </c>
      <c r="C27" s="64">
        <v>42104</v>
      </c>
      <c r="D27" s="64">
        <v>932</v>
      </c>
      <c r="E27" s="64">
        <v>1645</v>
      </c>
      <c r="F27" s="66">
        <v>0</v>
      </c>
      <c r="G27" s="66">
        <v>0</v>
      </c>
      <c r="H27" s="112">
        <v>26797</v>
      </c>
      <c r="I27" s="229">
        <v>27119</v>
      </c>
      <c r="J27" s="62">
        <v>53916</v>
      </c>
      <c r="K27" s="67"/>
      <c r="N27" s="33"/>
      <c r="O27" s="33"/>
    </row>
    <row r="28" spans="1:11" ht="11.25">
      <c r="A28" s="33" t="s">
        <v>29</v>
      </c>
      <c r="B28" s="64">
        <v>2812</v>
      </c>
      <c r="C28" s="64">
        <v>7051</v>
      </c>
      <c r="D28" s="64">
        <v>742</v>
      </c>
      <c r="E28" s="64">
        <v>808</v>
      </c>
      <c r="F28" s="66">
        <v>0</v>
      </c>
      <c r="G28" s="66">
        <v>0</v>
      </c>
      <c r="H28" s="112">
        <v>6423</v>
      </c>
      <c r="I28" s="229">
        <v>4990</v>
      </c>
      <c r="J28" s="62">
        <v>11413</v>
      </c>
      <c r="K28" s="67"/>
    </row>
    <row r="29" spans="1:14" ht="12">
      <c r="A29" s="14" t="s">
        <v>30</v>
      </c>
      <c r="B29" s="113">
        <f>SUM(B25:B28)</f>
        <v>24391</v>
      </c>
      <c r="C29" s="113">
        <f aca="true" t="shared" si="3" ref="C29:I29">SUM(C25:C28)</f>
        <v>99242</v>
      </c>
      <c r="D29" s="113">
        <f t="shared" si="3"/>
        <v>3139</v>
      </c>
      <c r="E29" s="113">
        <f t="shared" si="3"/>
        <v>4893</v>
      </c>
      <c r="F29" s="113">
        <f t="shared" si="3"/>
        <v>0</v>
      </c>
      <c r="G29" s="114">
        <f t="shared" si="3"/>
        <v>0</v>
      </c>
      <c r="H29" s="231">
        <f t="shared" si="3"/>
        <v>66937</v>
      </c>
      <c r="I29" s="230">
        <f t="shared" si="3"/>
        <v>64728</v>
      </c>
      <c r="J29" s="115">
        <f>SUM(H29:I29)</f>
        <v>131665</v>
      </c>
      <c r="K29" s="67"/>
      <c r="N29" s="67"/>
    </row>
    <row r="30" spans="1:11" ht="12">
      <c r="A30" s="14"/>
      <c r="B30" s="116"/>
      <c r="C30" s="116"/>
      <c r="D30" s="116"/>
      <c r="E30" s="116"/>
      <c r="F30" s="116"/>
      <c r="G30" s="66"/>
      <c r="H30" s="112"/>
      <c r="I30" s="229"/>
      <c r="J30" s="62"/>
      <c r="K30" s="67"/>
    </row>
    <row r="31" spans="1:11" ht="12">
      <c r="A31" s="36" t="s">
        <v>31</v>
      </c>
      <c r="B31" s="116"/>
      <c r="C31" s="116"/>
      <c r="D31" s="116"/>
      <c r="E31" s="116"/>
      <c r="F31" s="116"/>
      <c r="G31" s="66"/>
      <c r="H31" s="112"/>
      <c r="I31" s="229"/>
      <c r="J31" s="62"/>
      <c r="K31" s="67"/>
    </row>
    <row r="32" spans="1:11" ht="11.25">
      <c r="A32" s="33" t="s">
        <v>32</v>
      </c>
      <c r="B32" s="116">
        <v>11580</v>
      </c>
      <c r="C32" s="116">
        <v>49299</v>
      </c>
      <c r="D32" s="116">
        <v>275</v>
      </c>
      <c r="E32" s="116">
        <v>1463</v>
      </c>
      <c r="F32" s="116">
        <v>0</v>
      </c>
      <c r="G32" s="66">
        <v>0</v>
      </c>
      <c r="H32" s="112">
        <v>27808</v>
      </c>
      <c r="I32" s="229">
        <v>34809</v>
      </c>
      <c r="J32" s="62">
        <v>62617</v>
      </c>
      <c r="K32" s="67"/>
    </row>
    <row r="33" spans="1:11" ht="11.25">
      <c r="A33" s="33" t="s">
        <v>33</v>
      </c>
      <c r="B33" s="116">
        <v>5679</v>
      </c>
      <c r="C33" s="116">
        <v>31193</v>
      </c>
      <c r="D33" s="116">
        <v>1747</v>
      </c>
      <c r="E33" s="116">
        <v>1742</v>
      </c>
      <c r="F33" s="116">
        <v>0</v>
      </c>
      <c r="G33" s="66">
        <v>0</v>
      </c>
      <c r="H33" s="112">
        <v>23362</v>
      </c>
      <c r="I33" s="229">
        <v>16999</v>
      </c>
      <c r="J33" s="62">
        <v>40361</v>
      </c>
      <c r="K33" s="67"/>
    </row>
    <row r="34" spans="1:11" ht="11.25">
      <c r="A34" s="33" t="s">
        <v>34</v>
      </c>
      <c r="B34" s="116">
        <v>651</v>
      </c>
      <c r="C34" s="116">
        <v>1265</v>
      </c>
      <c r="D34" s="116">
        <v>373</v>
      </c>
      <c r="E34" s="116">
        <v>410</v>
      </c>
      <c r="F34" s="116">
        <v>0</v>
      </c>
      <c r="G34" s="66">
        <v>0</v>
      </c>
      <c r="H34" s="112">
        <v>950</v>
      </c>
      <c r="I34" s="229">
        <v>1749</v>
      </c>
      <c r="J34" s="62">
        <v>2699</v>
      </c>
      <c r="K34" s="67"/>
    </row>
    <row r="35" spans="1:11" ht="11.25">
      <c r="A35" s="33" t="s">
        <v>35</v>
      </c>
      <c r="B35" s="116">
        <v>7251</v>
      </c>
      <c r="C35" s="116">
        <v>18227</v>
      </c>
      <c r="D35" s="116">
        <v>1944</v>
      </c>
      <c r="E35" s="116">
        <v>2089</v>
      </c>
      <c r="F35" s="116">
        <v>0</v>
      </c>
      <c r="G35" s="66">
        <v>0</v>
      </c>
      <c r="H35" s="112">
        <v>16760</v>
      </c>
      <c r="I35" s="229">
        <v>12751</v>
      </c>
      <c r="J35" s="62">
        <v>29511</v>
      </c>
      <c r="K35" s="67"/>
    </row>
    <row r="36" spans="1:11" ht="12">
      <c r="A36" s="14" t="s">
        <v>36</v>
      </c>
      <c r="B36" s="113">
        <f>SUM(B32:B35)</f>
        <v>25161</v>
      </c>
      <c r="C36" s="113">
        <f aca="true" t="shared" si="4" ref="C36:I36">SUM(C32:C35)</f>
        <v>99984</v>
      </c>
      <c r="D36" s="113">
        <f t="shared" si="4"/>
        <v>4339</v>
      </c>
      <c r="E36" s="113">
        <f t="shared" si="4"/>
        <v>5704</v>
      </c>
      <c r="F36" s="113">
        <f t="shared" si="4"/>
        <v>0</v>
      </c>
      <c r="G36" s="114">
        <f t="shared" si="4"/>
        <v>0</v>
      </c>
      <c r="H36" s="231">
        <f t="shared" si="4"/>
        <v>68880</v>
      </c>
      <c r="I36" s="230">
        <f t="shared" si="4"/>
        <v>66308</v>
      </c>
      <c r="J36" s="115">
        <f>SUM(H36:I36)</f>
        <v>135188</v>
      </c>
      <c r="K36" s="67"/>
    </row>
    <row r="37" spans="2:21" ht="12">
      <c r="B37" s="116"/>
      <c r="C37" s="116"/>
      <c r="D37" s="116"/>
      <c r="E37" s="116"/>
      <c r="F37" s="116"/>
      <c r="G37" s="66"/>
      <c r="H37" s="112"/>
      <c r="I37" s="229"/>
      <c r="J37" s="62"/>
      <c r="K37" s="67"/>
      <c r="L37" s="40"/>
      <c r="M37" s="40"/>
      <c r="N37" s="40"/>
      <c r="P37" s="40"/>
      <c r="S37" s="40"/>
      <c r="T37" s="40"/>
      <c r="U37" s="40"/>
    </row>
    <row r="38" spans="1:12" ht="12">
      <c r="A38" s="36" t="s">
        <v>37</v>
      </c>
      <c r="B38" s="116"/>
      <c r="C38" s="116"/>
      <c r="D38" s="116"/>
      <c r="E38" s="116"/>
      <c r="F38" s="116"/>
      <c r="G38" s="66"/>
      <c r="H38" s="112"/>
      <c r="I38" s="229"/>
      <c r="J38" s="62"/>
      <c r="K38" s="67"/>
      <c r="L38" s="40"/>
    </row>
    <row r="39" spans="1:11" ht="11.25">
      <c r="A39" s="33" t="s">
        <v>32</v>
      </c>
      <c r="B39" s="116">
        <v>9012</v>
      </c>
      <c r="C39" s="116">
        <v>41511</v>
      </c>
      <c r="D39" s="116">
        <v>235</v>
      </c>
      <c r="E39" s="116">
        <v>1040</v>
      </c>
      <c r="F39" s="116">
        <v>0</v>
      </c>
      <c r="G39" s="66">
        <v>0</v>
      </c>
      <c r="H39" s="112">
        <v>22538</v>
      </c>
      <c r="I39" s="229">
        <v>29260</v>
      </c>
      <c r="J39" s="62">
        <v>51798</v>
      </c>
      <c r="K39" s="67"/>
    </row>
    <row r="40" spans="1:11" ht="11.25">
      <c r="A40" s="33" t="s">
        <v>33</v>
      </c>
      <c r="B40" s="116">
        <v>7378</v>
      </c>
      <c r="C40" s="116">
        <v>36449</v>
      </c>
      <c r="D40" s="116">
        <v>2125</v>
      </c>
      <c r="E40" s="116">
        <v>1996</v>
      </c>
      <c r="F40" s="116">
        <v>0</v>
      </c>
      <c r="G40" s="66">
        <v>0</v>
      </c>
      <c r="H40" s="112">
        <v>27314</v>
      </c>
      <c r="I40" s="229">
        <v>20634</v>
      </c>
      <c r="J40" s="62">
        <v>47948</v>
      </c>
      <c r="K40" s="67"/>
    </row>
    <row r="41" spans="1:11" ht="11.25">
      <c r="A41" s="33" t="s">
        <v>34</v>
      </c>
      <c r="B41" s="116">
        <v>749</v>
      </c>
      <c r="C41" s="116">
        <v>1609</v>
      </c>
      <c r="D41" s="116">
        <v>433</v>
      </c>
      <c r="E41" s="116">
        <v>516</v>
      </c>
      <c r="F41" s="116">
        <v>0</v>
      </c>
      <c r="G41" s="66">
        <v>0</v>
      </c>
      <c r="H41" s="112">
        <v>1169</v>
      </c>
      <c r="I41" s="229">
        <v>2138</v>
      </c>
      <c r="J41" s="62">
        <v>3307</v>
      </c>
      <c r="K41" s="67"/>
    </row>
    <row r="42" spans="1:11" ht="11.25">
      <c r="A42" s="33" t="s">
        <v>35</v>
      </c>
      <c r="B42" s="116">
        <v>10335</v>
      </c>
      <c r="C42" s="116">
        <v>27268</v>
      </c>
      <c r="D42" s="116">
        <v>2602</v>
      </c>
      <c r="E42" s="116">
        <v>3008</v>
      </c>
      <c r="F42" s="116">
        <v>0</v>
      </c>
      <c r="G42" s="66">
        <v>0</v>
      </c>
      <c r="H42" s="112">
        <v>23250</v>
      </c>
      <c r="I42" s="229">
        <v>19963</v>
      </c>
      <c r="J42" s="62">
        <v>43213</v>
      </c>
      <c r="K42" s="67"/>
    </row>
    <row r="43" spans="1:11" ht="12">
      <c r="A43" s="14" t="s">
        <v>38</v>
      </c>
      <c r="B43" s="113">
        <f>SUM(B39:B42)</f>
        <v>27474</v>
      </c>
      <c r="C43" s="113">
        <f aca="true" t="shared" si="5" ref="C43:J43">SUM(C39:C42)</f>
        <v>106837</v>
      </c>
      <c r="D43" s="113">
        <f t="shared" si="5"/>
        <v>5395</v>
      </c>
      <c r="E43" s="113">
        <f t="shared" si="5"/>
        <v>6560</v>
      </c>
      <c r="F43" s="113">
        <f t="shared" si="5"/>
        <v>0</v>
      </c>
      <c r="G43" s="114">
        <f t="shared" si="5"/>
        <v>0</v>
      </c>
      <c r="H43" s="231">
        <f t="shared" si="5"/>
        <v>74271</v>
      </c>
      <c r="I43" s="230">
        <f t="shared" si="5"/>
        <v>71995</v>
      </c>
      <c r="J43" s="115">
        <f t="shared" si="5"/>
        <v>146266</v>
      </c>
      <c r="K43" s="67"/>
    </row>
    <row r="44" spans="1:11" ht="12">
      <c r="A44" s="14"/>
      <c r="B44" s="119"/>
      <c r="C44" s="119"/>
      <c r="D44" s="119"/>
      <c r="E44" s="119"/>
      <c r="F44" s="119"/>
      <c r="G44" s="44"/>
      <c r="H44" s="108"/>
      <c r="I44" s="227"/>
      <c r="J44" s="46"/>
      <c r="K44" s="67"/>
    </row>
    <row r="45" spans="1:11" ht="12">
      <c r="A45" s="122" t="s">
        <v>120</v>
      </c>
      <c r="B45" s="119"/>
      <c r="C45" s="119"/>
      <c r="D45" s="119"/>
      <c r="E45" s="119"/>
      <c r="F45" s="119"/>
      <c r="G45" s="44"/>
      <c r="H45" s="120"/>
      <c r="I45" s="121"/>
      <c r="J45" s="46"/>
      <c r="K45" s="67"/>
    </row>
    <row r="46" spans="1:11" ht="12">
      <c r="A46" s="36" t="s">
        <v>121</v>
      </c>
      <c r="B46" s="116">
        <v>91</v>
      </c>
      <c r="C46" s="116">
        <v>655</v>
      </c>
      <c r="D46" s="116">
        <v>147</v>
      </c>
      <c r="E46" s="116">
        <v>103</v>
      </c>
      <c r="F46" s="116">
        <v>0</v>
      </c>
      <c r="G46" s="66">
        <v>0</v>
      </c>
      <c r="H46" s="117">
        <v>432</v>
      </c>
      <c r="I46" s="118">
        <v>564</v>
      </c>
      <c r="J46" s="62">
        <v>996</v>
      </c>
      <c r="K46" s="67"/>
    </row>
    <row r="47" spans="2:11" ht="6" customHeight="1">
      <c r="B47" s="116"/>
      <c r="C47" s="116"/>
      <c r="D47" s="116"/>
      <c r="E47" s="116"/>
      <c r="F47" s="116"/>
      <c r="G47" s="66"/>
      <c r="H47" s="117"/>
      <c r="I47" s="118"/>
      <c r="J47" s="62"/>
      <c r="K47" s="67"/>
    </row>
    <row r="48" spans="1:11" ht="18" customHeight="1">
      <c r="A48" s="14" t="s">
        <v>39</v>
      </c>
      <c r="B48" s="113">
        <f>SUM(B46,B43,B36,B29,B22)</f>
        <v>78469</v>
      </c>
      <c r="C48" s="113">
        <f aca="true" t="shared" si="6" ref="C48:J48">SUM(C46,C43,C36,C29,C22)</f>
        <v>308644</v>
      </c>
      <c r="D48" s="113">
        <f t="shared" si="6"/>
        <v>13217</v>
      </c>
      <c r="E48" s="113">
        <f t="shared" si="6"/>
        <v>17898</v>
      </c>
      <c r="F48" s="113">
        <f t="shared" si="6"/>
        <v>0</v>
      </c>
      <c r="G48" s="339">
        <f t="shared" si="6"/>
        <v>0</v>
      </c>
      <c r="H48" s="115">
        <f t="shared" si="6"/>
        <v>213211</v>
      </c>
      <c r="I48" s="341">
        <f t="shared" si="6"/>
        <v>205017</v>
      </c>
      <c r="J48" s="115">
        <f t="shared" si="6"/>
        <v>418228</v>
      </c>
      <c r="K48" s="67"/>
    </row>
    <row r="49" spans="1:11" ht="12">
      <c r="A49" s="14" t="s">
        <v>40</v>
      </c>
      <c r="B49" s="119">
        <v>5176</v>
      </c>
      <c r="C49" s="119">
        <v>12714</v>
      </c>
      <c r="D49" s="119">
        <v>312</v>
      </c>
      <c r="E49" s="119">
        <v>1720</v>
      </c>
      <c r="F49" s="119">
        <v>183</v>
      </c>
      <c r="G49" s="44">
        <v>228</v>
      </c>
      <c r="H49" s="120">
        <v>13247</v>
      </c>
      <c r="I49" s="121">
        <v>7086</v>
      </c>
      <c r="J49" s="46">
        <v>20333</v>
      </c>
      <c r="K49" s="67"/>
    </row>
    <row r="50" spans="1:11" ht="12">
      <c r="A50" s="14"/>
      <c r="B50" s="119"/>
      <c r="C50" s="119"/>
      <c r="D50" s="119"/>
      <c r="E50" s="119"/>
      <c r="F50" s="119"/>
      <c r="G50" s="44"/>
      <c r="H50" s="120"/>
      <c r="I50" s="121"/>
      <c r="J50" s="46"/>
      <c r="K50" s="67"/>
    </row>
    <row r="51" spans="1:11" ht="12">
      <c r="A51" s="123" t="s">
        <v>41</v>
      </c>
      <c r="B51" s="124">
        <f aca="true" t="shared" si="7" ref="B51:I51">SUM(B48:B49)</f>
        <v>83645</v>
      </c>
      <c r="C51" s="124">
        <f t="shared" si="7"/>
        <v>321358</v>
      </c>
      <c r="D51" s="124">
        <f t="shared" si="7"/>
        <v>13529</v>
      </c>
      <c r="E51" s="124">
        <f t="shared" si="7"/>
        <v>19618</v>
      </c>
      <c r="F51" s="124">
        <f t="shared" si="7"/>
        <v>183</v>
      </c>
      <c r="G51" s="340">
        <f t="shared" si="7"/>
        <v>228</v>
      </c>
      <c r="H51" s="128">
        <f t="shared" si="7"/>
        <v>226458</v>
      </c>
      <c r="I51" s="127">
        <f t="shared" si="7"/>
        <v>212103</v>
      </c>
      <c r="J51" s="128">
        <f>SUM(J48:J49)</f>
        <v>438561</v>
      </c>
      <c r="K51" s="67"/>
    </row>
    <row r="52" spans="1:11" ht="12">
      <c r="A52" s="123" t="s">
        <v>42</v>
      </c>
      <c r="B52" s="124">
        <f>SUM(B51,B19)</f>
        <v>195857</v>
      </c>
      <c r="C52" s="124">
        <f>SUM(C51,C19)</f>
        <v>765154</v>
      </c>
      <c r="D52" s="124">
        <f aca="true" t="shared" si="8" ref="D52:I52">SUM(D51,D19)</f>
        <v>14468</v>
      </c>
      <c r="E52" s="124">
        <f t="shared" si="8"/>
        <v>180707</v>
      </c>
      <c r="F52" s="124">
        <f t="shared" si="8"/>
        <v>376</v>
      </c>
      <c r="G52" s="125">
        <f t="shared" si="8"/>
        <v>228</v>
      </c>
      <c r="H52" s="126">
        <f>SUM(H51,H19)</f>
        <v>594097</v>
      </c>
      <c r="I52" s="127">
        <f t="shared" si="8"/>
        <v>562693</v>
      </c>
      <c r="J52" s="128">
        <f>SUM(B52:G52)</f>
        <v>1156790</v>
      </c>
      <c r="K52" s="67"/>
    </row>
    <row r="53" spans="2:11" ht="12">
      <c r="B53" s="46"/>
      <c r="C53" s="46"/>
      <c r="D53" s="46"/>
      <c r="E53" s="46"/>
      <c r="F53" s="46"/>
      <c r="G53" s="46"/>
      <c r="H53" s="46"/>
      <c r="I53" s="46"/>
      <c r="J53" s="46"/>
      <c r="K53" s="67"/>
    </row>
    <row r="54" spans="11:14" ht="12">
      <c r="K54" s="67"/>
      <c r="N54" s="67"/>
    </row>
    <row r="55" spans="1:11" ht="12">
      <c r="A55" s="513" t="s">
        <v>134</v>
      </c>
      <c r="B55" s="513"/>
      <c r="C55" s="513"/>
      <c r="D55" s="513"/>
      <c r="E55" s="513"/>
      <c r="F55" s="513"/>
      <c r="G55" s="513"/>
      <c r="H55" s="513"/>
      <c r="I55" s="513"/>
      <c r="J55" s="513"/>
      <c r="K55" s="67"/>
    </row>
    <row r="56" spans="1:11" ht="4.5" customHeight="1" thickBot="1">
      <c r="A56" s="68"/>
      <c r="B56" s="68"/>
      <c r="C56" s="68"/>
      <c r="D56" s="68"/>
      <c r="E56" s="68"/>
      <c r="F56" s="68"/>
      <c r="G56" s="68"/>
      <c r="H56" s="68"/>
      <c r="I56" s="68"/>
      <c r="J56" s="68"/>
      <c r="K56" s="67"/>
    </row>
    <row r="57" spans="1:11" ht="12">
      <c r="A57" s="129" t="s">
        <v>141</v>
      </c>
      <c r="B57" s="130">
        <v>1261</v>
      </c>
      <c r="C57" s="130">
        <v>5455</v>
      </c>
      <c r="D57" s="130">
        <v>567</v>
      </c>
      <c r="E57" s="130">
        <v>151</v>
      </c>
      <c r="F57" s="130">
        <v>0</v>
      </c>
      <c r="G57" s="131">
        <v>0</v>
      </c>
      <c r="H57" s="132">
        <v>1029</v>
      </c>
      <c r="I57" s="133">
        <v>6405</v>
      </c>
      <c r="J57" s="134">
        <f>SUM(H57:I57)</f>
        <v>7434</v>
      </c>
      <c r="K57" s="67"/>
    </row>
    <row r="59" spans="2:10" ht="12">
      <c r="B59" s="46"/>
      <c r="C59" s="46"/>
      <c r="D59" s="46"/>
      <c r="E59" s="46"/>
      <c r="F59" s="46"/>
      <c r="G59" s="46"/>
      <c r="H59" s="233"/>
      <c r="I59" s="233"/>
      <c r="J59" s="233"/>
    </row>
    <row r="60" spans="1:10" s="33" customFormat="1" ht="13.5" customHeight="1">
      <c r="A60" s="513" t="s">
        <v>208</v>
      </c>
      <c r="B60" s="513"/>
      <c r="C60" s="513"/>
      <c r="D60" s="513"/>
      <c r="E60" s="513"/>
      <c r="F60" s="513"/>
      <c r="G60" s="513"/>
      <c r="H60" s="513"/>
      <c r="I60" s="513"/>
      <c r="J60" s="513"/>
    </row>
    <row r="61" spans="1:10" s="33" customFormat="1" ht="3.75" customHeight="1" thickBot="1">
      <c r="A61" s="36"/>
      <c r="B61" s="62"/>
      <c r="C61" s="62"/>
      <c r="D61" s="62"/>
      <c r="E61" s="62"/>
      <c r="F61" s="62"/>
      <c r="G61" s="62"/>
      <c r="H61" s="62"/>
      <c r="I61" s="62"/>
      <c r="J61" s="46"/>
    </row>
    <row r="62" spans="1:10" ht="12">
      <c r="A62" s="346"/>
      <c r="B62" s="347"/>
      <c r="C62" s="348"/>
      <c r="D62" s="348"/>
      <c r="E62" s="348"/>
      <c r="F62" s="348"/>
      <c r="G62" s="348"/>
      <c r="H62" s="349" t="s">
        <v>209</v>
      </c>
      <c r="I62" s="350" t="s">
        <v>210</v>
      </c>
      <c r="J62" s="348" t="s">
        <v>8</v>
      </c>
    </row>
    <row r="63" spans="1:10" ht="12">
      <c r="A63" s="36" t="s">
        <v>211</v>
      </c>
      <c r="B63" s="44"/>
      <c r="C63" s="46"/>
      <c r="D63" s="46"/>
      <c r="E63" s="46"/>
      <c r="F63" s="46"/>
      <c r="G63" s="46"/>
      <c r="H63" s="120"/>
      <c r="I63" s="121"/>
      <c r="J63" s="46"/>
    </row>
    <row r="64" spans="1:10" ht="12">
      <c r="A64" s="36" t="s">
        <v>212</v>
      </c>
      <c r="B64" s="44"/>
      <c r="C64" s="46"/>
      <c r="D64" s="46"/>
      <c r="E64" s="46"/>
      <c r="F64" s="46"/>
      <c r="G64" s="46"/>
      <c r="H64" s="117">
        <v>50173</v>
      </c>
      <c r="I64" s="118">
        <v>67214</v>
      </c>
      <c r="J64" s="62">
        <v>117387</v>
      </c>
    </row>
    <row r="65" spans="1:10" ht="12">
      <c r="A65" s="351" t="s">
        <v>213</v>
      </c>
      <c r="B65" s="39"/>
      <c r="C65" s="39"/>
      <c r="D65" s="39"/>
      <c r="E65" s="62"/>
      <c r="F65" s="62"/>
      <c r="G65" s="62"/>
      <c r="H65" s="117">
        <v>52256</v>
      </c>
      <c r="I65" s="118">
        <v>56432</v>
      </c>
      <c r="J65" s="62">
        <v>108688</v>
      </c>
    </row>
    <row r="66" spans="1:10" ht="7.5" customHeight="1">
      <c r="A66" s="33"/>
      <c r="B66" s="352"/>
      <c r="C66" s="353"/>
      <c r="D66" s="353"/>
      <c r="E66" s="353"/>
      <c r="F66" s="353"/>
      <c r="G66" s="353"/>
      <c r="H66" s="354"/>
      <c r="I66" s="355"/>
      <c r="J66" s="62"/>
    </row>
    <row r="67" spans="1:10" ht="12">
      <c r="A67" s="123" t="s">
        <v>214</v>
      </c>
      <c r="B67" s="125"/>
      <c r="C67" s="128"/>
      <c r="D67" s="128"/>
      <c r="E67" s="128"/>
      <c r="F67" s="128"/>
      <c r="G67" s="128"/>
      <c r="H67" s="126">
        <f>SUM(H64:H66)</f>
        <v>102429</v>
      </c>
      <c r="I67" s="127">
        <f>SUM(I64:I66)</f>
        <v>123646</v>
      </c>
      <c r="J67" s="128">
        <f>SUM(H67:I67)</f>
        <v>226075</v>
      </c>
    </row>
    <row r="68" spans="2:10" ht="12">
      <c r="B68" s="46"/>
      <c r="C68" s="46"/>
      <c r="D68" s="46"/>
      <c r="E68" s="46"/>
      <c r="F68" s="46"/>
      <c r="G68" s="46"/>
      <c r="H68" s="356"/>
      <c r="I68" s="356"/>
      <c r="J68" s="356"/>
    </row>
    <row r="69" spans="1:10" ht="12">
      <c r="A69" s="33" t="s">
        <v>206</v>
      </c>
      <c r="B69" s="46"/>
      <c r="C69" s="46"/>
      <c r="D69" s="46"/>
      <c r="E69" s="46"/>
      <c r="F69" s="46"/>
      <c r="G69" s="46"/>
      <c r="H69" s="233"/>
      <c r="I69" s="233"/>
      <c r="J69" s="233"/>
    </row>
    <row r="70" ht="11.25">
      <c r="A70" s="39" t="s">
        <v>215</v>
      </c>
    </row>
    <row r="71" ht="12">
      <c r="A71" s="37" t="s">
        <v>216</v>
      </c>
    </row>
    <row r="74" ht="11.25">
      <c r="A74" s="33"/>
    </row>
  </sheetData>
  <sheetProtection/>
  <mergeCells count="3">
    <mergeCell ref="A2:J2"/>
    <mergeCell ref="A55:J55"/>
    <mergeCell ref="A60:J60"/>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4"/>
  <sheetViews>
    <sheetView zoomScalePageLayoutView="0" workbookViewId="0" topLeftCell="A1">
      <selection activeCell="AJ57" sqref="AJ57"/>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8515625" style="2" customWidth="1"/>
    <col min="19" max="19" width="7.8515625" style="1" customWidth="1"/>
    <col min="20" max="21" width="7.8515625" style="2" customWidth="1"/>
    <col min="22" max="22" width="7.8515625" style="1" customWidth="1"/>
    <col min="23" max="24" width="7.8515625" style="2" customWidth="1"/>
    <col min="25" max="25" width="9.421875" style="1" customWidth="1"/>
    <col min="26" max="36" width="7.7109375" style="2" customWidth="1"/>
    <col min="37" max="16384" width="9.140625" style="2" customWidth="1"/>
  </cols>
  <sheetData>
    <row r="1" ht="12">
      <c r="A1" s="36" t="s">
        <v>292</v>
      </c>
    </row>
    <row r="2" spans="1:22" ht="12">
      <c r="A2" s="517" t="s">
        <v>44</v>
      </c>
      <c r="B2" s="517"/>
      <c r="C2" s="517"/>
      <c r="D2" s="517"/>
      <c r="E2" s="517"/>
      <c r="F2" s="517"/>
      <c r="G2" s="517"/>
      <c r="H2" s="517"/>
      <c r="I2" s="517"/>
      <c r="J2" s="517"/>
      <c r="K2" s="517"/>
      <c r="L2" s="517"/>
      <c r="M2" s="517"/>
      <c r="N2" s="517"/>
      <c r="O2" s="517"/>
      <c r="P2" s="517"/>
      <c r="Q2" s="517"/>
      <c r="R2" s="517"/>
      <c r="S2" s="517"/>
      <c r="T2" s="517"/>
      <c r="U2" s="517"/>
      <c r="V2" s="517"/>
    </row>
    <row r="3" ht="12" thickBot="1"/>
    <row r="4" spans="1:25" ht="11.25">
      <c r="A4" s="135"/>
      <c r="B4" s="519" t="s">
        <v>45</v>
      </c>
      <c r="C4" s="518"/>
      <c r="D4" s="521"/>
      <c r="E4" s="518" t="s">
        <v>46</v>
      </c>
      <c r="F4" s="518"/>
      <c r="G4" s="521"/>
      <c r="H4" s="518" t="s">
        <v>47</v>
      </c>
      <c r="I4" s="518"/>
      <c r="J4" s="518"/>
      <c r="K4" s="519" t="s">
        <v>48</v>
      </c>
      <c r="L4" s="518"/>
      <c r="M4" s="518"/>
      <c r="N4" s="519" t="s">
        <v>49</v>
      </c>
      <c r="O4" s="518"/>
      <c r="P4" s="520"/>
      <c r="Q4" s="518" t="s">
        <v>50</v>
      </c>
      <c r="R4" s="518"/>
      <c r="S4" s="518"/>
      <c r="T4" s="519" t="s">
        <v>51</v>
      </c>
      <c r="U4" s="518"/>
      <c r="V4" s="520"/>
      <c r="W4" s="519" t="s">
        <v>8</v>
      </c>
      <c r="X4" s="518"/>
      <c r="Y4" s="518"/>
    </row>
    <row r="5" spans="2:23" s="1" customFormat="1" ht="11.25">
      <c r="B5" s="136"/>
      <c r="E5" s="136"/>
      <c r="H5" s="514" t="s">
        <v>52</v>
      </c>
      <c r="I5" s="515"/>
      <c r="J5" s="516"/>
      <c r="K5" s="136"/>
      <c r="N5" s="136"/>
      <c r="P5" s="137"/>
      <c r="T5" s="136"/>
      <c r="W5" s="136"/>
    </row>
    <row r="6" spans="1:25" s="142" customFormat="1" ht="11.25">
      <c r="A6" s="138"/>
      <c r="B6" s="139" t="s">
        <v>53</v>
      </c>
      <c r="C6" s="140" t="s">
        <v>54</v>
      </c>
      <c r="D6" s="140" t="s">
        <v>55</v>
      </c>
      <c r="E6" s="139" t="s">
        <v>53</v>
      </c>
      <c r="F6" s="140" t="s">
        <v>54</v>
      </c>
      <c r="G6" s="140" t="s">
        <v>55</v>
      </c>
      <c r="H6" s="139" t="s">
        <v>53</v>
      </c>
      <c r="I6" s="140" t="s">
        <v>54</v>
      </c>
      <c r="J6" s="140" t="s">
        <v>55</v>
      </c>
      <c r="K6" s="139" t="s">
        <v>53</v>
      </c>
      <c r="L6" s="140" t="s">
        <v>54</v>
      </c>
      <c r="M6" s="140" t="s">
        <v>55</v>
      </c>
      <c r="N6" s="139" t="s">
        <v>53</v>
      </c>
      <c r="O6" s="140" t="s">
        <v>54</v>
      </c>
      <c r="P6" s="141" t="s">
        <v>55</v>
      </c>
      <c r="Q6" s="140" t="s">
        <v>53</v>
      </c>
      <c r="R6" s="140" t="s">
        <v>54</v>
      </c>
      <c r="S6" s="140" t="s">
        <v>55</v>
      </c>
      <c r="T6" s="139" t="s">
        <v>53</v>
      </c>
      <c r="U6" s="140" t="s">
        <v>54</v>
      </c>
      <c r="V6" s="140" t="s">
        <v>55</v>
      </c>
      <c r="W6" s="139" t="s">
        <v>53</v>
      </c>
      <c r="X6" s="140" t="s">
        <v>54</v>
      </c>
      <c r="Y6" s="140" t="s">
        <v>55</v>
      </c>
    </row>
    <row r="7" spans="1:25" s="146" customFormat="1" ht="11.25">
      <c r="A7" s="1"/>
      <c r="B7" s="143"/>
      <c r="C7" s="144"/>
      <c r="D7" s="144"/>
      <c r="E7" s="143"/>
      <c r="F7" s="144"/>
      <c r="G7" s="144"/>
      <c r="H7" s="143"/>
      <c r="I7" s="144"/>
      <c r="J7" s="144"/>
      <c r="K7" s="143"/>
      <c r="L7" s="144"/>
      <c r="M7" s="144"/>
      <c r="N7" s="143"/>
      <c r="O7" s="144"/>
      <c r="P7" s="145"/>
      <c r="Q7" s="144"/>
      <c r="R7" s="144"/>
      <c r="S7" s="144"/>
      <c r="T7" s="143"/>
      <c r="U7" s="144"/>
      <c r="V7" s="144"/>
      <c r="W7" s="143"/>
      <c r="X7" s="144"/>
      <c r="Y7" s="144"/>
    </row>
    <row r="8" spans="1:23" s="146" customFormat="1" ht="12">
      <c r="A8" s="147" t="s">
        <v>17</v>
      </c>
      <c r="B8" s="148"/>
      <c r="E8" s="148"/>
      <c r="H8" s="148"/>
      <c r="K8" s="148"/>
      <c r="N8" s="148"/>
      <c r="P8" s="149"/>
      <c r="T8" s="148"/>
      <c r="W8" s="148"/>
    </row>
    <row r="9" spans="1:25" ht="11.25">
      <c r="A9" s="1" t="s">
        <v>18</v>
      </c>
      <c r="B9" s="150">
        <v>38903</v>
      </c>
      <c r="C9" s="151">
        <v>37724</v>
      </c>
      <c r="D9" s="152">
        <v>76627</v>
      </c>
      <c r="E9" s="150">
        <v>21461</v>
      </c>
      <c r="F9" s="151">
        <v>20335</v>
      </c>
      <c r="G9" s="152">
        <v>41796</v>
      </c>
      <c r="H9" s="150">
        <v>6495</v>
      </c>
      <c r="I9" s="151">
        <v>6201</v>
      </c>
      <c r="J9" s="152">
        <v>12696</v>
      </c>
      <c r="K9" s="150">
        <v>22161</v>
      </c>
      <c r="L9" s="151">
        <v>21140</v>
      </c>
      <c r="M9" s="152">
        <v>43301</v>
      </c>
      <c r="N9" s="150">
        <v>30670</v>
      </c>
      <c r="O9" s="151">
        <v>29381</v>
      </c>
      <c r="P9" s="153">
        <v>60051</v>
      </c>
      <c r="Q9" s="151">
        <v>18</v>
      </c>
      <c r="R9" s="151">
        <v>26</v>
      </c>
      <c r="S9" s="152">
        <v>44</v>
      </c>
      <c r="T9" s="150">
        <v>17048</v>
      </c>
      <c r="U9" s="151">
        <v>16193</v>
      </c>
      <c r="V9" s="152">
        <v>33241</v>
      </c>
      <c r="W9" s="150">
        <f aca="true" t="shared" si="0" ref="W9:Y11">SUM(T9,Q9,N9,K9,H9,E9,B9)</f>
        <v>136756</v>
      </c>
      <c r="X9" s="151">
        <f t="shared" si="0"/>
        <v>131000</v>
      </c>
      <c r="Y9" s="151">
        <f t="shared" si="0"/>
        <v>267756</v>
      </c>
    </row>
    <row r="10" spans="1:25" ht="11.25">
      <c r="A10" s="1" t="s">
        <v>19</v>
      </c>
      <c r="B10" s="150">
        <v>412</v>
      </c>
      <c r="C10" s="154">
        <v>158</v>
      </c>
      <c r="D10" s="152">
        <v>570</v>
      </c>
      <c r="E10" s="150">
        <v>111</v>
      </c>
      <c r="F10" s="154">
        <v>46</v>
      </c>
      <c r="G10" s="152">
        <v>157</v>
      </c>
      <c r="H10" s="150">
        <v>90</v>
      </c>
      <c r="I10" s="154">
        <v>52</v>
      </c>
      <c r="J10" s="152">
        <v>142</v>
      </c>
      <c r="K10" s="150">
        <v>256</v>
      </c>
      <c r="L10" s="154">
        <v>97</v>
      </c>
      <c r="M10" s="152">
        <v>353</v>
      </c>
      <c r="N10" s="150">
        <v>290</v>
      </c>
      <c r="O10" s="151">
        <v>107</v>
      </c>
      <c r="P10" s="153">
        <v>397</v>
      </c>
      <c r="Q10" s="151">
        <v>0</v>
      </c>
      <c r="R10" s="154">
        <v>0</v>
      </c>
      <c r="S10" s="152">
        <v>0</v>
      </c>
      <c r="T10" s="150">
        <v>258</v>
      </c>
      <c r="U10" s="154">
        <v>107</v>
      </c>
      <c r="V10" s="152">
        <v>365</v>
      </c>
      <c r="W10" s="150">
        <f t="shared" si="0"/>
        <v>1417</v>
      </c>
      <c r="X10" s="154">
        <f t="shared" si="0"/>
        <v>567</v>
      </c>
      <c r="Y10" s="151">
        <f t="shared" si="0"/>
        <v>1984</v>
      </c>
    </row>
    <row r="11" spans="1:25" s="159" customFormat="1" ht="12">
      <c r="A11" s="155" t="s">
        <v>8</v>
      </c>
      <c r="B11" s="156">
        <f>SUM(B9:B10)</f>
        <v>39315</v>
      </c>
      <c r="C11" s="157">
        <f aca="true" t="shared" si="1" ref="C11:V11">SUM(C9:C10)</f>
        <v>37882</v>
      </c>
      <c r="D11" s="157">
        <f t="shared" si="1"/>
        <v>77197</v>
      </c>
      <c r="E11" s="156">
        <f t="shared" si="1"/>
        <v>21572</v>
      </c>
      <c r="F11" s="157">
        <f t="shared" si="1"/>
        <v>20381</v>
      </c>
      <c r="G11" s="157">
        <f t="shared" si="1"/>
        <v>41953</v>
      </c>
      <c r="H11" s="156">
        <f t="shared" si="1"/>
        <v>6585</v>
      </c>
      <c r="I11" s="157">
        <f t="shared" si="1"/>
        <v>6253</v>
      </c>
      <c r="J11" s="157">
        <f t="shared" si="1"/>
        <v>12838</v>
      </c>
      <c r="K11" s="156">
        <f t="shared" si="1"/>
        <v>22417</v>
      </c>
      <c r="L11" s="157">
        <f t="shared" si="1"/>
        <v>21237</v>
      </c>
      <c r="M11" s="157">
        <f t="shared" si="1"/>
        <v>43654</v>
      </c>
      <c r="N11" s="156">
        <f t="shared" si="1"/>
        <v>30960</v>
      </c>
      <c r="O11" s="157">
        <f t="shared" si="1"/>
        <v>29488</v>
      </c>
      <c r="P11" s="158">
        <f t="shared" si="1"/>
        <v>60448</v>
      </c>
      <c r="Q11" s="157">
        <f t="shared" si="1"/>
        <v>18</v>
      </c>
      <c r="R11" s="157">
        <f t="shared" si="1"/>
        <v>26</v>
      </c>
      <c r="S11" s="157">
        <f t="shared" si="1"/>
        <v>44</v>
      </c>
      <c r="T11" s="156">
        <f t="shared" si="1"/>
        <v>17306</v>
      </c>
      <c r="U11" s="157">
        <f t="shared" si="1"/>
        <v>16300</v>
      </c>
      <c r="V11" s="157">
        <f t="shared" si="1"/>
        <v>33606</v>
      </c>
      <c r="W11" s="156">
        <f t="shared" si="0"/>
        <v>138173</v>
      </c>
      <c r="X11" s="157">
        <f t="shared" si="0"/>
        <v>131567</v>
      </c>
      <c r="Y11" s="157">
        <f t="shared" si="0"/>
        <v>269740</v>
      </c>
    </row>
    <row r="12" spans="1:25" s="1" customFormat="1" ht="12">
      <c r="A12" s="160" t="s">
        <v>21</v>
      </c>
      <c r="B12" s="150"/>
      <c r="C12" s="151"/>
      <c r="D12" s="152"/>
      <c r="E12" s="150"/>
      <c r="F12" s="151"/>
      <c r="G12" s="152"/>
      <c r="H12" s="150"/>
      <c r="I12" s="151"/>
      <c r="J12" s="152"/>
      <c r="K12" s="150"/>
      <c r="L12" s="151"/>
      <c r="M12" s="152"/>
      <c r="N12" s="150"/>
      <c r="O12" s="151"/>
      <c r="P12" s="153"/>
      <c r="Q12" s="151"/>
      <c r="R12" s="151"/>
      <c r="S12" s="152"/>
      <c r="T12" s="150"/>
      <c r="U12" s="151"/>
      <c r="V12" s="152"/>
      <c r="W12" s="150"/>
      <c r="X12" s="151"/>
      <c r="Y12" s="151"/>
    </row>
    <row r="13" spans="1:25" ht="11.25">
      <c r="A13" s="161" t="s">
        <v>18</v>
      </c>
      <c r="B13" s="150">
        <v>59987</v>
      </c>
      <c r="C13" s="151">
        <v>58946</v>
      </c>
      <c r="D13" s="152">
        <v>118933</v>
      </c>
      <c r="E13" s="150">
        <v>34215</v>
      </c>
      <c r="F13" s="151">
        <v>33426</v>
      </c>
      <c r="G13" s="152">
        <v>67641</v>
      </c>
      <c r="H13" s="150">
        <v>8435</v>
      </c>
      <c r="I13" s="151">
        <v>8601</v>
      </c>
      <c r="J13" s="152">
        <v>17036</v>
      </c>
      <c r="K13" s="150">
        <v>35238</v>
      </c>
      <c r="L13" s="151">
        <v>34346</v>
      </c>
      <c r="M13" s="152">
        <v>69584</v>
      </c>
      <c r="N13" s="150">
        <v>48725</v>
      </c>
      <c r="O13" s="151">
        <v>48115</v>
      </c>
      <c r="P13" s="153">
        <v>96840</v>
      </c>
      <c r="Q13" s="151">
        <v>23</v>
      </c>
      <c r="R13" s="151">
        <v>33</v>
      </c>
      <c r="S13" s="152">
        <v>56</v>
      </c>
      <c r="T13" s="150">
        <v>26484</v>
      </c>
      <c r="U13" s="151">
        <v>26337</v>
      </c>
      <c r="V13" s="152">
        <v>52821</v>
      </c>
      <c r="W13" s="150">
        <f aca="true" t="shared" si="2" ref="W13:Y15">SUM(T13,Q13,N13,K13,H13,E13,B13)</f>
        <v>213107</v>
      </c>
      <c r="X13" s="151">
        <f t="shared" si="2"/>
        <v>209804</v>
      </c>
      <c r="Y13" s="151">
        <f t="shared" si="2"/>
        <v>422911</v>
      </c>
    </row>
    <row r="14" spans="1:25" ht="11.25">
      <c r="A14" s="161" t="s">
        <v>19</v>
      </c>
      <c r="B14" s="150">
        <v>4641</v>
      </c>
      <c r="C14" s="154">
        <v>2612</v>
      </c>
      <c r="D14" s="152">
        <v>7253</v>
      </c>
      <c r="E14" s="150">
        <v>1961</v>
      </c>
      <c r="F14" s="154">
        <v>1099</v>
      </c>
      <c r="G14" s="152">
        <v>3060</v>
      </c>
      <c r="H14" s="150">
        <v>399</v>
      </c>
      <c r="I14" s="154">
        <v>214</v>
      </c>
      <c r="J14" s="152">
        <v>613</v>
      </c>
      <c r="K14" s="150">
        <v>3077</v>
      </c>
      <c r="L14" s="154">
        <v>1853</v>
      </c>
      <c r="M14" s="152">
        <v>4930</v>
      </c>
      <c r="N14" s="150">
        <v>3544</v>
      </c>
      <c r="O14" s="151">
        <v>2007</v>
      </c>
      <c r="P14" s="153">
        <v>5551</v>
      </c>
      <c r="Q14" s="151">
        <v>0</v>
      </c>
      <c r="R14" s="154">
        <v>0</v>
      </c>
      <c r="S14" s="152">
        <v>0</v>
      </c>
      <c r="T14" s="150">
        <v>2737</v>
      </c>
      <c r="U14" s="154">
        <v>1434</v>
      </c>
      <c r="V14" s="152">
        <v>4171</v>
      </c>
      <c r="W14" s="150">
        <f t="shared" si="2"/>
        <v>16359</v>
      </c>
      <c r="X14" s="154">
        <f t="shared" si="2"/>
        <v>9219</v>
      </c>
      <c r="Y14" s="151">
        <f t="shared" si="2"/>
        <v>25578</v>
      </c>
    </row>
    <row r="15" spans="1:25" s="162" customFormat="1" ht="12">
      <c r="A15" s="155" t="s">
        <v>8</v>
      </c>
      <c r="B15" s="156">
        <f aca="true" t="shared" si="3" ref="B15:V15">SUM(B13:B14)</f>
        <v>64628</v>
      </c>
      <c r="C15" s="157">
        <f t="shared" si="3"/>
        <v>61558</v>
      </c>
      <c r="D15" s="157">
        <f t="shared" si="3"/>
        <v>126186</v>
      </c>
      <c r="E15" s="156">
        <f t="shared" si="3"/>
        <v>36176</v>
      </c>
      <c r="F15" s="157">
        <f t="shared" si="3"/>
        <v>34525</v>
      </c>
      <c r="G15" s="157">
        <f t="shared" si="3"/>
        <v>70701</v>
      </c>
      <c r="H15" s="156">
        <f t="shared" si="3"/>
        <v>8834</v>
      </c>
      <c r="I15" s="157">
        <f t="shared" si="3"/>
        <v>8815</v>
      </c>
      <c r="J15" s="157">
        <f t="shared" si="3"/>
        <v>17649</v>
      </c>
      <c r="K15" s="156">
        <f t="shared" si="3"/>
        <v>38315</v>
      </c>
      <c r="L15" s="157">
        <f t="shared" si="3"/>
        <v>36199</v>
      </c>
      <c r="M15" s="157">
        <f t="shared" si="3"/>
        <v>74514</v>
      </c>
      <c r="N15" s="156">
        <f t="shared" si="3"/>
        <v>52269</v>
      </c>
      <c r="O15" s="157">
        <f t="shared" si="3"/>
        <v>50122</v>
      </c>
      <c r="P15" s="158">
        <f t="shared" si="3"/>
        <v>102391</v>
      </c>
      <c r="Q15" s="157">
        <f t="shared" si="3"/>
        <v>23</v>
      </c>
      <c r="R15" s="157">
        <f t="shared" si="3"/>
        <v>33</v>
      </c>
      <c r="S15" s="157">
        <f t="shared" si="3"/>
        <v>56</v>
      </c>
      <c r="T15" s="156">
        <f t="shared" si="3"/>
        <v>29221</v>
      </c>
      <c r="U15" s="157">
        <f t="shared" si="3"/>
        <v>27771</v>
      </c>
      <c r="V15" s="157">
        <f t="shared" si="3"/>
        <v>56992</v>
      </c>
      <c r="W15" s="156">
        <f t="shared" si="2"/>
        <v>229466</v>
      </c>
      <c r="X15" s="157">
        <f t="shared" si="2"/>
        <v>219023</v>
      </c>
      <c r="Y15" s="157">
        <f t="shared" si="2"/>
        <v>448489</v>
      </c>
    </row>
    <row r="16" spans="1:25" s="146" customFormat="1" ht="12">
      <c r="A16" s="160" t="s">
        <v>56</v>
      </c>
      <c r="B16" s="163"/>
      <c r="C16" s="152"/>
      <c r="D16" s="151"/>
      <c r="E16" s="163"/>
      <c r="F16" s="152"/>
      <c r="G16" s="151"/>
      <c r="H16" s="163"/>
      <c r="I16" s="152"/>
      <c r="J16" s="151"/>
      <c r="K16" s="163"/>
      <c r="L16" s="152"/>
      <c r="M16" s="151"/>
      <c r="N16" s="163"/>
      <c r="O16" s="152"/>
      <c r="P16" s="164"/>
      <c r="Q16" s="151"/>
      <c r="R16" s="151"/>
      <c r="S16" s="151"/>
      <c r="T16" s="163"/>
      <c r="U16" s="152"/>
      <c r="V16" s="151"/>
      <c r="W16" s="150"/>
      <c r="X16" s="151"/>
      <c r="Y16" s="151"/>
    </row>
    <row r="17" spans="1:25" ht="11.25">
      <c r="A17" s="1" t="s">
        <v>18</v>
      </c>
      <c r="B17" s="163">
        <v>59028</v>
      </c>
      <c r="C17" s="152">
        <v>57487</v>
      </c>
      <c r="D17" s="151">
        <v>116515</v>
      </c>
      <c r="E17" s="163">
        <v>31180</v>
      </c>
      <c r="F17" s="152">
        <v>29755</v>
      </c>
      <c r="G17" s="151">
        <v>60935</v>
      </c>
      <c r="H17" s="163">
        <v>6804</v>
      </c>
      <c r="I17" s="152">
        <v>7519</v>
      </c>
      <c r="J17" s="151">
        <v>14323</v>
      </c>
      <c r="K17" s="163">
        <v>37911</v>
      </c>
      <c r="L17" s="152">
        <v>36464</v>
      </c>
      <c r="M17" s="151">
        <v>74375</v>
      </c>
      <c r="N17" s="163">
        <v>48587</v>
      </c>
      <c r="O17" s="152">
        <v>46871</v>
      </c>
      <c r="P17" s="164">
        <v>95458</v>
      </c>
      <c r="Q17" s="151">
        <v>0</v>
      </c>
      <c r="R17" s="151">
        <v>0</v>
      </c>
      <c r="S17" s="151">
        <v>0</v>
      </c>
      <c r="T17" s="163">
        <v>29701</v>
      </c>
      <c r="U17" s="152">
        <v>26921</v>
      </c>
      <c r="V17" s="151">
        <v>56622</v>
      </c>
      <c r="W17" s="150">
        <f>SUM(T17,Q17,N17,K17,H17,E17,B17)</f>
        <v>213211</v>
      </c>
      <c r="X17" s="154">
        <f>SUM(U17,R17,O17,L17,I17,F17,C17)</f>
        <v>205017</v>
      </c>
      <c r="Y17" s="151">
        <f>SUM(V17,S17,P17,M17,J17,G17,D17)</f>
        <v>418228</v>
      </c>
    </row>
    <row r="18" spans="1:25" ht="11.25">
      <c r="A18" s="1" t="s">
        <v>19</v>
      </c>
      <c r="B18" s="163">
        <v>3788</v>
      </c>
      <c r="C18" s="165">
        <v>2071</v>
      </c>
      <c r="D18" s="151">
        <v>5859</v>
      </c>
      <c r="E18" s="163">
        <v>1093</v>
      </c>
      <c r="F18" s="165">
        <v>672</v>
      </c>
      <c r="G18" s="151">
        <v>1765</v>
      </c>
      <c r="H18" s="163">
        <v>439</v>
      </c>
      <c r="I18" s="165">
        <v>232</v>
      </c>
      <c r="J18" s="151">
        <v>671</v>
      </c>
      <c r="K18" s="163">
        <v>2511</v>
      </c>
      <c r="L18" s="165">
        <v>1380</v>
      </c>
      <c r="M18" s="151">
        <v>3891</v>
      </c>
      <c r="N18" s="163">
        <v>2901</v>
      </c>
      <c r="O18" s="152">
        <v>1679</v>
      </c>
      <c r="P18" s="164">
        <v>4580</v>
      </c>
      <c r="Q18" s="151">
        <v>0</v>
      </c>
      <c r="R18" s="151">
        <v>0</v>
      </c>
      <c r="S18" s="151">
        <v>0</v>
      </c>
      <c r="T18" s="163">
        <v>2515</v>
      </c>
      <c r="U18" s="165">
        <v>1052</v>
      </c>
      <c r="V18" s="151">
        <v>3567</v>
      </c>
      <c r="W18" s="150">
        <f aca="true" t="shared" si="4" ref="W18:Y19">SUM(T18,Q18,N18,K18,H18,E18,B18)</f>
        <v>13247</v>
      </c>
      <c r="X18" s="154">
        <f t="shared" si="4"/>
        <v>7086</v>
      </c>
      <c r="Y18" s="151">
        <f t="shared" si="4"/>
        <v>20333</v>
      </c>
    </row>
    <row r="19" spans="1:25" s="159" customFormat="1" ht="12">
      <c r="A19" s="155" t="s">
        <v>8</v>
      </c>
      <c r="B19" s="156">
        <f aca="true" t="shared" si="5" ref="B19:V19">SUM(B17:B18)</f>
        <v>62816</v>
      </c>
      <c r="C19" s="157">
        <f t="shared" si="5"/>
        <v>59558</v>
      </c>
      <c r="D19" s="157">
        <f t="shared" si="5"/>
        <v>122374</v>
      </c>
      <c r="E19" s="156">
        <f t="shared" si="5"/>
        <v>32273</v>
      </c>
      <c r="F19" s="157">
        <f t="shared" si="5"/>
        <v>30427</v>
      </c>
      <c r="G19" s="157">
        <f t="shared" si="5"/>
        <v>62700</v>
      </c>
      <c r="H19" s="156">
        <f t="shared" si="5"/>
        <v>7243</v>
      </c>
      <c r="I19" s="157">
        <f t="shared" si="5"/>
        <v>7751</v>
      </c>
      <c r="J19" s="157">
        <f t="shared" si="5"/>
        <v>14994</v>
      </c>
      <c r="K19" s="156">
        <f t="shared" si="5"/>
        <v>40422</v>
      </c>
      <c r="L19" s="157">
        <f t="shared" si="5"/>
        <v>37844</v>
      </c>
      <c r="M19" s="157">
        <f t="shared" si="5"/>
        <v>78266</v>
      </c>
      <c r="N19" s="156">
        <f t="shared" si="5"/>
        <v>51488</v>
      </c>
      <c r="O19" s="157">
        <f t="shared" si="5"/>
        <v>48550</v>
      </c>
      <c r="P19" s="158">
        <f t="shared" si="5"/>
        <v>100038</v>
      </c>
      <c r="Q19" s="157">
        <f t="shared" si="5"/>
        <v>0</v>
      </c>
      <c r="R19" s="157">
        <f t="shared" si="5"/>
        <v>0</v>
      </c>
      <c r="S19" s="157">
        <f t="shared" si="5"/>
        <v>0</v>
      </c>
      <c r="T19" s="156">
        <f t="shared" si="5"/>
        <v>32216</v>
      </c>
      <c r="U19" s="157">
        <f t="shared" si="5"/>
        <v>27973</v>
      </c>
      <c r="V19" s="157">
        <f t="shared" si="5"/>
        <v>60189</v>
      </c>
      <c r="W19" s="156">
        <f t="shared" si="4"/>
        <v>226458</v>
      </c>
      <c r="X19" s="157">
        <f t="shared" si="4"/>
        <v>212103</v>
      </c>
      <c r="Y19" s="157">
        <f t="shared" si="4"/>
        <v>438561</v>
      </c>
    </row>
    <row r="21" ht="11.25">
      <c r="A21" s="226"/>
    </row>
    <row r="22" ht="11.25">
      <c r="Y22" s="151"/>
    </row>
    <row r="24" ht="11.25">
      <c r="Y24" s="151"/>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Q54" sqref="AQ54"/>
    </sheetView>
  </sheetViews>
  <sheetFormatPr defaultColWidth="12.140625" defaultRowHeight="12.75"/>
  <cols>
    <col min="1" max="1" width="31.7109375" style="39" customWidth="1"/>
    <col min="2" max="11" width="7.7109375" style="39" customWidth="1"/>
    <col min="12" max="12" width="8.57421875" style="39" customWidth="1"/>
    <col min="13" max="22" width="7.7109375" style="39" customWidth="1"/>
    <col min="23" max="42" width="10.140625" style="39" customWidth="1"/>
    <col min="43" max="16384" width="12.140625" style="39" customWidth="1"/>
  </cols>
  <sheetData>
    <row r="1" spans="1:17" ht="12">
      <c r="A1" s="36" t="s">
        <v>292</v>
      </c>
      <c r="B1" s="39" t="s">
        <v>107</v>
      </c>
      <c r="Q1" s="33"/>
    </row>
    <row r="2" spans="1:17" ht="12">
      <c r="A2" s="522" t="s">
        <v>203</v>
      </c>
      <c r="B2" s="522"/>
      <c r="C2" s="522"/>
      <c r="D2" s="522"/>
      <c r="E2" s="522"/>
      <c r="F2" s="522"/>
      <c r="G2" s="522"/>
      <c r="H2" s="522"/>
      <c r="I2" s="522"/>
      <c r="J2" s="522"/>
      <c r="K2" s="522"/>
      <c r="L2" s="522"/>
      <c r="M2" s="522"/>
      <c r="N2" s="522"/>
      <c r="O2" s="522"/>
      <c r="P2" s="522"/>
      <c r="Q2" s="522"/>
    </row>
    <row r="3" ht="12" thickBot="1">
      <c r="Q3" s="33"/>
    </row>
    <row r="4" spans="1:17" ht="11.25">
      <c r="A4" s="234"/>
      <c r="B4" s="48" t="s">
        <v>109</v>
      </c>
      <c r="C4" s="49"/>
      <c r="D4" s="49"/>
      <c r="E4" s="49"/>
      <c r="F4" s="48" t="s">
        <v>111</v>
      </c>
      <c r="G4" s="49"/>
      <c r="H4" s="49"/>
      <c r="I4" s="49"/>
      <c r="J4" s="48" t="s">
        <v>2</v>
      </c>
      <c r="K4" s="49"/>
      <c r="L4" s="49"/>
      <c r="M4" s="49"/>
      <c r="N4" s="48" t="s">
        <v>3</v>
      </c>
      <c r="O4" s="49"/>
      <c r="P4" s="49"/>
      <c r="Q4" s="49"/>
    </row>
    <row r="5" spans="1:17" ht="11.25">
      <c r="A5" s="51"/>
      <c r="B5" s="50" t="s">
        <v>53</v>
      </c>
      <c r="C5" s="51" t="s">
        <v>54</v>
      </c>
      <c r="D5" s="51" t="s">
        <v>55</v>
      </c>
      <c r="E5" s="51" t="s">
        <v>110</v>
      </c>
      <c r="F5" s="50" t="s">
        <v>53</v>
      </c>
      <c r="G5" s="51" t="s">
        <v>54</v>
      </c>
      <c r="H5" s="51" t="s">
        <v>55</v>
      </c>
      <c r="I5" s="51" t="s">
        <v>110</v>
      </c>
      <c r="J5" s="50" t="s">
        <v>53</v>
      </c>
      <c r="K5" s="51" t="s">
        <v>54</v>
      </c>
      <c r="L5" s="51" t="s">
        <v>55</v>
      </c>
      <c r="M5" s="51" t="s">
        <v>110</v>
      </c>
      <c r="N5" s="50" t="s">
        <v>53</v>
      </c>
      <c r="O5" s="51" t="s">
        <v>54</v>
      </c>
      <c r="P5" s="51" t="s">
        <v>55</v>
      </c>
      <c r="Q5" s="51" t="s">
        <v>110</v>
      </c>
    </row>
    <row r="6" spans="1:17" ht="11.25">
      <c r="A6" s="40"/>
      <c r="B6" s="53"/>
      <c r="C6" s="54"/>
      <c r="D6" s="54"/>
      <c r="E6" s="54"/>
      <c r="F6" s="53"/>
      <c r="G6" s="54"/>
      <c r="H6" s="54"/>
      <c r="I6" s="54"/>
      <c r="J6" s="53"/>
      <c r="K6" s="54"/>
      <c r="L6" s="54"/>
      <c r="M6" s="54"/>
      <c r="N6" s="53"/>
      <c r="O6" s="54"/>
      <c r="P6" s="54"/>
      <c r="Q6" s="54"/>
    </row>
    <row r="7" spans="1:17" ht="11.25">
      <c r="A7" s="40" t="s">
        <v>61</v>
      </c>
      <c r="B7" s="41">
        <v>21373</v>
      </c>
      <c r="C7" s="42">
        <v>20216</v>
      </c>
      <c r="D7" s="42">
        <v>41589</v>
      </c>
      <c r="E7" s="43">
        <f>D7/L29*100</f>
        <v>15.532425043696499</v>
      </c>
      <c r="F7" s="41">
        <v>84157</v>
      </c>
      <c r="G7" s="42">
        <v>81247</v>
      </c>
      <c r="H7" s="42">
        <v>165404</v>
      </c>
      <c r="I7" s="43">
        <f>H7/L29*100</f>
        <v>61.77415258668339</v>
      </c>
      <c r="J7" s="41">
        <v>66</v>
      </c>
      <c r="K7" s="42">
        <v>50</v>
      </c>
      <c r="L7" s="42">
        <v>116</v>
      </c>
      <c r="M7" s="43">
        <f>L7/L29*100</f>
        <v>0.043323025441073214</v>
      </c>
      <c r="N7" s="41">
        <v>31160</v>
      </c>
      <c r="O7" s="42">
        <v>29487</v>
      </c>
      <c r="P7" s="42">
        <v>60647</v>
      </c>
      <c r="Q7" s="38">
        <f>P7/L29*100</f>
        <v>22.65009934417903</v>
      </c>
    </row>
    <row r="8" spans="1:17" ht="11.25">
      <c r="A8" s="40" t="s">
        <v>62</v>
      </c>
      <c r="B8" s="41">
        <v>32195</v>
      </c>
      <c r="C8" s="42">
        <v>31688</v>
      </c>
      <c r="D8" s="42">
        <v>63883</v>
      </c>
      <c r="E8" s="43">
        <f>D8/L30*100</f>
        <v>15.105542300862357</v>
      </c>
      <c r="F8" s="41">
        <v>131526</v>
      </c>
      <c r="G8" s="42">
        <v>130289</v>
      </c>
      <c r="H8" s="42">
        <v>261815</v>
      </c>
      <c r="I8" s="43">
        <f>H8/L30*100</f>
        <v>61.90782457774804</v>
      </c>
      <c r="J8" s="41">
        <v>95</v>
      </c>
      <c r="K8" s="42">
        <v>117</v>
      </c>
      <c r="L8" s="42">
        <v>212</v>
      </c>
      <c r="M8" s="43">
        <f>L8/L30*100</f>
        <v>0.05012875049360267</v>
      </c>
      <c r="N8" s="41">
        <v>49291</v>
      </c>
      <c r="O8" s="42">
        <v>47710</v>
      </c>
      <c r="P8" s="42">
        <v>97001</v>
      </c>
      <c r="Q8" s="38">
        <f>P8/L30*100</f>
        <v>22.936504370896003</v>
      </c>
    </row>
    <row r="9" spans="1:17" ht="12">
      <c r="A9" s="5" t="s">
        <v>112</v>
      </c>
      <c r="B9" s="6">
        <f>SUM(B7:B8)</f>
        <v>53568</v>
      </c>
      <c r="C9" s="7">
        <f>SUM(C7:C8)</f>
        <v>51904</v>
      </c>
      <c r="D9" s="7">
        <f>SUM(B9:C9)</f>
        <v>105472</v>
      </c>
      <c r="E9" s="8">
        <f>D9/L31*100</f>
        <v>15.271035100851785</v>
      </c>
      <c r="F9" s="6">
        <f>SUM(F7:F8)</f>
        <v>215683</v>
      </c>
      <c r="G9" s="7">
        <f>SUM(G7:G8)</f>
        <v>211536</v>
      </c>
      <c r="H9" s="7">
        <f>SUM(F9:G9)</f>
        <v>427219</v>
      </c>
      <c r="I9" s="236">
        <f>H9/L31*100</f>
        <v>61.85600296524954</v>
      </c>
      <c r="J9" s="7">
        <f>SUM(J7:J8)</f>
        <v>161</v>
      </c>
      <c r="K9" s="7">
        <f>SUM(K7:K8)</f>
        <v>167</v>
      </c>
      <c r="L9" s="7">
        <f>SUM(J9:K9)</f>
        <v>328</v>
      </c>
      <c r="M9" s="8">
        <f>L9/L31*100</f>
        <v>0.04749032457030668</v>
      </c>
      <c r="N9" s="6">
        <f>SUM(N7:N8)</f>
        <v>80451</v>
      </c>
      <c r="O9" s="7">
        <f>SUM(O7:O8)</f>
        <v>77197</v>
      </c>
      <c r="P9" s="7">
        <f>SUM(N9:O9)</f>
        <v>157648</v>
      </c>
      <c r="Q9" s="8">
        <f>P9/L31*100</f>
        <v>22.825471609328375</v>
      </c>
    </row>
    <row r="10" spans="1:17" ht="12">
      <c r="A10" s="5"/>
      <c r="B10" s="9"/>
      <c r="C10" s="10"/>
      <c r="D10" s="10"/>
      <c r="E10" s="11"/>
      <c r="F10" s="9"/>
      <c r="G10" s="10"/>
      <c r="H10" s="10"/>
      <c r="I10" s="237"/>
      <c r="J10" s="10"/>
      <c r="K10" s="10"/>
      <c r="L10" s="10"/>
      <c r="M10" s="11"/>
      <c r="N10" s="9"/>
      <c r="O10" s="10"/>
      <c r="P10" s="10"/>
      <c r="Q10" s="11"/>
    </row>
    <row r="11" spans="1:17" ht="12">
      <c r="A11" s="5" t="s">
        <v>138</v>
      </c>
      <c r="B11" s="9">
        <v>40232</v>
      </c>
      <c r="C11" s="12">
        <v>38237</v>
      </c>
      <c r="D11" s="12">
        <v>78469</v>
      </c>
      <c r="E11" s="11">
        <f>D11/L33*100</f>
        <v>18.76225408150578</v>
      </c>
      <c r="F11" s="9">
        <v>153152</v>
      </c>
      <c r="G11" s="12">
        <v>155492</v>
      </c>
      <c r="H11" s="12">
        <v>308644</v>
      </c>
      <c r="I11" s="237">
        <f>H11/L33*100</f>
        <v>73.79802404430119</v>
      </c>
      <c r="J11" s="235">
        <v>8886</v>
      </c>
      <c r="K11" s="235">
        <v>4331</v>
      </c>
      <c r="L11" s="235">
        <v>13217</v>
      </c>
      <c r="M11" s="13">
        <f>L11/L33*100</f>
        <v>3.16023795633004</v>
      </c>
      <c r="N11" s="9">
        <v>10941</v>
      </c>
      <c r="O11" s="12">
        <v>6957</v>
      </c>
      <c r="P11" s="12">
        <v>17898</v>
      </c>
      <c r="Q11" s="11">
        <f>P11/L33*100</f>
        <v>4.279483917862984</v>
      </c>
    </row>
    <row r="12" spans="1:17" ht="12">
      <c r="A12" s="5"/>
      <c r="B12" s="6"/>
      <c r="C12" s="7"/>
      <c r="D12" s="7"/>
      <c r="E12" s="8"/>
      <c r="F12" s="6"/>
      <c r="G12" s="7"/>
      <c r="H12" s="7"/>
      <c r="I12" s="236"/>
      <c r="J12" s="7"/>
      <c r="K12" s="7"/>
      <c r="L12" s="7"/>
      <c r="M12" s="8"/>
      <c r="N12" s="6"/>
      <c r="O12" s="7"/>
      <c r="P12" s="7"/>
      <c r="Q12" s="8"/>
    </row>
    <row r="13" spans="1:17" ht="12">
      <c r="A13" s="14" t="s">
        <v>113</v>
      </c>
      <c r="B13" s="9">
        <f>SUM(B11,B9)</f>
        <v>93800</v>
      </c>
      <c r="C13" s="10">
        <f>SUM(C11,C9)</f>
        <v>90141</v>
      </c>
      <c r="D13" s="10">
        <f>SUM(B13:C13)</f>
        <v>183941</v>
      </c>
      <c r="E13" s="11">
        <f>D13/L35*100</f>
        <v>16.58777431587301</v>
      </c>
      <c r="F13" s="9">
        <f>SUM(F11,F9)</f>
        <v>368835</v>
      </c>
      <c r="G13" s="10">
        <f>SUM(G11,G9)</f>
        <v>367028</v>
      </c>
      <c r="H13" s="10">
        <f>SUM(F13:G13)</f>
        <v>735863</v>
      </c>
      <c r="I13" s="237">
        <f>H13/L35*100</f>
        <v>66.36002507000211</v>
      </c>
      <c r="J13" s="10">
        <f>SUM(J11,J9)</f>
        <v>9047</v>
      </c>
      <c r="K13" s="10">
        <f>SUM(K11,K9)</f>
        <v>4498</v>
      </c>
      <c r="L13" s="10">
        <f>SUM(J13:K13)</f>
        <v>13545</v>
      </c>
      <c r="M13" s="11">
        <f>L13/L35*100</f>
        <v>1.2214862543342697</v>
      </c>
      <c r="N13" s="9">
        <f>SUM(N11,N9)</f>
        <v>91392</v>
      </c>
      <c r="O13" s="10">
        <f>SUM(O11,O9)</f>
        <v>84154</v>
      </c>
      <c r="P13" s="10">
        <f>SUM(N13:O13)</f>
        <v>175546</v>
      </c>
      <c r="Q13" s="11">
        <f>P13/L35*100</f>
        <v>15.830714359790601</v>
      </c>
    </row>
    <row r="14" spans="1:17" s="33" customFormat="1" ht="12">
      <c r="A14" s="14"/>
      <c r="B14" s="9"/>
      <c r="C14" s="10"/>
      <c r="D14" s="10"/>
      <c r="E14" s="11"/>
      <c r="F14" s="9"/>
      <c r="G14" s="10"/>
      <c r="H14" s="10"/>
      <c r="I14" s="237"/>
      <c r="J14" s="10"/>
      <c r="K14" s="10"/>
      <c r="L14" s="10"/>
      <c r="M14" s="11"/>
      <c r="N14" s="9"/>
      <c r="O14" s="10"/>
      <c r="P14" s="10"/>
      <c r="Q14" s="11"/>
    </row>
    <row r="15" spans="1:17" ht="11.25">
      <c r="A15" s="40" t="s">
        <v>63</v>
      </c>
      <c r="B15" s="41">
        <v>442</v>
      </c>
      <c r="C15" s="42">
        <v>159</v>
      </c>
      <c r="D15" s="42">
        <v>601</v>
      </c>
      <c r="E15" s="43">
        <f>D15/L37*100</f>
        <v>30.29233870967742</v>
      </c>
      <c r="F15" s="41">
        <v>856</v>
      </c>
      <c r="G15" s="42">
        <v>351</v>
      </c>
      <c r="H15" s="42">
        <v>1207</v>
      </c>
      <c r="I15" s="238">
        <f>H15/L37*100</f>
        <v>60.8366935483871</v>
      </c>
      <c r="J15" s="154">
        <v>0</v>
      </c>
      <c r="K15" s="154">
        <v>0</v>
      </c>
      <c r="L15" s="151">
        <v>0</v>
      </c>
      <c r="M15" s="67">
        <f>L15/L37*100</f>
        <v>0</v>
      </c>
      <c r="N15" s="41">
        <v>93</v>
      </c>
      <c r="O15" s="42">
        <v>38</v>
      </c>
      <c r="P15" s="42">
        <v>131</v>
      </c>
      <c r="Q15" s="38">
        <f>P15/L37*100</f>
        <v>6.602822580645161</v>
      </c>
    </row>
    <row r="16" spans="1:17" ht="11.25">
      <c r="A16" s="40" t="s">
        <v>64</v>
      </c>
      <c r="B16" s="41">
        <v>4011</v>
      </c>
      <c r="C16" s="42">
        <v>2128</v>
      </c>
      <c r="D16" s="42">
        <v>6139</v>
      </c>
      <c r="E16" s="43">
        <f>D16/L38*100</f>
        <v>24.001094690749863</v>
      </c>
      <c r="F16" s="41">
        <v>9769</v>
      </c>
      <c r="G16" s="42">
        <v>5601</v>
      </c>
      <c r="H16" s="42">
        <v>15370</v>
      </c>
      <c r="I16" s="238">
        <f>H16/L38*100</f>
        <v>60.090702947845806</v>
      </c>
      <c r="J16" s="2">
        <v>353</v>
      </c>
      <c r="K16" s="2">
        <v>258</v>
      </c>
      <c r="L16" s="1">
        <v>611</v>
      </c>
      <c r="M16" s="43">
        <f>L16/L38*100</f>
        <v>2.3887716005942607</v>
      </c>
      <c r="N16" s="41">
        <v>2118</v>
      </c>
      <c r="O16" s="42">
        <v>1192</v>
      </c>
      <c r="P16" s="42">
        <v>3310</v>
      </c>
      <c r="Q16" s="38">
        <f>P16/L38*100</f>
        <v>12.940808507310969</v>
      </c>
    </row>
    <row r="17" spans="1:17" ht="12">
      <c r="A17" s="15" t="s">
        <v>114</v>
      </c>
      <c r="B17" s="6">
        <f>SUM(B15:B16)</f>
        <v>4453</v>
      </c>
      <c r="C17" s="7">
        <f>SUM(C15:C16)</f>
        <v>2287</v>
      </c>
      <c r="D17" s="7">
        <f>SUM(B17:C17)</f>
        <v>6740</v>
      </c>
      <c r="E17" s="8">
        <f>D17/L39*100</f>
        <v>24.453958348450765</v>
      </c>
      <c r="F17" s="6">
        <f>SUM(F15:F16)</f>
        <v>10625</v>
      </c>
      <c r="G17" s="7">
        <f>SUM(G15:G16)</f>
        <v>5952</v>
      </c>
      <c r="H17" s="7">
        <f>SUM(F17:G17)</f>
        <v>16577</v>
      </c>
      <c r="I17" s="236">
        <f>H17/L39*100</f>
        <v>60.14440171250273</v>
      </c>
      <c r="J17" s="7">
        <f>SUM(J15:J16)</f>
        <v>353</v>
      </c>
      <c r="K17" s="7">
        <f>SUM(K15:K16)</f>
        <v>258</v>
      </c>
      <c r="L17" s="7">
        <f>SUM(J17:K17)</f>
        <v>611</v>
      </c>
      <c r="M17" s="8">
        <f>L17/L39*100</f>
        <v>2.2168202597779554</v>
      </c>
      <c r="N17" s="6">
        <f>SUM(N15:N16)</f>
        <v>2211</v>
      </c>
      <c r="O17" s="7">
        <f>SUM(O15:O16)</f>
        <v>1230</v>
      </c>
      <c r="P17" s="7">
        <f>SUM(N17:O17)</f>
        <v>3441</v>
      </c>
      <c r="Q17" s="8">
        <f>P17/L39*100</f>
        <v>12.484580219142298</v>
      </c>
    </row>
    <row r="18" spans="1:17" ht="12">
      <c r="A18" s="5"/>
      <c r="B18" s="9"/>
      <c r="C18" s="10"/>
      <c r="D18" s="10"/>
      <c r="E18" s="11"/>
      <c r="F18" s="9"/>
      <c r="G18" s="10"/>
      <c r="H18" s="10"/>
      <c r="I18" s="237"/>
      <c r="J18" s="10"/>
      <c r="K18" s="10"/>
      <c r="L18" s="10"/>
      <c r="M18" s="11"/>
      <c r="N18" s="9"/>
      <c r="O18" s="10"/>
      <c r="P18" s="10"/>
      <c r="Q18" s="11"/>
    </row>
    <row r="19" spans="1:17" ht="12">
      <c r="A19" s="5" t="s">
        <v>59</v>
      </c>
      <c r="B19" s="23">
        <v>3368</v>
      </c>
      <c r="C19" s="24">
        <v>1808</v>
      </c>
      <c r="D19" s="24">
        <v>5176</v>
      </c>
      <c r="E19" s="237">
        <f>D19/L41*100</f>
        <v>25.456155018934734</v>
      </c>
      <c r="F19" s="235">
        <v>8181</v>
      </c>
      <c r="G19" s="235">
        <v>4533</v>
      </c>
      <c r="H19" s="235">
        <v>12714</v>
      </c>
      <c r="I19" s="11">
        <f>H19/L41*100</f>
        <v>62.52889391629372</v>
      </c>
      <c r="J19" s="9">
        <v>253</v>
      </c>
      <c r="K19" s="10">
        <v>59</v>
      </c>
      <c r="L19" s="10">
        <v>312</v>
      </c>
      <c r="M19" s="11">
        <f>L19/L41*100</f>
        <v>1.5344513844489254</v>
      </c>
      <c r="N19" s="9">
        <v>1120</v>
      </c>
      <c r="O19" s="10">
        <v>600</v>
      </c>
      <c r="P19" s="10">
        <v>1720</v>
      </c>
      <c r="Q19" s="11">
        <f>P19/L41*100</f>
        <v>8.459155068115871</v>
      </c>
    </row>
    <row r="20" spans="1:17" ht="12">
      <c r="A20" s="5"/>
      <c r="B20" s="6"/>
      <c r="C20" s="7"/>
      <c r="D20" s="7"/>
      <c r="E20" s="8"/>
      <c r="F20" s="6"/>
      <c r="G20" s="7"/>
      <c r="H20" s="7"/>
      <c r="I20" s="8"/>
      <c r="J20" s="6"/>
      <c r="K20" s="7"/>
      <c r="L20" s="7"/>
      <c r="M20" s="8"/>
      <c r="N20" s="6"/>
      <c r="O20" s="7"/>
      <c r="P20" s="7"/>
      <c r="Q20" s="8"/>
    </row>
    <row r="21" spans="1:17" ht="12">
      <c r="A21" s="14" t="s">
        <v>115</v>
      </c>
      <c r="B21" s="23">
        <f>SUM(B19,B17)</f>
        <v>7821</v>
      </c>
      <c r="C21" s="24">
        <f>SUM(C19,C17)</f>
        <v>4095</v>
      </c>
      <c r="D21" s="24">
        <f>SUM(B21:C21)</f>
        <v>11916</v>
      </c>
      <c r="E21" s="25">
        <f>D21/L43*100</f>
        <v>24.879423739430003</v>
      </c>
      <c r="F21" s="23">
        <f>SUM(F19,F17)</f>
        <v>18806</v>
      </c>
      <c r="G21" s="24">
        <f>SUM(G19,G17)</f>
        <v>10485</v>
      </c>
      <c r="H21" s="24">
        <f>SUM(F21:G21)</f>
        <v>29291</v>
      </c>
      <c r="I21" s="25">
        <f>H21/L43*100</f>
        <v>61.1566969412256</v>
      </c>
      <c r="J21" s="23">
        <f>SUM(J19,J17)</f>
        <v>606</v>
      </c>
      <c r="K21" s="24">
        <f>SUM(K19,K17)</f>
        <v>317</v>
      </c>
      <c r="L21" s="24">
        <f>SUM(J21:K21)</f>
        <v>923</v>
      </c>
      <c r="M21" s="25">
        <f>L21/L43*100</f>
        <v>1.927132268504019</v>
      </c>
      <c r="N21" s="23">
        <f>SUM(N19,N17)</f>
        <v>3331</v>
      </c>
      <c r="O21" s="24">
        <f>SUM(O19,O17)</f>
        <v>1830</v>
      </c>
      <c r="P21" s="24">
        <f>SUM(N21:O21)</f>
        <v>5161</v>
      </c>
      <c r="Q21" s="25">
        <f>P21/L43*100</f>
        <v>10.775655078818248</v>
      </c>
    </row>
    <row r="22" spans="2:17" ht="11.25">
      <c r="B22" s="32"/>
      <c r="F22" s="32"/>
      <c r="J22" s="32"/>
      <c r="N22" s="32"/>
      <c r="P22" s="33"/>
      <c r="Q22" s="33"/>
    </row>
    <row r="23" spans="1:17" ht="12">
      <c r="A23" s="35" t="s">
        <v>43</v>
      </c>
      <c r="B23" s="44">
        <f>SUM(B21,B13)</f>
        <v>101621</v>
      </c>
      <c r="C23" s="45">
        <f>SUM(C21,C13)</f>
        <v>94236</v>
      </c>
      <c r="D23" s="45">
        <f>SUM(B23:C23)</f>
        <v>195857</v>
      </c>
      <c r="E23" s="13">
        <f>D23/L45*100</f>
        <v>16.931076513455338</v>
      </c>
      <c r="F23" s="44">
        <f>SUM(F21,F13)</f>
        <v>387641</v>
      </c>
      <c r="G23" s="45">
        <f>SUM(G21,G13)</f>
        <v>377513</v>
      </c>
      <c r="H23" s="45">
        <f>SUM(F23:G23)</f>
        <v>765154</v>
      </c>
      <c r="I23" s="13">
        <f>H23/L45*100</f>
        <v>66.14458976996688</v>
      </c>
      <c r="J23" s="44">
        <f>SUM(J21,J13)</f>
        <v>9653</v>
      </c>
      <c r="K23" s="45">
        <f>SUM(K21,K13)</f>
        <v>4815</v>
      </c>
      <c r="L23" s="45">
        <f>SUM(J23:K23)</f>
        <v>14468</v>
      </c>
      <c r="M23" s="13">
        <f>L23/L45*100</f>
        <v>1.2507023746747465</v>
      </c>
      <c r="N23" s="44">
        <f>SUM(N21,N13)</f>
        <v>94723</v>
      </c>
      <c r="O23" s="45">
        <f>SUM(O21,O13)</f>
        <v>85984</v>
      </c>
      <c r="P23" s="46">
        <f>SUM(N23:O23)</f>
        <v>180707</v>
      </c>
      <c r="Q23" s="11">
        <f>P23/L45*100</f>
        <v>15.621417889158792</v>
      </c>
    </row>
    <row r="24" spans="1:17" ht="12">
      <c r="A24" s="35"/>
      <c r="B24" s="46"/>
      <c r="C24" s="45"/>
      <c r="D24" s="45"/>
      <c r="E24" s="37"/>
      <c r="F24" s="46"/>
      <c r="G24" s="45"/>
      <c r="H24" s="45"/>
      <c r="I24" s="37"/>
      <c r="J24" s="46"/>
      <c r="K24" s="45"/>
      <c r="L24" s="45"/>
      <c r="M24" s="37"/>
      <c r="N24" s="46"/>
      <c r="O24" s="45"/>
      <c r="P24" s="46"/>
      <c r="Q24" s="11"/>
    </row>
    <row r="25" spans="16:17" ht="12" thickBot="1">
      <c r="P25" s="33"/>
      <c r="Q25" s="33"/>
    </row>
    <row r="26" spans="1:13" ht="11.25" customHeight="1">
      <c r="A26" s="47"/>
      <c r="B26" s="48" t="s">
        <v>57</v>
      </c>
      <c r="C26" s="49"/>
      <c r="D26" s="49"/>
      <c r="E26" s="49"/>
      <c r="F26" s="48" t="s">
        <v>58</v>
      </c>
      <c r="G26" s="49"/>
      <c r="H26" s="49"/>
      <c r="I26" s="49"/>
      <c r="J26" s="48" t="s">
        <v>8</v>
      </c>
      <c r="K26" s="49"/>
      <c r="L26" s="49"/>
      <c r="M26" s="49"/>
    </row>
    <row r="27" spans="1:17" ht="11.25" customHeight="1">
      <c r="A27" s="34"/>
      <c r="B27" s="50" t="s">
        <v>53</v>
      </c>
      <c r="C27" s="51" t="s">
        <v>54</v>
      </c>
      <c r="D27" s="51" t="s">
        <v>55</v>
      </c>
      <c r="E27" s="51" t="s">
        <v>110</v>
      </c>
      <c r="F27" s="50" t="s">
        <v>53</v>
      </c>
      <c r="G27" s="51" t="s">
        <v>54</v>
      </c>
      <c r="H27" s="51" t="s">
        <v>55</v>
      </c>
      <c r="I27" s="51" t="s">
        <v>110</v>
      </c>
      <c r="J27" s="50" t="s">
        <v>53</v>
      </c>
      <c r="K27" s="51" t="s">
        <v>54</v>
      </c>
      <c r="L27" s="51" t="s">
        <v>55</v>
      </c>
      <c r="M27" s="51" t="s">
        <v>110</v>
      </c>
      <c r="N27" s="52"/>
      <c r="O27" s="52"/>
      <c r="P27" s="52"/>
      <c r="Q27" s="52"/>
    </row>
    <row r="28" spans="1:13" ht="11.25" customHeight="1">
      <c r="A28" s="40"/>
      <c r="B28" s="53"/>
      <c r="C28" s="54"/>
      <c r="D28" s="54"/>
      <c r="E28" s="54"/>
      <c r="F28" s="53"/>
      <c r="G28" s="54"/>
      <c r="H28" s="54"/>
      <c r="I28" s="54"/>
      <c r="J28" s="53"/>
      <c r="K28" s="54"/>
      <c r="L28" s="54"/>
      <c r="M28" s="54"/>
    </row>
    <row r="29" spans="1:17" ht="11.25" customHeight="1">
      <c r="A29" s="40" t="s">
        <v>61</v>
      </c>
      <c r="B29" s="55">
        <v>0</v>
      </c>
      <c r="C29" s="56">
        <v>0</v>
      </c>
      <c r="D29" s="56">
        <v>0</v>
      </c>
      <c r="E29" s="57">
        <f>D29/L29*100</f>
        <v>0</v>
      </c>
      <c r="F29" s="55">
        <v>0</v>
      </c>
      <c r="G29" s="56">
        <v>0</v>
      </c>
      <c r="H29" s="56">
        <f>SUM(F29:G29)</f>
        <v>0</v>
      </c>
      <c r="I29" s="57">
        <f>H29/L29*100</f>
        <v>0</v>
      </c>
      <c r="J29" s="41">
        <f>SUM(F29,B29,B7,F7,J7,N7)</f>
        <v>136756</v>
      </c>
      <c r="K29" s="58">
        <f>SUM(G29,C29,C7,G7,K7,O7)</f>
        <v>131000</v>
      </c>
      <c r="L29" s="42">
        <f>SUM(J29:K29)</f>
        <v>267756</v>
      </c>
      <c r="M29" s="59">
        <f>I29+E29+E7+I7+M7+Q7</f>
        <v>99.99999999999999</v>
      </c>
      <c r="O29" s="40"/>
      <c r="P29" s="40"/>
      <c r="Q29" s="40"/>
    </row>
    <row r="30" spans="1:17" ht="11.25" customHeight="1">
      <c r="A30" s="40" t="s">
        <v>62</v>
      </c>
      <c r="B30" s="55">
        <v>0</v>
      </c>
      <c r="C30" s="56">
        <v>0</v>
      </c>
      <c r="D30" s="56">
        <v>0</v>
      </c>
      <c r="E30" s="57">
        <f>D30/L30*100</f>
        <v>0</v>
      </c>
      <c r="F30" s="55">
        <v>0</v>
      </c>
      <c r="G30" s="56">
        <v>0</v>
      </c>
      <c r="H30" s="56">
        <f>SUM(F30:G30)</f>
        <v>0</v>
      </c>
      <c r="I30" s="57">
        <f>H30/L30*100</f>
        <v>0</v>
      </c>
      <c r="J30" s="41">
        <f>SUM(F30,B30,B8,F8,J8,N8)</f>
        <v>213107</v>
      </c>
      <c r="K30" s="42">
        <f>SUM(G30,C30,C8,G8,K8,O8)</f>
        <v>209804</v>
      </c>
      <c r="L30" s="42">
        <f>SUM(J30:K30)</f>
        <v>422911</v>
      </c>
      <c r="M30" s="59">
        <f>I30+E30+E8+I8+M8+Q8</f>
        <v>100</v>
      </c>
      <c r="O30" s="40"/>
      <c r="P30" s="40"/>
      <c r="Q30" s="40"/>
    </row>
    <row r="31" spans="1:17" ht="11.25" customHeight="1">
      <c r="A31" s="5" t="s">
        <v>112</v>
      </c>
      <c r="B31" s="16">
        <f>SUM(B29:B30)</f>
        <v>0</v>
      </c>
      <c r="C31" s="17">
        <f>SUM(C29:C30)</f>
        <v>0</v>
      </c>
      <c r="D31" s="17">
        <f>SUM(B31:C31)</f>
        <v>0</v>
      </c>
      <c r="E31" s="18">
        <f>D31/L31*100</f>
        <v>0</v>
      </c>
      <c r="F31" s="16">
        <f>SUM(F29:F30)</f>
        <v>0</v>
      </c>
      <c r="G31" s="17">
        <f>SUM(G29:G30)</f>
        <v>0</v>
      </c>
      <c r="H31" s="17">
        <f>SUM(F31:G31)</f>
        <v>0</v>
      </c>
      <c r="I31" s="18">
        <f>H31/L31*100</f>
        <v>0</v>
      </c>
      <c r="J31" s="6">
        <f>SUM(J29:J30)</f>
        <v>349863</v>
      </c>
      <c r="K31" s="7">
        <f>SUM(K29:K30)</f>
        <v>340804</v>
      </c>
      <c r="L31" s="7">
        <f>SUM(J31:K31)</f>
        <v>690667</v>
      </c>
      <c r="M31" s="29">
        <f>I31+E31+E9+I9+M9+Q9</f>
        <v>100</v>
      </c>
      <c r="O31" s="40"/>
      <c r="P31" s="40"/>
      <c r="Q31" s="40"/>
    </row>
    <row r="32" spans="1:17" ht="11.25" customHeight="1">
      <c r="A32" s="5"/>
      <c r="B32" s="19"/>
      <c r="C32" s="20"/>
      <c r="D32" s="20"/>
      <c r="E32" s="15"/>
      <c r="F32" s="19"/>
      <c r="G32" s="20"/>
      <c r="H32" s="20"/>
      <c r="I32" s="15"/>
      <c r="J32" s="9"/>
      <c r="K32" s="10"/>
      <c r="L32" s="10"/>
      <c r="M32" s="30"/>
      <c r="O32" s="40"/>
      <c r="P32" s="40"/>
      <c r="Q32" s="40"/>
    </row>
    <row r="33" spans="1:13" ht="11.25" customHeight="1">
      <c r="A33" s="5" t="s">
        <v>138</v>
      </c>
      <c r="B33" s="9">
        <v>0</v>
      </c>
      <c r="C33" s="12">
        <v>0</v>
      </c>
      <c r="D33" s="12">
        <v>0</v>
      </c>
      <c r="E33" s="57">
        <f>D33/L33*100</f>
        <v>0</v>
      </c>
      <c r="F33" s="19">
        <v>0</v>
      </c>
      <c r="G33" s="21">
        <v>0</v>
      </c>
      <c r="H33" s="21">
        <f>SUM(F33:G33)</f>
        <v>0</v>
      </c>
      <c r="I33" s="20">
        <f>H33/L33*100</f>
        <v>0</v>
      </c>
      <c r="J33" s="9">
        <f>SUM(F33,B33,B11,F11,J11,N11)</f>
        <v>213211</v>
      </c>
      <c r="K33" s="12">
        <f>SUM(G33,C33,C11,G11,K11,O11)</f>
        <v>205017</v>
      </c>
      <c r="L33" s="12">
        <f>SUM(J33:K33)</f>
        <v>418228</v>
      </c>
      <c r="M33" s="30">
        <f>I33+E33+E11+I11+M11+Q11</f>
        <v>100</v>
      </c>
    </row>
    <row r="34" spans="1:17" ht="11.25" customHeight="1">
      <c r="A34" s="5"/>
      <c r="B34" s="6"/>
      <c r="C34" s="7"/>
      <c r="D34" s="7"/>
      <c r="E34" s="8"/>
      <c r="F34" s="16"/>
      <c r="G34" s="17"/>
      <c r="H34" s="17"/>
      <c r="I34" s="26"/>
      <c r="J34" s="7"/>
      <c r="K34" s="7"/>
      <c r="L34" s="7"/>
      <c r="M34" s="29"/>
      <c r="O34" s="40"/>
      <c r="P34" s="40"/>
      <c r="Q34" s="40"/>
    </row>
    <row r="35" spans="1:17" ht="11.25" customHeight="1">
      <c r="A35" s="14" t="s">
        <v>113</v>
      </c>
      <c r="B35" s="9">
        <f>SUM(B33,B31)</f>
        <v>0</v>
      </c>
      <c r="C35" s="10">
        <f>SUM(C33,C31)</f>
        <v>0</v>
      </c>
      <c r="D35" s="10">
        <f>SUM(B35:C35)</f>
        <v>0</v>
      </c>
      <c r="E35" s="57">
        <f>D35/L35*100</f>
        <v>0</v>
      </c>
      <c r="F35" s="9">
        <f>SUM(F33,F31)</f>
        <v>0</v>
      </c>
      <c r="G35" s="10">
        <f>SUM(G33,G31)</f>
        <v>0</v>
      </c>
      <c r="H35" s="10">
        <f>SUM(F35:G35)</f>
        <v>0</v>
      </c>
      <c r="I35" s="20">
        <f>H35/L35*100</f>
        <v>0</v>
      </c>
      <c r="J35" s="9">
        <f>SUM(J33,J31)</f>
        <v>563074</v>
      </c>
      <c r="K35" s="10">
        <f>SUM(K33,K31)</f>
        <v>545821</v>
      </c>
      <c r="L35" s="10">
        <f>SUM(J35:K35)</f>
        <v>1108895</v>
      </c>
      <c r="M35" s="30">
        <f>I35+E35+E13+I13+M13+Q13</f>
        <v>99.99999999999999</v>
      </c>
      <c r="O35" s="40"/>
      <c r="P35" s="40"/>
      <c r="Q35" s="40"/>
    </row>
    <row r="36" spans="1:13" s="33" customFormat="1" ht="11.25" customHeight="1">
      <c r="A36" s="14"/>
      <c r="B36" s="9"/>
      <c r="C36" s="10"/>
      <c r="D36" s="10"/>
      <c r="E36" s="11"/>
      <c r="F36" s="9"/>
      <c r="G36" s="10"/>
      <c r="H36" s="10"/>
      <c r="I36" s="11"/>
      <c r="J36" s="9"/>
      <c r="K36" s="10"/>
      <c r="L36" s="10"/>
      <c r="M36" s="30"/>
    </row>
    <row r="37" spans="1:13" ht="11.25" customHeight="1">
      <c r="A37" s="40" t="s">
        <v>63</v>
      </c>
      <c r="B37" s="55">
        <v>26</v>
      </c>
      <c r="C37" s="56">
        <v>19</v>
      </c>
      <c r="D37" s="56">
        <v>45</v>
      </c>
      <c r="E37" s="60">
        <f>D37/L37*100</f>
        <v>2.2681451612903225</v>
      </c>
      <c r="F37" s="55">
        <v>0</v>
      </c>
      <c r="G37" s="56">
        <v>0</v>
      </c>
      <c r="H37" s="56">
        <f>SUM(F37:G37)</f>
        <v>0</v>
      </c>
      <c r="I37" s="57">
        <f>H37/L37*100</f>
        <v>0</v>
      </c>
      <c r="J37" s="41">
        <f>SUM(F37,B37,B15,F15,J15,N15)</f>
        <v>1417</v>
      </c>
      <c r="K37" s="42">
        <f>SUM(G37,C37,C15,G15,K15,O15)</f>
        <v>567</v>
      </c>
      <c r="L37" s="42">
        <f>SUM(J37:K37)</f>
        <v>1984</v>
      </c>
      <c r="M37" s="59">
        <f>I37+E37+E15+I15+M15+Q15</f>
        <v>100.00000000000001</v>
      </c>
    </row>
    <row r="38" spans="1:13" ht="11.25" customHeight="1">
      <c r="A38" s="40" t="s">
        <v>64</v>
      </c>
      <c r="B38" s="55">
        <v>108</v>
      </c>
      <c r="C38" s="56">
        <v>40</v>
      </c>
      <c r="D38" s="56">
        <v>148</v>
      </c>
      <c r="E38" s="60">
        <f>D38/L38*100</f>
        <v>0.5786222534991008</v>
      </c>
      <c r="F38" s="55">
        <v>0</v>
      </c>
      <c r="G38" s="56">
        <v>0</v>
      </c>
      <c r="H38" s="56">
        <f>SUM(F38:G38)</f>
        <v>0</v>
      </c>
      <c r="I38" s="57">
        <f>H38/L38*100</f>
        <v>0</v>
      </c>
      <c r="J38" s="41">
        <f>SUM(F38,B38,B16,F16,J16,N16)</f>
        <v>16359</v>
      </c>
      <c r="K38" s="42">
        <f>SUM(G38,C38,C16,G16,K16,O16)</f>
        <v>9219</v>
      </c>
      <c r="L38" s="42">
        <f>SUM(J38:K38)</f>
        <v>25578</v>
      </c>
      <c r="M38" s="59">
        <f>I38+E38+E16+I16+M16+Q16</f>
        <v>100</v>
      </c>
    </row>
    <row r="39" spans="1:13" ht="11.25" customHeight="1">
      <c r="A39" s="5" t="s">
        <v>114</v>
      </c>
      <c r="B39" s="16">
        <f>SUM(B37:B38)</f>
        <v>134</v>
      </c>
      <c r="C39" s="17">
        <f>SUM(C37:C38)</f>
        <v>59</v>
      </c>
      <c r="D39" s="17">
        <f>SUM(B39:C39)</f>
        <v>193</v>
      </c>
      <c r="E39" s="22">
        <f>D39/L39*100</f>
        <v>0.7002394601262608</v>
      </c>
      <c r="F39" s="16">
        <f>SUM(F37:F38)</f>
        <v>0</v>
      </c>
      <c r="G39" s="17">
        <f>SUM(G37:G38)</f>
        <v>0</v>
      </c>
      <c r="H39" s="17">
        <f>SUM(F39:G39)</f>
        <v>0</v>
      </c>
      <c r="I39" s="18">
        <f>H39/L39*100</f>
        <v>0</v>
      </c>
      <c r="J39" s="6">
        <f>SUM(J37:J38)</f>
        <v>17776</v>
      </c>
      <c r="K39" s="7">
        <f>SUM(K37:K38)</f>
        <v>9786</v>
      </c>
      <c r="L39" s="7">
        <f>SUM(J39:K39)</f>
        <v>27562</v>
      </c>
      <c r="M39" s="29">
        <f>I39+E39+E17+I17+M17+Q17</f>
        <v>100.00000000000001</v>
      </c>
    </row>
    <row r="40" spans="1:13" ht="11.25" customHeight="1">
      <c r="A40" s="5"/>
      <c r="B40" s="19"/>
      <c r="C40" s="20"/>
      <c r="D40" s="20"/>
      <c r="E40" s="15"/>
      <c r="F40" s="19"/>
      <c r="G40" s="20"/>
      <c r="H40" s="20"/>
      <c r="I40" s="15"/>
      <c r="J40" s="9"/>
      <c r="K40" s="10"/>
      <c r="L40" s="10"/>
      <c r="M40" s="30"/>
    </row>
    <row r="41" spans="1:13" ht="11.25" customHeight="1">
      <c r="A41" s="5" t="s">
        <v>59</v>
      </c>
      <c r="B41" s="9">
        <v>149</v>
      </c>
      <c r="C41" s="12">
        <v>34</v>
      </c>
      <c r="D41" s="12">
        <v>183</v>
      </c>
      <c r="E41" s="13">
        <f>D41/L41*100</f>
        <v>0.900014754340235</v>
      </c>
      <c r="F41" s="19">
        <v>176</v>
      </c>
      <c r="G41" s="21">
        <v>52</v>
      </c>
      <c r="H41" s="21">
        <v>228</v>
      </c>
      <c r="I41" s="61">
        <f>H41/L41*100</f>
        <v>1.1213298578665223</v>
      </c>
      <c r="J41" s="9">
        <f>SUM(F41,B41,B19,F19,J19,N19)</f>
        <v>13247</v>
      </c>
      <c r="K41" s="12">
        <f>SUM(G41,C41,C19,G19,K19,O19)</f>
        <v>7086</v>
      </c>
      <c r="L41" s="12">
        <f>SUM(J41:K41)</f>
        <v>20333</v>
      </c>
      <c r="M41" s="30">
        <f>I41+E41+E19+I19+M19+Q19</f>
        <v>100.00000000000001</v>
      </c>
    </row>
    <row r="42" spans="1:13" ht="11.25" customHeight="1">
      <c r="A42" s="5"/>
      <c r="B42" s="6"/>
      <c r="C42" s="7"/>
      <c r="D42" s="7"/>
      <c r="E42" s="8"/>
      <c r="F42" s="16"/>
      <c r="G42" s="17"/>
      <c r="H42" s="17"/>
      <c r="I42" s="28"/>
      <c r="J42" s="7"/>
      <c r="K42" s="7"/>
      <c r="L42" s="7"/>
      <c r="M42" s="29"/>
    </row>
    <row r="43" spans="1:13" ht="11.25" customHeight="1">
      <c r="A43" s="14" t="s">
        <v>115</v>
      </c>
      <c r="B43" s="23">
        <f>SUM(B41,B39)</f>
        <v>283</v>
      </c>
      <c r="C43" s="24">
        <f>SUM(C41,C39)</f>
        <v>93</v>
      </c>
      <c r="D43" s="24">
        <f>SUM(B43:C43)</f>
        <v>376</v>
      </c>
      <c r="E43" s="25">
        <f>D43/L43*100</f>
        <v>0.7850506315899363</v>
      </c>
      <c r="F43" s="23">
        <f>SUM(F41,F39)</f>
        <v>176</v>
      </c>
      <c r="G43" s="24">
        <f>SUM(G41,G39)</f>
        <v>52</v>
      </c>
      <c r="H43" s="24">
        <f>SUM(F43:G43)</f>
        <v>228</v>
      </c>
      <c r="I43" s="27">
        <f>H43/L43*100</f>
        <v>0.4760413404321954</v>
      </c>
      <c r="J43" s="24">
        <f>SUM(J41,J39)</f>
        <v>31023</v>
      </c>
      <c r="K43" s="24">
        <f>SUM(K41,K39)</f>
        <v>16872</v>
      </c>
      <c r="L43" s="24">
        <f>SUM(J43:K43)</f>
        <v>47895</v>
      </c>
      <c r="M43" s="31">
        <f>I43+E43+E21+I21+M21+Q21</f>
        <v>100</v>
      </c>
    </row>
    <row r="44" spans="2:13" ht="11.25" customHeight="1">
      <c r="B44" s="32"/>
      <c r="F44" s="32"/>
      <c r="J44" s="32"/>
      <c r="M44" s="59"/>
    </row>
    <row r="45" spans="1:13" ht="11.25" customHeight="1">
      <c r="A45" s="35" t="s">
        <v>43</v>
      </c>
      <c r="B45" s="44">
        <f>SUM(B43,B35)</f>
        <v>283</v>
      </c>
      <c r="C45" s="45">
        <f>SUM(C43,C35)</f>
        <v>93</v>
      </c>
      <c r="D45" s="45">
        <f>SUM(B45:C45)</f>
        <v>376</v>
      </c>
      <c r="E45" s="11">
        <f>D45/L45*100</f>
        <v>0.0325037387944225</v>
      </c>
      <c r="F45" s="44">
        <f>SUM(F43,F35)</f>
        <v>176</v>
      </c>
      <c r="G45" s="45">
        <f>SUM(G43,G35)</f>
        <v>52</v>
      </c>
      <c r="H45" s="45">
        <f>SUM(F45:G45)</f>
        <v>228</v>
      </c>
      <c r="I45" s="13">
        <f>H45/L45*100</f>
        <v>0.019709713949809388</v>
      </c>
      <c r="J45" s="44">
        <f>SUM(J43,J35)</f>
        <v>594097</v>
      </c>
      <c r="K45" s="45">
        <f>SUM(K43,K35)</f>
        <v>562693</v>
      </c>
      <c r="L45" s="45">
        <f>SUM(J45:K45)</f>
        <v>1156790</v>
      </c>
      <c r="M45" s="30">
        <f>I45+E45+E23+I23+M23+Q23</f>
        <v>99.99999999999999</v>
      </c>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91"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W47" sqref="W47"/>
    </sheetView>
  </sheetViews>
  <sheetFormatPr defaultColWidth="9.140625" defaultRowHeight="12.75"/>
  <cols>
    <col min="1" max="1" width="29.140625" style="1" bestFit="1" customWidth="1"/>
    <col min="2" max="6" width="9.57421875" style="2" customWidth="1"/>
    <col min="7" max="7" width="9.57421875" style="39" customWidth="1"/>
    <col min="8" max="8" width="9.57421875" style="1" customWidth="1"/>
    <col min="9" max="10" width="9.140625" style="2" customWidth="1"/>
    <col min="11" max="16384" width="9.140625" style="2" customWidth="1"/>
  </cols>
  <sheetData>
    <row r="1" ht="12">
      <c r="A1" s="36" t="s">
        <v>292</v>
      </c>
    </row>
    <row r="2" spans="1:8" ht="12">
      <c r="A2" s="517" t="s">
        <v>65</v>
      </c>
      <c r="B2" s="517"/>
      <c r="C2" s="517"/>
      <c r="D2" s="517"/>
      <c r="E2" s="517"/>
      <c r="F2" s="517"/>
      <c r="G2" s="517"/>
      <c r="H2" s="517"/>
    </row>
    <row r="3" spans="1:8" ht="12">
      <c r="A3" s="517" t="s">
        <v>66</v>
      </c>
      <c r="B3" s="517"/>
      <c r="C3" s="517"/>
      <c r="D3" s="517"/>
      <c r="E3" s="517"/>
      <c r="F3" s="517"/>
      <c r="G3" s="517"/>
      <c r="H3" s="517"/>
    </row>
    <row r="4" ht="12" thickBot="1"/>
    <row r="5" spans="1:8" ht="11.25">
      <c r="A5" s="166"/>
      <c r="B5" s="524" t="s">
        <v>17</v>
      </c>
      <c r="C5" s="525"/>
      <c r="D5" s="524" t="s">
        <v>21</v>
      </c>
      <c r="E5" s="525"/>
      <c r="F5" s="524" t="s">
        <v>56</v>
      </c>
      <c r="G5" s="525"/>
      <c r="H5" s="167"/>
    </row>
    <row r="6" spans="2:8" s="1" customFormat="1" ht="11.25">
      <c r="B6" s="168" t="s">
        <v>67</v>
      </c>
      <c r="C6" s="168" t="s">
        <v>68</v>
      </c>
      <c r="D6" s="168" t="s">
        <v>67</v>
      </c>
      <c r="E6" s="168" t="s">
        <v>68</v>
      </c>
      <c r="F6" s="168" t="s">
        <v>67</v>
      </c>
      <c r="G6" s="169" t="s">
        <v>68</v>
      </c>
      <c r="H6" s="170" t="s">
        <v>8</v>
      </c>
    </row>
    <row r="7" spans="2:8" s="1" customFormat="1" ht="11.25">
      <c r="B7" s="171" t="s">
        <v>69</v>
      </c>
      <c r="C7" s="171" t="s">
        <v>70</v>
      </c>
      <c r="D7" s="171" t="s">
        <v>71</v>
      </c>
      <c r="E7" s="171" t="s">
        <v>70</v>
      </c>
      <c r="F7" s="171" t="s">
        <v>72</v>
      </c>
      <c r="G7" s="172" t="s">
        <v>70</v>
      </c>
      <c r="H7" s="170" t="s">
        <v>73</v>
      </c>
    </row>
    <row r="8" spans="2:8" s="1" customFormat="1" ht="11.25">
      <c r="B8" s="171" t="s">
        <v>12</v>
      </c>
      <c r="C8" s="171" t="s">
        <v>69</v>
      </c>
      <c r="D8" s="171" t="s">
        <v>12</v>
      </c>
      <c r="E8" s="171" t="s">
        <v>71</v>
      </c>
      <c r="F8" s="171" t="s">
        <v>12</v>
      </c>
      <c r="G8" s="172" t="s">
        <v>74</v>
      </c>
      <c r="H8" s="170" t="s">
        <v>72</v>
      </c>
    </row>
    <row r="9" spans="2:8" s="1" customFormat="1" ht="11.25">
      <c r="B9" s="171"/>
      <c r="C9" s="171" t="s">
        <v>12</v>
      </c>
      <c r="D9" s="171"/>
      <c r="E9" s="171" t="s">
        <v>12</v>
      </c>
      <c r="F9" s="171"/>
      <c r="G9" s="172" t="s">
        <v>12</v>
      </c>
      <c r="H9" s="170" t="s">
        <v>12</v>
      </c>
    </row>
    <row r="10" spans="1:8" s="147" customFormat="1" ht="12">
      <c r="A10" s="173" t="s">
        <v>75</v>
      </c>
      <c r="B10" s="174"/>
      <c r="C10" s="174"/>
      <c r="D10" s="174"/>
      <c r="E10" s="174"/>
      <c r="F10" s="175"/>
      <c r="G10" s="176"/>
      <c r="H10" s="177"/>
    </row>
    <row r="11" spans="1:8" ht="11.25">
      <c r="A11" s="1" t="s">
        <v>76</v>
      </c>
      <c r="B11" s="178">
        <v>45584</v>
      </c>
      <c r="C11" s="178">
        <v>396</v>
      </c>
      <c r="D11" s="178">
        <v>69628</v>
      </c>
      <c r="E11" s="178">
        <v>4321</v>
      </c>
      <c r="F11" s="179">
        <v>62613</v>
      </c>
      <c r="G11" s="179">
        <v>3586</v>
      </c>
      <c r="H11" s="150">
        <f>SUM(B11:G11)</f>
        <v>186128</v>
      </c>
    </row>
    <row r="12" spans="1:8" ht="11.25">
      <c r="A12" s="1" t="s">
        <v>117</v>
      </c>
      <c r="B12" s="178">
        <v>13644</v>
      </c>
      <c r="C12" s="178">
        <v>76</v>
      </c>
      <c r="D12" s="178">
        <v>21839</v>
      </c>
      <c r="E12" s="178">
        <v>1348</v>
      </c>
      <c r="F12" s="179">
        <v>24974</v>
      </c>
      <c r="G12" s="179">
        <v>981</v>
      </c>
      <c r="H12" s="150">
        <f>SUM(B12:G12)</f>
        <v>62862</v>
      </c>
    </row>
    <row r="13" spans="1:8" ht="11.25">
      <c r="A13" s="1" t="s">
        <v>77</v>
      </c>
      <c r="B13" s="178">
        <v>17399</v>
      </c>
      <c r="C13" s="178">
        <v>98</v>
      </c>
      <c r="D13" s="178">
        <v>27466</v>
      </c>
      <c r="E13" s="178">
        <v>1584</v>
      </c>
      <c r="F13" s="179">
        <v>28928</v>
      </c>
      <c r="G13" s="179">
        <v>1292</v>
      </c>
      <c r="H13" s="150">
        <f>SUM(B13:G13)</f>
        <v>76767</v>
      </c>
    </row>
    <row r="14" spans="1:8" s="159" customFormat="1" ht="12">
      <c r="A14" s="159" t="s">
        <v>8</v>
      </c>
      <c r="B14" s="180">
        <f>SUM(B11:B13)</f>
        <v>76627</v>
      </c>
      <c r="C14" s="180">
        <f aca="true" t="shared" si="0" ref="C14:H14">SUM(C11:C13)</f>
        <v>570</v>
      </c>
      <c r="D14" s="180">
        <f t="shared" si="0"/>
        <v>118933</v>
      </c>
      <c r="E14" s="180">
        <f t="shared" si="0"/>
        <v>7253</v>
      </c>
      <c r="F14" s="180">
        <f t="shared" si="0"/>
        <v>116515</v>
      </c>
      <c r="G14" s="180">
        <f t="shared" si="0"/>
        <v>5859</v>
      </c>
      <c r="H14" s="156">
        <f t="shared" si="0"/>
        <v>325757</v>
      </c>
    </row>
    <row r="15" spans="2:8" s="1" customFormat="1" ht="11.25">
      <c r="B15" s="178"/>
      <c r="C15" s="178"/>
      <c r="D15" s="178"/>
      <c r="E15" s="178"/>
      <c r="F15" s="178"/>
      <c r="G15" s="179"/>
      <c r="H15" s="150"/>
    </row>
    <row r="16" spans="1:8" s="147" customFormat="1" ht="12">
      <c r="A16" s="147" t="s">
        <v>78</v>
      </c>
      <c r="B16" s="181"/>
      <c r="C16" s="181"/>
      <c r="D16" s="181"/>
      <c r="E16" s="181"/>
      <c r="F16" s="181"/>
      <c r="G16" s="182"/>
      <c r="H16" s="183"/>
    </row>
    <row r="17" spans="1:8" ht="11.25">
      <c r="A17" s="1" t="s">
        <v>79</v>
      </c>
      <c r="B17" s="178">
        <v>22801</v>
      </c>
      <c r="C17" s="178">
        <v>31</v>
      </c>
      <c r="D17" s="178">
        <v>36533</v>
      </c>
      <c r="E17" s="178">
        <v>1330</v>
      </c>
      <c r="F17" s="178">
        <v>28504</v>
      </c>
      <c r="G17" s="179">
        <v>835</v>
      </c>
      <c r="H17" s="150">
        <f>SUM(B17:G17)</f>
        <v>90034</v>
      </c>
    </row>
    <row r="18" spans="1:8" ht="11.25">
      <c r="A18" s="1" t="s">
        <v>80</v>
      </c>
      <c r="B18" s="178">
        <v>18995</v>
      </c>
      <c r="C18" s="178">
        <v>126</v>
      </c>
      <c r="D18" s="178">
        <v>31108</v>
      </c>
      <c r="E18" s="178">
        <v>1730</v>
      </c>
      <c r="F18" s="178">
        <v>32431</v>
      </c>
      <c r="G18" s="179">
        <v>930</v>
      </c>
      <c r="H18" s="150">
        <f>SUM(B18:G18)</f>
        <v>85320</v>
      </c>
    </row>
    <row r="19" spans="1:8" s="159" customFormat="1" ht="12">
      <c r="A19" s="159" t="s">
        <v>8</v>
      </c>
      <c r="B19" s="180">
        <f>SUM(B17:B18)</f>
        <v>41796</v>
      </c>
      <c r="C19" s="180">
        <f aca="true" t="shared" si="1" ref="C19:H19">SUM(C17:C18)</f>
        <v>157</v>
      </c>
      <c r="D19" s="180">
        <f t="shared" si="1"/>
        <v>67641</v>
      </c>
      <c r="E19" s="180">
        <f>SUM(E17:E18)</f>
        <v>3060</v>
      </c>
      <c r="F19" s="180">
        <f t="shared" si="1"/>
        <v>60935</v>
      </c>
      <c r="G19" s="180">
        <f t="shared" si="1"/>
        <v>1765</v>
      </c>
      <c r="H19" s="156">
        <f t="shared" si="1"/>
        <v>175354</v>
      </c>
    </row>
    <row r="20" spans="2:8" s="1" customFormat="1" ht="11.25">
      <c r="B20" s="178"/>
      <c r="C20" s="178"/>
      <c r="D20" s="178"/>
      <c r="E20" s="178"/>
      <c r="F20" s="178"/>
      <c r="G20" s="179"/>
      <c r="H20" s="150"/>
    </row>
    <row r="21" spans="1:8" s="147" customFormat="1" ht="12">
      <c r="A21" s="147" t="s">
        <v>81</v>
      </c>
      <c r="B21" s="184">
        <v>12696</v>
      </c>
      <c r="C21" s="184">
        <v>142</v>
      </c>
      <c r="D21" s="184">
        <v>17036</v>
      </c>
      <c r="E21" s="184">
        <v>613</v>
      </c>
      <c r="F21" s="184">
        <v>14323</v>
      </c>
      <c r="G21" s="184">
        <v>671</v>
      </c>
      <c r="H21" s="185">
        <f>SUM(B21:G21)</f>
        <v>45481</v>
      </c>
    </row>
    <row r="22" spans="2:8" s="1" customFormat="1" ht="11.25">
      <c r="B22" s="186"/>
      <c r="C22" s="186"/>
      <c r="D22" s="186"/>
      <c r="E22" s="186"/>
      <c r="F22" s="186"/>
      <c r="G22" s="179"/>
      <c r="H22" s="150"/>
    </row>
    <row r="23" spans="1:8" s="147" customFormat="1" ht="12">
      <c r="A23" s="147" t="s">
        <v>82</v>
      </c>
      <c r="B23" s="181"/>
      <c r="C23" s="181"/>
      <c r="D23" s="181"/>
      <c r="E23" s="181"/>
      <c r="F23" s="181"/>
      <c r="G23" s="182"/>
      <c r="H23" s="183"/>
    </row>
    <row r="24" spans="1:8" ht="11.25">
      <c r="A24" s="1" t="s">
        <v>83</v>
      </c>
      <c r="B24" s="178">
        <v>9462</v>
      </c>
      <c r="C24" s="178">
        <v>106</v>
      </c>
      <c r="D24" s="178">
        <v>15666</v>
      </c>
      <c r="E24" s="178">
        <v>1206</v>
      </c>
      <c r="F24" s="178">
        <v>22280</v>
      </c>
      <c r="G24" s="179">
        <v>1130</v>
      </c>
      <c r="H24" s="150">
        <f aca="true" t="shared" si="2" ref="H24:H31">SUM(B24:G24)</f>
        <v>49850</v>
      </c>
    </row>
    <row r="25" spans="1:8" ht="11.25">
      <c r="A25" s="1" t="s">
        <v>84</v>
      </c>
      <c r="B25" s="178">
        <v>2021</v>
      </c>
      <c r="C25" s="178">
        <v>4</v>
      </c>
      <c r="D25" s="178">
        <v>3028</v>
      </c>
      <c r="E25" s="178">
        <v>161</v>
      </c>
      <c r="F25" s="178">
        <v>2982</v>
      </c>
      <c r="G25" s="179">
        <v>92</v>
      </c>
      <c r="H25" s="150">
        <f t="shared" si="2"/>
        <v>8288</v>
      </c>
    </row>
    <row r="26" spans="1:8" ht="11.25">
      <c r="A26" s="1" t="s">
        <v>85</v>
      </c>
      <c r="B26" s="178">
        <v>4138</v>
      </c>
      <c r="C26" s="178">
        <v>38</v>
      </c>
      <c r="D26" s="178">
        <v>6690</v>
      </c>
      <c r="E26" s="178">
        <v>416</v>
      </c>
      <c r="F26" s="178">
        <v>5946</v>
      </c>
      <c r="G26" s="179">
        <v>290</v>
      </c>
      <c r="H26" s="150">
        <f t="shared" si="2"/>
        <v>17518</v>
      </c>
    </row>
    <row r="27" spans="1:8" ht="11.25">
      <c r="A27" s="1" t="s">
        <v>86</v>
      </c>
      <c r="B27" s="178">
        <v>11921</v>
      </c>
      <c r="C27" s="178">
        <v>91</v>
      </c>
      <c r="D27" s="178">
        <v>18487</v>
      </c>
      <c r="E27" s="178">
        <v>1351</v>
      </c>
      <c r="F27" s="178">
        <v>20511</v>
      </c>
      <c r="G27" s="179">
        <v>951</v>
      </c>
      <c r="H27" s="150">
        <f t="shared" si="2"/>
        <v>53312</v>
      </c>
    </row>
    <row r="28" spans="1:8" ht="11.25">
      <c r="A28" s="1" t="s">
        <v>87</v>
      </c>
      <c r="B28" s="178">
        <v>4851</v>
      </c>
      <c r="C28" s="178">
        <v>31</v>
      </c>
      <c r="D28" s="178">
        <v>7930</v>
      </c>
      <c r="E28" s="178">
        <v>482</v>
      </c>
      <c r="F28" s="178">
        <v>6548</v>
      </c>
      <c r="G28" s="179">
        <v>324</v>
      </c>
      <c r="H28" s="150">
        <f t="shared" si="2"/>
        <v>20166</v>
      </c>
    </row>
    <row r="29" spans="1:8" ht="11.25">
      <c r="A29" s="1" t="s">
        <v>88</v>
      </c>
      <c r="B29" s="178">
        <v>5904</v>
      </c>
      <c r="C29" s="178">
        <v>71</v>
      </c>
      <c r="D29" s="178">
        <v>9313</v>
      </c>
      <c r="E29" s="178">
        <v>862</v>
      </c>
      <c r="F29" s="178">
        <v>8996</v>
      </c>
      <c r="G29" s="179">
        <v>838</v>
      </c>
      <c r="H29" s="150">
        <f t="shared" si="2"/>
        <v>25984</v>
      </c>
    </row>
    <row r="30" spans="1:8" ht="11.25">
      <c r="A30" s="1" t="s">
        <v>89</v>
      </c>
      <c r="B30" s="178">
        <v>3377</v>
      </c>
      <c r="C30" s="178">
        <v>0</v>
      </c>
      <c r="D30" s="178">
        <v>5668</v>
      </c>
      <c r="E30" s="178">
        <v>101</v>
      </c>
      <c r="F30" s="178">
        <v>3812</v>
      </c>
      <c r="G30" s="179">
        <v>69</v>
      </c>
      <c r="H30" s="150">
        <f t="shared" si="2"/>
        <v>13027</v>
      </c>
    </row>
    <row r="31" spans="1:8" ht="11.25">
      <c r="A31" s="1" t="s">
        <v>90</v>
      </c>
      <c r="B31" s="178">
        <v>1627</v>
      </c>
      <c r="C31" s="178">
        <v>12</v>
      </c>
      <c r="D31" s="178">
        <v>2802</v>
      </c>
      <c r="E31" s="178">
        <v>351</v>
      </c>
      <c r="F31" s="178">
        <v>3300</v>
      </c>
      <c r="G31" s="179">
        <v>197</v>
      </c>
      <c r="H31" s="150">
        <f t="shared" si="2"/>
        <v>8289</v>
      </c>
    </row>
    <row r="32" spans="1:8" s="159" customFormat="1" ht="12">
      <c r="A32" s="159" t="s">
        <v>8</v>
      </c>
      <c r="B32" s="180">
        <f aca="true" t="shared" si="3" ref="B32:H32">SUM(B24:B31)</f>
        <v>43301</v>
      </c>
      <c r="C32" s="180">
        <f t="shared" si="3"/>
        <v>353</v>
      </c>
      <c r="D32" s="180">
        <f t="shared" si="3"/>
        <v>69584</v>
      </c>
      <c r="E32" s="180">
        <f t="shared" si="3"/>
        <v>4930</v>
      </c>
      <c r="F32" s="180">
        <f t="shared" si="3"/>
        <v>74375</v>
      </c>
      <c r="G32" s="180">
        <f t="shared" si="3"/>
        <v>3891</v>
      </c>
      <c r="H32" s="156">
        <f t="shared" si="3"/>
        <v>196434</v>
      </c>
    </row>
    <row r="33" spans="2:8" s="1" customFormat="1" ht="11.25">
      <c r="B33" s="178"/>
      <c r="C33" s="178"/>
      <c r="D33" s="178"/>
      <c r="E33" s="178"/>
      <c r="F33" s="178"/>
      <c r="G33" s="179"/>
      <c r="H33" s="150"/>
    </row>
    <row r="34" spans="1:8" s="147" customFormat="1" ht="12">
      <c r="A34" s="147" t="s">
        <v>91</v>
      </c>
      <c r="B34" s="181"/>
      <c r="C34" s="181"/>
      <c r="D34" s="181"/>
      <c r="E34" s="181"/>
      <c r="F34" s="181"/>
      <c r="G34" s="182"/>
      <c r="H34" s="183"/>
    </row>
    <row r="35" spans="1:8" ht="11.25">
      <c r="A35" s="1" t="s">
        <v>92</v>
      </c>
      <c r="B35" s="178">
        <v>11098</v>
      </c>
      <c r="C35" s="178">
        <v>55</v>
      </c>
      <c r="D35" s="178">
        <v>18209</v>
      </c>
      <c r="E35" s="178">
        <v>914</v>
      </c>
      <c r="F35" s="178">
        <v>20759</v>
      </c>
      <c r="G35" s="179">
        <v>785</v>
      </c>
      <c r="H35" s="150">
        <f aca="true" t="shared" si="4" ref="H35:H40">SUM(B35:G35)</f>
        <v>51820</v>
      </c>
    </row>
    <row r="36" spans="1:8" ht="11.25">
      <c r="A36" s="1" t="s">
        <v>93</v>
      </c>
      <c r="B36" s="178">
        <v>7422</v>
      </c>
      <c r="C36" s="178">
        <v>47</v>
      </c>
      <c r="D36" s="178">
        <v>12209</v>
      </c>
      <c r="E36" s="178">
        <v>714</v>
      </c>
      <c r="F36" s="178">
        <v>10800</v>
      </c>
      <c r="G36" s="179">
        <v>388</v>
      </c>
      <c r="H36" s="150">
        <f t="shared" si="4"/>
        <v>31580</v>
      </c>
    </row>
    <row r="37" spans="1:8" ht="11.25">
      <c r="A37" s="1" t="s">
        <v>94</v>
      </c>
      <c r="B37" s="178">
        <v>3041</v>
      </c>
      <c r="C37" s="178">
        <v>0</v>
      </c>
      <c r="D37" s="178">
        <v>5013</v>
      </c>
      <c r="E37" s="178">
        <v>251</v>
      </c>
      <c r="F37" s="178">
        <v>6275</v>
      </c>
      <c r="G37" s="67">
        <v>0</v>
      </c>
      <c r="H37" s="150">
        <f t="shared" si="4"/>
        <v>14580</v>
      </c>
    </row>
    <row r="38" spans="1:8" ht="11.25">
      <c r="A38" s="1" t="s">
        <v>95</v>
      </c>
      <c r="B38" s="178">
        <v>22965</v>
      </c>
      <c r="C38" s="178">
        <v>197</v>
      </c>
      <c r="D38" s="178">
        <v>36197</v>
      </c>
      <c r="E38" s="178">
        <v>2133</v>
      </c>
      <c r="F38" s="178">
        <v>33070</v>
      </c>
      <c r="G38" s="179">
        <v>2198</v>
      </c>
      <c r="H38" s="150">
        <f t="shared" si="4"/>
        <v>96760</v>
      </c>
    </row>
    <row r="39" spans="1:8" ht="11.25">
      <c r="A39" s="1" t="s">
        <v>96</v>
      </c>
      <c r="B39" s="178">
        <v>4867</v>
      </c>
      <c r="C39" s="178">
        <v>26</v>
      </c>
      <c r="D39" s="178">
        <v>8058</v>
      </c>
      <c r="E39" s="178">
        <v>426</v>
      </c>
      <c r="F39" s="178">
        <v>6781</v>
      </c>
      <c r="G39" s="179">
        <v>228</v>
      </c>
      <c r="H39" s="150">
        <f t="shared" si="4"/>
        <v>20386</v>
      </c>
    </row>
    <row r="40" spans="1:8" ht="11.25">
      <c r="A40" s="1" t="s">
        <v>97</v>
      </c>
      <c r="B40" s="178">
        <v>10658</v>
      </c>
      <c r="C40" s="178">
        <v>72</v>
      </c>
      <c r="D40" s="178">
        <v>17154</v>
      </c>
      <c r="E40" s="178">
        <v>1113</v>
      </c>
      <c r="F40" s="178">
        <v>17773</v>
      </c>
      <c r="G40" s="179">
        <v>981</v>
      </c>
      <c r="H40" s="150">
        <f t="shared" si="4"/>
        <v>47751</v>
      </c>
    </row>
    <row r="41" spans="1:8" s="159" customFormat="1" ht="12">
      <c r="A41" s="159" t="s">
        <v>8</v>
      </c>
      <c r="B41" s="180">
        <f>SUM(B35:B40)</f>
        <v>60051</v>
      </c>
      <c r="C41" s="180">
        <f aca="true" t="shared" si="5" ref="C41:H41">SUM(C35:C40)</f>
        <v>397</v>
      </c>
      <c r="D41" s="180">
        <f t="shared" si="5"/>
        <v>96840</v>
      </c>
      <c r="E41" s="180">
        <f>SUM(E35:E40)</f>
        <v>5551</v>
      </c>
      <c r="F41" s="180">
        <f t="shared" si="5"/>
        <v>95458</v>
      </c>
      <c r="G41" s="180">
        <f>SUM(G35:G40)</f>
        <v>4580</v>
      </c>
      <c r="H41" s="156">
        <f t="shared" si="5"/>
        <v>262877</v>
      </c>
    </row>
    <row r="42" spans="2:8" s="1" customFormat="1" ht="11.25">
      <c r="B42" s="178"/>
      <c r="C42" s="178"/>
      <c r="D42" s="178"/>
      <c r="E42" s="178"/>
      <c r="F42" s="178"/>
      <c r="G42" s="179"/>
      <c r="H42" s="150"/>
    </row>
    <row r="43" spans="1:8" s="147" customFormat="1" ht="12">
      <c r="A43" s="147" t="s">
        <v>98</v>
      </c>
      <c r="B43" s="178"/>
      <c r="C43" s="178"/>
      <c r="D43" s="178"/>
      <c r="E43" s="178"/>
      <c r="F43" s="178"/>
      <c r="G43" s="179"/>
      <c r="H43" s="150"/>
    </row>
    <row r="44" spans="1:8" ht="11.25">
      <c r="A44" s="1" t="s">
        <v>99</v>
      </c>
      <c r="B44" s="178">
        <v>44</v>
      </c>
      <c r="C44" s="178">
        <v>0</v>
      </c>
      <c r="D44" s="178">
        <v>56</v>
      </c>
      <c r="E44" s="178">
        <v>0</v>
      </c>
      <c r="F44" s="178">
        <v>0</v>
      </c>
      <c r="G44" s="179">
        <v>0</v>
      </c>
      <c r="H44" s="150">
        <f>SUM(B44:G44)</f>
        <v>100</v>
      </c>
    </row>
    <row r="45" spans="1:8" s="159" customFormat="1" ht="12">
      <c r="A45" s="159" t="s">
        <v>8</v>
      </c>
      <c r="B45" s="187">
        <f>SUM(B44)</f>
        <v>44</v>
      </c>
      <c r="C45" s="187">
        <f aca="true" t="shared" si="6" ref="C45:H45">SUM(C44)</f>
        <v>0</v>
      </c>
      <c r="D45" s="187">
        <f t="shared" si="6"/>
        <v>56</v>
      </c>
      <c r="E45" s="187">
        <f t="shared" si="6"/>
        <v>0</v>
      </c>
      <c r="F45" s="187">
        <f t="shared" si="6"/>
        <v>0</v>
      </c>
      <c r="G45" s="187">
        <f t="shared" si="6"/>
        <v>0</v>
      </c>
      <c r="H45" s="188">
        <f t="shared" si="6"/>
        <v>100</v>
      </c>
    </row>
    <row r="46" spans="2:8" s="1" customFormat="1" ht="11.25">
      <c r="B46" s="178"/>
      <c r="C46" s="178"/>
      <c r="D46" s="178"/>
      <c r="E46" s="178"/>
      <c r="F46" s="178"/>
      <c r="G46" s="179"/>
      <c r="H46" s="150"/>
    </row>
    <row r="47" spans="1:8" s="147" customFormat="1" ht="12">
      <c r="A47" s="147" t="s">
        <v>100</v>
      </c>
      <c r="B47" s="181"/>
      <c r="C47" s="181"/>
      <c r="D47" s="181"/>
      <c r="E47" s="181"/>
      <c r="F47" s="181"/>
      <c r="G47" s="182"/>
      <c r="H47" s="183"/>
    </row>
    <row r="48" spans="1:8" ht="11.25">
      <c r="A48" s="1" t="s">
        <v>101</v>
      </c>
      <c r="B48" s="178">
        <v>16186</v>
      </c>
      <c r="C48" s="178">
        <v>237</v>
      </c>
      <c r="D48" s="178">
        <v>26088</v>
      </c>
      <c r="E48" s="178">
        <v>2190</v>
      </c>
      <c r="F48" s="178">
        <v>29404</v>
      </c>
      <c r="G48" s="179">
        <v>1501</v>
      </c>
      <c r="H48" s="150">
        <f>SUM(B48:G48)</f>
        <v>75606</v>
      </c>
    </row>
    <row r="49" spans="1:8" ht="11.25">
      <c r="A49" s="1" t="s">
        <v>102</v>
      </c>
      <c r="B49" s="178">
        <v>9388</v>
      </c>
      <c r="C49" s="178">
        <v>80</v>
      </c>
      <c r="D49" s="178">
        <v>14724</v>
      </c>
      <c r="E49" s="178">
        <v>1113</v>
      </c>
      <c r="F49" s="178">
        <v>16368</v>
      </c>
      <c r="G49" s="179">
        <v>1525</v>
      </c>
      <c r="H49" s="150">
        <f>SUM(B49:G49)</f>
        <v>43198</v>
      </c>
    </row>
    <row r="50" spans="1:8" ht="11.25">
      <c r="A50" s="1" t="s">
        <v>103</v>
      </c>
      <c r="B50" s="178">
        <v>7667</v>
      </c>
      <c r="C50" s="178">
        <v>48</v>
      </c>
      <c r="D50" s="178">
        <v>12009</v>
      </c>
      <c r="E50" s="178">
        <v>868</v>
      </c>
      <c r="F50" s="178">
        <v>10850</v>
      </c>
      <c r="G50" s="179">
        <v>541</v>
      </c>
      <c r="H50" s="150">
        <f>SUM(B50:G50)</f>
        <v>31983</v>
      </c>
    </row>
    <row r="51" spans="1:8" s="159" customFormat="1" ht="12">
      <c r="A51" s="159" t="s">
        <v>8</v>
      </c>
      <c r="B51" s="180">
        <f>SUM(B48:B50)</f>
        <v>33241</v>
      </c>
      <c r="C51" s="180">
        <f aca="true" t="shared" si="7" ref="C51:H51">SUM(C48:C50)</f>
        <v>365</v>
      </c>
      <c r="D51" s="180">
        <f t="shared" si="7"/>
        <v>52821</v>
      </c>
      <c r="E51" s="180">
        <f t="shared" si="7"/>
        <v>4171</v>
      </c>
      <c r="F51" s="180">
        <f t="shared" si="7"/>
        <v>56622</v>
      </c>
      <c r="G51" s="180">
        <f t="shared" si="7"/>
        <v>3567</v>
      </c>
      <c r="H51" s="156">
        <f t="shared" si="7"/>
        <v>150787</v>
      </c>
    </row>
    <row r="52" spans="2:8" s="1" customFormat="1" ht="11.25">
      <c r="B52" s="178"/>
      <c r="C52" s="178"/>
      <c r="D52" s="178"/>
      <c r="E52" s="178"/>
      <c r="F52" s="178"/>
      <c r="G52" s="179"/>
      <c r="H52" s="150"/>
    </row>
    <row r="53" spans="1:8" s="147" customFormat="1" ht="12">
      <c r="A53" s="189" t="s">
        <v>43</v>
      </c>
      <c r="B53" s="187">
        <f aca="true" t="shared" si="8" ref="B53:H53">SUM(B51,B45,B41,B32,B21,B19,B14)</f>
        <v>267756</v>
      </c>
      <c r="C53" s="187">
        <f t="shared" si="8"/>
        <v>1984</v>
      </c>
      <c r="D53" s="187">
        <f t="shared" si="8"/>
        <v>422911</v>
      </c>
      <c r="E53" s="187">
        <f t="shared" si="8"/>
        <v>25578</v>
      </c>
      <c r="F53" s="187">
        <f t="shared" si="8"/>
        <v>418228</v>
      </c>
      <c r="G53" s="187">
        <f t="shared" si="8"/>
        <v>20333</v>
      </c>
      <c r="H53" s="188">
        <f t="shared" si="8"/>
        <v>1156790</v>
      </c>
    </row>
    <row r="54" spans="7:11" ht="12">
      <c r="G54" s="67"/>
      <c r="I54" s="159"/>
      <c r="J54" s="159"/>
      <c r="K54" s="159"/>
    </row>
    <row r="55" spans="1:11" ht="11.25">
      <c r="A55" s="523"/>
      <c r="B55" s="523"/>
      <c r="C55" s="523"/>
      <c r="D55" s="523"/>
      <c r="E55" s="523"/>
      <c r="F55" s="523"/>
      <c r="G55" s="523"/>
      <c r="H55" s="523"/>
      <c r="I55" s="1"/>
      <c r="J55" s="1"/>
      <c r="K55" s="1"/>
    </row>
    <row r="56" spans="9:11" ht="12">
      <c r="I56" s="147"/>
      <c r="J56" s="147"/>
      <c r="K56" s="147"/>
    </row>
    <row r="60" spans="9:11" ht="12">
      <c r="I60" s="159"/>
      <c r="J60" s="159"/>
      <c r="K60" s="159"/>
    </row>
    <row r="61" spans="9:11" ht="11.25">
      <c r="I61" s="1"/>
      <c r="J61" s="1"/>
      <c r="K61" s="1"/>
    </row>
    <row r="62" spans="9:11" ht="12">
      <c r="I62" s="147"/>
      <c r="J62" s="147"/>
      <c r="K62" s="147"/>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V98"/>
  <sheetViews>
    <sheetView zoomScalePageLayoutView="0" workbookViewId="0" topLeftCell="A1">
      <selection activeCell="AC52" sqref="AC52"/>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39" customWidth="1"/>
    <col min="18" max="18" width="8.7109375" style="39" customWidth="1"/>
    <col min="19" max="19" width="8.00390625" style="39" customWidth="1"/>
    <col min="20" max="22" width="8.7109375" style="2" customWidth="1"/>
    <col min="23" max="16384" width="9.140625" style="2" customWidth="1"/>
  </cols>
  <sheetData>
    <row r="1" ht="12">
      <c r="A1" s="36" t="s">
        <v>292</v>
      </c>
    </row>
    <row r="2" spans="1:22" ht="12">
      <c r="A2" s="517" t="s">
        <v>118</v>
      </c>
      <c r="B2" s="517"/>
      <c r="C2" s="517"/>
      <c r="D2" s="517"/>
      <c r="E2" s="517"/>
      <c r="F2" s="517"/>
      <c r="G2" s="517"/>
      <c r="H2" s="517"/>
      <c r="I2" s="517"/>
      <c r="J2" s="517"/>
      <c r="K2" s="517"/>
      <c r="L2" s="517"/>
      <c r="M2" s="517"/>
      <c r="N2" s="517"/>
      <c r="O2" s="517"/>
      <c r="P2" s="517"/>
      <c r="Q2" s="517"/>
      <c r="R2" s="517"/>
      <c r="S2" s="517"/>
      <c r="T2" s="517"/>
      <c r="U2" s="517"/>
      <c r="V2" s="517"/>
    </row>
    <row r="3" spans="1:22" ht="12">
      <c r="A3" s="517" t="s">
        <v>119</v>
      </c>
      <c r="B3" s="517"/>
      <c r="C3" s="517"/>
      <c r="D3" s="517"/>
      <c r="E3" s="517"/>
      <c r="F3" s="517"/>
      <c r="G3" s="517"/>
      <c r="H3" s="517"/>
      <c r="I3" s="517"/>
      <c r="J3" s="517"/>
      <c r="K3" s="517"/>
      <c r="L3" s="517"/>
      <c r="M3" s="517"/>
      <c r="N3" s="517"/>
      <c r="O3" s="517"/>
      <c r="P3" s="517"/>
      <c r="Q3" s="517"/>
      <c r="R3" s="517"/>
      <c r="S3" s="517"/>
      <c r="T3" s="517"/>
      <c r="U3" s="517"/>
      <c r="V3" s="517"/>
    </row>
    <row r="4" ht="12" thickBot="1"/>
    <row r="5" spans="1:22" ht="11.25">
      <c r="A5" s="190"/>
      <c r="B5" s="191" t="s">
        <v>17</v>
      </c>
      <c r="C5" s="192"/>
      <c r="D5" s="192"/>
      <c r="E5" s="193"/>
      <c r="F5" s="192"/>
      <c r="G5" s="192"/>
      <c r="H5" s="191" t="s">
        <v>21</v>
      </c>
      <c r="I5" s="192"/>
      <c r="J5" s="192"/>
      <c r="K5" s="193"/>
      <c r="L5" s="192"/>
      <c r="M5" s="192"/>
      <c r="N5" s="191" t="s">
        <v>56</v>
      </c>
      <c r="O5" s="192"/>
      <c r="P5" s="192"/>
      <c r="Q5" s="193"/>
      <c r="R5" s="192"/>
      <c r="S5" s="192"/>
      <c r="T5" s="191" t="s">
        <v>8</v>
      </c>
      <c r="U5" s="192"/>
      <c r="V5" s="192"/>
    </row>
    <row r="6" spans="1:22" ht="11.25">
      <c r="A6" s="194"/>
      <c r="B6" s="195" t="s">
        <v>104</v>
      </c>
      <c r="C6" s="196"/>
      <c r="D6" s="196"/>
      <c r="E6" s="195" t="s">
        <v>105</v>
      </c>
      <c r="F6" s="196"/>
      <c r="G6" s="197"/>
      <c r="H6" s="195" t="s">
        <v>104</v>
      </c>
      <c r="I6" s="196"/>
      <c r="J6" s="196"/>
      <c r="K6" s="195" t="s">
        <v>105</v>
      </c>
      <c r="L6" s="196"/>
      <c r="M6" s="197"/>
      <c r="N6" s="195" t="s">
        <v>104</v>
      </c>
      <c r="O6" s="196"/>
      <c r="P6" s="196"/>
      <c r="Q6" s="526" t="s">
        <v>105</v>
      </c>
      <c r="R6" s="527"/>
      <c r="S6" s="528"/>
      <c r="T6" s="198"/>
      <c r="U6" s="199"/>
      <c r="V6" s="199"/>
    </row>
    <row r="7" spans="1:22" ht="11.25">
      <c r="A7" s="200" t="s">
        <v>106</v>
      </c>
      <c r="B7" s="201" t="s">
        <v>53</v>
      </c>
      <c r="C7" s="202" t="s">
        <v>54</v>
      </c>
      <c r="D7" s="202" t="s">
        <v>55</v>
      </c>
      <c r="E7" s="201" t="s">
        <v>53</v>
      </c>
      <c r="F7" s="202" t="s">
        <v>54</v>
      </c>
      <c r="G7" s="202" t="s">
        <v>55</v>
      </c>
      <c r="H7" s="201" t="s">
        <v>53</v>
      </c>
      <c r="I7" s="202" t="s">
        <v>54</v>
      </c>
      <c r="J7" s="202" t="s">
        <v>55</v>
      </c>
      <c r="K7" s="201" t="s">
        <v>53</v>
      </c>
      <c r="L7" s="202" t="s">
        <v>54</v>
      </c>
      <c r="M7" s="202" t="s">
        <v>55</v>
      </c>
      <c r="N7" s="201" t="s">
        <v>53</v>
      </c>
      <c r="O7" s="202" t="s">
        <v>54</v>
      </c>
      <c r="P7" s="202" t="s">
        <v>55</v>
      </c>
      <c r="Q7" s="203" t="s">
        <v>53</v>
      </c>
      <c r="R7" s="204" t="s">
        <v>54</v>
      </c>
      <c r="S7" s="204" t="s">
        <v>55</v>
      </c>
      <c r="T7" s="205" t="s">
        <v>53</v>
      </c>
      <c r="U7" s="206" t="s">
        <v>54</v>
      </c>
      <c r="V7" s="206" t="s">
        <v>55</v>
      </c>
    </row>
    <row r="8" spans="1:22" ht="6.75" customHeight="1">
      <c r="A8" s="206"/>
      <c r="B8" s="205"/>
      <c r="C8" s="206"/>
      <c r="D8" s="206"/>
      <c r="E8" s="205"/>
      <c r="F8" s="206"/>
      <c r="G8" s="206"/>
      <c r="H8" s="205"/>
      <c r="I8" s="206"/>
      <c r="J8" s="206"/>
      <c r="K8" s="205"/>
      <c r="L8" s="206"/>
      <c r="M8" s="206"/>
      <c r="N8" s="205"/>
      <c r="O8" s="206"/>
      <c r="P8" s="206"/>
      <c r="Q8" s="207"/>
      <c r="R8" s="208"/>
      <c r="S8" s="208"/>
      <c r="T8" s="205"/>
      <c r="U8" s="206"/>
      <c r="V8" s="206"/>
    </row>
    <row r="9" spans="1:22" ht="11.25" customHeight="1">
      <c r="A9" s="209">
        <v>2014</v>
      </c>
      <c r="B9" s="210">
        <v>0</v>
      </c>
      <c r="C9" s="58">
        <v>1</v>
      </c>
      <c r="D9" s="58">
        <v>1</v>
      </c>
      <c r="E9" s="211"/>
      <c r="F9" s="194"/>
      <c r="G9" s="212"/>
      <c r="H9" s="211"/>
      <c r="I9" s="194"/>
      <c r="J9" s="194"/>
      <c r="K9" s="3"/>
      <c r="L9" s="194"/>
      <c r="M9" s="194"/>
      <c r="N9" s="3"/>
      <c r="O9" s="194"/>
      <c r="P9" s="194"/>
      <c r="Q9" s="41"/>
      <c r="R9" s="58"/>
      <c r="S9" s="58"/>
      <c r="T9" s="3">
        <f>SUM(Q9,N9,K9,H9,E9,B9)</f>
        <v>0</v>
      </c>
      <c r="U9" s="194">
        <f>SUM(R9,O9,L9,I9,F9,C9)</f>
        <v>1</v>
      </c>
      <c r="V9" s="194">
        <f>SUM(S9,P9,M9,J9,G9,D9)</f>
        <v>1</v>
      </c>
    </row>
    <row r="10" spans="1:22" ht="11.25">
      <c r="A10" s="209">
        <v>2013</v>
      </c>
      <c r="B10" s="211">
        <v>21185</v>
      </c>
      <c r="C10" s="194">
        <v>20249</v>
      </c>
      <c r="D10" s="194">
        <v>41434</v>
      </c>
      <c r="E10" s="211">
        <v>51</v>
      </c>
      <c r="F10" s="194">
        <v>17</v>
      </c>
      <c r="G10" s="212">
        <v>68</v>
      </c>
      <c r="H10" s="211"/>
      <c r="I10" s="194"/>
      <c r="J10" s="194"/>
      <c r="K10" s="3"/>
      <c r="L10" s="194"/>
      <c r="M10" s="194"/>
      <c r="N10" s="3"/>
      <c r="O10" s="194"/>
      <c r="P10" s="194"/>
      <c r="Q10" s="41"/>
      <c r="R10" s="58"/>
      <c r="S10" s="58"/>
      <c r="T10" s="3">
        <f aca="true" t="shared" si="0" ref="T10:T73">SUM(Q10,N10,K10,H10,E10,B10)</f>
        <v>21236</v>
      </c>
      <c r="U10" s="194">
        <f aca="true" t="shared" si="1" ref="U10:U73">SUM(R10,O10,L10,I10,F10,C10)</f>
        <v>20266</v>
      </c>
      <c r="V10" s="194">
        <f aca="true" t="shared" si="2" ref="V10:V73">SUM(S10,P10,M10,J10,G10,D10)</f>
        <v>41502</v>
      </c>
    </row>
    <row r="11" spans="1:22" ht="11.25">
      <c r="A11" s="209">
        <v>2012</v>
      </c>
      <c r="B11" s="211">
        <v>37515</v>
      </c>
      <c r="C11" s="194">
        <v>36060</v>
      </c>
      <c r="D11" s="194">
        <v>73575</v>
      </c>
      <c r="E11" s="211">
        <v>207</v>
      </c>
      <c r="F11" s="194">
        <v>94</v>
      </c>
      <c r="G11" s="212">
        <v>301</v>
      </c>
      <c r="H11" s="211"/>
      <c r="I11" s="4"/>
      <c r="J11" s="4"/>
      <c r="K11" s="3"/>
      <c r="L11" s="4"/>
      <c r="M11" s="4"/>
      <c r="N11" s="3"/>
      <c r="O11" s="4"/>
      <c r="P11" s="4"/>
      <c r="Q11" s="41"/>
      <c r="R11" s="42"/>
      <c r="S11" s="42"/>
      <c r="T11" s="3">
        <f t="shared" si="0"/>
        <v>37722</v>
      </c>
      <c r="U11" s="194">
        <f t="shared" si="1"/>
        <v>36154</v>
      </c>
      <c r="V11" s="194">
        <f t="shared" si="2"/>
        <v>73876</v>
      </c>
    </row>
    <row r="12" spans="1:22" ht="11.25">
      <c r="A12" s="209">
        <v>2011</v>
      </c>
      <c r="B12" s="211">
        <v>37980</v>
      </c>
      <c r="C12" s="4">
        <v>36515</v>
      </c>
      <c r="D12" s="194">
        <v>74495</v>
      </c>
      <c r="E12" s="211">
        <v>379</v>
      </c>
      <c r="F12" s="4">
        <v>150</v>
      </c>
      <c r="G12" s="194">
        <v>529</v>
      </c>
      <c r="H12" s="211"/>
      <c r="I12" s="4"/>
      <c r="J12" s="4"/>
      <c r="K12" s="3"/>
      <c r="L12" s="4"/>
      <c r="M12" s="4"/>
      <c r="N12" s="3"/>
      <c r="O12" s="4"/>
      <c r="P12" s="4"/>
      <c r="Q12" s="41"/>
      <c r="R12" s="42"/>
      <c r="S12" s="42"/>
      <c r="T12" s="3">
        <f t="shared" si="0"/>
        <v>38359</v>
      </c>
      <c r="U12" s="194">
        <f t="shared" si="1"/>
        <v>36665</v>
      </c>
      <c r="V12" s="194">
        <f t="shared" si="2"/>
        <v>75024</v>
      </c>
    </row>
    <row r="13" spans="1:22" ht="11.25">
      <c r="A13" s="209">
        <v>2010</v>
      </c>
      <c r="B13" s="493">
        <v>38106</v>
      </c>
      <c r="C13" s="494">
        <v>36879</v>
      </c>
      <c r="D13" s="494">
        <v>74985</v>
      </c>
      <c r="E13" s="493">
        <v>494</v>
      </c>
      <c r="F13" s="494">
        <v>194</v>
      </c>
      <c r="G13" s="494">
        <v>688</v>
      </c>
      <c r="H13" s="493">
        <v>199</v>
      </c>
      <c r="I13" s="494">
        <v>300</v>
      </c>
      <c r="J13" s="494">
        <v>499</v>
      </c>
      <c r="K13" s="495">
        <v>9</v>
      </c>
      <c r="L13" s="494">
        <v>6</v>
      </c>
      <c r="M13" s="496">
        <v>15</v>
      </c>
      <c r="N13" s="3"/>
      <c r="O13" s="4"/>
      <c r="P13" s="4"/>
      <c r="Q13" s="41"/>
      <c r="R13" s="42"/>
      <c r="S13" s="42"/>
      <c r="T13" s="3">
        <f t="shared" si="0"/>
        <v>38808</v>
      </c>
      <c r="U13" s="194">
        <f t="shared" si="1"/>
        <v>37379</v>
      </c>
      <c r="V13" s="194">
        <f t="shared" si="2"/>
        <v>76187</v>
      </c>
    </row>
    <row r="14" spans="1:22" ht="11.25">
      <c r="A14" s="209">
        <v>2009</v>
      </c>
      <c r="B14" s="211">
        <v>1966</v>
      </c>
      <c r="C14" s="194">
        <v>1295</v>
      </c>
      <c r="D14" s="194">
        <v>3261</v>
      </c>
      <c r="E14" s="211">
        <v>239</v>
      </c>
      <c r="F14" s="194">
        <v>87</v>
      </c>
      <c r="G14" s="212">
        <v>326</v>
      </c>
      <c r="H14" s="211">
        <v>35442</v>
      </c>
      <c r="I14" s="194">
        <v>34909</v>
      </c>
      <c r="J14" s="194">
        <v>70351</v>
      </c>
      <c r="K14" s="3">
        <v>772</v>
      </c>
      <c r="L14" s="194">
        <v>327</v>
      </c>
      <c r="M14" s="213">
        <v>1099</v>
      </c>
      <c r="N14" s="41"/>
      <c r="O14" s="42"/>
      <c r="P14" s="42"/>
      <c r="Q14" s="41"/>
      <c r="R14" s="42"/>
      <c r="S14" s="42"/>
      <c r="T14" s="3">
        <f t="shared" si="0"/>
        <v>38419</v>
      </c>
      <c r="U14" s="194">
        <f t="shared" si="1"/>
        <v>36618</v>
      </c>
      <c r="V14" s="194">
        <f t="shared" si="2"/>
        <v>75037</v>
      </c>
    </row>
    <row r="15" spans="1:22" ht="11.25">
      <c r="A15" s="209">
        <v>2008</v>
      </c>
      <c r="B15" s="211">
        <v>3</v>
      </c>
      <c r="C15" s="4">
        <v>1</v>
      </c>
      <c r="D15" s="194">
        <v>4</v>
      </c>
      <c r="E15" s="211">
        <v>47</v>
      </c>
      <c r="F15" s="4">
        <v>25</v>
      </c>
      <c r="G15" s="194">
        <v>72</v>
      </c>
      <c r="H15" s="211">
        <v>37250</v>
      </c>
      <c r="I15" s="194">
        <v>36299</v>
      </c>
      <c r="J15" s="213">
        <v>73549</v>
      </c>
      <c r="K15" s="3">
        <v>1542</v>
      </c>
      <c r="L15" s="194">
        <v>742</v>
      </c>
      <c r="M15" s="213">
        <v>2284</v>
      </c>
      <c r="N15" s="3"/>
      <c r="O15" s="4"/>
      <c r="P15" s="4"/>
      <c r="Q15" s="41"/>
      <c r="R15" s="42"/>
      <c r="S15" s="42"/>
      <c r="T15" s="3">
        <f t="shared" si="0"/>
        <v>38842</v>
      </c>
      <c r="U15" s="194">
        <f t="shared" si="1"/>
        <v>37067</v>
      </c>
      <c r="V15" s="194">
        <f t="shared" si="2"/>
        <v>75909</v>
      </c>
    </row>
    <row r="16" spans="1:22" ht="11.25">
      <c r="A16" s="209">
        <v>2007</v>
      </c>
      <c r="B16" s="3"/>
      <c r="C16" s="4"/>
      <c r="D16" s="4"/>
      <c r="E16" s="3"/>
      <c r="F16" s="4"/>
      <c r="G16" s="194"/>
      <c r="H16" s="3">
        <v>35449</v>
      </c>
      <c r="I16" s="4">
        <v>35104</v>
      </c>
      <c r="J16" s="4">
        <v>70553</v>
      </c>
      <c r="K16" s="3">
        <v>2050</v>
      </c>
      <c r="L16" s="4">
        <v>1072</v>
      </c>
      <c r="M16" s="4">
        <v>3122</v>
      </c>
      <c r="N16" s="3"/>
      <c r="O16" s="4"/>
      <c r="P16" s="4"/>
      <c r="Q16" s="41"/>
      <c r="R16" s="42"/>
      <c r="S16" s="42"/>
      <c r="T16" s="3">
        <f t="shared" si="0"/>
        <v>37499</v>
      </c>
      <c r="U16" s="194">
        <f t="shared" si="1"/>
        <v>36176</v>
      </c>
      <c r="V16" s="194">
        <f t="shared" si="2"/>
        <v>73675</v>
      </c>
    </row>
    <row r="17" spans="1:22" ht="11.25">
      <c r="A17" s="209">
        <v>2006</v>
      </c>
      <c r="B17" s="3"/>
      <c r="C17" s="4"/>
      <c r="D17" s="4"/>
      <c r="E17" s="3"/>
      <c r="F17" s="4"/>
      <c r="G17" s="4"/>
      <c r="H17" s="3">
        <v>34579</v>
      </c>
      <c r="I17" s="4">
        <v>34161</v>
      </c>
      <c r="J17" s="4">
        <v>68740</v>
      </c>
      <c r="K17" s="3">
        <v>2595</v>
      </c>
      <c r="L17" s="4">
        <v>1424</v>
      </c>
      <c r="M17" s="4">
        <v>4019</v>
      </c>
      <c r="N17" s="3">
        <v>1</v>
      </c>
      <c r="O17" s="4">
        <v>0</v>
      </c>
      <c r="P17" s="4">
        <v>1</v>
      </c>
      <c r="Q17" s="41">
        <v>0</v>
      </c>
      <c r="R17" s="42">
        <v>0</v>
      </c>
      <c r="S17" s="42">
        <v>0</v>
      </c>
      <c r="T17" s="3">
        <f t="shared" si="0"/>
        <v>37175</v>
      </c>
      <c r="U17" s="194">
        <f t="shared" si="1"/>
        <v>35585</v>
      </c>
      <c r="V17" s="194">
        <f t="shared" si="2"/>
        <v>72760</v>
      </c>
    </row>
    <row r="18" spans="1:22" ht="11.25">
      <c r="A18" s="209">
        <v>2005</v>
      </c>
      <c r="B18" s="3"/>
      <c r="C18" s="4"/>
      <c r="D18" s="4"/>
      <c r="E18" s="3"/>
      <c r="F18" s="4"/>
      <c r="G18" s="4"/>
      <c r="H18" s="3">
        <v>33522</v>
      </c>
      <c r="I18" s="4">
        <v>32747</v>
      </c>
      <c r="J18" s="4">
        <v>66269</v>
      </c>
      <c r="K18" s="3">
        <v>2969</v>
      </c>
      <c r="L18" s="4">
        <v>1766</v>
      </c>
      <c r="M18" s="4">
        <v>4735</v>
      </c>
      <c r="N18" s="3">
        <v>11</v>
      </c>
      <c r="O18" s="4">
        <v>11</v>
      </c>
      <c r="P18" s="4">
        <v>22</v>
      </c>
      <c r="Q18" s="41">
        <v>0</v>
      </c>
      <c r="R18" s="42">
        <v>0</v>
      </c>
      <c r="S18" s="42">
        <v>0</v>
      </c>
      <c r="T18" s="3">
        <f t="shared" si="0"/>
        <v>36502</v>
      </c>
      <c r="U18" s="194">
        <f t="shared" si="1"/>
        <v>34524</v>
      </c>
      <c r="V18" s="194">
        <f t="shared" si="2"/>
        <v>71026</v>
      </c>
    </row>
    <row r="19" spans="1:22" ht="11.25">
      <c r="A19" s="209">
        <v>2004</v>
      </c>
      <c r="B19" s="3"/>
      <c r="C19" s="4"/>
      <c r="D19" s="4"/>
      <c r="E19" s="3"/>
      <c r="F19" s="4"/>
      <c r="G19" s="4"/>
      <c r="H19" s="497">
        <v>31735</v>
      </c>
      <c r="I19" s="498">
        <v>31636</v>
      </c>
      <c r="J19" s="498">
        <v>63371</v>
      </c>
      <c r="K19" s="497">
        <v>3288</v>
      </c>
      <c r="L19" s="498">
        <v>1919</v>
      </c>
      <c r="M19" s="498">
        <v>5207</v>
      </c>
      <c r="N19" s="497">
        <v>631</v>
      </c>
      <c r="O19" s="498">
        <v>507</v>
      </c>
      <c r="P19" s="498">
        <v>1138</v>
      </c>
      <c r="Q19" s="499">
        <v>3</v>
      </c>
      <c r="R19" s="500">
        <v>2</v>
      </c>
      <c r="S19" s="501">
        <v>5</v>
      </c>
      <c r="T19" s="3">
        <f t="shared" si="0"/>
        <v>35657</v>
      </c>
      <c r="U19" s="194">
        <f t="shared" si="1"/>
        <v>34064</v>
      </c>
      <c r="V19" s="194">
        <f t="shared" si="2"/>
        <v>69721</v>
      </c>
    </row>
    <row r="20" spans="1:22" ht="11.25">
      <c r="A20" s="209">
        <v>2003</v>
      </c>
      <c r="B20" s="3"/>
      <c r="C20" s="4"/>
      <c r="D20" s="4"/>
      <c r="E20" s="3"/>
      <c r="F20" s="194"/>
      <c r="G20" s="213"/>
      <c r="H20" s="3">
        <v>4580</v>
      </c>
      <c r="I20" s="194">
        <v>4360</v>
      </c>
      <c r="J20" s="194">
        <v>8940</v>
      </c>
      <c r="K20" s="3">
        <v>2854</v>
      </c>
      <c r="L20" s="194">
        <v>1769</v>
      </c>
      <c r="M20" s="213">
        <v>4623</v>
      </c>
      <c r="N20" s="3">
        <v>26706</v>
      </c>
      <c r="O20" s="194">
        <v>26644</v>
      </c>
      <c r="P20" s="194">
        <v>53350</v>
      </c>
      <c r="Q20" s="41">
        <v>234</v>
      </c>
      <c r="R20" s="58">
        <v>64</v>
      </c>
      <c r="S20" s="214">
        <v>298</v>
      </c>
      <c r="T20" s="3">
        <f t="shared" si="0"/>
        <v>34374</v>
      </c>
      <c r="U20" s="194">
        <f t="shared" si="1"/>
        <v>32837</v>
      </c>
      <c r="V20" s="194">
        <f t="shared" si="2"/>
        <v>67211</v>
      </c>
    </row>
    <row r="21" spans="1:22" ht="11.25">
      <c r="A21" s="209">
        <v>2002</v>
      </c>
      <c r="B21" s="3">
        <v>1</v>
      </c>
      <c r="C21" s="4"/>
      <c r="D21" s="4">
        <v>1</v>
      </c>
      <c r="E21" s="3"/>
      <c r="F21" s="194"/>
      <c r="G21" s="213"/>
      <c r="H21" s="3">
        <v>342</v>
      </c>
      <c r="I21" s="194">
        <v>279</v>
      </c>
      <c r="J21" s="194">
        <v>621</v>
      </c>
      <c r="K21" s="3">
        <v>233</v>
      </c>
      <c r="L21" s="4">
        <v>152</v>
      </c>
      <c r="M21" s="4">
        <v>385</v>
      </c>
      <c r="N21" s="3">
        <v>31999</v>
      </c>
      <c r="O21" s="194">
        <v>31298</v>
      </c>
      <c r="P21" s="213">
        <v>63297</v>
      </c>
      <c r="Q21" s="41">
        <v>1693</v>
      </c>
      <c r="R21" s="58">
        <v>795</v>
      </c>
      <c r="S21" s="214">
        <v>2488</v>
      </c>
      <c r="T21" s="3">
        <f t="shared" si="0"/>
        <v>34268</v>
      </c>
      <c r="U21" s="194">
        <f t="shared" si="1"/>
        <v>32524</v>
      </c>
      <c r="V21" s="194">
        <f t="shared" si="2"/>
        <v>66792</v>
      </c>
    </row>
    <row r="22" spans="1:22" ht="11.25">
      <c r="A22" s="209">
        <v>2001</v>
      </c>
      <c r="B22" s="3"/>
      <c r="C22" s="4"/>
      <c r="D22" s="4"/>
      <c r="E22" s="3"/>
      <c r="F22" s="4"/>
      <c r="G22" s="4"/>
      <c r="H22" s="3">
        <v>8</v>
      </c>
      <c r="I22" s="194">
        <v>8</v>
      </c>
      <c r="J22" s="4">
        <v>16</v>
      </c>
      <c r="K22" s="3">
        <v>47</v>
      </c>
      <c r="L22" s="4">
        <v>41</v>
      </c>
      <c r="M22" s="4">
        <v>88</v>
      </c>
      <c r="N22" s="3">
        <v>32278</v>
      </c>
      <c r="O22" s="4">
        <v>31729</v>
      </c>
      <c r="P22" s="194">
        <v>64007</v>
      </c>
      <c r="Q22" s="41">
        <v>1992</v>
      </c>
      <c r="R22" s="42">
        <v>1005</v>
      </c>
      <c r="S22" s="214">
        <v>2997</v>
      </c>
      <c r="T22" s="3">
        <f t="shared" si="0"/>
        <v>34325</v>
      </c>
      <c r="U22" s="194">
        <f t="shared" si="1"/>
        <v>32783</v>
      </c>
      <c r="V22" s="194">
        <f t="shared" si="2"/>
        <v>67108</v>
      </c>
    </row>
    <row r="23" spans="1:22" ht="11.25">
      <c r="A23" s="209">
        <v>2000</v>
      </c>
      <c r="B23" s="3"/>
      <c r="C23" s="4"/>
      <c r="D23" s="4"/>
      <c r="E23" s="3"/>
      <c r="F23" s="4"/>
      <c r="G23" s="4"/>
      <c r="H23" s="3">
        <v>1</v>
      </c>
      <c r="I23" s="4">
        <v>1</v>
      </c>
      <c r="J23" s="4">
        <v>2</v>
      </c>
      <c r="K23" s="3">
        <v>0</v>
      </c>
      <c r="L23" s="4">
        <v>1</v>
      </c>
      <c r="M23" s="4">
        <v>1</v>
      </c>
      <c r="N23" s="3">
        <v>32689</v>
      </c>
      <c r="O23" s="4">
        <v>32199</v>
      </c>
      <c r="P23" s="194">
        <v>64888</v>
      </c>
      <c r="Q23" s="41">
        <v>2138</v>
      </c>
      <c r="R23" s="42">
        <v>1077</v>
      </c>
      <c r="S23" s="214">
        <v>3215</v>
      </c>
      <c r="T23" s="3">
        <f t="shared" si="0"/>
        <v>34828</v>
      </c>
      <c r="U23" s="194">
        <f t="shared" si="1"/>
        <v>33278</v>
      </c>
      <c r="V23" s="194">
        <f t="shared" si="2"/>
        <v>68106</v>
      </c>
    </row>
    <row r="24" spans="1:22" ht="11.25">
      <c r="A24" s="209">
        <v>1999</v>
      </c>
      <c r="B24" s="3"/>
      <c r="C24" s="4"/>
      <c r="D24" s="4"/>
      <c r="E24" s="3"/>
      <c r="F24" s="4"/>
      <c r="G24" s="4"/>
      <c r="H24" s="215"/>
      <c r="I24" s="154"/>
      <c r="J24" s="154"/>
      <c r="K24" s="3"/>
      <c r="L24" s="4"/>
      <c r="M24" s="4"/>
      <c r="N24" s="3">
        <v>31937</v>
      </c>
      <c r="O24" s="4">
        <v>31814</v>
      </c>
      <c r="P24" s="194">
        <v>63751</v>
      </c>
      <c r="Q24" s="41">
        <v>2010</v>
      </c>
      <c r="R24" s="42">
        <v>1061</v>
      </c>
      <c r="S24" s="214">
        <v>3071</v>
      </c>
      <c r="T24" s="3">
        <f t="shared" si="0"/>
        <v>33947</v>
      </c>
      <c r="U24" s="194">
        <f t="shared" si="1"/>
        <v>32875</v>
      </c>
      <c r="V24" s="194">
        <f t="shared" si="2"/>
        <v>66822</v>
      </c>
    </row>
    <row r="25" spans="1:22" ht="11.25">
      <c r="A25" s="209">
        <v>1998</v>
      </c>
      <c r="B25" s="3"/>
      <c r="C25" s="4"/>
      <c r="D25" s="4"/>
      <c r="E25" s="3"/>
      <c r="F25" s="4"/>
      <c r="G25" s="4"/>
      <c r="H25" s="3"/>
      <c r="I25" s="4"/>
      <c r="J25" s="4"/>
      <c r="K25" s="211"/>
      <c r="L25" s="4"/>
      <c r="M25" s="212"/>
      <c r="N25" s="493">
        <v>31301</v>
      </c>
      <c r="O25" s="494">
        <v>31131</v>
      </c>
      <c r="P25" s="494">
        <v>62432</v>
      </c>
      <c r="Q25" s="502">
        <v>1909</v>
      </c>
      <c r="R25" s="503">
        <v>1067</v>
      </c>
      <c r="S25" s="504">
        <v>2976</v>
      </c>
      <c r="T25" s="3">
        <f t="shared" si="0"/>
        <v>33210</v>
      </c>
      <c r="U25" s="194">
        <f t="shared" si="1"/>
        <v>32198</v>
      </c>
      <c r="V25" s="194">
        <f t="shared" si="2"/>
        <v>65408</v>
      </c>
    </row>
    <row r="26" spans="1:22" ht="11.25">
      <c r="A26" s="209">
        <v>1997</v>
      </c>
      <c r="B26" s="3"/>
      <c r="C26" s="4"/>
      <c r="D26" s="4"/>
      <c r="E26" s="3"/>
      <c r="F26" s="4"/>
      <c r="G26" s="4"/>
      <c r="H26" s="3"/>
      <c r="I26" s="4"/>
      <c r="J26" s="4"/>
      <c r="K26" s="3"/>
      <c r="L26" s="194"/>
      <c r="M26" s="213"/>
      <c r="N26" s="3">
        <v>15495</v>
      </c>
      <c r="O26" s="194">
        <v>12096</v>
      </c>
      <c r="P26" s="194">
        <v>27591</v>
      </c>
      <c r="Q26" s="41">
        <v>1374</v>
      </c>
      <c r="R26" s="58">
        <v>795</v>
      </c>
      <c r="S26" s="214">
        <v>2169</v>
      </c>
      <c r="T26" s="3">
        <f t="shared" si="0"/>
        <v>16869</v>
      </c>
      <c r="U26" s="194">
        <f t="shared" si="1"/>
        <v>12891</v>
      </c>
      <c r="V26" s="194">
        <f t="shared" si="2"/>
        <v>29760</v>
      </c>
    </row>
    <row r="27" spans="1:22" ht="11.25">
      <c r="A27" s="209">
        <v>1996</v>
      </c>
      <c r="B27" s="3"/>
      <c r="C27" s="4"/>
      <c r="D27" s="4"/>
      <c r="E27" s="3"/>
      <c r="F27" s="4"/>
      <c r="G27" s="4"/>
      <c r="H27" s="3"/>
      <c r="I27" s="194"/>
      <c r="J27" s="213"/>
      <c r="K27" s="3"/>
      <c r="L27" s="194"/>
      <c r="M27" s="213"/>
      <c r="N27" s="3">
        <v>6816</v>
      </c>
      <c r="O27" s="194">
        <v>5085</v>
      </c>
      <c r="P27" s="194">
        <v>11901</v>
      </c>
      <c r="Q27" s="41">
        <v>796</v>
      </c>
      <c r="R27" s="58">
        <v>459</v>
      </c>
      <c r="S27" s="214">
        <v>1255</v>
      </c>
      <c r="T27" s="3">
        <f t="shared" si="0"/>
        <v>7612</v>
      </c>
      <c r="U27" s="194">
        <f t="shared" si="1"/>
        <v>5544</v>
      </c>
      <c r="V27" s="194">
        <f t="shared" si="2"/>
        <v>13156</v>
      </c>
    </row>
    <row r="28" spans="1:22" ht="11.25">
      <c r="A28" s="209">
        <v>1995</v>
      </c>
      <c r="B28" s="3"/>
      <c r="C28" s="4"/>
      <c r="D28" s="4"/>
      <c r="E28" s="3"/>
      <c r="F28" s="4"/>
      <c r="G28" s="4"/>
      <c r="H28" s="3"/>
      <c r="I28" s="194"/>
      <c r="J28" s="194"/>
      <c r="K28" s="3"/>
      <c r="L28" s="194"/>
      <c r="M28" s="194"/>
      <c r="N28" s="3">
        <v>2287</v>
      </c>
      <c r="O28" s="194">
        <v>1637</v>
      </c>
      <c r="P28" s="194">
        <v>3924</v>
      </c>
      <c r="Q28" s="41">
        <v>474</v>
      </c>
      <c r="R28" s="58">
        <v>291</v>
      </c>
      <c r="S28" s="58">
        <v>765</v>
      </c>
      <c r="T28" s="3">
        <f t="shared" si="0"/>
        <v>2761</v>
      </c>
      <c r="U28" s="194">
        <f t="shared" si="1"/>
        <v>1928</v>
      </c>
      <c r="V28" s="194">
        <f t="shared" si="2"/>
        <v>4689</v>
      </c>
    </row>
    <row r="29" spans="1:22" ht="11.25">
      <c r="A29" s="209">
        <v>1994</v>
      </c>
      <c r="B29" s="3"/>
      <c r="C29" s="4"/>
      <c r="D29" s="4"/>
      <c r="E29" s="3"/>
      <c r="F29" s="4"/>
      <c r="G29" s="4"/>
      <c r="H29" s="3"/>
      <c r="I29" s="194"/>
      <c r="J29" s="194"/>
      <c r="K29" s="3"/>
      <c r="L29" s="194"/>
      <c r="M29" s="194"/>
      <c r="N29" s="3">
        <v>614</v>
      </c>
      <c r="O29" s="194">
        <v>477</v>
      </c>
      <c r="P29" s="194">
        <v>1091</v>
      </c>
      <c r="Q29" s="41">
        <v>255</v>
      </c>
      <c r="R29" s="58">
        <v>179</v>
      </c>
      <c r="S29" s="58">
        <v>434</v>
      </c>
      <c r="T29" s="3">
        <f t="shared" si="0"/>
        <v>869</v>
      </c>
      <c r="U29" s="194">
        <f t="shared" si="1"/>
        <v>656</v>
      </c>
      <c r="V29" s="194">
        <f t="shared" si="2"/>
        <v>1525</v>
      </c>
    </row>
    <row r="30" spans="1:22" ht="11.25">
      <c r="A30" s="209">
        <v>1993</v>
      </c>
      <c r="B30" s="3"/>
      <c r="C30" s="4"/>
      <c r="D30" s="4"/>
      <c r="E30" s="3"/>
      <c r="F30" s="4"/>
      <c r="G30" s="4"/>
      <c r="H30" s="3"/>
      <c r="I30" s="194"/>
      <c r="J30" s="194"/>
      <c r="K30" s="3"/>
      <c r="L30" s="194"/>
      <c r="M30" s="194"/>
      <c r="N30" s="3">
        <v>227</v>
      </c>
      <c r="O30" s="194">
        <v>194</v>
      </c>
      <c r="P30" s="194">
        <v>421</v>
      </c>
      <c r="Q30" s="41">
        <v>162</v>
      </c>
      <c r="R30" s="58">
        <v>135</v>
      </c>
      <c r="S30" s="58">
        <v>297</v>
      </c>
      <c r="T30" s="3">
        <f t="shared" si="0"/>
        <v>389</v>
      </c>
      <c r="U30" s="194">
        <f t="shared" si="1"/>
        <v>329</v>
      </c>
      <c r="V30" s="194">
        <f t="shared" si="2"/>
        <v>718</v>
      </c>
    </row>
    <row r="31" spans="1:22" ht="11.25">
      <c r="A31" s="209">
        <v>1992</v>
      </c>
      <c r="B31" s="3"/>
      <c r="C31" s="4"/>
      <c r="D31" s="4"/>
      <c r="E31" s="3"/>
      <c r="F31" s="4"/>
      <c r="G31" s="4"/>
      <c r="H31" s="3"/>
      <c r="I31" s="194"/>
      <c r="J31" s="194"/>
      <c r="K31" s="3"/>
      <c r="L31" s="194"/>
      <c r="M31" s="194"/>
      <c r="N31" s="3">
        <v>87</v>
      </c>
      <c r="O31" s="194">
        <v>52</v>
      </c>
      <c r="P31" s="194">
        <v>139</v>
      </c>
      <c r="Q31" s="41">
        <v>87</v>
      </c>
      <c r="R31" s="58">
        <v>71</v>
      </c>
      <c r="S31" s="58">
        <v>158</v>
      </c>
      <c r="T31" s="3">
        <f t="shared" si="0"/>
        <v>174</v>
      </c>
      <c r="U31" s="194">
        <f t="shared" si="1"/>
        <v>123</v>
      </c>
      <c r="V31" s="194">
        <f t="shared" si="2"/>
        <v>297</v>
      </c>
    </row>
    <row r="32" spans="1:22" ht="11.25">
      <c r="A32" s="209">
        <v>1991</v>
      </c>
      <c r="B32" s="3"/>
      <c r="C32" s="4"/>
      <c r="D32" s="4"/>
      <c r="E32" s="3"/>
      <c r="F32" s="4"/>
      <c r="G32" s="4"/>
      <c r="H32" s="3"/>
      <c r="I32" s="194"/>
      <c r="J32" s="194"/>
      <c r="K32" s="3"/>
      <c r="L32" s="194"/>
      <c r="M32" s="194"/>
      <c r="N32" s="241">
        <v>43</v>
      </c>
      <c r="O32" s="240">
        <v>29</v>
      </c>
      <c r="P32" s="240">
        <v>72</v>
      </c>
      <c r="Q32" s="55">
        <v>38</v>
      </c>
      <c r="R32" s="345">
        <v>32</v>
      </c>
      <c r="S32" s="345">
        <v>70</v>
      </c>
      <c r="T32" s="3">
        <f t="shared" si="0"/>
        <v>81</v>
      </c>
      <c r="U32" s="194">
        <f t="shared" si="1"/>
        <v>61</v>
      </c>
      <c r="V32" s="194">
        <f t="shared" si="2"/>
        <v>142</v>
      </c>
    </row>
    <row r="33" spans="1:22" ht="11.25">
      <c r="A33" s="209">
        <v>1990</v>
      </c>
      <c r="B33" s="3"/>
      <c r="C33" s="4"/>
      <c r="D33" s="4"/>
      <c r="E33" s="3"/>
      <c r="F33" s="4"/>
      <c r="G33" s="4"/>
      <c r="H33" s="3"/>
      <c r="I33" s="194"/>
      <c r="J33" s="194"/>
      <c r="K33" s="3"/>
      <c r="L33" s="194"/>
      <c r="M33" s="194"/>
      <c r="N33" s="241">
        <v>23</v>
      </c>
      <c r="O33" s="240">
        <v>20</v>
      </c>
      <c r="P33" s="240">
        <v>43</v>
      </c>
      <c r="Q33" s="55">
        <v>14</v>
      </c>
      <c r="R33" s="345">
        <v>13</v>
      </c>
      <c r="S33" s="345">
        <v>27</v>
      </c>
      <c r="T33" s="3">
        <f t="shared" si="0"/>
        <v>37</v>
      </c>
      <c r="U33" s="194">
        <f t="shared" si="1"/>
        <v>33</v>
      </c>
      <c r="V33" s="194">
        <f t="shared" si="2"/>
        <v>70</v>
      </c>
    </row>
    <row r="34" spans="1:22" ht="11.25">
      <c r="A34" s="209">
        <v>1989</v>
      </c>
      <c r="B34" s="3"/>
      <c r="C34" s="4"/>
      <c r="D34" s="4"/>
      <c r="E34" s="3"/>
      <c r="F34" s="4"/>
      <c r="G34" s="4"/>
      <c r="H34" s="3"/>
      <c r="I34" s="194"/>
      <c r="J34" s="194"/>
      <c r="K34" s="3"/>
      <c r="L34" s="194"/>
      <c r="M34" s="194"/>
      <c r="N34" s="241">
        <v>9</v>
      </c>
      <c r="O34" s="240">
        <v>7</v>
      </c>
      <c r="P34" s="240">
        <v>16</v>
      </c>
      <c r="Q34" s="55">
        <v>10</v>
      </c>
      <c r="R34" s="345">
        <v>7</v>
      </c>
      <c r="S34" s="345">
        <v>17</v>
      </c>
      <c r="T34" s="3">
        <f t="shared" si="0"/>
        <v>19</v>
      </c>
      <c r="U34" s="194">
        <f t="shared" si="1"/>
        <v>14</v>
      </c>
      <c r="V34" s="194">
        <f t="shared" si="2"/>
        <v>33</v>
      </c>
    </row>
    <row r="35" spans="1:22" ht="11.25">
      <c r="A35" s="209">
        <v>1988</v>
      </c>
      <c r="B35" s="3"/>
      <c r="C35" s="4"/>
      <c r="D35" s="4"/>
      <c r="E35" s="3"/>
      <c r="F35" s="4"/>
      <c r="G35" s="4"/>
      <c r="H35" s="3"/>
      <c r="I35" s="194"/>
      <c r="J35" s="194"/>
      <c r="K35" s="3"/>
      <c r="L35" s="194"/>
      <c r="M35" s="194"/>
      <c r="N35" s="241">
        <v>4</v>
      </c>
      <c r="O35" s="240">
        <v>7</v>
      </c>
      <c r="P35" s="240">
        <v>11</v>
      </c>
      <c r="Q35" s="55">
        <v>10</v>
      </c>
      <c r="R35" s="345">
        <v>1</v>
      </c>
      <c r="S35" s="345">
        <v>11</v>
      </c>
      <c r="T35" s="3">
        <f t="shared" si="0"/>
        <v>14</v>
      </c>
      <c r="U35" s="194">
        <f t="shared" si="1"/>
        <v>8</v>
      </c>
      <c r="V35" s="194">
        <f t="shared" si="2"/>
        <v>22</v>
      </c>
    </row>
    <row r="36" spans="1:22" ht="11.25">
      <c r="A36" s="209">
        <v>1987</v>
      </c>
      <c r="B36" s="3"/>
      <c r="C36" s="4"/>
      <c r="D36" s="4"/>
      <c r="E36" s="3"/>
      <c r="F36" s="4"/>
      <c r="G36" s="4"/>
      <c r="H36" s="3"/>
      <c r="I36" s="194"/>
      <c r="J36" s="194"/>
      <c r="K36" s="3"/>
      <c r="L36" s="194"/>
      <c r="M36" s="194"/>
      <c r="N36" s="241">
        <v>4</v>
      </c>
      <c r="O36" s="240">
        <v>5</v>
      </c>
      <c r="P36" s="240">
        <v>9</v>
      </c>
      <c r="Q36" s="55">
        <v>4</v>
      </c>
      <c r="R36" s="345">
        <v>5</v>
      </c>
      <c r="S36" s="345">
        <v>9</v>
      </c>
      <c r="T36" s="3">
        <f t="shared" si="0"/>
        <v>8</v>
      </c>
      <c r="U36" s="194">
        <f t="shared" si="1"/>
        <v>10</v>
      </c>
      <c r="V36" s="194">
        <f t="shared" si="2"/>
        <v>18</v>
      </c>
    </row>
    <row r="37" spans="1:22" ht="11.25">
      <c r="A37" s="209">
        <v>1986</v>
      </c>
      <c r="B37" s="3"/>
      <c r="C37" s="4"/>
      <c r="D37" s="4"/>
      <c r="E37" s="3"/>
      <c r="F37" s="4"/>
      <c r="G37" s="4"/>
      <c r="H37" s="3"/>
      <c r="I37" s="194"/>
      <c r="J37" s="194"/>
      <c r="K37" s="3"/>
      <c r="L37" s="194"/>
      <c r="M37" s="194"/>
      <c r="N37" s="241">
        <v>7</v>
      </c>
      <c r="O37" s="240">
        <v>7</v>
      </c>
      <c r="P37" s="240">
        <v>14</v>
      </c>
      <c r="Q37" s="55">
        <v>0</v>
      </c>
      <c r="R37" s="345">
        <v>0</v>
      </c>
      <c r="S37" s="345">
        <v>0</v>
      </c>
      <c r="T37" s="3">
        <f t="shared" si="0"/>
        <v>7</v>
      </c>
      <c r="U37" s="194">
        <f t="shared" si="1"/>
        <v>7</v>
      </c>
      <c r="V37" s="194">
        <f t="shared" si="2"/>
        <v>14</v>
      </c>
    </row>
    <row r="38" spans="1:22" ht="12" customHeight="1">
      <c r="A38" s="209">
        <v>1985</v>
      </c>
      <c r="B38" s="3"/>
      <c r="C38" s="4"/>
      <c r="D38" s="4"/>
      <c r="E38" s="3"/>
      <c r="F38" s="4"/>
      <c r="G38" s="4"/>
      <c r="H38" s="3"/>
      <c r="I38" s="194"/>
      <c r="J38" s="194"/>
      <c r="K38" s="3"/>
      <c r="L38" s="194"/>
      <c r="M38" s="194"/>
      <c r="N38" s="241">
        <v>2</v>
      </c>
      <c r="O38" s="240">
        <v>3</v>
      </c>
      <c r="P38" s="240">
        <v>5</v>
      </c>
      <c r="Q38" s="55">
        <v>0</v>
      </c>
      <c r="R38" s="345">
        <v>0</v>
      </c>
      <c r="S38" s="345">
        <v>0</v>
      </c>
      <c r="T38" s="3">
        <f t="shared" si="0"/>
        <v>2</v>
      </c>
      <c r="U38" s="194">
        <f t="shared" si="1"/>
        <v>3</v>
      </c>
      <c r="V38" s="194">
        <f t="shared" si="2"/>
        <v>5</v>
      </c>
    </row>
    <row r="39" spans="1:22" ht="12" customHeight="1">
      <c r="A39" s="209">
        <v>1984</v>
      </c>
      <c r="B39" s="3"/>
      <c r="C39" s="4"/>
      <c r="D39" s="4"/>
      <c r="E39" s="3"/>
      <c r="F39" s="4"/>
      <c r="G39" s="4"/>
      <c r="H39" s="3"/>
      <c r="I39" s="194"/>
      <c r="J39" s="194"/>
      <c r="K39" s="3"/>
      <c r="L39" s="194"/>
      <c r="M39" s="194"/>
      <c r="N39" s="241">
        <v>6</v>
      </c>
      <c r="O39" s="240">
        <v>3</v>
      </c>
      <c r="P39" s="240">
        <v>9</v>
      </c>
      <c r="Q39" s="55">
        <v>1</v>
      </c>
      <c r="R39" s="345">
        <v>0</v>
      </c>
      <c r="S39" s="345">
        <v>1</v>
      </c>
      <c r="T39" s="3">
        <f t="shared" si="0"/>
        <v>7</v>
      </c>
      <c r="U39" s="194">
        <f t="shared" si="1"/>
        <v>3</v>
      </c>
      <c r="V39" s="194">
        <f t="shared" si="2"/>
        <v>10</v>
      </c>
    </row>
    <row r="40" spans="1:22" ht="12" customHeight="1">
      <c r="A40" s="209">
        <v>1983</v>
      </c>
      <c r="B40" s="3"/>
      <c r="C40" s="4"/>
      <c r="D40" s="4"/>
      <c r="E40" s="3"/>
      <c r="F40" s="4"/>
      <c r="G40" s="4"/>
      <c r="H40" s="3"/>
      <c r="I40" s="194"/>
      <c r="J40" s="194"/>
      <c r="K40" s="3"/>
      <c r="L40" s="194"/>
      <c r="M40" s="194"/>
      <c r="N40" s="241">
        <v>3</v>
      </c>
      <c r="O40" s="240">
        <v>2</v>
      </c>
      <c r="P40" s="240">
        <v>5</v>
      </c>
      <c r="Q40" s="55">
        <v>2</v>
      </c>
      <c r="R40" s="345">
        <v>1</v>
      </c>
      <c r="S40" s="345">
        <v>3</v>
      </c>
      <c r="T40" s="3">
        <f t="shared" si="0"/>
        <v>5</v>
      </c>
      <c r="U40" s="194">
        <f t="shared" si="1"/>
        <v>3</v>
      </c>
      <c r="V40" s="194">
        <f t="shared" si="2"/>
        <v>8</v>
      </c>
    </row>
    <row r="41" spans="1:22" ht="12" customHeight="1">
      <c r="A41" s="209">
        <v>1982</v>
      </c>
      <c r="B41" s="3"/>
      <c r="C41" s="4"/>
      <c r="D41" s="4"/>
      <c r="E41" s="3"/>
      <c r="F41" s="4"/>
      <c r="G41" s="4"/>
      <c r="H41" s="3"/>
      <c r="I41" s="194"/>
      <c r="J41" s="194"/>
      <c r="K41" s="3"/>
      <c r="L41" s="194"/>
      <c r="M41" s="194"/>
      <c r="N41" s="241">
        <v>3</v>
      </c>
      <c r="O41" s="240">
        <v>9</v>
      </c>
      <c r="P41" s="240">
        <v>12</v>
      </c>
      <c r="Q41" s="55">
        <v>1</v>
      </c>
      <c r="R41" s="345">
        <v>0</v>
      </c>
      <c r="S41" s="345">
        <v>1</v>
      </c>
      <c r="T41" s="3">
        <f t="shared" si="0"/>
        <v>4</v>
      </c>
      <c r="U41" s="194">
        <f t="shared" si="1"/>
        <v>9</v>
      </c>
      <c r="V41" s="194">
        <f t="shared" si="2"/>
        <v>13</v>
      </c>
    </row>
    <row r="42" spans="1:22" ht="12" customHeight="1">
      <c r="A42" s="209">
        <v>1981</v>
      </c>
      <c r="B42" s="3"/>
      <c r="C42" s="4"/>
      <c r="D42" s="4"/>
      <c r="E42" s="3"/>
      <c r="F42" s="4"/>
      <c r="G42" s="4"/>
      <c r="H42" s="3"/>
      <c r="I42" s="194"/>
      <c r="J42" s="194"/>
      <c r="K42" s="3"/>
      <c r="L42" s="194"/>
      <c r="M42" s="194"/>
      <c r="N42" s="241">
        <v>4</v>
      </c>
      <c r="O42" s="240">
        <v>8</v>
      </c>
      <c r="P42" s="240">
        <v>12</v>
      </c>
      <c r="Q42" s="55">
        <v>2</v>
      </c>
      <c r="R42" s="345">
        <v>0</v>
      </c>
      <c r="S42" s="345">
        <v>2</v>
      </c>
      <c r="T42" s="3">
        <f t="shared" si="0"/>
        <v>6</v>
      </c>
      <c r="U42" s="194">
        <f t="shared" si="1"/>
        <v>8</v>
      </c>
      <c r="V42" s="194">
        <f t="shared" si="2"/>
        <v>14</v>
      </c>
    </row>
    <row r="43" spans="1:22" ht="12" customHeight="1">
      <c r="A43" s="209">
        <v>1980</v>
      </c>
      <c r="B43" s="3"/>
      <c r="C43" s="4"/>
      <c r="D43" s="4"/>
      <c r="E43" s="3"/>
      <c r="F43" s="4"/>
      <c r="G43" s="4"/>
      <c r="H43" s="3"/>
      <c r="I43" s="194"/>
      <c r="J43" s="194"/>
      <c r="K43" s="3"/>
      <c r="L43" s="194"/>
      <c r="M43" s="194"/>
      <c r="N43" s="241">
        <v>4</v>
      </c>
      <c r="O43" s="240">
        <v>6</v>
      </c>
      <c r="P43" s="240">
        <v>10</v>
      </c>
      <c r="Q43" s="55">
        <v>0</v>
      </c>
      <c r="R43" s="345">
        <v>0</v>
      </c>
      <c r="S43" s="345">
        <v>0</v>
      </c>
      <c r="T43" s="3">
        <f t="shared" si="0"/>
        <v>4</v>
      </c>
      <c r="U43" s="194">
        <f t="shared" si="1"/>
        <v>6</v>
      </c>
      <c r="V43" s="194">
        <f t="shared" si="2"/>
        <v>10</v>
      </c>
    </row>
    <row r="44" spans="1:22" ht="12" customHeight="1">
      <c r="A44" s="209">
        <v>1979</v>
      </c>
      <c r="B44" s="3"/>
      <c r="C44" s="4"/>
      <c r="D44" s="4"/>
      <c r="E44" s="3"/>
      <c r="F44" s="4"/>
      <c r="G44" s="4"/>
      <c r="H44" s="3"/>
      <c r="I44" s="194"/>
      <c r="J44" s="194"/>
      <c r="K44" s="3"/>
      <c r="L44" s="194"/>
      <c r="M44" s="194"/>
      <c r="N44" s="241">
        <v>1</v>
      </c>
      <c r="O44" s="240">
        <v>3</v>
      </c>
      <c r="P44" s="240">
        <v>4</v>
      </c>
      <c r="Q44" s="55">
        <v>0</v>
      </c>
      <c r="R44" s="345">
        <v>1</v>
      </c>
      <c r="S44" s="345">
        <v>1</v>
      </c>
      <c r="T44" s="3">
        <f t="shared" si="0"/>
        <v>1</v>
      </c>
      <c r="U44" s="194">
        <f t="shared" si="1"/>
        <v>4</v>
      </c>
      <c r="V44" s="194">
        <f t="shared" si="2"/>
        <v>5</v>
      </c>
    </row>
    <row r="45" spans="1:22" ht="12" customHeight="1">
      <c r="A45" s="209">
        <v>1978</v>
      </c>
      <c r="B45" s="3"/>
      <c r="C45" s="4"/>
      <c r="D45" s="4"/>
      <c r="E45" s="3"/>
      <c r="F45" s="4"/>
      <c r="G45" s="4"/>
      <c r="H45" s="3"/>
      <c r="I45" s="194"/>
      <c r="J45" s="194"/>
      <c r="K45" s="3"/>
      <c r="L45" s="194"/>
      <c r="M45" s="194"/>
      <c r="N45" s="241">
        <v>1</v>
      </c>
      <c r="O45" s="240">
        <v>3</v>
      </c>
      <c r="P45" s="240">
        <v>4</v>
      </c>
      <c r="Q45" s="55">
        <v>1</v>
      </c>
      <c r="R45" s="345">
        <v>1</v>
      </c>
      <c r="S45" s="345">
        <v>2</v>
      </c>
      <c r="T45" s="3">
        <f t="shared" si="0"/>
        <v>2</v>
      </c>
      <c r="U45" s="194">
        <f t="shared" si="1"/>
        <v>4</v>
      </c>
      <c r="V45" s="194">
        <f t="shared" si="2"/>
        <v>6</v>
      </c>
    </row>
    <row r="46" spans="1:22" ht="12" customHeight="1">
      <c r="A46" s="209">
        <v>1977</v>
      </c>
      <c r="B46" s="3"/>
      <c r="C46" s="4"/>
      <c r="D46" s="4"/>
      <c r="E46" s="3"/>
      <c r="F46" s="4"/>
      <c r="G46" s="4"/>
      <c r="H46" s="3"/>
      <c r="I46" s="194"/>
      <c r="J46" s="194"/>
      <c r="K46" s="3"/>
      <c r="L46" s="194"/>
      <c r="M46" s="194"/>
      <c r="N46" s="241">
        <v>1</v>
      </c>
      <c r="O46" s="240">
        <v>0</v>
      </c>
      <c r="P46" s="240">
        <v>1</v>
      </c>
      <c r="Q46" s="55">
        <v>0</v>
      </c>
      <c r="R46" s="345">
        <v>1</v>
      </c>
      <c r="S46" s="345">
        <v>1</v>
      </c>
      <c r="T46" s="3">
        <f t="shared" si="0"/>
        <v>1</v>
      </c>
      <c r="U46" s="194">
        <f t="shared" si="1"/>
        <v>1</v>
      </c>
      <c r="V46" s="194">
        <f t="shared" si="2"/>
        <v>2</v>
      </c>
    </row>
    <row r="47" spans="1:22" ht="12" customHeight="1">
      <c r="A47" s="209">
        <v>1976</v>
      </c>
      <c r="B47" s="3"/>
      <c r="C47" s="4"/>
      <c r="D47" s="4"/>
      <c r="E47" s="3"/>
      <c r="F47" s="4"/>
      <c r="G47" s="4"/>
      <c r="H47" s="3"/>
      <c r="I47" s="194"/>
      <c r="J47" s="194"/>
      <c r="K47" s="3"/>
      <c r="L47" s="194"/>
      <c r="M47" s="194"/>
      <c r="N47" s="241">
        <v>0</v>
      </c>
      <c r="O47" s="240">
        <v>5</v>
      </c>
      <c r="P47" s="240">
        <v>5</v>
      </c>
      <c r="Q47" s="55">
        <v>0</v>
      </c>
      <c r="R47" s="345">
        <v>2</v>
      </c>
      <c r="S47" s="345">
        <v>2</v>
      </c>
      <c r="T47" s="3">
        <f t="shared" si="0"/>
        <v>0</v>
      </c>
      <c r="U47" s="194">
        <f t="shared" si="1"/>
        <v>7</v>
      </c>
      <c r="V47" s="194">
        <f t="shared" si="2"/>
        <v>7</v>
      </c>
    </row>
    <row r="48" spans="1:22" ht="12" customHeight="1">
      <c r="A48" s="209">
        <v>1975</v>
      </c>
      <c r="B48" s="3"/>
      <c r="C48" s="4"/>
      <c r="D48" s="4"/>
      <c r="E48" s="3"/>
      <c r="F48" s="4"/>
      <c r="G48" s="4"/>
      <c r="H48" s="3"/>
      <c r="I48" s="194"/>
      <c r="J48" s="194"/>
      <c r="K48" s="3"/>
      <c r="L48" s="194"/>
      <c r="M48" s="194"/>
      <c r="N48" s="241">
        <v>2</v>
      </c>
      <c r="O48" s="240">
        <v>1</v>
      </c>
      <c r="P48" s="240">
        <v>3</v>
      </c>
      <c r="Q48" s="55">
        <v>2</v>
      </c>
      <c r="R48" s="345">
        <v>1</v>
      </c>
      <c r="S48" s="345">
        <v>3</v>
      </c>
      <c r="T48" s="3">
        <f t="shared" si="0"/>
        <v>4</v>
      </c>
      <c r="U48" s="194">
        <f t="shared" si="1"/>
        <v>2</v>
      </c>
      <c r="V48" s="194">
        <f t="shared" si="2"/>
        <v>6</v>
      </c>
    </row>
    <row r="49" spans="1:22" ht="12" customHeight="1">
      <c r="A49" s="209">
        <v>1974</v>
      </c>
      <c r="B49" s="3"/>
      <c r="C49" s="4"/>
      <c r="D49" s="4"/>
      <c r="E49" s="3"/>
      <c r="F49" s="4"/>
      <c r="G49" s="4"/>
      <c r="H49" s="3"/>
      <c r="I49" s="194"/>
      <c r="J49" s="194"/>
      <c r="K49" s="3"/>
      <c r="L49" s="194"/>
      <c r="M49" s="194"/>
      <c r="N49" s="241">
        <v>2</v>
      </c>
      <c r="O49" s="240">
        <v>2</v>
      </c>
      <c r="P49" s="240">
        <v>4</v>
      </c>
      <c r="Q49" s="55">
        <v>3</v>
      </c>
      <c r="R49" s="345">
        <v>1</v>
      </c>
      <c r="S49" s="345">
        <v>4</v>
      </c>
      <c r="T49" s="3">
        <f t="shared" si="0"/>
        <v>5</v>
      </c>
      <c r="U49" s="194">
        <f t="shared" si="1"/>
        <v>3</v>
      </c>
      <c r="V49" s="194">
        <f t="shared" si="2"/>
        <v>8</v>
      </c>
    </row>
    <row r="50" spans="1:22" ht="12" customHeight="1">
      <c r="A50" s="209">
        <v>1973</v>
      </c>
      <c r="B50" s="3"/>
      <c r="C50" s="4"/>
      <c r="D50" s="4"/>
      <c r="E50" s="3"/>
      <c r="F50" s="4"/>
      <c r="G50" s="4"/>
      <c r="H50" s="3"/>
      <c r="I50" s="194"/>
      <c r="J50" s="194"/>
      <c r="K50" s="3"/>
      <c r="L50" s="194"/>
      <c r="M50" s="194"/>
      <c r="N50" s="241">
        <v>1</v>
      </c>
      <c r="O50" s="240">
        <v>3</v>
      </c>
      <c r="P50" s="240">
        <v>4</v>
      </c>
      <c r="Q50" s="55">
        <v>2</v>
      </c>
      <c r="R50" s="345">
        <v>0</v>
      </c>
      <c r="S50" s="345">
        <v>2</v>
      </c>
      <c r="T50" s="3">
        <f t="shared" si="0"/>
        <v>3</v>
      </c>
      <c r="U50" s="194">
        <f t="shared" si="1"/>
        <v>3</v>
      </c>
      <c r="V50" s="194">
        <f t="shared" si="2"/>
        <v>6</v>
      </c>
    </row>
    <row r="51" spans="1:22" ht="12" customHeight="1">
      <c r="A51" s="209">
        <v>1972</v>
      </c>
      <c r="B51" s="3"/>
      <c r="C51" s="4"/>
      <c r="D51" s="4"/>
      <c r="E51" s="3"/>
      <c r="F51" s="4"/>
      <c r="G51" s="4"/>
      <c r="H51" s="3"/>
      <c r="I51" s="194"/>
      <c r="J51" s="194"/>
      <c r="K51" s="3"/>
      <c r="L51" s="194"/>
      <c r="M51" s="194"/>
      <c r="N51" s="241">
        <v>1</v>
      </c>
      <c r="O51" s="240">
        <v>2</v>
      </c>
      <c r="P51" s="240">
        <v>3</v>
      </c>
      <c r="Q51" s="55">
        <v>1</v>
      </c>
      <c r="R51" s="345">
        <v>1</v>
      </c>
      <c r="S51" s="345">
        <v>2</v>
      </c>
      <c r="T51" s="3">
        <f t="shared" si="0"/>
        <v>2</v>
      </c>
      <c r="U51" s="194">
        <f t="shared" si="1"/>
        <v>3</v>
      </c>
      <c r="V51" s="194">
        <f t="shared" si="2"/>
        <v>5</v>
      </c>
    </row>
    <row r="52" spans="1:22" ht="12" customHeight="1">
      <c r="A52" s="209">
        <v>1971</v>
      </c>
      <c r="B52" s="3"/>
      <c r="C52" s="4"/>
      <c r="D52" s="4"/>
      <c r="E52" s="3"/>
      <c r="F52" s="4"/>
      <c r="G52" s="4"/>
      <c r="H52" s="3"/>
      <c r="I52" s="194"/>
      <c r="J52" s="194"/>
      <c r="K52" s="3"/>
      <c r="L52" s="194"/>
      <c r="M52" s="194"/>
      <c r="N52" s="241">
        <v>2</v>
      </c>
      <c r="O52" s="240">
        <v>1</v>
      </c>
      <c r="P52" s="240">
        <v>3</v>
      </c>
      <c r="Q52" s="55">
        <v>1</v>
      </c>
      <c r="R52" s="345">
        <v>0</v>
      </c>
      <c r="S52" s="345">
        <v>1</v>
      </c>
      <c r="T52" s="3">
        <f t="shared" si="0"/>
        <v>3</v>
      </c>
      <c r="U52" s="194">
        <f t="shared" si="1"/>
        <v>1</v>
      </c>
      <c r="V52" s="194">
        <f t="shared" si="2"/>
        <v>4</v>
      </c>
    </row>
    <row r="53" spans="1:22" ht="12" customHeight="1">
      <c r="A53" s="209">
        <v>1970</v>
      </c>
      <c r="B53" s="3"/>
      <c r="C53" s="4"/>
      <c r="D53" s="4"/>
      <c r="E53" s="3"/>
      <c r="F53" s="4"/>
      <c r="G53" s="4"/>
      <c r="H53" s="3"/>
      <c r="I53" s="194"/>
      <c r="J53" s="194"/>
      <c r="K53" s="3"/>
      <c r="L53" s="194"/>
      <c r="M53" s="194"/>
      <c r="N53" s="241">
        <v>1</v>
      </c>
      <c r="O53" s="240">
        <v>2</v>
      </c>
      <c r="P53" s="240">
        <v>3</v>
      </c>
      <c r="Q53" s="55">
        <v>0</v>
      </c>
      <c r="R53" s="345">
        <v>0</v>
      </c>
      <c r="S53" s="345">
        <v>0</v>
      </c>
      <c r="T53" s="3">
        <f t="shared" si="0"/>
        <v>1</v>
      </c>
      <c r="U53" s="194">
        <f t="shared" si="1"/>
        <v>2</v>
      </c>
      <c r="V53" s="194">
        <f t="shared" si="2"/>
        <v>3</v>
      </c>
    </row>
    <row r="54" spans="1:22" ht="12" customHeight="1">
      <c r="A54" s="209">
        <v>1969</v>
      </c>
      <c r="B54" s="3"/>
      <c r="C54" s="4"/>
      <c r="D54" s="4"/>
      <c r="E54" s="3"/>
      <c r="F54" s="4"/>
      <c r="G54" s="4"/>
      <c r="H54" s="3"/>
      <c r="I54" s="194"/>
      <c r="J54" s="194"/>
      <c r="K54" s="3"/>
      <c r="L54" s="194"/>
      <c r="M54" s="194"/>
      <c r="N54" s="241">
        <v>3</v>
      </c>
      <c r="O54" s="240">
        <v>2</v>
      </c>
      <c r="P54" s="240">
        <v>5</v>
      </c>
      <c r="Q54" s="55">
        <v>2</v>
      </c>
      <c r="R54" s="345">
        <v>1</v>
      </c>
      <c r="S54" s="345">
        <v>3</v>
      </c>
      <c r="T54" s="3">
        <f t="shared" si="0"/>
        <v>5</v>
      </c>
      <c r="U54" s="194">
        <f t="shared" si="1"/>
        <v>3</v>
      </c>
      <c r="V54" s="194">
        <f t="shared" si="2"/>
        <v>8</v>
      </c>
    </row>
    <row r="55" spans="1:22" ht="12" customHeight="1">
      <c r="A55" s="209">
        <v>1968</v>
      </c>
      <c r="B55" s="3"/>
      <c r="C55" s="4"/>
      <c r="D55" s="4"/>
      <c r="E55" s="3"/>
      <c r="F55" s="4"/>
      <c r="G55" s="4"/>
      <c r="H55" s="3"/>
      <c r="I55" s="194"/>
      <c r="J55" s="194"/>
      <c r="K55" s="3"/>
      <c r="L55" s="194"/>
      <c r="M55" s="194"/>
      <c r="N55" s="241">
        <v>2</v>
      </c>
      <c r="O55" s="240">
        <v>4</v>
      </c>
      <c r="P55" s="240">
        <v>6</v>
      </c>
      <c r="Q55" s="55">
        <v>2</v>
      </c>
      <c r="R55" s="345">
        <v>3</v>
      </c>
      <c r="S55" s="345">
        <v>5</v>
      </c>
      <c r="T55" s="3">
        <f t="shared" si="0"/>
        <v>4</v>
      </c>
      <c r="U55" s="194">
        <f t="shared" si="1"/>
        <v>7</v>
      </c>
      <c r="V55" s="194">
        <f t="shared" si="2"/>
        <v>11</v>
      </c>
    </row>
    <row r="56" spans="1:22" ht="12" customHeight="1">
      <c r="A56" s="209">
        <v>1967</v>
      </c>
      <c r="B56" s="3"/>
      <c r="C56" s="4"/>
      <c r="D56" s="4"/>
      <c r="E56" s="3"/>
      <c r="F56" s="4"/>
      <c r="G56" s="4"/>
      <c r="H56" s="3"/>
      <c r="I56" s="194"/>
      <c r="J56" s="194"/>
      <c r="K56" s="3"/>
      <c r="L56" s="194"/>
      <c r="M56" s="194"/>
      <c r="N56" s="241">
        <v>0</v>
      </c>
      <c r="O56" s="240">
        <v>1</v>
      </c>
      <c r="P56" s="240">
        <v>1</v>
      </c>
      <c r="Q56" s="55">
        <v>0</v>
      </c>
      <c r="R56" s="345">
        <v>2</v>
      </c>
      <c r="S56" s="345">
        <v>2</v>
      </c>
      <c r="T56" s="3">
        <f t="shared" si="0"/>
        <v>0</v>
      </c>
      <c r="U56" s="194">
        <f t="shared" si="1"/>
        <v>3</v>
      </c>
      <c r="V56" s="194">
        <f t="shared" si="2"/>
        <v>3</v>
      </c>
    </row>
    <row r="57" spans="1:22" ht="12" customHeight="1">
      <c r="A57" s="209">
        <v>1966</v>
      </c>
      <c r="B57" s="3"/>
      <c r="C57" s="4"/>
      <c r="D57" s="4"/>
      <c r="E57" s="3"/>
      <c r="F57" s="4"/>
      <c r="G57" s="4"/>
      <c r="H57" s="3"/>
      <c r="I57" s="194"/>
      <c r="J57" s="194"/>
      <c r="K57" s="3"/>
      <c r="L57" s="194"/>
      <c r="M57" s="194"/>
      <c r="N57" s="241">
        <v>1</v>
      </c>
      <c r="O57" s="240">
        <v>3</v>
      </c>
      <c r="P57" s="240">
        <v>4</v>
      </c>
      <c r="Q57" s="55">
        <v>1</v>
      </c>
      <c r="R57" s="345">
        <v>0</v>
      </c>
      <c r="S57" s="345">
        <v>1</v>
      </c>
      <c r="T57" s="3">
        <f t="shared" si="0"/>
        <v>2</v>
      </c>
      <c r="U57" s="194">
        <f t="shared" si="1"/>
        <v>3</v>
      </c>
      <c r="V57" s="194">
        <f t="shared" si="2"/>
        <v>5</v>
      </c>
    </row>
    <row r="58" spans="1:22" ht="12" customHeight="1">
      <c r="A58" s="209">
        <v>1965</v>
      </c>
      <c r="B58" s="3"/>
      <c r="C58" s="4"/>
      <c r="D58" s="4"/>
      <c r="E58" s="3"/>
      <c r="F58" s="4"/>
      <c r="G58" s="4"/>
      <c r="H58" s="3"/>
      <c r="I58" s="194"/>
      <c r="J58" s="194"/>
      <c r="K58" s="3"/>
      <c r="L58" s="194"/>
      <c r="M58" s="194"/>
      <c r="N58" s="241">
        <v>0</v>
      </c>
      <c r="O58" s="240">
        <v>1</v>
      </c>
      <c r="P58" s="240">
        <v>1</v>
      </c>
      <c r="Q58" s="55">
        <v>2</v>
      </c>
      <c r="R58" s="345">
        <v>1</v>
      </c>
      <c r="S58" s="345">
        <v>3</v>
      </c>
      <c r="T58" s="3">
        <f t="shared" si="0"/>
        <v>2</v>
      </c>
      <c r="U58" s="194">
        <f t="shared" si="1"/>
        <v>2</v>
      </c>
      <c r="V58" s="194">
        <f t="shared" si="2"/>
        <v>4</v>
      </c>
    </row>
    <row r="59" spans="1:22" ht="12" customHeight="1">
      <c r="A59" s="209">
        <v>1964</v>
      </c>
      <c r="B59" s="3"/>
      <c r="C59" s="4"/>
      <c r="D59" s="4"/>
      <c r="E59" s="3"/>
      <c r="F59" s="4"/>
      <c r="G59" s="4"/>
      <c r="H59" s="3"/>
      <c r="I59" s="194"/>
      <c r="J59" s="194"/>
      <c r="K59" s="3"/>
      <c r="L59" s="194"/>
      <c r="M59" s="194"/>
      <c r="N59" s="241">
        <v>1</v>
      </c>
      <c r="O59" s="240">
        <v>0</v>
      </c>
      <c r="P59" s="240">
        <v>1</v>
      </c>
      <c r="Q59" s="55">
        <v>2</v>
      </c>
      <c r="R59" s="345">
        <v>0</v>
      </c>
      <c r="S59" s="345">
        <v>2</v>
      </c>
      <c r="T59" s="3">
        <f t="shared" si="0"/>
        <v>3</v>
      </c>
      <c r="U59" s="194">
        <f t="shared" si="1"/>
        <v>0</v>
      </c>
      <c r="V59" s="194">
        <f t="shared" si="2"/>
        <v>3</v>
      </c>
    </row>
    <row r="60" spans="1:22" ht="12" customHeight="1">
      <c r="A60" s="209">
        <v>1963</v>
      </c>
      <c r="B60" s="3"/>
      <c r="C60" s="4"/>
      <c r="D60" s="4"/>
      <c r="E60" s="3"/>
      <c r="F60" s="4"/>
      <c r="G60" s="4"/>
      <c r="H60" s="3"/>
      <c r="I60" s="194"/>
      <c r="J60" s="194"/>
      <c r="K60" s="3"/>
      <c r="L60" s="194"/>
      <c r="M60" s="194"/>
      <c r="N60" s="241">
        <v>0</v>
      </c>
      <c r="O60" s="240">
        <v>1</v>
      </c>
      <c r="P60" s="240">
        <v>1</v>
      </c>
      <c r="Q60" s="55">
        <v>2</v>
      </c>
      <c r="R60" s="345">
        <v>1</v>
      </c>
      <c r="S60" s="345">
        <v>3</v>
      </c>
      <c r="T60" s="3">
        <f t="shared" si="0"/>
        <v>2</v>
      </c>
      <c r="U60" s="194">
        <f t="shared" si="1"/>
        <v>2</v>
      </c>
      <c r="V60" s="194">
        <f t="shared" si="2"/>
        <v>4</v>
      </c>
    </row>
    <row r="61" spans="1:22" ht="12" customHeight="1">
      <c r="A61" s="209">
        <v>1962</v>
      </c>
      <c r="B61" s="3"/>
      <c r="C61" s="4"/>
      <c r="D61" s="4"/>
      <c r="E61" s="3"/>
      <c r="F61" s="4"/>
      <c r="G61" s="4"/>
      <c r="H61" s="3"/>
      <c r="I61" s="194"/>
      <c r="J61" s="194"/>
      <c r="K61" s="3"/>
      <c r="L61" s="194"/>
      <c r="M61" s="194"/>
      <c r="N61" s="241">
        <v>1</v>
      </c>
      <c r="O61" s="240">
        <v>2</v>
      </c>
      <c r="P61" s="240">
        <v>3</v>
      </c>
      <c r="Q61" s="55">
        <v>1</v>
      </c>
      <c r="R61" s="345">
        <v>1</v>
      </c>
      <c r="S61" s="345">
        <v>2</v>
      </c>
      <c r="T61" s="3">
        <f t="shared" si="0"/>
        <v>2</v>
      </c>
      <c r="U61" s="194">
        <f t="shared" si="1"/>
        <v>3</v>
      </c>
      <c r="V61" s="194">
        <f t="shared" si="2"/>
        <v>5</v>
      </c>
    </row>
    <row r="62" spans="1:22" ht="12" customHeight="1">
      <c r="A62" s="209">
        <v>1961</v>
      </c>
      <c r="B62" s="3"/>
      <c r="C62" s="4"/>
      <c r="D62" s="4"/>
      <c r="E62" s="3"/>
      <c r="F62" s="4"/>
      <c r="G62" s="4"/>
      <c r="H62" s="3"/>
      <c r="I62" s="194"/>
      <c r="J62" s="194"/>
      <c r="K62" s="3"/>
      <c r="L62" s="194"/>
      <c r="M62" s="194"/>
      <c r="N62" s="241">
        <v>0</v>
      </c>
      <c r="O62" s="240">
        <v>0</v>
      </c>
      <c r="P62" s="240">
        <v>0</v>
      </c>
      <c r="Q62" s="55">
        <v>3</v>
      </c>
      <c r="R62" s="345">
        <v>1</v>
      </c>
      <c r="S62" s="345">
        <v>4</v>
      </c>
      <c r="T62" s="3">
        <f t="shared" si="0"/>
        <v>3</v>
      </c>
      <c r="U62" s="194">
        <f t="shared" si="1"/>
        <v>1</v>
      </c>
      <c r="V62" s="194">
        <f t="shared" si="2"/>
        <v>4</v>
      </c>
    </row>
    <row r="63" spans="1:22" ht="12" customHeight="1">
      <c r="A63" s="209">
        <v>1960</v>
      </c>
      <c r="B63" s="3"/>
      <c r="C63" s="4"/>
      <c r="D63" s="4"/>
      <c r="E63" s="3"/>
      <c r="F63" s="4"/>
      <c r="G63" s="4"/>
      <c r="H63" s="3"/>
      <c r="I63" s="194"/>
      <c r="J63" s="194"/>
      <c r="K63" s="3"/>
      <c r="L63" s="194"/>
      <c r="M63" s="194"/>
      <c r="N63" s="241">
        <v>0</v>
      </c>
      <c r="O63" s="240">
        <v>0</v>
      </c>
      <c r="P63" s="240">
        <v>0</v>
      </c>
      <c r="Q63" s="55">
        <v>2</v>
      </c>
      <c r="R63" s="345">
        <v>0</v>
      </c>
      <c r="S63" s="345">
        <v>2</v>
      </c>
      <c r="T63" s="3">
        <f t="shared" si="0"/>
        <v>2</v>
      </c>
      <c r="U63" s="194">
        <f t="shared" si="1"/>
        <v>0</v>
      </c>
      <c r="V63" s="194">
        <f t="shared" si="2"/>
        <v>2</v>
      </c>
    </row>
    <row r="64" spans="1:22" ht="12" customHeight="1">
      <c r="A64" s="209">
        <v>1959</v>
      </c>
      <c r="B64" s="3"/>
      <c r="C64" s="4"/>
      <c r="D64" s="4"/>
      <c r="E64" s="3"/>
      <c r="F64" s="4"/>
      <c r="G64" s="4"/>
      <c r="H64" s="3"/>
      <c r="I64" s="194"/>
      <c r="J64" s="194"/>
      <c r="K64" s="3"/>
      <c r="L64" s="194"/>
      <c r="M64" s="194"/>
      <c r="N64" s="241">
        <v>0</v>
      </c>
      <c r="O64" s="240">
        <v>1</v>
      </c>
      <c r="P64" s="240">
        <v>1</v>
      </c>
      <c r="Q64" s="55">
        <v>2</v>
      </c>
      <c r="R64" s="345">
        <v>1</v>
      </c>
      <c r="S64" s="345">
        <v>3</v>
      </c>
      <c r="T64" s="3">
        <f t="shared" si="0"/>
        <v>2</v>
      </c>
      <c r="U64" s="194">
        <f t="shared" si="1"/>
        <v>2</v>
      </c>
      <c r="V64" s="194">
        <f t="shared" si="2"/>
        <v>4</v>
      </c>
    </row>
    <row r="65" spans="1:22" ht="12" customHeight="1">
      <c r="A65" s="209">
        <v>1958</v>
      </c>
      <c r="B65" s="3"/>
      <c r="C65" s="4"/>
      <c r="D65" s="4"/>
      <c r="E65" s="3"/>
      <c r="F65" s="4"/>
      <c r="G65" s="4"/>
      <c r="H65" s="3"/>
      <c r="I65" s="194"/>
      <c r="J65" s="194"/>
      <c r="K65" s="3"/>
      <c r="L65" s="194"/>
      <c r="M65" s="194"/>
      <c r="N65" s="241">
        <v>0</v>
      </c>
      <c r="O65" s="240">
        <v>0</v>
      </c>
      <c r="P65" s="240">
        <v>0</v>
      </c>
      <c r="Q65" s="55">
        <v>2</v>
      </c>
      <c r="R65" s="345">
        <v>2</v>
      </c>
      <c r="S65" s="345">
        <v>4</v>
      </c>
      <c r="T65" s="3">
        <f t="shared" si="0"/>
        <v>2</v>
      </c>
      <c r="U65" s="194">
        <f t="shared" si="1"/>
        <v>2</v>
      </c>
      <c r="V65" s="194">
        <f t="shared" si="2"/>
        <v>4</v>
      </c>
    </row>
    <row r="66" spans="1:22" ht="12" customHeight="1">
      <c r="A66" s="209">
        <v>1957</v>
      </c>
      <c r="B66" s="3"/>
      <c r="C66" s="4"/>
      <c r="D66" s="4"/>
      <c r="E66" s="3"/>
      <c r="F66" s="4"/>
      <c r="G66" s="4"/>
      <c r="H66" s="3"/>
      <c r="I66" s="194"/>
      <c r="J66" s="194"/>
      <c r="K66" s="3"/>
      <c r="L66" s="194"/>
      <c r="M66" s="194"/>
      <c r="N66" s="241">
        <v>0</v>
      </c>
      <c r="O66" s="240">
        <v>0</v>
      </c>
      <c r="P66" s="240">
        <v>0</v>
      </c>
      <c r="Q66" s="55">
        <v>1</v>
      </c>
      <c r="R66" s="345">
        <v>0</v>
      </c>
      <c r="S66" s="345">
        <v>1</v>
      </c>
      <c r="T66" s="3">
        <f t="shared" si="0"/>
        <v>1</v>
      </c>
      <c r="U66" s="194">
        <f t="shared" si="1"/>
        <v>0</v>
      </c>
      <c r="V66" s="194">
        <f t="shared" si="2"/>
        <v>1</v>
      </c>
    </row>
    <row r="67" spans="1:22" ht="12" customHeight="1">
      <c r="A67" s="209">
        <v>1956</v>
      </c>
      <c r="B67" s="3"/>
      <c r="C67" s="4"/>
      <c r="D67" s="4"/>
      <c r="E67" s="3"/>
      <c r="F67" s="4"/>
      <c r="G67" s="4"/>
      <c r="H67" s="3"/>
      <c r="I67" s="194"/>
      <c r="J67" s="194"/>
      <c r="K67" s="3"/>
      <c r="L67" s="194"/>
      <c r="M67" s="194"/>
      <c r="N67" s="241">
        <v>0</v>
      </c>
      <c r="O67" s="240">
        <v>0</v>
      </c>
      <c r="P67" s="240">
        <v>0</v>
      </c>
      <c r="Q67" s="55">
        <v>0</v>
      </c>
      <c r="R67" s="345">
        <v>1</v>
      </c>
      <c r="S67" s="345">
        <v>1</v>
      </c>
      <c r="T67" s="3">
        <f t="shared" si="0"/>
        <v>0</v>
      </c>
      <c r="U67" s="194">
        <f t="shared" si="1"/>
        <v>1</v>
      </c>
      <c r="V67" s="194">
        <f t="shared" si="2"/>
        <v>1</v>
      </c>
    </row>
    <row r="68" spans="1:22" ht="12" customHeight="1">
      <c r="A68" s="209">
        <v>1955</v>
      </c>
      <c r="B68" s="3"/>
      <c r="C68" s="4"/>
      <c r="D68" s="4"/>
      <c r="E68" s="3"/>
      <c r="F68" s="4"/>
      <c r="G68" s="4"/>
      <c r="H68" s="3"/>
      <c r="I68" s="194"/>
      <c r="J68" s="194"/>
      <c r="K68" s="3"/>
      <c r="L68" s="194"/>
      <c r="M68" s="194"/>
      <c r="N68" s="241">
        <v>0</v>
      </c>
      <c r="O68" s="240">
        <v>0</v>
      </c>
      <c r="P68" s="240">
        <v>0</v>
      </c>
      <c r="Q68" s="55">
        <v>3</v>
      </c>
      <c r="R68" s="345">
        <v>0</v>
      </c>
      <c r="S68" s="345">
        <v>3</v>
      </c>
      <c r="T68" s="3">
        <f t="shared" si="0"/>
        <v>3</v>
      </c>
      <c r="U68" s="194">
        <f t="shared" si="1"/>
        <v>0</v>
      </c>
      <c r="V68" s="194">
        <f t="shared" si="2"/>
        <v>3</v>
      </c>
    </row>
    <row r="69" spans="1:22" ht="12" customHeight="1">
      <c r="A69" s="209">
        <v>1954</v>
      </c>
      <c r="B69" s="3"/>
      <c r="C69" s="4"/>
      <c r="D69" s="4"/>
      <c r="E69" s="3"/>
      <c r="F69" s="4"/>
      <c r="G69" s="4"/>
      <c r="H69" s="3"/>
      <c r="I69" s="194"/>
      <c r="J69" s="194"/>
      <c r="K69" s="3"/>
      <c r="L69" s="194"/>
      <c r="M69" s="194"/>
      <c r="N69" s="241">
        <v>0</v>
      </c>
      <c r="O69" s="240">
        <v>0</v>
      </c>
      <c r="P69" s="240">
        <v>0</v>
      </c>
      <c r="Q69" s="55">
        <v>2</v>
      </c>
      <c r="R69" s="345">
        <v>1</v>
      </c>
      <c r="S69" s="345">
        <v>3</v>
      </c>
      <c r="T69" s="3">
        <f t="shared" si="0"/>
        <v>2</v>
      </c>
      <c r="U69" s="194">
        <f t="shared" si="1"/>
        <v>1</v>
      </c>
      <c r="V69" s="194">
        <f t="shared" si="2"/>
        <v>3</v>
      </c>
    </row>
    <row r="70" spans="1:22" ht="12" customHeight="1">
      <c r="A70" s="209">
        <v>1951</v>
      </c>
      <c r="B70" s="3"/>
      <c r="C70" s="4"/>
      <c r="D70" s="4"/>
      <c r="E70" s="3"/>
      <c r="F70" s="4"/>
      <c r="G70" s="4"/>
      <c r="H70" s="3"/>
      <c r="I70" s="194"/>
      <c r="J70" s="194"/>
      <c r="K70" s="3"/>
      <c r="L70" s="194"/>
      <c r="M70" s="194"/>
      <c r="N70" s="241">
        <v>0</v>
      </c>
      <c r="O70" s="240">
        <v>0</v>
      </c>
      <c r="P70" s="240">
        <v>0</v>
      </c>
      <c r="Q70" s="55">
        <v>0</v>
      </c>
      <c r="R70" s="345">
        <v>1</v>
      </c>
      <c r="S70" s="345">
        <v>1</v>
      </c>
      <c r="T70" s="3">
        <f t="shared" si="0"/>
        <v>0</v>
      </c>
      <c r="U70" s="194">
        <f t="shared" si="1"/>
        <v>1</v>
      </c>
      <c r="V70" s="194">
        <f t="shared" si="2"/>
        <v>1</v>
      </c>
    </row>
    <row r="71" spans="1:22" ht="12" customHeight="1">
      <c r="A71" s="209">
        <v>1947</v>
      </c>
      <c r="B71" s="3"/>
      <c r="C71" s="4"/>
      <c r="D71" s="4"/>
      <c r="E71" s="3"/>
      <c r="F71" s="4"/>
      <c r="G71" s="4"/>
      <c r="H71" s="3"/>
      <c r="I71" s="194"/>
      <c r="J71" s="194"/>
      <c r="K71" s="3"/>
      <c r="L71" s="194"/>
      <c r="M71" s="194"/>
      <c r="N71" s="241">
        <v>0</v>
      </c>
      <c r="O71" s="240">
        <v>0</v>
      </c>
      <c r="P71" s="240">
        <v>0</v>
      </c>
      <c r="Q71" s="55">
        <v>1</v>
      </c>
      <c r="R71" s="345">
        <v>0</v>
      </c>
      <c r="S71" s="345">
        <v>1</v>
      </c>
      <c r="T71" s="3">
        <f t="shared" si="0"/>
        <v>1</v>
      </c>
      <c r="U71" s="194">
        <f t="shared" si="1"/>
        <v>0</v>
      </c>
      <c r="V71" s="194">
        <f t="shared" si="2"/>
        <v>1</v>
      </c>
    </row>
    <row r="72" spans="1:22" ht="12" customHeight="1">
      <c r="A72" s="209">
        <v>1943</v>
      </c>
      <c r="B72" s="3"/>
      <c r="C72" s="4"/>
      <c r="D72" s="4"/>
      <c r="E72" s="3"/>
      <c r="F72" s="4"/>
      <c r="G72" s="4"/>
      <c r="H72" s="3"/>
      <c r="I72" s="194"/>
      <c r="J72" s="194"/>
      <c r="K72" s="3"/>
      <c r="L72" s="194"/>
      <c r="M72" s="194"/>
      <c r="N72" s="241">
        <v>0</v>
      </c>
      <c r="O72" s="240">
        <v>0</v>
      </c>
      <c r="P72" s="240">
        <v>0</v>
      </c>
      <c r="Q72" s="55">
        <v>0</v>
      </c>
      <c r="R72" s="345">
        <v>1</v>
      </c>
      <c r="S72" s="345">
        <v>1</v>
      </c>
      <c r="T72" s="3">
        <f t="shared" si="0"/>
        <v>0</v>
      </c>
      <c r="U72" s="194">
        <f t="shared" si="1"/>
        <v>1</v>
      </c>
      <c r="V72" s="194">
        <f t="shared" si="2"/>
        <v>1</v>
      </c>
    </row>
    <row r="73" spans="1:22" ht="12" customHeight="1">
      <c r="A73" s="209">
        <v>1932</v>
      </c>
      <c r="B73" s="3"/>
      <c r="C73" s="4"/>
      <c r="D73" s="4"/>
      <c r="E73" s="3"/>
      <c r="F73" s="4"/>
      <c r="G73" s="4"/>
      <c r="H73" s="3"/>
      <c r="I73" s="194"/>
      <c r="J73" s="194"/>
      <c r="K73" s="3"/>
      <c r="L73" s="194"/>
      <c r="M73" s="194"/>
      <c r="N73" s="241">
        <v>0</v>
      </c>
      <c r="O73" s="240">
        <v>0</v>
      </c>
      <c r="P73" s="240">
        <v>0</v>
      </c>
      <c r="Q73" s="55">
        <v>0</v>
      </c>
      <c r="R73" s="345">
        <v>1</v>
      </c>
      <c r="S73" s="345">
        <v>1</v>
      </c>
      <c r="T73" s="3">
        <f t="shared" si="0"/>
        <v>0</v>
      </c>
      <c r="U73" s="194">
        <f t="shared" si="1"/>
        <v>1</v>
      </c>
      <c r="V73" s="194">
        <f t="shared" si="2"/>
        <v>1</v>
      </c>
    </row>
    <row r="74" spans="1:22" s="142" customFormat="1" ht="12">
      <c r="A74" s="20" t="s">
        <v>8</v>
      </c>
      <c r="B74" s="216">
        <f>SUM(B9:B73)</f>
        <v>136756</v>
      </c>
      <c r="C74" s="18">
        <f aca="true" t="shared" si="3" ref="C74:S74">SUM(C9:C73)</f>
        <v>131000</v>
      </c>
      <c r="D74" s="18">
        <f t="shared" si="3"/>
        <v>267756</v>
      </c>
      <c r="E74" s="216">
        <f t="shared" si="3"/>
        <v>1417</v>
      </c>
      <c r="F74" s="18">
        <f t="shared" si="3"/>
        <v>567</v>
      </c>
      <c r="G74" s="18">
        <f t="shared" si="3"/>
        <v>1984</v>
      </c>
      <c r="H74" s="216">
        <f t="shared" si="3"/>
        <v>213107</v>
      </c>
      <c r="I74" s="18">
        <f t="shared" si="3"/>
        <v>209804</v>
      </c>
      <c r="J74" s="18">
        <f t="shared" si="3"/>
        <v>422911</v>
      </c>
      <c r="K74" s="216">
        <f t="shared" si="3"/>
        <v>16359</v>
      </c>
      <c r="L74" s="18">
        <f t="shared" si="3"/>
        <v>9219</v>
      </c>
      <c r="M74" s="18">
        <f t="shared" si="3"/>
        <v>25578</v>
      </c>
      <c r="N74" s="216">
        <f t="shared" si="3"/>
        <v>213211</v>
      </c>
      <c r="O74" s="18">
        <f t="shared" si="3"/>
        <v>205017</v>
      </c>
      <c r="P74" s="342">
        <f t="shared" si="3"/>
        <v>418228</v>
      </c>
      <c r="Q74" s="216">
        <f t="shared" si="3"/>
        <v>13247</v>
      </c>
      <c r="R74" s="18">
        <f t="shared" si="3"/>
        <v>7086</v>
      </c>
      <c r="S74" s="18">
        <f t="shared" si="3"/>
        <v>20333</v>
      </c>
      <c r="T74" s="216">
        <f>SUM(T9:T73)</f>
        <v>594097</v>
      </c>
      <c r="U74" s="18">
        <f>SUM(U9:U73)</f>
        <v>562693</v>
      </c>
      <c r="V74" s="18">
        <f>SUM(V9:V73)</f>
        <v>1156790</v>
      </c>
    </row>
    <row r="75" ht="8.25" customHeight="1">
      <c r="S75" s="42"/>
    </row>
    <row r="76" spans="1:19" ht="12" customHeight="1">
      <c r="A76" s="226"/>
      <c r="I76" s="39"/>
      <c r="J76" s="39"/>
      <c r="K76" s="39"/>
      <c r="Q76" s="2"/>
      <c r="R76" s="2"/>
      <c r="S76" s="2"/>
    </row>
    <row r="77" ht="11.25">
      <c r="A77" s="209"/>
    </row>
    <row r="79" spans="2:19" ht="11.25">
      <c r="B79" s="39"/>
      <c r="C79" s="39"/>
      <c r="D79" s="39"/>
      <c r="Q79" s="2"/>
      <c r="R79" s="2"/>
      <c r="S79" s="2"/>
    </row>
    <row r="80" spans="2:19" ht="11.25">
      <c r="B80" s="39"/>
      <c r="C80" s="39"/>
      <c r="D80" s="39"/>
      <c r="Q80" s="2"/>
      <c r="R80" s="2"/>
      <c r="S80" s="2"/>
    </row>
    <row r="81" spans="2:19" ht="11.25">
      <c r="B81" s="39"/>
      <c r="C81" s="39"/>
      <c r="D81" s="39"/>
      <c r="Q81" s="2"/>
      <c r="R81" s="2"/>
      <c r="S81" s="2"/>
    </row>
    <row r="82" spans="2:19" ht="11.25">
      <c r="B82" s="39"/>
      <c r="C82" s="39"/>
      <c r="D82" s="39"/>
      <c r="Q82" s="2"/>
      <c r="R82" s="2"/>
      <c r="S82" s="2"/>
    </row>
    <row r="83" spans="2:19" ht="11.25">
      <c r="B83" s="39"/>
      <c r="C83" s="39"/>
      <c r="D83" s="39"/>
      <c r="Q83" s="2"/>
      <c r="R83" s="2"/>
      <c r="S83" s="2"/>
    </row>
    <row r="84" spans="2:19" ht="11.25">
      <c r="B84" s="39"/>
      <c r="C84" s="39"/>
      <c r="D84" s="39"/>
      <c r="Q84" s="2"/>
      <c r="R84" s="2"/>
      <c r="S84" s="2"/>
    </row>
    <row r="85" spans="2:19" ht="11.25">
      <c r="B85" s="39"/>
      <c r="C85" s="39"/>
      <c r="D85" s="39"/>
      <c r="Q85" s="2"/>
      <c r="R85" s="2"/>
      <c r="S85" s="2"/>
    </row>
    <row r="86" spans="2:19" ht="11.25">
      <c r="B86" s="39"/>
      <c r="C86" s="39"/>
      <c r="D86" s="39"/>
      <c r="Q86" s="2"/>
      <c r="R86" s="2"/>
      <c r="S86" s="2"/>
    </row>
    <row r="87" spans="2:19" ht="11.25">
      <c r="B87" s="39"/>
      <c r="C87" s="39"/>
      <c r="D87" s="39"/>
      <c r="Q87" s="2"/>
      <c r="R87" s="2"/>
      <c r="S87" s="2"/>
    </row>
    <row r="88" spans="2:19" ht="11.25">
      <c r="B88" s="39"/>
      <c r="C88" s="39"/>
      <c r="D88" s="39"/>
      <c r="Q88" s="2"/>
      <c r="R88" s="2"/>
      <c r="S88" s="2"/>
    </row>
    <row r="89" spans="2:19" ht="11.25">
      <c r="B89" s="39"/>
      <c r="C89" s="39"/>
      <c r="D89" s="39"/>
      <c r="Q89" s="2"/>
      <c r="R89" s="2"/>
      <c r="S89" s="2"/>
    </row>
    <row r="90" spans="2:19" ht="11.25">
      <c r="B90" s="39"/>
      <c r="C90" s="39"/>
      <c r="D90" s="39"/>
      <c r="Q90" s="2"/>
      <c r="R90" s="2"/>
      <c r="S90" s="2"/>
    </row>
    <row r="91" spans="2:19" ht="11.25">
      <c r="B91" s="39"/>
      <c r="C91" s="39"/>
      <c r="D91" s="39"/>
      <c r="Q91" s="2"/>
      <c r="R91" s="2"/>
      <c r="S91" s="2"/>
    </row>
    <row r="92" spans="2:19" ht="11.25">
      <c r="B92" s="39"/>
      <c r="C92" s="39"/>
      <c r="D92" s="39"/>
      <c r="Q92" s="2"/>
      <c r="R92" s="2"/>
      <c r="S92" s="2"/>
    </row>
    <row r="93" spans="2:19" ht="11.25">
      <c r="B93" s="39"/>
      <c r="C93" s="39"/>
      <c r="D93" s="39"/>
      <c r="Q93" s="2"/>
      <c r="R93" s="2"/>
      <c r="S93" s="2"/>
    </row>
    <row r="94" spans="2:19" ht="11.25">
      <c r="B94" s="39"/>
      <c r="C94" s="39"/>
      <c r="D94" s="39"/>
      <c r="Q94" s="2"/>
      <c r="R94" s="2"/>
      <c r="S94" s="2"/>
    </row>
    <row r="95" spans="2:19" ht="11.25">
      <c r="B95" s="39"/>
      <c r="C95" s="39"/>
      <c r="D95" s="39"/>
      <c r="Q95" s="2"/>
      <c r="R95" s="2"/>
      <c r="S95" s="2"/>
    </row>
    <row r="96" spans="2:19" ht="11.25">
      <c r="B96" s="39"/>
      <c r="C96" s="39"/>
      <c r="D96" s="39"/>
      <c r="Q96" s="2"/>
      <c r="R96" s="2"/>
      <c r="S96" s="2"/>
    </row>
    <row r="97" spans="2:19" ht="11.25">
      <c r="B97" s="39"/>
      <c r="C97" s="39"/>
      <c r="D97" s="39"/>
      <c r="Q97" s="2"/>
      <c r="R97" s="2"/>
      <c r="S97" s="2"/>
    </row>
    <row r="98" spans="2:19" ht="11.25">
      <c r="B98" s="39"/>
      <c r="C98" s="39"/>
      <c r="D98" s="39"/>
      <c r="Q98" s="2"/>
      <c r="R98" s="2"/>
      <c r="S98" s="2"/>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2" fitToWidth="2" horizontalDpi="600" verticalDpi="600" orientation="landscape" paperSize="9" scale="8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F82"/>
  <sheetViews>
    <sheetView zoomScalePageLayoutView="0" workbookViewId="0" topLeftCell="A1">
      <selection activeCell="AF51" sqref="AF51"/>
    </sheetView>
  </sheetViews>
  <sheetFormatPr defaultColWidth="8.57421875" defaultRowHeight="12.75"/>
  <cols>
    <col min="1" max="1" width="11.7109375" style="358" customWidth="1"/>
    <col min="2" max="3" width="8.00390625" style="357" customWidth="1"/>
    <col min="4" max="4" width="8.00390625" style="358" customWidth="1"/>
    <col min="5" max="6" width="7.140625" style="357" customWidth="1"/>
    <col min="7" max="7" width="7.140625" style="358" customWidth="1"/>
    <col min="8" max="9" width="7.140625" style="357" customWidth="1"/>
    <col min="10" max="10" width="7.140625" style="358" customWidth="1"/>
    <col min="11" max="22" width="7.140625" style="357" customWidth="1"/>
    <col min="23" max="25" width="7.7109375" style="357" customWidth="1"/>
    <col min="26" max="28" width="7.140625" style="357" customWidth="1"/>
    <col min="29" max="31" width="8.421875" style="357" customWidth="1"/>
    <col min="32" max="16384" width="8.57421875" style="357" customWidth="1"/>
  </cols>
  <sheetData>
    <row r="1" spans="1:10" ht="12">
      <c r="A1" s="36" t="s">
        <v>352</v>
      </c>
      <c r="D1" s="357"/>
      <c r="G1" s="357"/>
      <c r="J1" s="357"/>
    </row>
    <row r="2" spans="1:28" ht="12.75" customHeight="1">
      <c r="A2" s="532" t="s">
        <v>229</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row>
    <row r="3" spans="1:28" ht="12">
      <c r="A3" s="531" t="s">
        <v>228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row>
    <row r="4" spans="1:10" ht="9.75" customHeight="1" thickBot="1">
      <c r="A4" s="376"/>
      <c r="B4" s="375"/>
      <c r="C4" s="375"/>
      <c r="D4" s="375"/>
      <c r="E4" s="375"/>
      <c r="F4" s="375"/>
      <c r="G4" s="375"/>
      <c r="H4" s="375"/>
      <c r="I4" s="375"/>
      <c r="J4" s="375"/>
    </row>
    <row r="5" spans="1:31" ht="53.25" customHeight="1">
      <c r="A5" s="533" t="s">
        <v>106</v>
      </c>
      <c r="B5" s="529" t="s">
        <v>227</v>
      </c>
      <c r="C5" s="530"/>
      <c r="D5" s="535"/>
      <c r="E5" s="529" t="s">
        <v>226</v>
      </c>
      <c r="F5" s="530"/>
      <c r="G5" s="535"/>
      <c r="H5" s="529" t="s">
        <v>225</v>
      </c>
      <c r="I5" s="530"/>
      <c r="J5" s="535"/>
      <c r="K5" s="529" t="s">
        <v>224</v>
      </c>
      <c r="L5" s="530"/>
      <c r="M5" s="535"/>
      <c r="N5" s="529" t="s">
        <v>254</v>
      </c>
      <c r="O5" s="530"/>
      <c r="P5" s="535"/>
      <c r="Q5" s="529" t="s">
        <v>223</v>
      </c>
      <c r="R5" s="530"/>
      <c r="S5" s="535"/>
      <c r="T5" s="529" t="s">
        <v>222</v>
      </c>
      <c r="U5" s="530"/>
      <c r="V5" s="535"/>
      <c r="W5" s="529" t="s">
        <v>221</v>
      </c>
      <c r="X5" s="530"/>
      <c r="Y5" s="535"/>
      <c r="Z5" s="529" t="s">
        <v>220</v>
      </c>
      <c r="AA5" s="530"/>
      <c r="AB5" s="530"/>
      <c r="AC5" s="529" t="s">
        <v>219</v>
      </c>
      <c r="AD5" s="530"/>
      <c r="AE5" s="530"/>
    </row>
    <row r="6" spans="1:31" ht="11.25">
      <c r="A6" s="534"/>
      <c r="B6" s="373" t="s">
        <v>54</v>
      </c>
      <c r="C6" s="372" t="s">
        <v>218</v>
      </c>
      <c r="D6" s="374" t="s">
        <v>55</v>
      </c>
      <c r="E6" s="373" t="s">
        <v>54</v>
      </c>
      <c r="F6" s="372" t="s">
        <v>218</v>
      </c>
      <c r="G6" s="374" t="s">
        <v>55</v>
      </c>
      <c r="H6" s="373" t="s">
        <v>54</v>
      </c>
      <c r="I6" s="372" t="s">
        <v>218</v>
      </c>
      <c r="J6" s="374" t="s">
        <v>55</v>
      </c>
      <c r="K6" s="373" t="s">
        <v>54</v>
      </c>
      <c r="L6" s="372" t="s">
        <v>218</v>
      </c>
      <c r="M6" s="374" t="s">
        <v>55</v>
      </c>
      <c r="N6" s="373" t="s">
        <v>54</v>
      </c>
      <c r="O6" s="372" t="s">
        <v>218</v>
      </c>
      <c r="P6" s="374" t="s">
        <v>55</v>
      </c>
      <c r="Q6" s="373" t="s">
        <v>54</v>
      </c>
      <c r="R6" s="372" t="s">
        <v>218</v>
      </c>
      <c r="S6" s="374" t="s">
        <v>55</v>
      </c>
      <c r="T6" s="373" t="s">
        <v>54</v>
      </c>
      <c r="U6" s="372" t="s">
        <v>218</v>
      </c>
      <c r="V6" s="374" t="s">
        <v>55</v>
      </c>
      <c r="W6" s="373" t="s">
        <v>54</v>
      </c>
      <c r="X6" s="372" t="s">
        <v>218</v>
      </c>
      <c r="Y6" s="374" t="s">
        <v>55</v>
      </c>
      <c r="Z6" s="373" t="s">
        <v>54</v>
      </c>
      <c r="AA6" s="372" t="s">
        <v>218</v>
      </c>
      <c r="AB6" s="372" t="s">
        <v>55</v>
      </c>
      <c r="AC6" s="373" t="s">
        <v>54</v>
      </c>
      <c r="AD6" s="372" t="s">
        <v>218</v>
      </c>
      <c r="AE6" s="372" t="s">
        <v>55</v>
      </c>
    </row>
    <row r="7" spans="1:32" ht="13.5" customHeight="1">
      <c r="A7" s="370">
        <v>2002</v>
      </c>
      <c r="B7" s="367">
        <v>1</v>
      </c>
      <c r="C7" s="366">
        <v>0</v>
      </c>
      <c r="D7" s="368">
        <v>1</v>
      </c>
      <c r="E7" s="369">
        <v>0</v>
      </c>
      <c r="F7" s="369">
        <v>0</v>
      </c>
      <c r="G7" s="369">
        <v>0</v>
      </c>
      <c r="H7" s="367">
        <v>0</v>
      </c>
      <c r="I7" s="366">
        <v>0</v>
      </c>
      <c r="J7" s="368">
        <v>0</v>
      </c>
      <c r="K7" s="367">
        <v>0</v>
      </c>
      <c r="L7" s="366">
        <v>0</v>
      </c>
      <c r="M7" s="366">
        <v>0</v>
      </c>
      <c r="N7" s="367">
        <v>0</v>
      </c>
      <c r="O7" s="366">
        <v>0</v>
      </c>
      <c r="P7" s="368">
        <v>0</v>
      </c>
      <c r="Q7" s="367">
        <v>0</v>
      </c>
      <c r="R7" s="366">
        <v>0</v>
      </c>
      <c r="S7" s="368">
        <v>0</v>
      </c>
      <c r="T7" s="367">
        <v>0</v>
      </c>
      <c r="U7" s="366">
        <v>0</v>
      </c>
      <c r="V7" s="368">
        <v>0</v>
      </c>
      <c r="W7" s="369">
        <v>0</v>
      </c>
      <c r="X7" s="369">
        <v>0</v>
      </c>
      <c r="Y7" s="369">
        <v>0</v>
      </c>
      <c r="Z7" s="367">
        <v>0</v>
      </c>
      <c r="AA7" s="366">
        <v>0</v>
      </c>
      <c r="AB7" s="366">
        <v>0</v>
      </c>
      <c r="AC7" s="367">
        <v>1</v>
      </c>
      <c r="AD7" s="366">
        <v>0</v>
      </c>
      <c r="AE7" s="366">
        <v>1</v>
      </c>
      <c r="AF7" s="371"/>
    </row>
    <row r="8" spans="1:31" ht="11.25">
      <c r="A8" s="361">
        <v>2000</v>
      </c>
      <c r="B8" s="367">
        <v>1</v>
      </c>
      <c r="C8" s="366">
        <v>1</v>
      </c>
      <c r="D8" s="368">
        <v>2</v>
      </c>
      <c r="E8" s="369">
        <v>0</v>
      </c>
      <c r="F8" s="369">
        <v>0</v>
      </c>
      <c r="G8" s="369">
        <v>0</v>
      </c>
      <c r="H8" s="367">
        <v>0</v>
      </c>
      <c r="I8" s="366">
        <v>0</v>
      </c>
      <c r="J8" s="368">
        <v>0</v>
      </c>
      <c r="K8" s="367">
        <v>0</v>
      </c>
      <c r="L8" s="366">
        <v>0</v>
      </c>
      <c r="M8" s="366">
        <v>0</v>
      </c>
      <c r="N8" s="367">
        <v>0</v>
      </c>
      <c r="O8" s="366">
        <v>0</v>
      </c>
      <c r="P8" s="368">
        <v>0</v>
      </c>
      <c r="Q8" s="367">
        <v>0</v>
      </c>
      <c r="R8" s="366">
        <v>0</v>
      </c>
      <c r="S8" s="368">
        <v>0</v>
      </c>
      <c r="T8" s="367">
        <v>0</v>
      </c>
      <c r="U8" s="366">
        <v>0</v>
      </c>
      <c r="V8" s="368">
        <v>0</v>
      </c>
      <c r="W8" s="369">
        <v>0</v>
      </c>
      <c r="X8" s="369">
        <v>0</v>
      </c>
      <c r="Y8" s="369">
        <v>0</v>
      </c>
      <c r="Z8" s="367">
        <v>0</v>
      </c>
      <c r="AA8" s="366">
        <v>0</v>
      </c>
      <c r="AB8" s="366">
        <v>0</v>
      </c>
      <c r="AC8" s="367">
        <v>1</v>
      </c>
      <c r="AD8" s="366">
        <v>1</v>
      </c>
      <c r="AE8" s="366">
        <v>2</v>
      </c>
    </row>
    <row r="9" spans="1:31" ht="11.25">
      <c r="A9" s="370">
        <v>1999</v>
      </c>
      <c r="B9" s="367">
        <v>10</v>
      </c>
      <c r="C9" s="366">
        <v>10</v>
      </c>
      <c r="D9" s="368">
        <v>20</v>
      </c>
      <c r="E9" s="369">
        <v>0</v>
      </c>
      <c r="F9" s="369">
        <v>0</v>
      </c>
      <c r="G9" s="369">
        <v>0</v>
      </c>
      <c r="H9" s="367">
        <v>0</v>
      </c>
      <c r="I9" s="366">
        <v>0</v>
      </c>
      <c r="J9" s="368">
        <v>0</v>
      </c>
      <c r="K9" s="367">
        <v>0</v>
      </c>
      <c r="L9" s="366">
        <v>0</v>
      </c>
      <c r="M9" s="366">
        <v>0</v>
      </c>
      <c r="N9" s="367">
        <v>0</v>
      </c>
      <c r="O9" s="366">
        <v>0</v>
      </c>
      <c r="P9" s="368">
        <v>0</v>
      </c>
      <c r="Q9" s="367">
        <v>0</v>
      </c>
      <c r="R9" s="366">
        <v>0</v>
      </c>
      <c r="S9" s="368">
        <v>0</v>
      </c>
      <c r="T9" s="367">
        <v>0</v>
      </c>
      <c r="U9" s="366">
        <v>0</v>
      </c>
      <c r="V9" s="368">
        <v>0</v>
      </c>
      <c r="W9" s="369">
        <v>0</v>
      </c>
      <c r="X9" s="369">
        <v>0</v>
      </c>
      <c r="Y9" s="369">
        <v>0</v>
      </c>
      <c r="Z9" s="367">
        <v>0</v>
      </c>
      <c r="AA9" s="366">
        <v>0</v>
      </c>
      <c r="AB9" s="366">
        <v>0</v>
      </c>
      <c r="AC9" s="367">
        <v>10</v>
      </c>
      <c r="AD9" s="366">
        <v>10</v>
      </c>
      <c r="AE9" s="366">
        <v>20</v>
      </c>
    </row>
    <row r="10" spans="1:31" ht="11.25">
      <c r="A10" s="361">
        <v>1998</v>
      </c>
      <c r="B10" s="367">
        <v>317</v>
      </c>
      <c r="C10" s="366">
        <v>298</v>
      </c>
      <c r="D10" s="368">
        <v>615</v>
      </c>
      <c r="E10" s="369">
        <v>0</v>
      </c>
      <c r="F10" s="369">
        <v>0</v>
      </c>
      <c r="G10" s="369">
        <v>0</v>
      </c>
      <c r="H10" s="367">
        <v>0</v>
      </c>
      <c r="I10" s="366">
        <v>0</v>
      </c>
      <c r="J10" s="368">
        <v>0</v>
      </c>
      <c r="K10" s="367">
        <v>0</v>
      </c>
      <c r="L10" s="366">
        <v>0</v>
      </c>
      <c r="M10" s="366">
        <v>0</v>
      </c>
      <c r="N10" s="367">
        <v>0</v>
      </c>
      <c r="O10" s="366">
        <v>0</v>
      </c>
      <c r="P10" s="368">
        <v>0</v>
      </c>
      <c r="Q10" s="367">
        <v>0</v>
      </c>
      <c r="R10" s="366">
        <v>0</v>
      </c>
      <c r="S10" s="368">
        <v>0</v>
      </c>
      <c r="T10" s="367">
        <v>0</v>
      </c>
      <c r="U10" s="366">
        <v>0</v>
      </c>
      <c r="V10" s="368">
        <v>0</v>
      </c>
      <c r="W10" s="369">
        <v>0</v>
      </c>
      <c r="X10" s="369">
        <v>0</v>
      </c>
      <c r="Y10" s="369">
        <v>0</v>
      </c>
      <c r="Z10" s="367">
        <v>0</v>
      </c>
      <c r="AA10" s="366">
        <v>0</v>
      </c>
      <c r="AB10" s="366">
        <v>0</v>
      </c>
      <c r="AC10" s="367">
        <v>317</v>
      </c>
      <c r="AD10" s="366">
        <v>298</v>
      </c>
      <c r="AE10" s="366">
        <v>615</v>
      </c>
    </row>
    <row r="11" spans="1:31" ht="11.25">
      <c r="A11" s="370">
        <v>1997</v>
      </c>
      <c r="B11" s="367">
        <v>13369</v>
      </c>
      <c r="C11" s="366">
        <v>17426</v>
      </c>
      <c r="D11" s="368">
        <v>30795</v>
      </c>
      <c r="E11" s="369">
        <v>0</v>
      </c>
      <c r="F11" s="369">
        <v>0</v>
      </c>
      <c r="G11" s="369">
        <v>0</v>
      </c>
      <c r="H11" s="367">
        <v>0</v>
      </c>
      <c r="I11" s="366">
        <v>0</v>
      </c>
      <c r="J11" s="368">
        <v>0</v>
      </c>
      <c r="K11" s="367">
        <v>0</v>
      </c>
      <c r="L11" s="366">
        <v>0</v>
      </c>
      <c r="M11" s="366">
        <v>0</v>
      </c>
      <c r="N11" s="367">
        <v>0</v>
      </c>
      <c r="O11" s="366">
        <v>0</v>
      </c>
      <c r="P11" s="368">
        <v>0</v>
      </c>
      <c r="Q11" s="367">
        <v>0</v>
      </c>
      <c r="R11" s="366">
        <v>0</v>
      </c>
      <c r="S11" s="368">
        <v>0</v>
      </c>
      <c r="T11" s="367">
        <v>0</v>
      </c>
      <c r="U11" s="366">
        <v>0</v>
      </c>
      <c r="V11" s="368">
        <v>0</v>
      </c>
      <c r="W11" s="369">
        <v>0</v>
      </c>
      <c r="X11" s="369">
        <v>0</v>
      </c>
      <c r="Y11" s="369">
        <v>0</v>
      </c>
      <c r="Z11" s="367">
        <v>0</v>
      </c>
      <c r="AA11" s="369">
        <v>0</v>
      </c>
      <c r="AB11" s="369">
        <v>0</v>
      </c>
      <c r="AC11" s="367">
        <v>13369</v>
      </c>
      <c r="AD11" s="369">
        <v>17426</v>
      </c>
      <c r="AE11" s="369">
        <v>30795</v>
      </c>
    </row>
    <row r="12" spans="1:31" ht="11.25">
      <c r="A12" s="361">
        <v>1996</v>
      </c>
      <c r="B12" s="367">
        <v>16999</v>
      </c>
      <c r="C12" s="366">
        <v>20987</v>
      </c>
      <c r="D12" s="368">
        <v>37986</v>
      </c>
      <c r="E12" s="369">
        <v>0</v>
      </c>
      <c r="F12" s="369">
        <v>0</v>
      </c>
      <c r="G12" s="369">
        <v>0</v>
      </c>
      <c r="H12" s="367">
        <v>0</v>
      </c>
      <c r="I12" s="366">
        <v>0</v>
      </c>
      <c r="J12" s="368">
        <v>0</v>
      </c>
      <c r="K12" s="367">
        <v>0</v>
      </c>
      <c r="L12" s="366">
        <v>0</v>
      </c>
      <c r="M12" s="366">
        <v>0</v>
      </c>
      <c r="N12" s="367">
        <v>0</v>
      </c>
      <c r="O12" s="366">
        <v>0</v>
      </c>
      <c r="P12" s="368">
        <v>0</v>
      </c>
      <c r="Q12" s="367">
        <v>0</v>
      </c>
      <c r="R12" s="366">
        <v>0</v>
      </c>
      <c r="S12" s="368">
        <v>0</v>
      </c>
      <c r="T12" s="367">
        <v>0</v>
      </c>
      <c r="U12" s="366">
        <v>0</v>
      </c>
      <c r="V12" s="368">
        <v>0</v>
      </c>
      <c r="W12" s="369">
        <v>0</v>
      </c>
      <c r="X12" s="369">
        <v>0</v>
      </c>
      <c r="Y12" s="369">
        <v>0</v>
      </c>
      <c r="Z12" s="367">
        <v>0</v>
      </c>
      <c r="AA12" s="369">
        <v>0</v>
      </c>
      <c r="AB12" s="369">
        <v>0</v>
      </c>
      <c r="AC12" s="367">
        <v>16999</v>
      </c>
      <c r="AD12" s="369">
        <v>20987</v>
      </c>
      <c r="AE12" s="369">
        <v>37986</v>
      </c>
    </row>
    <row r="13" spans="1:31" ht="11.25">
      <c r="A13" s="370">
        <v>1995</v>
      </c>
      <c r="B13" s="367">
        <v>17188</v>
      </c>
      <c r="C13" s="366">
        <v>21375</v>
      </c>
      <c r="D13" s="368">
        <v>38563</v>
      </c>
      <c r="E13" s="369">
        <v>1</v>
      </c>
      <c r="F13" s="369">
        <v>0</v>
      </c>
      <c r="G13" s="369">
        <v>1</v>
      </c>
      <c r="H13" s="367">
        <v>0</v>
      </c>
      <c r="I13" s="366">
        <v>0</v>
      </c>
      <c r="J13" s="368">
        <v>0</v>
      </c>
      <c r="K13" s="367">
        <v>0</v>
      </c>
      <c r="L13" s="366">
        <v>0</v>
      </c>
      <c r="M13" s="366">
        <v>0</v>
      </c>
      <c r="N13" s="367">
        <v>0</v>
      </c>
      <c r="O13" s="366">
        <v>3</v>
      </c>
      <c r="P13" s="368">
        <v>3</v>
      </c>
      <c r="Q13" s="367">
        <v>0</v>
      </c>
      <c r="R13" s="366">
        <v>1</v>
      </c>
      <c r="S13" s="368">
        <v>1</v>
      </c>
      <c r="T13" s="367">
        <v>1</v>
      </c>
      <c r="U13" s="366">
        <v>1</v>
      </c>
      <c r="V13" s="368">
        <v>2</v>
      </c>
      <c r="W13" s="369">
        <v>6</v>
      </c>
      <c r="X13" s="369">
        <v>5</v>
      </c>
      <c r="Y13" s="369">
        <v>11</v>
      </c>
      <c r="Z13" s="367">
        <v>6</v>
      </c>
      <c r="AA13" s="369">
        <v>8</v>
      </c>
      <c r="AB13" s="369">
        <v>14</v>
      </c>
      <c r="AC13" s="367">
        <v>17202</v>
      </c>
      <c r="AD13" s="369">
        <v>21393</v>
      </c>
      <c r="AE13" s="369">
        <v>38595</v>
      </c>
    </row>
    <row r="14" spans="1:31" ht="11.25">
      <c r="A14" s="361">
        <v>1994</v>
      </c>
      <c r="B14" s="367">
        <v>15920</v>
      </c>
      <c r="C14" s="366">
        <v>18461</v>
      </c>
      <c r="D14" s="368">
        <v>34381</v>
      </c>
      <c r="E14" s="369">
        <v>70</v>
      </c>
      <c r="F14" s="369">
        <v>436</v>
      </c>
      <c r="G14" s="369">
        <v>506</v>
      </c>
      <c r="H14" s="367">
        <v>1</v>
      </c>
      <c r="I14" s="366">
        <v>8</v>
      </c>
      <c r="J14" s="368">
        <v>9</v>
      </c>
      <c r="K14" s="367">
        <v>1</v>
      </c>
      <c r="L14" s="366">
        <v>0</v>
      </c>
      <c r="M14" s="366">
        <v>1</v>
      </c>
      <c r="N14" s="367">
        <v>9</v>
      </c>
      <c r="O14" s="366">
        <v>17</v>
      </c>
      <c r="P14" s="368">
        <v>26</v>
      </c>
      <c r="Q14" s="367">
        <v>1</v>
      </c>
      <c r="R14" s="366">
        <v>0</v>
      </c>
      <c r="S14" s="368">
        <v>1</v>
      </c>
      <c r="T14" s="367">
        <v>0</v>
      </c>
      <c r="U14" s="366">
        <v>2</v>
      </c>
      <c r="V14" s="368">
        <v>2</v>
      </c>
      <c r="W14" s="369">
        <v>76</v>
      </c>
      <c r="X14" s="369">
        <v>87</v>
      </c>
      <c r="Y14" s="369">
        <v>163</v>
      </c>
      <c r="Z14" s="367">
        <v>577</v>
      </c>
      <c r="AA14" s="369">
        <v>830</v>
      </c>
      <c r="AB14" s="369">
        <v>1407</v>
      </c>
      <c r="AC14" s="367">
        <v>16655</v>
      </c>
      <c r="AD14" s="369">
        <v>19841</v>
      </c>
      <c r="AE14" s="369">
        <v>36496</v>
      </c>
    </row>
    <row r="15" spans="1:31" ht="11.25">
      <c r="A15" s="370">
        <v>1993</v>
      </c>
      <c r="B15" s="367">
        <v>13290</v>
      </c>
      <c r="C15" s="366">
        <v>14941</v>
      </c>
      <c r="D15" s="368">
        <v>28231</v>
      </c>
      <c r="E15" s="369">
        <v>96</v>
      </c>
      <c r="F15" s="369">
        <v>458</v>
      </c>
      <c r="G15" s="369">
        <v>554</v>
      </c>
      <c r="H15" s="367">
        <v>84</v>
      </c>
      <c r="I15" s="366">
        <v>102</v>
      </c>
      <c r="J15" s="368">
        <v>186</v>
      </c>
      <c r="K15" s="367">
        <v>0</v>
      </c>
      <c r="L15" s="366">
        <v>1</v>
      </c>
      <c r="M15" s="366">
        <v>1</v>
      </c>
      <c r="N15" s="367">
        <v>83</v>
      </c>
      <c r="O15" s="366">
        <v>285</v>
      </c>
      <c r="P15" s="368">
        <v>368</v>
      </c>
      <c r="Q15" s="367">
        <v>34</v>
      </c>
      <c r="R15" s="366">
        <v>33</v>
      </c>
      <c r="S15" s="368">
        <v>67</v>
      </c>
      <c r="T15" s="367">
        <v>52</v>
      </c>
      <c r="U15" s="366">
        <v>59</v>
      </c>
      <c r="V15" s="368">
        <v>111</v>
      </c>
      <c r="W15" s="369">
        <v>230</v>
      </c>
      <c r="X15" s="369">
        <v>265</v>
      </c>
      <c r="Y15" s="369">
        <v>495</v>
      </c>
      <c r="Z15" s="367">
        <v>817</v>
      </c>
      <c r="AA15" s="369">
        <v>945</v>
      </c>
      <c r="AB15" s="369">
        <v>1762</v>
      </c>
      <c r="AC15" s="367">
        <v>14686</v>
      </c>
      <c r="AD15" s="369">
        <v>17089</v>
      </c>
      <c r="AE15" s="369">
        <v>31775</v>
      </c>
    </row>
    <row r="16" spans="1:31" ht="11.25">
      <c r="A16" s="361">
        <v>1992</v>
      </c>
      <c r="B16" s="367">
        <v>8891</v>
      </c>
      <c r="C16" s="366">
        <v>9158</v>
      </c>
      <c r="D16" s="368">
        <v>18049</v>
      </c>
      <c r="E16" s="369">
        <v>89</v>
      </c>
      <c r="F16" s="369">
        <v>321</v>
      </c>
      <c r="G16" s="369">
        <v>410</v>
      </c>
      <c r="H16" s="367">
        <v>222</v>
      </c>
      <c r="I16" s="366">
        <v>313</v>
      </c>
      <c r="J16" s="368">
        <v>535</v>
      </c>
      <c r="K16" s="367">
        <v>0</v>
      </c>
      <c r="L16" s="366">
        <v>2</v>
      </c>
      <c r="M16" s="366">
        <v>2</v>
      </c>
      <c r="N16" s="367">
        <v>165</v>
      </c>
      <c r="O16" s="366">
        <v>325</v>
      </c>
      <c r="P16" s="368">
        <v>490</v>
      </c>
      <c r="Q16" s="367">
        <v>211</v>
      </c>
      <c r="R16" s="366">
        <v>190</v>
      </c>
      <c r="S16" s="368">
        <v>401</v>
      </c>
      <c r="T16" s="367">
        <v>322</v>
      </c>
      <c r="U16" s="366">
        <v>268</v>
      </c>
      <c r="V16" s="368">
        <v>590</v>
      </c>
      <c r="W16" s="369">
        <v>313</v>
      </c>
      <c r="X16" s="369">
        <v>255</v>
      </c>
      <c r="Y16" s="369">
        <v>568</v>
      </c>
      <c r="Z16" s="367">
        <v>612</v>
      </c>
      <c r="AA16" s="369">
        <v>625</v>
      </c>
      <c r="AB16" s="369">
        <v>1237</v>
      </c>
      <c r="AC16" s="367">
        <v>10825</v>
      </c>
      <c r="AD16" s="369">
        <v>11457</v>
      </c>
      <c r="AE16" s="369">
        <v>22282</v>
      </c>
    </row>
    <row r="17" spans="1:31" ht="11.25">
      <c r="A17" s="370">
        <v>1991</v>
      </c>
      <c r="B17" s="367">
        <v>5235</v>
      </c>
      <c r="C17" s="366">
        <v>5481</v>
      </c>
      <c r="D17" s="368">
        <v>10716</v>
      </c>
      <c r="E17" s="369">
        <v>55</v>
      </c>
      <c r="F17" s="369">
        <v>207</v>
      </c>
      <c r="G17" s="369">
        <v>262</v>
      </c>
      <c r="H17" s="367">
        <v>199</v>
      </c>
      <c r="I17" s="366">
        <v>231</v>
      </c>
      <c r="J17" s="368">
        <v>430</v>
      </c>
      <c r="K17" s="367">
        <v>0</v>
      </c>
      <c r="L17" s="366">
        <v>1</v>
      </c>
      <c r="M17" s="366">
        <v>1</v>
      </c>
      <c r="N17" s="367">
        <v>106</v>
      </c>
      <c r="O17" s="366">
        <v>158</v>
      </c>
      <c r="P17" s="368">
        <v>264</v>
      </c>
      <c r="Q17" s="367">
        <v>353</v>
      </c>
      <c r="R17" s="366">
        <v>318</v>
      </c>
      <c r="S17" s="368">
        <v>671</v>
      </c>
      <c r="T17" s="367">
        <v>523</v>
      </c>
      <c r="U17" s="366">
        <v>435</v>
      </c>
      <c r="V17" s="368">
        <v>958</v>
      </c>
      <c r="W17" s="369">
        <v>207</v>
      </c>
      <c r="X17" s="369">
        <v>166</v>
      </c>
      <c r="Y17" s="369">
        <v>373</v>
      </c>
      <c r="Z17" s="367">
        <v>319</v>
      </c>
      <c r="AA17" s="369">
        <v>341</v>
      </c>
      <c r="AB17" s="369">
        <v>660</v>
      </c>
      <c r="AC17" s="367">
        <v>6997</v>
      </c>
      <c r="AD17" s="369">
        <v>7338</v>
      </c>
      <c r="AE17" s="369">
        <v>14335</v>
      </c>
    </row>
    <row r="18" spans="1:31" ht="11.25">
      <c r="A18" s="361">
        <v>1990</v>
      </c>
      <c r="B18" s="367">
        <v>2984</v>
      </c>
      <c r="C18" s="366">
        <v>3207</v>
      </c>
      <c r="D18" s="368">
        <v>6191</v>
      </c>
      <c r="E18" s="369">
        <v>41</v>
      </c>
      <c r="F18" s="369">
        <v>166</v>
      </c>
      <c r="G18" s="369">
        <v>207</v>
      </c>
      <c r="H18" s="367">
        <v>298</v>
      </c>
      <c r="I18" s="366">
        <v>528</v>
      </c>
      <c r="J18" s="368">
        <v>826</v>
      </c>
      <c r="K18" s="367">
        <v>0</v>
      </c>
      <c r="L18" s="366">
        <v>0</v>
      </c>
      <c r="M18" s="366">
        <v>0</v>
      </c>
      <c r="N18" s="367">
        <v>57</v>
      </c>
      <c r="O18" s="366">
        <v>72</v>
      </c>
      <c r="P18" s="368">
        <v>129</v>
      </c>
      <c r="Q18" s="367">
        <v>456</v>
      </c>
      <c r="R18" s="366">
        <v>464</v>
      </c>
      <c r="S18" s="368">
        <v>920</v>
      </c>
      <c r="T18" s="367">
        <v>623</v>
      </c>
      <c r="U18" s="366">
        <v>580</v>
      </c>
      <c r="V18" s="368">
        <v>1203</v>
      </c>
      <c r="W18" s="369">
        <v>130</v>
      </c>
      <c r="X18" s="369">
        <v>121</v>
      </c>
      <c r="Y18" s="369">
        <v>251</v>
      </c>
      <c r="Z18" s="367">
        <v>185</v>
      </c>
      <c r="AA18" s="369">
        <v>256</v>
      </c>
      <c r="AB18" s="369">
        <v>441</v>
      </c>
      <c r="AC18" s="367">
        <v>4774</v>
      </c>
      <c r="AD18" s="369">
        <v>5394</v>
      </c>
      <c r="AE18" s="369">
        <v>10168</v>
      </c>
    </row>
    <row r="19" spans="1:31" ht="11.25">
      <c r="A19" s="370">
        <v>1989</v>
      </c>
      <c r="B19" s="367">
        <v>1813</v>
      </c>
      <c r="C19" s="366">
        <v>2045</v>
      </c>
      <c r="D19" s="368">
        <v>3858</v>
      </c>
      <c r="E19" s="369">
        <v>34</v>
      </c>
      <c r="F19" s="369">
        <v>121</v>
      </c>
      <c r="G19" s="369">
        <v>155</v>
      </c>
      <c r="H19" s="367">
        <v>319</v>
      </c>
      <c r="I19" s="366">
        <v>460</v>
      </c>
      <c r="J19" s="368">
        <v>779</v>
      </c>
      <c r="K19" s="367">
        <v>0</v>
      </c>
      <c r="L19" s="366">
        <v>1</v>
      </c>
      <c r="M19" s="366">
        <v>1</v>
      </c>
      <c r="N19" s="367">
        <v>36</v>
      </c>
      <c r="O19" s="366">
        <v>46</v>
      </c>
      <c r="P19" s="368">
        <v>82</v>
      </c>
      <c r="Q19" s="367">
        <v>513</v>
      </c>
      <c r="R19" s="366">
        <v>533</v>
      </c>
      <c r="S19" s="368">
        <v>1046</v>
      </c>
      <c r="T19" s="367">
        <v>744</v>
      </c>
      <c r="U19" s="366">
        <v>646</v>
      </c>
      <c r="V19" s="368">
        <v>1390</v>
      </c>
      <c r="W19" s="369">
        <v>97</v>
      </c>
      <c r="X19" s="369">
        <v>93</v>
      </c>
      <c r="Y19" s="369">
        <v>190</v>
      </c>
      <c r="Z19" s="367">
        <v>106</v>
      </c>
      <c r="AA19" s="369">
        <v>120</v>
      </c>
      <c r="AB19" s="369">
        <v>226</v>
      </c>
      <c r="AC19" s="367">
        <v>3662</v>
      </c>
      <c r="AD19" s="369">
        <v>4065</v>
      </c>
      <c r="AE19" s="369">
        <v>7727</v>
      </c>
    </row>
    <row r="20" spans="1:31" ht="11.25">
      <c r="A20" s="361">
        <v>1988</v>
      </c>
      <c r="B20" s="367">
        <v>1143</v>
      </c>
      <c r="C20" s="366">
        <v>1436</v>
      </c>
      <c r="D20" s="368">
        <v>2579</v>
      </c>
      <c r="E20" s="369">
        <v>21</v>
      </c>
      <c r="F20" s="369">
        <v>91</v>
      </c>
      <c r="G20" s="369">
        <v>112</v>
      </c>
      <c r="H20" s="367">
        <v>304</v>
      </c>
      <c r="I20" s="366">
        <v>419</v>
      </c>
      <c r="J20" s="368">
        <v>723</v>
      </c>
      <c r="K20" s="367">
        <v>0</v>
      </c>
      <c r="L20" s="366">
        <v>0</v>
      </c>
      <c r="M20" s="366">
        <v>0</v>
      </c>
      <c r="N20" s="367">
        <v>21</v>
      </c>
      <c r="O20" s="366">
        <v>43</v>
      </c>
      <c r="P20" s="368">
        <v>64</v>
      </c>
      <c r="Q20" s="367">
        <v>556</v>
      </c>
      <c r="R20" s="366">
        <v>545</v>
      </c>
      <c r="S20" s="368">
        <v>1101</v>
      </c>
      <c r="T20" s="367">
        <v>653</v>
      </c>
      <c r="U20" s="366">
        <v>590</v>
      </c>
      <c r="V20" s="368">
        <v>1243</v>
      </c>
      <c r="W20" s="369">
        <v>64</v>
      </c>
      <c r="X20" s="369">
        <v>64</v>
      </c>
      <c r="Y20" s="369">
        <v>128</v>
      </c>
      <c r="Z20" s="367">
        <v>70</v>
      </c>
      <c r="AA20" s="369">
        <v>73</v>
      </c>
      <c r="AB20" s="369">
        <v>143</v>
      </c>
      <c r="AC20" s="367">
        <v>2832</v>
      </c>
      <c r="AD20" s="369">
        <v>3261</v>
      </c>
      <c r="AE20" s="369">
        <v>6093</v>
      </c>
    </row>
    <row r="21" spans="1:31" ht="11.25">
      <c r="A21" s="370">
        <v>1987</v>
      </c>
      <c r="B21" s="367">
        <v>775</v>
      </c>
      <c r="C21" s="366">
        <v>1149</v>
      </c>
      <c r="D21" s="368">
        <v>1924</v>
      </c>
      <c r="E21" s="369">
        <v>17</v>
      </c>
      <c r="F21" s="369">
        <v>72</v>
      </c>
      <c r="G21" s="369">
        <v>89</v>
      </c>
      <c r="H21" s="367">
        <v>254</v>
      </c>
      <c r="I21" s="366">
        <v>342</v>
      </c>
      <c r="J21" s="368">
        <v>596</v>
      </c>
      <c r="K21" s="367">
        <v>0</v>
      </c>
      <c r="L21" s="366">
        <v>0</v>
      </c>
      <c r="M21" s="366">
        <v>0</v>
      </c>
      <c r="N21" s="367">
        <v>14</v>
      </c>
      <c r="O21" s="366">
        <v>23</v>
      </c>
      <c r="P21" s="368">
        <v>37</v>
      </c>
      <c r="Q21" s="367">
        <v>499</v>
      </c>
      <c r="R21" s="366">
        <v>497</v>
      </c>
      <c r="S21" s="368">
        <v>996</v>
      </c>
      <c r="T21" s="367">
        <v>567</v>
      </c>
      <c r="U21" s="366">
        <v>532</v>
      </c>
      <c r="V21" s="368">
        <v>1099</v>
      </c>
      <c r="W21" s="369">
        <v>49</v>
      </c>
      <c r="X21" s="369">
        <v>46</v>
      </c>
      <c r="Y21" s="369">
        <v>95</v>
      </c>
      <c r="Z21" s="367">
        <v>52</v>
      </c>
      <c r="AA21" s="369">
        <v>55</v>
      </c>
      <c r="AB21" s="369">
        <v>107</v>
      </c>
      <c r="AC21" s="367">
        <v>2227</v>
      </c>
      <c r="AD21" s="369">
        <v>2716</v>
      </c>
      <c r="AE21" s="369">
        <v>4943</v>
      </c>
    </row>
    <row r="22" spans="1:31" ht="11.25">
      <c r="A22" s="361">
        <v>1986</v>
      </c>
      <c r="B22" s="367">
        <v>643</v>
      </c>
      <c r="C22" s="366">
        <v>841</v>
      </c>
      <c r="D22" s="368">
        <v>1484</v>
      </c>
      <c r="E22" s="369">
        <v>19</v>
      </c>
      <c r="F22" s="369">
        <v>79</v>
      </c>
      <c r="G22" s="369">
        <v>98</v>
      </c>
      <c r="H22" s="367">
        <v>217</v>
      </c>
      <c r="I22" s="366">
        <v>272</v>
      </c>
      <c r="J22" s="368">
        <v>489</v>
      </c>
      <c r="K22" s="367">
        <v>0</v>
      </c>
      <c r="L22" s="366">
        <v>0</v>
      </c>
      <c r="M22" s="366">
        <v>0</v>
      </c>
      <c r="N22" s="367">
        <v>12</v>
      </c>
      <c r="O22" s="366">
        <v>16</v>
      </c>
      <c r="P22" s="368">
        <v>28</v>
      </c>
      <c r="Q22" s="367">
        <v>410</v>
      </c>
      <c r="R22" s="366">
        <v>360</v>
      </c>
      <c r="S22" s="368">
        <v>770</v>
      </c>
      <c r="T22" s="367">
        <v>465</v>
      </c>
      <c r="U22" s="366">
        <v>408</v>
      </c>
      <c r="V22" s="368">
        <v>873</v>
      </c>
      <c r="W22" s="369">
        <v>43</v>
      </c>
      <c r="X22" s="369">
        <v>40</v>
      </c>
      <c r="Y22" s="369">
        <v>83</v>
      </c>
      <c r="Z22" s="367">
        <v>45</v>
      </c>
      <c r="AA22" s="369">
        <v>51</v>
      </c>
      <c r="AB22" s="369">
        <v>96</v>
      </c>
      <c r="AC22" s="367">
        <v>1854</v>
      </c>
      <c r="AD22" s="369">
        <v>2067</v>
      </c>
      <c r="AE22" s="369">
        <v>3921</v>
      </c>
    </row>
    <row r="23" spans="1:31" ht="11.25">
      <c r="A23" s="370">
        <v>1985</v>
      </c>
      <c r="B23" s="367">
        <v>514</v>
      </c>
      <c r="C23" s="366">
        <v>741</v>
      </c>
      <c r="D23" s="368">
        <v>1255</v>
      </c>
      <c r="E23" s="369">
        <v>10</v>
      </c>
      <c r="F23" s="369">
        <v>46</v>
      </c>
      <c r="G23" s="369">
        <v>56</v>
      </c>
      <c r="H23" s="367">
        <v>126</v>
      </c>
      <c r="I23" s="366">
        <v>177</v>
      </c>
      <c r="J23" s="368">
        <v>303</v>
      </c>
      <c r="K23" s="367">
        <v>2</v>
      </c>
      <c r="L23" s="366">
        <v>0</v>
      </c>
      <c r="M23" s="366">
        <v>2</v>
      </c>
      <c r="N23" s="367">
        <v>10</v>
      </c>
      <c r="O23" s="366">
        <v>10</v>
      </c>
      <c r="P23" s="368">
        <v>20</v>
      </c>
      <c r="Q23" s="367">
        <v>306</v>
      </c>
      <c r="R23" s="366">
        <v>276</v>
      </c>
      <c r="S23" s="368">
        <v>582</v>
      </c>
      <c r="T23" s="367">
        <v>363</v>
      </c>
      <c r="U23" s="366">
        <v>300</v>
      </c>
      <c r="V23" s="368">
        <v>663</v>
      </c>
      <c r="W23" s="369">
        <v>27</v>
      </c>
      <c r="X23" s="369">
        <v>39</v>
      </c>
      <c r="Y23" s="369">
        <v>66</v>
      </c>
      <c r="Z23" s="367">
        <v>35</v>
      </c>
      <c r="AA23" s="369">
        <v>44</v>
      </c>
      <c r="AB23" s="369">
        <v>79</v>
      </c>
      <c r="AC23" s="367">
        <v>1393</v>
      </c>
      <c r="AD23" s="369">
        <v>1633</v>
      </c>
      <c r="AE23" s="369">
        <v>3026</v>
      </c>
    </row>
    <row r="24" spans="1:31" ht="11.25">
      <c r="A24" s="361">
        <v>1984</v>
      </c>
      <c r="B24" s="367">
        <v>453</v>
      </c>
      <c r="C24" s="366">
        <v>673</v>
      </c>
      <c r="D24" s="368">
        <v>1126</v>
      </c>
      <c r="E24" s="369">
        <v>18</v>
      </c>
      <c r="F24" s="369">
        <v>57</v>
      </c>
      <c r="G24" s="369">
        <v>75</v>
      </c>
      <c r="H24" s="367">
        <v>103</v>
      </c>
      <c r="I24" s="366">
        <v>90</v>
      </c>
      <c r="J24" s="368">
        <v>193</v>
      </c>
      <c r="K24" s="367">
        <v>0</v>
      </c>
      <c r="L24" s="366">
        <v>0</v>
      </c>
      <c r="M24" s="366">
        <v>0</v>
      </c>
      <c r="N24" s="367">
        <v>5</v>
      </c>
      <c r="O24" s="366">
        <v>12</v>
      </c>
      <c r="P24" s="368">
        <v>17</v>
      </c>
      <c r="Q24" s="367">
        <v>228</v>
      </c>
      <c r="R24" s="366">
        <v>206</v>
      </c>
      <c r="S24" s="368">
        <v>434</v>
      </c>
      <c r="T24" s="367">
        <v>294</v>
      </c>
      <c r="U24" s="366">
        <v>243</v>
      </c>
      <c r="V24" s="368">
        <v>537</v>
      </c>
      <c r="W24" s="369">
        <v>34</v>
      </c>
      <c r="X24" s="369">
        <v>36</v>
      </c>
      <c r="Y24" s="369">
        <v>70</v>
      </c>
      <c r="Z24" s="367">
        <v>33</v>
      </c>
      <c r="AA24" s="369">
        <v>47</v>
      </c>
      <c r="AB24" s="369">
        <v>80</v>
      </c>
      <c r="AC24" s="367">
        <v>1168</v>
      </c>
      <c r="AD24" s="369">
        <v>1364</v>
      </c>
      <c r="AE24" s="369">
        <v>2532</v>
      </c>
    </row>
    <row r="25" spans="1:31" ht="11.25">
      <c r="A25" s="370">
        <v>1983</v>
      </c>
      <c r="B25" s="367">
        <v>372</v>
      </c>
      <c r="C25" s="366">
        <v>580</v>
      </c>
      <c r="D25" s="368">
        <v>952</v>
      </c>
      <c r="E25" s="369">
        <v>6</v>
      </c>
      <c r="F25" s="369">
        <v>63</v>
      </c>
      <c r="G25" s="369">
        <v>69</v>
      </c>
      <c r="H25" s="367">
        <v>50</v>
      </c>
      <c r="I25" s="366">
        <v>63</v>
      </c>
      <c r="J25" s="368">
        <v>113</v>
      </c>
      <c r="K25" s="367">
        <v>0</v>
      </c>
      <c r="L25" s="366">
        <v>1</v>
      </c>
      <c r="M25" s="366">
        <v>1</v>
      </c>
      <c r="N25" s="367">
        <v>2</v>
      </c>
      <c r="O25" s="366">
        <v>10</v>
      </c>
      <c r="P25" s="368">
        <v>12</v>
      </c>
      <c r="Q25" s="367">
        <v>194</v>
      </c>
      <c r="R25" s="366">
        <v>141</v>
      </c>
      <c r="S25" s="368">
        <v>335</v>
      </c>
      <c r="T25" s="367">
        <v>227</v>
      </c>
      <c r="U25" s="366">
        <v>174</v>
      </c>
      <c r="V25" s="368">
        <v>401</v>
      </c>
      <c r="W25" s="369">
        <v>33</v>
      </c>
      <c r="X25" s="369">
        <v>22</v>
      </c>
      <c r="Y25" s="369">
        <v>55</v>
      </c>
      <c r="Z25" s="367">
        <v>31</v>
      </c>
      <c r="AA25" s="369">
        <v>33</v>
      </c>
      <c r="AB25" s="369">
        <v>64</v>
      </c>
      <c r="AC25" s="367">
        <v>915</v>
      </c>
      <c r="AD25" s="369">
        <v>1087</v>
      </c>
      <c r="AE25" s="369">
        <v>2002</v>
      </c>
    </row>
    <row r="26" spans="1:31" ht="11.25">
      <c r="A26" s="361">
        <v>1982</v>
      </c>
      <c r="B26" s="367">
        <v>340</v>
      </c>
      <c r="C26" s="366">
        <v>597</v>
      </c>
      <c r="D26" s="368">
        <v>937</v>
      </c>
      <c r="E26" s="369">
        <v>9</v>
      </c>
      <c r="F26" s="369">
        <v>46</v>
      </c>
      <c r="G26" s="369">
        <v>55</v>
      </c>
      <c r="H26" s="367">
        <v>48</v>
      </c>
      <c r="I26" s="366">
        <v>56</v>
      </c>
      <c r="J26" s="368">
        <v>104</v>
      </c>
      <c r="K26" s="367">
        <v>0</v>
      </c>
      <c r="L26" s="366">
        <v>1</v>
      </c>
      <c r="M26" s="366">
        <v>1</v>
      </c>
      <c r="N26" s="367">
        <v>6</v>
      </c>
      <c r="O26" s="366">
        <v>6</v>
      </c>
      <c r="P26" s="368">
        <v>12</v>
      </c>
      <c r="Q26" s="367">
        <v>185</v>
      </c>
      <c r="R26" s="366">
        <v>179</v>
      </c>
      <c r="S26" s="368">
        <v>364</v>
      </c>
      <c r="T26" s="367">
        <v>200</v>
      </c>
      <c r="U26" s="366">
        <v>196</v>
      </c>
      <c r="V26" s="368">
        <v>396</v>
      </c>
      <c r="W26" s="369">
        <v>17</v>
      </c>
      <c r="X26" s="369">
        <v>22</v>
      </c>
      <c r="Y26" s="369">
        <v>39</v>
      </c>
      <c r="Z26" s="367">
        <v>24</v>
      </c>
      <c r="AA26" s="369">
        <v>35</v>
      </c>
      <c r="AB26" s="369">
        <v>59</v>
      </c>
      <c r="AC26" s="367">
        <v>829</v>
      </c>
      <c r="AD26" s="369">
        <v>1138</v>
      </c>
      <c r="AE26" s="369">
        <v>1967</v>
      </c>
    </row>
    <row r="27" spans="1:31" ht="11.25">
      <c r="A27" s="370">
        <v>1981</v>
      </c>
      <c r="B27" s="367">
        <v>281</v>
      </c>
      <c r="C27" s="366">
        <v>521</v>
      </c>
      <c r="D27" s="368">
        <v>802</v>
      </c>
      <c r="E27" s="369">
        <v>8</v>
      </c>
      <c r="F27" s="369">
        <v>48</v>
      </c>
      <c r="G27" s="369">
        <v>56</v>
      </c>
      <c r="H27" s="367">
        <v>32</v>
      </c>
      <c r="I27" s="366">
        <v>34</v>
      </c>
      <c r="J27" s="368">
        <v>66</v>
      </c>
      <c r="K27" s="367">
        <v>0</v>
      </c>
      <c r="L27" s="366">
        <v>0</v>
      </c>
      <c r="M27" s="366">
        <v>0</v>
      </c>
      <c r="N27" s="367">
        <v>9</v>
      </c>
      <c r="O27" s="366">
        <v>7</v>
      </c>
      <c r="P27" s="368">
        <v>16</v>
      </c>
      <c r="Q27" s="367">
        <v>147</v>
      </c>
      <c r="R27" s="366">
        <v>126</v>
      </c>
      <c r="S27" s="368">
        <v>273</v>
      </c>
      <c r="T27" s="367">
        <v>164</v>
      </c>
      <c r="U27" s="366">
        <v>120</v>
      </c>
      <c r="V27" s="368">
        <v>284</v>
      </c>
      <c r="W27" s="369">
        <v>15</v>
      </c>
      <c r="X27" s="369">
        <v>17</v>
      </c>
      <c r="Y27" s="369">
        <v>32</v>
      </c>
      <c r="Z27" s="367">
        <v>16</v>
      </c>
      <c r="AA27" s="369">
        <v>32</v>
      </c>
      <c r="AB27" s="369">
        <v>48</v>
      </c>
      <c r="AC27" s="367">
        <v>672</v>
      </c>
      <c r="AD27" s="369">
        <v>905</v>
      </c>
      <c r="AE27" s="369">
        <v>1577</v>
      </c>
    </row>
    <row r="28" spans="1:31" ht="11.25">
      <c r="A28" s="361">
        <v>1980</v>
      </c>
      <c r="B28" s="367">
        <v>232</v>
      </c>
      <c r="C28" s="366">
        <v>449</v>
      </c>
      <c r="D28" s="368">
        <v>681</v>
      </c>
      <c r="E28" s="369">
        <v>7</v>
      </c>
      <c r="F28" s="369">
        <v>47</v>
      </c>
      <c r="G28" s="369">
        <v>54</v>
      </c>
      <c r="H28" s="367">
        <v>26</v>
      </c>
      <c r="I28" s="366">
        <v>24</v>
      </c>
      <c r="J28" s="368">
        <v>50</v>
      </c>
      <c r="K28" s="367">
        <v>0</v>
      </c>
      <c r="L28" s="366">
        <v>1</v>
      </c>
      <c r="M28" s="366">
        <v>1</v>
      </c>
      <c r="N28" s="367">
        <v>8</v>
      </c>
      <c r="O28" s="366">
        <v>5</v>
      </c>
      <c r="P28" s="368">
        <v>13</v>
      </c>
      <c r="Q28" s="367">
        <v>125</v>
      </c>
      <c r="R28" s="366">
        <v>97</v>
      </c>
      <c r="S28" s="368">
        <v>222</v>
      </c>
      <c r="T28" s="367">
        <v>144</v>
      </c>
      <c r="U28" s="366">
        <v>96</v>
      </c>
      <c r="V28" s="368">
        <v>240</v>
      </c>
      <c r="W28" s="369">
        <v>21</v>
      </c>
      <c r="X28" s="369">
        <v>24</v>
      </c>
      <c r="Y28" s="369">
        <v>45</v>
      </c>
      <c r="Z28" s="367">
        <v>11</v>
      </c>
      <c r="AA28" s="369">
        <v>32</v>
      </c>
      <c r="AB28" s="369">
        <v>43</v>
      </c>
      <c r="AC28" s="367">
        <v>574</v>
      </c>
      <c r="AD28" s="369">
        <v>775</v>
      </c>
      <c r="AE28" s="369">
        <v>1349</v>
      </c>
    </row>
    <row r="29" spans="1:31" ht="11.25">
      <c r="A29" s="370">
        <v>1979</v>
      </c>
      <c r="B29" s="367">
        <v>183</v>
      </c>
      <c r="C29" s="366">
        <v>418</v>
      </c>
      <c r="D29" s="368">
        <v>601</v>
      </c>
      <c r="E29" s="369">
        <v>7</v>
      </c>
      <c r="F29" s="369">
        <v>32</v>
      </c>
      <c r="G29" s="369">
        <v>39</v>
      </c>
      <c r="H29" s="367">
        <v>30</v>
      </c>
      <c r="I29" s="366">
        <v>29</v>
      </c>
      <c r="J29" s="368">
        <v>59</v>
      </c>
      <c r="K29" s="367">
        <v>0</v>
      </c>
      <c r="L29" s="366">
        <v>0</v>
      </c>
      <c r="M29" s="366">
        <v>0</v>
      </c>
      <c r="N29" s="367">
        <v>8</v>
      </c>
      <c r="O29" s="366">
        <v>6</v>
      </c>
      <c r="P29" s="368">
        <v>14</v>
      </c>
      <c r="Q29" s="367">
        <v>108</v>
      </c>
      <c r="R29" s="366">
        <v>96</v>
      </c>
      <c r="S29" s="368">
        <v>204</v>
      </c>
      <c r="T29" s="367">
        <v>122</v>
      </c>
      <c r="U29" s="366">
        <v>92</v>
      </c>
      <c r="V29" s="368">
        <v>214</v>
      </c>
      <c r="W29" s="369">
        <v>8</v>
      </c>
      <c r="X29" s="369">
        <v>21</v>
      </c>
      <c r="Y29" s="369">
        <v>29</v>
      </c>
      <c r="Z29" s="367">
        <v>14</v>
      </c>
      <c r="AA29" s="369">
        <v>27</v>
      </c>
      <c r="AB29" s="369">
        <v>41</v>
      </c>
      <c r="AC29" s="367">
        <v>480</v>
      </c>
      <c r="AD29" s="369">
        <v>721</v>
      </c>
      <c r="AE29" s="369">
        <v>1201</v>
      </c>
    </row>
    <row r="30" spans="1:31" ht="11.25">
      <c r="A30" s="361">
        <v>1978</v>
      </c>
      <c r="B30" s="367">
        <v>160</v>
      </c>
      <c r="C30" s="366">
        <v>344</v>
      </c>
      <c r="D30" s="368">
        <v>504</v>
      </c>
      <c r="E30" s="369">
        <v>8</v>
      </c>
      <c r="F30" s="369">
        <v>35</v>
      </c>
      <c r="G30" s="369">
        <v>43</v>
      </c>
      <c r="H30" s="367">
        <v>23</v>
      </c>
      <c r="I30" s="366">
        <v>14</v>
      </c>
      <c r="J30" s="368">
        <v>37</v>
      </c>
      <c r="K30" s="367">
        <v>1</v>
      </c>
      <c r="L30" s="366">
        <v>1</v>
      </c>
      <c r="M30" s="366">
        <v>2</v>
      </c>
      <c r="N30" s="367">
        <v>5</v>
      </c>
      <c r="O30" s="366">
        <v>6</v>
      </c>
      <c r="P30" s="368">
        <v>11</v>
      </c>
      <c r="Q30" s="367">
        <v>93</v>
      </c>
      <c r="R30" s="366">
        <v>67</v>
      </c>
      <c r="S30" s="368">
        <v>160</v>
      </c>
      <c r="T30" s="367">
        <v>96</v>
      </c>
      <c r="U30" s="366">
        <v>76</v>
      </c>
      <c r="V30" s="368">
        <v>172</v>
      </c>
      <c r="W30" s="369">
        <v>9</v>
      </c>
      <c r="X30" s="369">
        <v>7</v>
      </c>
      <c r="Y30" s="369">
        <v>16</v>
      </c>
      <c r="Z30" s="367">
        <v>11</v>
      </c>
      <c r="AA30" s="369">
        <v>23</v>
      </c>
      <c r="AB30" s="369">
        <v>34</v>
      </c>
      <c r="AC30" s="367">
        <v>406</v>
      </c>
      <c r="AD30" s="369">
        <v>573</v>
      </c>
      <c r="AE30" s="369">
        <v>979</v>
      </c>
    </row>
    <row r="31" spans="1:31" ht="11.25">
      <c r="A31" s="370">
        <v>1977</v>
      </c>
      <c r="B31" s="367">
        <v>183</v>
      </c>
      <c r="C31" s="366">
        <v>299</v>
      </c>
      <c r="D31" s="368">
        <v>482</v>
      </c>
      <c r="E31" s="369">
        <v>8</v>
      </c>
      <c r="F31" s="369">
        <v>29</v>
      </c>
      <c r="G31" s="369">
        <v>37</v>
      </c>
      <c r="H31" s="367">
        <v>17</v>
      </c>
      <c r="I31" s="366">
        <v>14</v>
      </c>
      <c r="J31" s="368">
        <v>31</v>
      </c>
      <c r="K31" s="367">
        <v>0</v>
      </c>
      <c r="L31" s="366">
        <v>3</v>
      </c>
      <c r="M31" s="366">
        <v>3</v>
      </c>
      <c r="N31" s="367">
        <v>4</v>
      </c>
      <c r="O31" s="366">
        <v>6</v>
      </c>
      <c r="P31" s="368">
        <v>10</v>
      </c>
      <c r="Q31" s="367">
        <v>86</v>
      </c>
      <c r="R31" s="366">
        <v>60</v>
      </c>
      <c r="S31" s="368">
        <v>146</v>
      </c>
      <c r="T31" s="367">
        <v>87</v>
      </c>
      <c r="U31" s="366">
        <v>68</v>
      </c>
      <c r="V31" s="368">
        <v>155</v>
      </c>
      <c r="W31" s="369">
        <v>14</v>
      </c>
      <c r="X31" s="369">
        <v>12</v>
      </c>
      <c r="Y31" s="369">
        <v>26</v>
      </c>
      <c r="Z31" s="367">
        <v>10</v>
      </c>
      <c r="AA31" s="369">
        <v>20</v>
      </c>
      <c r="AB31" s="369">
        <v>30</v>
      </c>
      <c r="AC31" s="367">
        <v>409</v>
      </c>
      <c r="AD31" s="369">
        <v>511</v>
      </c>
      <c r="AE31" s="369">
        <v>920</v>
      </c>
    </row>
    <row r="32" spans="1:31" ht="11.25">
      <c r="A32" s="361">
        <v>1976</v>
      </c>
      <c r="B32" s="367">
        <v>129</v>
      </c>
      <c r="C32" s="366">
        <v>300</v>
      </c>
      <c r="D32" s="368">
        <v>429</v>
      </c>
      <c r="E32" s="369">
        <v>4</v>
      </c>
      <c r="F32" s="369">
        <v>35</v>
      </c>
      <c r="G32" s="369">
        <v>39</v>
      </c>
      <c r="H32" s="367">
        <v>20</v>
      </c>
      <c r="I32" s="366">
        <v>8</v>
      </c>
      <c r="J32" s="368">
        <v>28</v>
      </c>
      <c r="K32" s="367">
        <v>0</v>
      </c>
      <c r="L32" s="366">
        <v>0</v>
      </c>
      <c r="M32" s="366">
        <v>0</v>
      </c>
      <c r="N32" s="367">
        <v>2</v>
      </c>
      <c r="O32" s="366">
        <v>6</v>
      </c>
      <c r="P32" s="368">
        <v>8</v>
      </c>
      <c r="Q32" s="367">
        <v>71</v>
      </c>
      <c r="R32" s="366">
        <v>55</v>
      </c>
      <c r="S32" s="368">
        <v>126</v>
      </c>
      <c r="T32" s="367">
        <v>82</v>
      </c>
      <c r="U32" s="366">
        <v>59</v>
      </c>
      <c r="V32" s="368">
        <v>141</v>
      </c>
      <c r="W32" s="369">
        <v>7</v>
      </c>
      <c r="X32" s="369">
        <v>13</v>
      </c>
      <c r="Y32" s="369">
        <v>20</v>
      </c>
      <c r="Z32" s="367">
        <v>10</v>
      </c>
      <c r="AA32" s="369">
        <v>20</v>
      </c>
      <c r="AB32" s="369">
        <v>30</v>
      </c>
      <c r="AC32" s="367">
        <v>325</v>
      </c>
      <c r="AD32" s="369">
        <v>496</v>
      </c>
      <c r="AE32" s="369">
        <v>821</v>
      </c>
    </row>
    <row r="33" spans="1:31" ht="11.25">
      <c r="A33" s="370">
        <v>1975</v>
      </c>
      <c r="B33" s="367">
        <v>117</v>
      </c>
      <c r="C33" s="366">
        <v>236</v>
      </c>
      <c r="D33" s="368">
        <v>353</v>
      </c>
      <c r="E33" s="369">
        <v>5</v>
      </c>
      <c r="F33" s="369">
        <v>20</v>
      </c>
      <c r="G33" s="369">
        <v>25</v>
      </c>
      <c r="H33" s="367">
        <v>8</v>
      </c>
      <c r="I33" s="366">
        <v>15</v>
      </c>
      <c r="J33" s="368">
        <v>23</v>
      </c>
      <c r="K33" s="367">
        <v>0</v>
      </c>
      <c r="L33" s="366">
        <v>0</v>
      </c>
      <c r="M33" s="366">
        <v>0</v>
      </c>
      <c r="N33" s="367">
        <v>2</v>
      </c>
      <c r="O33" s="366">
        <v>5</v>
      </c>
      <c r="P33" s="368">
        <v>7</v>
      </c>
      <c r="Q33" s="367">
        <v>65</v>
      </c>
      <c r="R33" s="366">
        <v>40</v>
      </c>
      <c r="S33" s="368">
        <v>105</v>
      </c>
      <c r="T33" s="367">
        <v>66</v>
      </c>
      <c r="U33" s="366">
        <v>45</v>
      </c>
      <c r="V33" s="368">
        <v>111</v>
      </c>
      <c r="W33" s="369">
        <v>8</v>
      </c>
      <c r="X33" s="369">
        <v>8</v>
      </c>
      <c r="Y33" s="369">
        <v>16</v>
      </c>
      <c r="Z33" s="367">
        <v>7</v>
      </c>
      <c r="AA33" s="369">
        <v>24</v>
      </c>
      <c r="AB33" s="369">
        <v>31</v>
      </c>
      <c r="AC33" s="367">
        <v>278</v>
      </c>
      <c r="AD33" s="369">
        <v>393</v>
      </c>
      <c r="AE33" s="369">
        <v>671</v>
      </c>
    </row>
    <row r="34" spans="1:31" ht="11.25">
      <c r="A34" s="361">
        <v>1974</v>
      </c>
      <c r="B34" s="367">
        <v>94</v>
      </c>
      <c r="C34" s="366">
        <v>213</v>
      </c>
      <c r="D34" s="368">
        <v>307</v>
      </c>
      <c r="E34" s="369">
        <v>2</v>
      </c>
      <c r="F34" s="369">
        <v>18</v>
      </c>
      <c r="G34" s="369">
        <v>20</v>
      </c>
      <c r="H34" s="367">
        <v>12</v>
      </c>
      <c r="I34" s="366">
        <v>13</v>
      </c>
      <c r="J34" s="368">
        <v>25</v>
      </c>
      <c r="K34" s="367">
        <v>0</v>
      </c>
      <c r="L34" s="366">
        <v>0</v>
      </c>
      <c r="M34" s="366">
        <v>0</v>
      </c>
      <c r="N34" s="367">
        <v>4</v>
      </c>
      <c r="O34" s="366">
        <v>4</v>
      </c>
      <c r="P34" s="368">
        <v>8</v>
      </c>
      <c r="Q34" s="367">
        <v>36</v>
      </c>
      <c r="R34" s="366">
        <v>29</v>
      </c>
      <c r="S34" s="368">
        <v>65</v>
      </c>
      <c r="T34" s="367">
        <v>54</v>
      </c>
      <c r="U34" s="366">
        <v>26</v>
      </c>
      <c r="V34" s="368">
        <v>80</v>
      </c>
      <c r="W34" s="369">
        <v>8</v>
      </c>
      <c r="X34" s="369">
        <v>7</v>
      </c>
      <c r="Y34" s="369">
        <v>15</v>
      </c>
      <c r="Z34" s="367">
        <v>4</v>
      </c>
      <c r="AA34" s="369">
        <v>13</v>
      </c>
      <c r="AB34" s="369">
        <v>17</v>
      </c>
      <c r="AC34" s="367">
        <v>214</v>
      </c>
      <c r="AD34" s="369">
        <v>323</v>
      </c>
      <c r="AE34" s="369">
        <v>537</v>
      </c>
    </row>
    <row r="35" spans="1:31" ht="11.25">
      <c r="A35" s="370">
        <v>1973</v>
      </c>
      <c r="B35" s="367">
        <v>88</v>
      </c>
      <c r="C35" s="366">
        <v>185</v>
      </c>
      <c r="D35" s="368">
        <v>273</v>
      </c>
      <c r="E35" s="369">
        <v>2</v>
      </c>
      <c r="F35" s="369">
        <v>23</v>
      </c>
      <c r="G35" s="369">
        <v>25</v>
      </c>
      <c r="H35" s="367">
        <v>7</v>
      </c>
      <c r="I35" s="366">
        <v>9</v>
      </c>
      <c r="J35" s="368">
        <v>16</v>
      </c>
      <c r="K35" s="367">
        <v>0</v>
      </c>
      <c r="L35" s="366">
        <v>0</v>
      </c>
      <c r="M35" s="366">
        <v>0</v>
      </c>
      <c r="N35" s="367">
        <v>3</v>
      </c>
      <c r="O35" s="366">
        <v>3</v>
      </c>
      <c r="P35" s="368">
        <v>6</v>
      </c>
      <c r="Q35" s="367">
        <v>33</v>
      </c>
      <c r="R35" s="366">
        <v>36</v>
      </c>
      <c r="S35" s="368">
        <v>69</v>
      </c>
      <c r="T35" s="367">
        <v>36</v>
      </c>
      <c r="U35" s="366">
        <v>35</v>
      </c>
      <c r="V35" s="368">
        <v>71</v>
      </c>
      <c r="W35" s="369">
        <v>2</v>
      </c>
      <c r="X35" s="369">
        <v>8</v>
      </c>
      <c r="Y35" s="369">
        <v>10</v>
      </c>
      <c r="Z35" s="367">
        <v>4</v>
      </c>
      <c r="AA35" s="369">
        <v>7</v>
      </c>
      <c r="AB35" s="369">
        <v>11</v>
      </c>
      <c r="AC35" s="367">
        <v>175</v>
      </c>
      <c r="AD35" s="369">
        <v>306</v>
      </c>
      <c r="AE35" s="369">
        <v>481</v>
      </c>
    </row>
    <row r="36" spans="1:31" ht="11.25">
      <c r="A36" s="361">
        <v>1972</v>
      </c>
      <c r="B36" s="367">
        <v>71</v>
      </c>
      <c r="C36" s="366">
        <v>206</v>
      </c>
      <c r="D36" s="368">
        <v>277</v>
      </c>
      <c r="E36" s="369">
        <v>3</v>
      </c>
      <c r="F36" s="369">
        <v>21</v>
      </c>
      <c r="G36" s="369">
        <v>24</v>
      </c>
      <c r="H36" s="367">
        <v>5</v>
      </c>
      <c r="I36" s="366">
        <v>10</v>
      </c>
      <c r="J36" s="368">
        <v>15</v>
      </c>
      <c r="K36" s="367">
        <v>0</v>
      </c>
      <c r="L36" s="366">
        <v>0</v>
      </c>
      <c r="M36" s="366">
        <v>0</v>
      </c>
      <c r="N36" s="367">
        <v>3</v>
      </c>
      <c r="O36" s="366">
        <v>6</v>
      </c>
      <c r="P36" s="368">
        <v>9</v>
      </c>
      <c r="Q36" s="367">
        <v>36</v>
      </c>
      <c r="R36" s="366">
        <v>24</v>
      </c>
      <c r="S36" s="368">
        <v>60</v>
      </c>
      <c r="T36" s="367">
        <v>37</v>
      </c>
      <c r="U36" s="366">
        <v>18</v>
      </c>
      <c r="V36" s="368">
        <v>55</v>
      </c>
      <c r="W36" s="369">
        <v>3</v>
      </c>
      <c r="X36" s="369">
        <v>8</v>
      </c>
      <c r="Y36" s="369">
        <v>11</v>
      </c>
      <c r="Z36" s="367">
        <v>4</v>
      </c>
      <c r="AA36" s="369">
        <v>10</v>
      </c>
      <c r="AB36" s="369">
        <v>14</v>
      </c>
      <c r="AC36" s="367">
        <v>162</v>
      </c>
      <c r="AD36" s="369">
        <v>303</v>
      </c>
      <c r="AE36" s="369">
        <v>465</v>
      </c>
    </row>
    <row r="37" spans="1:31" ht="11.25">
      <c r="A37" s="370">
        <v>1971</v>
      </c>
      <c r="B37" s="367">
        <v>69</v>
      </c>
      <c r="C37" s="366">
        <v>167</v>
      </c>
      <c r="D37" s="368">
        <v>236</v>
      </c>
      <c r="E37" s="369">
        <v>5</v>
      </c>
      <c r="F37" s="369">
        <v>28</v>
      </c>
      <c r="G37" s="369">
        <v>33</v>
      </c>
      <c r="H37" s="367">
        <v>8</v>
      </c>
      <c r="I37" s="366">
        <v>7</v>
      </c>
      <c r="J37" s="368">
        <v>15</v>
      </c>
      <c r="K37" s="367">
        <v>0</v>
      </c>
      <c r="L37" s="366">
        <v>0</v>
      </c>
      <c r="M37" s="366">
        <v>0</v>
      </c>
      <c r="N37" s="367">
        <v>1</v>
      </c>
      <c r="O37" s="366">
        <v>1</v>
      </c>
      <c r="P37" s="368">
        <v>2</v>
      </c>
      <c r="Q37" s="367">
        <v>42</v>
      </c>
      <c r="R37" s="366">
        <v>29</v>
      </c>
      <c r="S37" s="368">
        <v>71</v>
      </c>
      <c r="T37" s="367">
        <v>40</v>
      </c>
      <c r="U37" s="366">
        <v>23</v>
      </c>
      <c r="V37" s="368">
        <v>63</v>
      </c>
      <c r="W37" s="369">
        <v>7</v>
      </c>
      <c r="X37" s="369">
        <v>6</v>
      </c>
      <c r="Y37" s="369">
        <v>13</v>
      </c>
      <c r="Z37" s="367">
        <v>7</v>
      </c>
      <c r="AA37" s="369">
        <v>9</v>
      </c>
      <c r="AB37" s="369">
        <v>16</v>
      </c>
      <c r="AC37" s="367">
        <v>179</v>
      </c>
      <c r="AD37" s="369">
        <v>270</v>
      </c>
      <c r="AE37" s="369">
        <v>449</v>
      </c>
    </row>
    <row r="38" spans="1:31" ht="11.25">
      <c r="A38" s="361">
        <v>1970</v>
      </c>
      <c r="B38" s="367">
        <v>66</v>
      </c>
      <c r="C38" s="366">
        <v>131</v>
      </c>
      <c r="D38" s="368">
        <v>197</v>
      </c>
      <c r="E38" s="369">
        <v>2</v>
      </c>
      <c r="F38" s="369">
        <v>20</v>
      </c>
      <c r="G38" s="369">
        <v>22</v>
      </c>
      <c r="H38" s="367">
        <v>4</v>
      </c>
      <c r="I38" s="366">
        <v>9</v>
      </c>
      <c r="J38" s="368">
        <v>13</v>
      </c>
      <c r="K38" s="367">
        <v>0</v>
      </c>
      <c r="L38" s="366">
        <v>0</v>
      </c>
      <c r="M38" s="366">
        <v>0</v>
      </c>
      <c r="N38" s="367">
        <v>3</v>
      </c>
      <c r="O38" s="366">
        <v>5</v>
      </c>
      <c r="P38" s="368">
        <v>8</v>
      </c>
      <c r="Q38" s="367">
        <v>33</v>
      </c>
      <c r="R38" s="366">
        <v>22</v>
      </c>
      <c r="S38" s="368">
        <v>55</v>
      </c>
      <c r="T38" s="367">
        <v>32</v>
      </c>
      <c r="U38" s="366">
        <v>19</v>
      </c>
      <c r="V38" s="368">
        <v>51</v>
      </c>
      <c r="W38" s="369">
        <v>2</v>
      </c>
      <c r="X38" s="369">
        <v>4</v>
      </c>
      <c r="Y38" s="369">
        <v>6</v>
      </c>
      <c r="Z38" s="367">
        <v>3</v>
      </c>
      <c r="AA38" s="369">
        <v>11</v>
      </c>
      <c r="AB38" s="369">
        <v>14</v>
      </c>
      <c r="AC38" s="367">
        <v>145</v>
      </c>
      <c r="AD38" s="369">
        <v>221</v>
      </c>
      <c r="AE38" s="369">
        <v>366</v>
      </c>
    </row>
    <row r="39" spans="1:31" ht="11.25">
      <c r="A39" s="370">
        <v>1969</v>
      </c>
      <c r="B39" s="367">
        <v>58</v>
      </c>
      <c r="C39" s="366">
        <v>115</v>
      </c>
      <c r="D39" s="368">
        <v>173</v>
      </c>
      <c r="E39" s="369">
        <v>0</v>
      </c>
      <c r="F39" s="369">
        <v>19</v>
      </c>
      <c r="G39" s="369">
        <v>19</v>
      </c>
      <c r="H39" s="367">
        <v>4</v>
      </c>
      <c r="I39" s="366">
        <v>6</v>
      </c>
      <c r="J39" s="368">
        <v>10</v>
      </c>
      <c r="K39" s="367">
        <v>0</v>
      </c>
      <c r="L39" s="366">
        <v>0</v>
      </c>
      <c r="M39" s="366">
        <v>0</v>
      </c>
      <c r="N39" s="367">
        <v>2</v>
      </c>
      <c r="O39" s="366">
        <v>2</v>
      </c>
      <c r="P39" s="368">
        <v>4</v>
      </c>
      <c r="Q39" s="367">
        <v>29</v>
      </c>
      <c r="R39" s="366">
        <v>15</v>
      </c>
      <c r="S39" s="368">
        <v>44</v>
      </c>
      <c r="T39" s="367">
        <v>29</v>
      </c>
      <c r="U39" s="366">
        <v>19</v>
      </c>
      <c r="V39" s="368">
        <v>48</v>
      </c>
      <c r="W39" s="369">
        <v>2</v>
      </c>
      <c r="X39" s="369">
        <v>1</v>
      </c>
      <c r="Y39" s="369">
        <v>3</v>
      </c>
      <c r="Z39" s="367">
        <v>5</v>
      </c>
      <c r="AA39" s="369">
        <v>11</v>
      </c>
      <c r="AB39" s="369">
        <v>16</v>
      </c>
      <c r="AC39" s="367">
        <v>129</v>
      </c>
      <c r="AD39" s="369">
        <v>188</v>
      </c>
      <c r="AE39" s="369">
        <v>317</v>
      </c>
    </row>
    <row r="40" spans="1:31" ht="11.25">
      <c r="A40" s="361">
        <v>1968</v>
      </c>
      <c r="B40" s="367">
        <v>58</v>
      </c>
      <c r="C40" s="366">
        <v>114</v>
      </c>
      <c r="D40" s="368">
        <v>172</v>
      </c>
      <c r="E40" s="369">
        <v>8</v>
      </c>
      <c r="F40" s="369">
        <v>14</v>
      </c>
      <c r="G40" s="369">
        <v>22</v>
      </c>
      <c r="H40" s="367">
        <v>9</v>
      </c>
      <c r="I40" s="366">
        <v>5</v>
      </c>
      <c r="J40" s="368">
        <v>14</v>
      </c>
      <c r="K40" s="367">
        <v>0</v>
      </c>
      <c r="L40" s="366">
        <v>0</v>
      </c>
      <c r="M40" s="366">
        <v>0</v>
      </c>
      <c r="N40" s="367">
        <v>1</v>
      </c>
      <c r="O40" s="366">
        <v>1</v>
      </c>
      <c r="P40" s="368">
        <v>2</v>
      </c>
      <c r="Q40" s="367">
        <v>25</v>
      </c>
      <c r="R40" s="366">
        <v>15</v>
      </c>
      <c r="S40" s="368">
        <v>40</v>
      </c>
      <c r="T40" s="367">
        <v>29</v>
      </c>
      <c r="U40" s="366">
        <v>12</v>
      </c>
      <c r="V40" s="368">
        <v>41</v>
      </c>
      <c r="W40" s="369">
        <v>5</v>
      </c>
      <c r="X40" s="369">
        <v>7</v>
      </c>
      <c r="Y40" s="369">
        <v>12</v>
      </c>
      <c r="Z40" s="367">
        <v>3</v>
      </c>
      <c r="AA40" s="369">
        <v>9</v>
      </c>
      <c r="AB40" s="369">
        <v>12</v>
      </c>
      <c r="AC40" s="367">
        <v>138</v>
      </c>
      <c r="AD40" s="369">
        <v>177</v>
      </c>
      <c r="AE40" s="369">
        <v>315</v>
      </c>
    </row>
    <row r="41" spans="1:31" ht="11.25">
      <c r="A41" s="370">
        <v>1967</v>
      </c>
      <c r="B41" s="367">
        <v>48</v>
      </c>
      <c r="C41" s="366">
        <v>83</v>
      </c>
      <c r="D41" s="368">
        <v>131</v>
      </c>
      <c r="E41" s="369">
        <v>1</v>
      </c>
      <c r="F41" s="369">
        <v>20</v>
      </c>
      <c r="G41" s="369">
        <v>21</v>
      </c>
      <c r="H41" s="367">
        <v>4</v>
      </c>
      <c r="I41" s="366">
        <v>3</v>
      </c>
      <c r="J41" s="368">
        <v>7</v>
      </c>
      <c r="K41" s="367">
        <v>1</v>
      </c>
      <c r="L41" s="366">
        <v>0</v>
      </c>
      <c r="M41" s="366">
        <v>1</v>
      </c>
      <c r="N41" s="367">
        <v>1</v>
      </c>
      <c r="O41" s="366">
        <v>2</v>
      </c>
      <c r="P41" s="368">
        <v>3</v>
      </c>
      <c r="Q41" s="367">
        <v>21</v>
      </c>
      <c r="R41" s="366">
        <v>16</v>
      </c>
      <c r="S41" s="368">
        <v>37</v>
      </c>
      <c r="T41" s="367">
        <v>18</v>
      </c>
      <c r="U41" s="366">
        <v>10</v>
      </c>
      <c r="V41" s="368">
        <v>28</v>
      </c>
      <c r="W41" s="369">
        <v>3</v>
      </c>
      <c r="X41" s="369">
        <v>3</v>
      </c>
      <c r="Y41" s="369">
        <v>6</v>
      </c>
      <c r="Z41" s="367">
        <v>1</v>
      </c>
      <c r="AA41" s="369">
        <v>8</v>
      </c>
      <c r="AB41" s="369">
        <v>9</v>
      </c>
      <c r="AC41" s="367">
        <v>98</v>
      </c>
      <c r="AD41" s="369">
        <v>145</v>
      </c>
      <c r="AE41" s="369">
        <v>243</v>
      </c>
    </row>
    <row r="42" spans="1:31" ht="11.25">
      <c r="A42" s="361">
        <v>1966</v>
      </c>
      <c r="B42" s="367">
        <v>32</v>
      </c>
      <c r="C42" s="366">
        <v>86</v>
      </c>
      <c r="D42" s="368">
        <v>118</v>
      </c>
      <c r="E42" s="369">
        <v>1</v>
      </c>
      <c r="F42" s="369">
        <v>13</v>
      </c>
      <c r="G42" s="369">
        <v>14</v>
      </c>
      <c r="H42" s="367">
        <v>5</v>
      </c>
      <c r="I42" s="366">
        <v>6</v>
      </c>
      <c r="J42" s="368">
        <v>11</v>
      </c>
      <c r="K42" s="367">
        <v>0</v>
      </c>
      <c r="L42" s="366">
        <v>0</v>
      </c>
      <c r="M42" s="366">
        <v>0</v>
      </c>
      <c r="N42" s="367">
        <v>3</v>
      </c>
      <c r="O42" s="366">
        <v>1</v>
      </c>
      <c r="P42" s="368">
        <v>4</v>
      </c>
      <c r="Q42" s="367">
        <v>17</v>
      </c>
      <c r="R42" s="366">
        <v>13</v>
      </c>
      <c r="S42" s="368">
        <v>30</v>
      </c>
      <c r="T42" s="367">
        <v>16</v>
      </c>
      <c r="U42" s="366">
        <v>12</v>
      </c>
      <c r="V42" s="368">
        <v>28</v>
      </c>
      <c r="W42" s="369">
        <v>2</v>
      </c>
      <c r="X42" s="369">
        <v>2</v>
      </c>
      <c r="Y42" s="369">
        <v>4</v>
      </c>
      <c r="Z42" s="367">
        <v>2</v>
      </c>
      <c r="AA42" s="369">
        <v>11</v>
      </c>
      <c r="AB42" s="369">
        <v>13</v>
      </c>
      <c r="AC42" s="367">
        <v>78</v>
      </c>
      <c r="AD42" s="369">
        <v>144</v>
      </c>
      <c r="AE42" s="369">
        <v>222</v>
      </c>
    </row>
    <row r="43" spans="1:31" ht="11.25">
      <c r="A43" s="370">
        <v>1965</v>
      </c>
      <c r="B43" s="367">
        <v>36</v>
      </c>
      <c r="C43" s="366">
        <v>71</v>
      </c>
      <c r="D43" s="368">
        <v>107</v>
      </c>
      <c r="E43" s="369">
        <v>7</v>
      </c>
      <c r="F43" s="369">
        <v>15</v>
      </c>
      <c r="G43" s="369">
        <v>22</v>
      </c>
      <c r="H43" s="367">
        <v>7</v>
      </c>
      <c r="I43" s="366">
        <v>3</v>
      </c>
      <c r="J43" s="368">
        <v>10</v>
      </c>
      <c r="K43" s="367">
        <v>0</v>
      </c>
      <c r="L43" s="366">
        <v>0</v>
      </c>
      <c r="M43" s="366">
        <v>0</v>
      </c>
      <c r="N43" s="367">
        <v>3</v>
      </c>
      <c r="O43" s="366">
        <v>1</v>
      </c>
      <c r="P43" s="368">
        <v>4</v>
      </c>
      <c r="Q43" s="367">
        <v>24</v>
      </c>
      <c r="R43" s="366">
        <v>13</v>
      </c>
      <c r="S43" s="368">
        <v>37</v>
      </c>
      <c r="T43" s="367">
        <v>26</v>
      </c>
      <c r="U43" s="366">
        <v>13</v>
      </c>
      <c r="V43" s="368">
        <v>39</v>
      </c>
      <c r="W43" s="369">
        <v>4</v>
      </c>
      <c r="X43" s="369">
        <v>2</v>
      </c>
      <c r="Y43" s="369">
        <v>6</v>
      </c>
      <c r="Z43" s="367">
        <v>3</v>
      </c>
      <c r="AA43" s="369">
        <v>8</v>
      </c>
      <c r="AB43" s="369">
        <v>11</v>
      </c>
      <c r="AC43" s="367">
        <v>110</v>
      </c>
      <c r="AD43" s="369">
        <v>126</v>
      </c>
      <c r="AE43" s="369">
        <v>236</v>
      </c>
    </row>
    <row r="44" spans="1:31" ht="11.25">
      <c r="A44" s="361">
        <v>1964</v>
      </c>
      <c r="B44" s="367">
        <v>38</v>
      </c>
      <c r="C44" s="366">
        <v>68</v>
      </c>
      <c r="D44" s="368">
        <v>106</v>
      </c>
      <c r="E44" s="369">
        <v>4</v>
      </c>
      <c r="F44" s="369">
        <v>18</v>
      </c>
      <c r="G44" s="369">
        <v>22</v>
      </c>
      <c r="H44" s="367">
        <v>5</v>
      </c>
      <c r="I44" s="366">
        <v>4</v>
      </c>
      <c r="J44" s="368">
        <v>9</v>
      </c>
      <c r="K44" s="367">
        <v>0</v>
      </c>
      <c r="L44" s="366">
        <v>0</v>
      </c>
      <c r="M44" s="366">
        <v>0</v>
      </c>
      <c r="N44" s="367">
        <v>0</v>
      </c>
      <c r="O44" s="366">
        <v>0</v>
      </c>
      <c r="P44" s="368">
        <v>0</v>
      </c>
      <c r="Q44" s="367">
        <v>17</v>
      </c>
      <c r="R44" s="366">
        <v>3</v>
      </c>
      <c r="S44" s="368">
        <v>20</v>
      </c>
      <c r="T44" s="367">
        <v>16</v>
      </c>
      <c r="U44" s="366">
        <v>5</v>
      </c>
      <c r="V44" s="368">
        <v>21</v>
      </c>
      <c r="W44" s="369">
        <v>4</v>
      </c>
      <c r="X44" s="369">
        <v>5</v>
      </c>
      <c r="Y44" s="369">
        <v>9</v>
      </c>
      <c r="Z44" s="367">
        <v>4</v>
      </c>
      <c r="AA44" s="369">
        <v>5</v>
      </c>
      <c r="AB44" s="369">
        <v>9</v>
      </c>
      <c r="AC44" s="367">
        <v>88</v>
      </c>
      <c r="AD44" s="369">
        <v>108</v>
      </c>
      <c r="AE44" s="369">
        <v>196</v>
      </c>
    </row>
    <row r="45" spans="1:31" ht="11.25">
      <c r="A45" s="370">
        <v>1963</v>
      </c>
      <c r="B45" s="367">
        <v>31</v>
      </c>
      <c r="C45" s="366">
        <v>52</v>
      </c>
      <c r="D45" s="368">
        <v>83</v>
      </c>
      <c r="E45" s="369">
        <v>1</v>
      </c>
      <c r="F45" s="369">
        <v>10</v>
      </c>
      <c r="G45" s="369">
        <v>11</v>
      </c>
      <c r="H45" s="367">
        <v>2</v>
      </c>
      <c r="I45" s="366">
        <v>3</v>
      </c>
      <c r="J45" s="368">
        <v>5</v>
      </c>
      <c r="K45" s="367">
        <v>0</v>
      </c>
      <c r="L45" s="366">
        <v>0</v>
      </c>
      <c r="M45" s="366">
        <v>0</v>
      </c>
      <c r="N45" s="367">
        <v>0</v>
      </c>
      <c r="O45" s="366">
        <v>0</v>
      </c>
      <c r="P45" s="368">
        <v>0</v>
      </c>
      <c r="Q45" s="367">
        <v>21</v>
      </c>
      <c r="R45" s="366">
        <v>4</v>
      </c>
      <c r="S45" s="368">
        <v>25</v>
      </c>
      <c r="T45" s="367">
        <v>19</v>
      </c>
      <c r="U45" s="366">
        <v>8</v>
      </c>
      <c r="V45" s="368">
        <v>27</v>
      </c>
      <c r="W45" s="369">
        <v>4</v>
      </c>
      <c r="X45" s="369">
        <v>2</v>
      </c>
      <c r="Y45" s="369">
        <v>6</v>
      </c>
      <c r="Z45" s="367">
        <v>2</v>
      </c>
      <c r="AA45" s="369">
        <v>1</v>
      </c>
      <c r="AB45" s="369">
        <v>3</v>
      </c>
      <c r="AC45" s="367">
        <v>80</v>
      </c>
      <c r="AD45" s="369">
        <v>80</v>
      </c>
      <c r="AE45" s="369">
        <v>160</v>
      </c>
    </row>
    <row r="46" spans="1:31" ht="11.25">
      <c r="A46" s="361">
        <v>1962</v>
      </c>
      <c r="B46" s="367">
        <v>21</v>
      </c>
      <c r="C46" s="366">
        <v>50</v>
      </c>
      <c r="D46" s="368">
        <v>71</v>
      </c>
      <c r="E46" s="369">
        <v>0</v>
      </c>
      <c r="F46" s="369">
        <v>9</v>
      </c>
      <c r="G46" s="369">
        <v>9</v>
      </c>
      <c r="H46" s="367">
        <v>3</v>
      </c>
      <c r="I46" s="366">
        <v>2</v>
      </c>
      <c r="J46" s="368">
        <v>5</v>
      </c>
      <c r="K46" s="367">
        <v>0</v>
      </c>
      <c r="L46" s="366">
        <v>0</v>
      </c>
      <c r="M46" s="366">
        <v>0</v>
      </c>
      <c r="N46" s="367">
        <v>1</v>
      </c>
      <c r="O46" s="366">
        <v>0</v>
      </c>
      <c r="P46" s="368">
        <v>1</v>
      </c>
      <c r="Q46" s="367">
        <v>19</v>
      </c>
      <c r="R46" s="366">
        <v>14</v>
      </c>
      <c r="S46" s="368">
        <v>33</v>
      </c>
      <c r="T46" s="367">
        <v>18</v>
      </c>
      <c r="U46" s="366">
        <v>11</v>
      </c>
      <c r="V46" s="368">
        <v>29</v>
      </c>
      <c r="W46" s="369">
        <v>0</v>
      </c>
      <c r="X46" s="369">
        <v>0</v>
      </c>
      <c r="Y46" s="369">
        <v>0</v>
      </c>
      <c r="Z46" s="367">
        <v>2</v>
      </c>
      <c r="AA46" s="369">
        <v>6</v>
      </c>
      <c r="AB46" s="369">
        <v>8</v>
      </c>
      <c r="AC46" s="367">
        <v>64</v>
      </c>
      <c r="AD46" s="369">
        <v>92</v>
      </c>
      <c r="AE46" s="369">
        <v>156</v>
      </c>
    </row>
    <row r="47" spans="1:31" ht="11.25">
      <c r="A47" s="370">
        <v>1961</v>
      </c>
      <c r="B47" s="367">
        <v>20</v>
      </c>
      <c r="C47" s="366">
        <v>28</v>
      </c>
      <c r="D47" s="368">
        <v>48</v>
      </c>
      <c r="E47" s="369">
        <v>1</v>
      </c>
      <c r="F47" s="369">
        <v>6</v>
      </c>
      <c r="G47" s="369">
        <v>7</v>
      </c>
      <c r="H47" s="367">
        <v>4</v>
      </c>
      <c r="I47" s="366">
        <v>3</v>
      </c>
      <c r="J47" s="368">
        <v>7</v>
      </c>
      <c r="K47" s="367">
        <v>0</v>
      </c>
      <c r="L47" s="366">
        <v>0</v>
      </c>
      <c r="M47" s="366">
        <v>0</v>
      </c>
      <c r="N47" s="367">
        <v>1</v>
      </c>
      <c r="O47" s="366">
        <v>0</v>
      </c>
      <c r="P47" s="368">
        <v>1</v>
      </c>
      <c r="Q47" s="367">
        <v>14</v>
      </c>
      <c r="R47" s="366">
        <v>5</v>
      </c>
      <c r="S47" s="368">
        <v>19</v>
      </c>
      <c r="T47" s="367">
        <v>12</v>
      </c>
      <c r="U47" s="366">
        <v>5</v>
      </c>
      <c r="V47" s="368">
        <v>17</v>
      </c>
      <c r="W47" s="369">
        <v>4</v>
      </c>
      <c r="X47" s="369">
        <v>0</v>
      </c>
      <c r="Y47" s="369">
        <v>4</v>
      </c>
      <c r="Z47" s="367">
        <v>2</v>
      </c>
      <c r="AA47" s="369">
        <v>0</v>
      </c>
      <c r="AB47" s="369">
        <v>2</v>
      </c>
      <c r="AC47" s="367">
        <v>58</v>
      </c>
      <c r="AD47" s="369">
        <v>47</v>
      </c>
      <c r="AE47" s="369">
        <v>105</v>
      </c>
    </row>
    <row r="48" spans="1:31" ht="11.25">
      <c r="A48" s="361">
        <v>1960</v>
      </c>
      <c r="B48" s="367">
        <v>20</v>
      </c>
      <c r="C48" s="366">
        <v>20</v>
      </c>
      <c r="D48" s="368">
        <v>40</v>
      </c>
      <c r="E48" s="369">
        <v>1</v>
      </c>
      <c r="F48" s="369">
        <v>7</v>
      </c>
      <c r="G48" s="369">
        <v>8</v>
      </c>
      <c r="H48" s="367">
        <v>4</v>
      </c>
      <c r="I48" s="366">
        <v>3</v>
      </c>
      <c r="J48" s="368">
        <v>7</v>
      </c>
      <c r="K48" s="367">
        <v>0</v>
      </c>
      <c r="L48" s="366">
        <v>0</v>
      </c>
      <c r="M48" s="366">
        <v>0</v>
      </c>
      <c r="N48" s="367">
        <v>0</v>
      </c>
      <c r="O48" s="366">
        <v>1</v>
      </c>
      <c r="P48" s="368">
        <v>1</v>
      </c>
      <c r="Q48" s="367">
        <v>19</v>
      </c>
      <c r="R48" s="366">
        <v>4</v>
      </c>
      <c r="S48" s="368">
        <v>23</v>
      </c>
      <c r="T48" s="367">
        <v>16</v>
      </c>
      <c r="U48" s="366">
        <v>10</v>
      </c>
      <c r="V48" s="368">
        <v>26</v>
      </c>
      <c r="W48" s="369">
        <v>1</v>
      </c>
      <c r="X48" s="369">
        <v>0</v>
      </c>
      <c r="Y48" s="369">
        <v>1</v>
      </c>
      <c r="Z48" s="367">
        <v>1</v>
      </c>
      <c r="AA48" s="369">
        <v>2</v>
      </c>
      <c r="AB48" s="369">
        <v>3</v>
      </c>
      <c r="AC48" s="367">
        <v>62</v>
      </c>
      <c r="AD48" s="369">
        <v>47</v>
      </c>
      <c r="AE48" s="369">
        <v>109</v>
      </c>
    </row>
    <row r="49" spans="1:31" ht="11.25">
      <c r="A49" s="370">
        <v>1959</v>
      </c>
      <c r="B49" s="367">
        <v>15</v>
      </c>
      <c r="C49" s="366">
        <v>15</v>
      </c>
      <c r="D49" s="368">
        <v>30</v>
      </c>
      <c r="E49" s="369">
        <v>1</v>
      </c>
      <c r="F49" s="369">
        <v>3</v>
      </c>
      <c r="G49" s="369">
        <v>4</v>
      </c>
      <c r="H49" s="367">
        <v>4</v>
      </c>
      <c r="I49" s="366">
        <v>2</v>
      </c>
      <c r="J49" s="368">
        <v>6</v>
      </c>
      <c r="K49" s="367">
        <v>0</v>
      </c>
      <c r="L49" s="366">
        <v>0</v>
      </c>
      <c r="M49" s="366">
        <v>0</v>
      </c>
      <c r="N49" s="367">
        <v>0</v>
      </c>
      <c r="O49" s="366">
        <v>0</v>
      </c>
      <c r="P49" s="368">
        <v>0</v>
      </c>
      <c r="Q49" s="367">
        <v>19</v>
      </c>
      <c r="R49" s="366">
        <v>4</v>
      </c>
      <c r="S49" s="368">
        <v>23</v>
      </c>
      <c r="T49" s="367">
        <v>17</v>
      </c>
      <c r="U49" s="366">
        <v>3</v>
      </c>
      <c r="V49" s="368">
        <v>20</v>
      </c>
      <c r="W49" s="369">
        <v>1</v>
      </c>
      <c r="X49" s="369">
        <v>0</v>
      </c>
      <c r="Y49" s="369">
        <v>1</v>
      </c>
      <c r="Z49" s="367">
        <v>0</v>
      </c>
      <c r="AA49" s="369">
        <v>0</v>
      </c>
      <c r="AB49" s="369">
        <v>0</v>
      </c>
      <c r="AC49" s="367">
        <v>57</v>
      </c>
      <c r="AD49" s="369">
        <v>27</v>
      </c>
      <c r="AE49" s="369">
        <v>84</v>
      </c>
    </row>
    <row r="50" spans="1:31" ht="11.25">
      <c r="A50" s="361">
        <v>1958</v>
      </c>
      <c r="B50" s="367">
        <v>13</v>
      </c>
      <c r="C50" s="366">
        <v>16</v>
      </c>
      <c r="D50" s="368">
        <v>29</v>
      </c>
      <c r="E50" s="369">
        <v>1</v>
      </c>
      <c r="F50" s="369">
        <v>4</v>
      </c>
      <c r="G50" s="369">
        <v>5</v>
      </c>
      <c r="H50" s="367">
        <v>2</v>
      </c>
      <c r="I50" s="366">
        <v>2</v>
      </c>
      <c r="J50" s="368">
        <v>4</v>
      </c>
      <c r="K50" s="367">
        <v>0</v>
      </c>
      <c r="L50" s="366">
        <v>0</v>
      </c>
      <c r="M50" s="366">
        <v>0</v>
      </c>
      <c r="N50" s="367">
        <v>2</v>
      </c>
      <c r="O50" s="366">
        <v>0</v>
      </c>
      <c r="P50" s="368">
        <v>2</v>
      </c>
      <c r="Q50" s="367">
        <v>7</v>
      </c>
      <c r="R50" s="366">
        <v>5</v>
      </c>
      <c r="S50" s="368">
        <v>12</v>
      </c>
      <c r="T50" s="367">
        <v>11</v>
      </c>
      <c r="U50" s="366">
        <v>8</v>
      </c>
      <c r="V50" s="368">
        <v>19</v>
      </c>
      <c r="W50" s="369">
        <v>2</v>
      </c>
      <c r="X50" s="369">
        <v>0</v>
      </c>
      <c r="Y50" s="369">
        <v>2</v>
      </c>
      <c r="Z50" s="367">
        <v>0</v>
      </c>
      <c r="AA50" s="369">
        <v>0</v>
      </c>
      <c r="AB50" s="369">
        <v>0</v>
      </c>
      <c r="AC50" s="367">
        <v>38</v>
      </c>
      <c r="AD50" s="369">
        <v>35</v>
      </c>
      <c r="AE50" s="369">
        <v>73</v>
      </c>
    </row>
    <row r="51" spans="1:31" ht="11.25">
      <c r="A51" s="370">
        <v>1957</v>
      </c>
      <c r="B51" s="367">
        <v>9</v>
      </c>
      <c r="C51" s="366">
        <v>7</v>
      </c>
      <c r="D51" s="368">
        <v>16</v>
      </c>
      <c r="E51" s="369">
        <v>1</v>
      </c>
      <c r="F51" s="369">
        <v>6</v>
      </c>
      <c r="G51" s="369">
        <v>7</v>
      </c>
      <c r="H51" s="367">
        <v>2</v>
      </c>
      <c r="I51" s="366">
        <v>0</v>
      </c>
      <c r="J51" s="368">
        <v>2</v>
      </c>
      <c r="K51" s="367">
        <v>0</v>
      </c>
      <c r="L51" s="366">
        <v>0</v>
      </c>
      <c r="M51" s="366">
        <v>0</v>
      </c>
      <c r="N51" s="367">
        <v>1</v>
      </c>
      <c r="O51" s="366">
        <v>1</v>
      </c>
      <c r="P51" s="368">
        <v>2</v>
      </c>
      <c r="Q51" s="367">
        <v>11</v>
      </c>
      <c r="R51" s="366">
        <v>7</v>
      </c>
      <c r="S51" s="368">
        <v>18</v>
      </c>
      <c r="T51" s="367">
        <v>11</v>
      </c>
      <c r="U51" s="366">
        <v>8</v>
      </c>
      <c r="V51" s="368">
        <v>19</v>
      </c>
      <c r="W51" s="369">
        <v>2</v>
      </c>
      <c r="X51" s="369">
        <v>2</v>
      </c>
      <c r="Y51" s="369">
        <v>4</v>
      </c>
      <c r="Z51" s="367">
        <v>0</v>
      </c>
      <c r="AA51" s="369">
        <v>0</v>
      </c>
      <c r="AB51" s="369">
        <v>0</v>
      </c>
      <c r="AC51" s="367">
        <v>37</v>
      </c>
      <c r="AD51" s="369">
        <v>31</v>
      </c>
      <c r="AE51" s="369">
        <v>68</v>
      </c>
    </row>
    <row r="52" spans="1:31" ht="11.25">
      <c r="A52" s="361">
        <v>1956</v>
      </c>
      <c r="B52" s="367">
        <v>9</v>
      </c>
      <c r="C52" s="366">
        <v>9</v>
      </c>
      <c r="D52" s="368">
        <v>18</v>
      </c>
      <c r="E52" s="369">
        <v>0</v>
      </c>
      <c r="F52" s="369">
        <v>3</v>
      </c>
      <c r="G52" s="369">
        <v>3</v>
      </c>
      <c r="H52" s="367">
        <v>3</v>
      </c>
      <c r="I52" s="366">
        <v>2</v>
      </c>
      <c r="J52" s="368">
        <v>5</v>
      </c>
      <c r="K52" s="367">
        <v>0</v>
      </c>
      <c r="L52" s="366">
        <v>0</v>
      </c>
      <c r="M52" s="366">
        <v>0</v>
      </c>
      <c r="N52" s="367">
        <v>0</v>
      </c>
      <c r="O52" s="366">
        <v>0</v>
      </c>
      <c r="P52" s="368">
        <v>0</v>
      </c>
      <c r="Q52" s="367">
        <v>6</v>
      </c>
      <c r="R52" s="366">
        <v>3</v>
      </c>
      <c r="S52" s="368">
        <v>9</v>
      </c>
      <c r="T52" s="367">
        <v>6</v>
      </c>
      <c r="U52" s="366">
        <v>4</v>
      </c>
      <c r="V52" s="368">
        <v>10</v>
      </c>
      <c r="W52" s="369">
        <v>1</v>
      </c>
      <c r="X52" s="369">
        <v>0</v>
      </c>
      <c r="Y52" s="369">
        <v>1</v>
      </c>
      <c r="Z52" s="367">
        <v>0</v>
      </c>
      <c r="AA52" s="369">
        <v>0</v>
      </c>
      <c r="AB52" s="369">
        <v>0</v>
      </c>
      <c r="AC52" s="367">
        <v>25</v>
      </c>
      <c r="AD52" s="369">
        <v>21</v>
      </c>
      <c r="AE52" s="369">
        <v>46</v>
      </c>
    </row>
    <row r="53" spans="1:31" ht="11.25">
      <c r="A53" s="370">
        <v>1955</v>
      </c>
      <c r="B53" s="367">
        <v>10</v>
      </c>
      <c r="C53" s="366">
        <v>7</v>
      </c>
      <c r="D53" s="368">
        <v>17</v>
      </c>
      <c r="E53" s="369">
        <v>0</v>
      </c>
      <c r="F53" s="369">
        <v>0</v>
      </c>
      <c r="G53" s="369">
        <v>0</v>
      </c>
      <c r="H53" s="367">
        <v>5</v>
      </c>
      <c r="I53" s="366">
        <v>0</v>
      </c>
      <c r="J53" s="368">
        <v>5</v>
      </c>
      <c r="K53" s="367">
        <v>0</v>
      </c>
      <c r="L53" s="366">
        <v>0</v>
      </c>
      <c r="M53" s="366">
        <v>0</v>
      </c>
      <c r="N53" s="367">
        <v>1</v>
      </c>
      <c r="O53" s="366">
        <v>0</v>
      </c>
      <c r="P53" s="368">
        <v>1</v>
      </c>
      <c r="Q53" s="367">
        <v>5</v>
      </c>
      <c r="R53" s="366">
        <v>5</v>
      </c>
      <c r="S53" s="368">
        <v>10</v>
      </c>
      <c r="T53" s="367">
        <v>6</v>
      </c>
      <c r="U53" s="366">
        <v>3</v>
      </c>
      <c r="V53" s="368">
        <v>9</v>
      </c>
      <c r="W53" s="369">
        <v>0</v>
      </c>
      <c r="X53" s="369">
        <v>0</v>
      </c>
      <c r="Y53" s="369">
        <v>0</v>
      </c>
      <c r="Z53" s="367">
        <v>0</v>
      </c>
      <c r="AA53" s="369">
        <v>0</v>
      </c>
      <c r="AB53" s="369">
        <v>0</v>
      </c>
      <c r="AC53" s="367">
        <v>27</v>
      </c>
      <c r="AD53" s="369">
        <v>15</v>
      </c>
      <c r="AE53" s="369">
        <v>42</v>
      </c>
    </row>
    <row r="54" spans="1:31" ht="11.25">
      <c r="A54" s="361">
        <v>1954</v>
      </c>
      <c r="B54" s="367">
        <v>12</v>
      </c>
      <c r="C54" s="366">
        <v>6</v>
      </c>
      <c r="D54" s="368">
        <v>18</v>
      </c>
      <c r="E54" s="369">
        <v>2</v>
      </c>
      <c r="F54" s="369">
        <v>1</v>
      </c>
      <c r="G54" s="369">
        <v>3</v>
      </c>
      <c r="H54" s="367">
        <v>0</v>
      </c>
      <c r="I54" s="366">
        <v>2</v>
      </c>
      <c r="J54" s="368">
        <v>2</v>
      </c>
      <c r="K54" s="367">
        <v>0</v>
      </c>
      <c r="L54" s="366">
        <v>0</v>
      </c>
      <c r="M54" s="366">
        <v>0</v>
      </c>
      <c r="N54" s="367">
        <v>0</v>
      </c>
      <c r="O54" s="366">
        <v>0</v>
      </c>
      <c r="P54" s="368">
        <v>0</v>
      </c>
      <c r="Q54" s="367">
        <v>10</v>
      </c>
      <c r="R54" s="366">
        <v>2</v>
      </c>
      <c r="S54" s="368">
        <v>12</v>
      </c>
      <c r="T54" s="367">
        <v>11</v>
      </c>
      <c r="U54" s="366">
        <v>1</v>
      </c>
      <c r="V54" s="368">
        <v>12</v>
      </c>
      <c r="W54" s="369">
        <v>0</v>
      </c>
      <c r="X54" s="369">
        <v>2</v>
      </c>
      <c r="Y54" s="369">
        <v>2</v>
      </c>
      <c r="Z54" s="367">
        <v>2</v>
      </c>
      <c r="AA54" s="369">
        <v>2</v>
      </c>
      <c r="AB54" s="369">
        <v>4</v>
      </c>
      <c r="AC54" s="367">
        <v>37</v>
      </c>
      <c r="AD54" s="369">
        <v>16</v>
      </c>
      <c r="AE54" s="369">
        <v>53</v>
      </c>
    </row>
    <row r="55" spans="1:31" ht="11.25">
      <c r="A55" s="370">
        <v>1953</v>
      </c>
      <c r="B55" s="367">
        <v>11</v>
      </c>
      <c r="C55" s="366">
        <v>6</v>
      </c>
      <c r="D55" s="368">
        <v>17</v>
      </c>
      <c r="E55" s="369">
        <v>1</v>
      </c>
      <c r="F55" s="369">
        <v>0</v>
      </c>
      <c r="G55" s="369">
        <v>1</v>
      </c>
      <c r="H55" s="367">
        <v>2</v>
      </c>
      <c r="I55" s="366">
        <v>0</v>
      </c>
      <c r="J55" s="368">
        <v>2</v>
      </c>
      <c r="K55" s="367">
        <v>0</v>
      </c>
      <c r="L55" s="366">
        <v>0</v>
      </c>
      <c r="M55" s="366">
        <v>0</v>
      </c>
      <c r="N55" s="367">
        <v>0</v>
      </c>
      <c r="O55" s="366">
        <v>0</v>
      </c>
      <c r="P55" s="368">
        <v>0</v>
      </c>
      <c r="Q55" s="367">
        <v>5</v>
      </c>
      <c r="R55" s="366">
        <v>4</v>
      </c>
      <c r="S55" s="368">
        <v>9</v>
      </c>
      <c r="T55" s="367">
        <v>5</v>
      </c>
      <c r="U55" s="366">
        <v>3</v>
      </c>
      <c r="V55" s="368">
        <v>8</v>
      </c>
      <c r="W55" s="369">
        <v>0</v>
      </c>
      <c r="X55" s="369">
        <v>0</v>
      </c>
      <c r="Y55" s="369">
        <v>0</v>
      </c>
      <c r="Z55" s="367">
        <v>0</v>
      </c>
      <c r="AA55" s="369">
        <v>0</v>
      </c>
      <c r="AB55" s="369">
        <v>0</v>
      </c>
      <c r="AC55" s="367">
        <v>24</v>
      </c>
      <c r="AD55" s="369">
        <v>13</v>
      </c>
      <c r="AE55" s="369">
        <v>37</v>
      </c>
    </row>
    <row r="56" spans="1:31" ht="11.25">
      <c r="A56" s="361">
        <v>1952</v>
      </c>
      <c r="B56" s="367">
        <v>7</v>
      </c>
      <c r="C56" s="366">
        <v>5</v>
      </c>
      <c r="D56" s="368">
        <v>12</v>
      </c>
      <c r="E56" s="369">
        <v>0</v>
      </c>
      <c r="F56" s="369">
        <v>0</v>
      </c>
      <c r="G56" s="369">
        <v>0</v>
      </c>
      <c r="H56" s="367">
        <v>1</v>
      </c>
      <c r="I56" s="366">
        <v>0</v>
      </c>
      <c r="J56" s="368">
        <v>1</v>
      </c>
      <c r="K56" s="367">
        <v>0</v>
      </c>
      <c r="L56" s="366">
        <v>0</v>
      </c>
      <c r="M56" s="366">
        <v>0</v>
      </c>
      <c r="N56" s="367">
        <v>0</v>
      </c>
      <c r="O56" s="366">
        <v>0</v>
      </c>
      <c r="P56" s="368">
        <v>0</v>
      </c>
      <c r="Q56" s="367">
        <v>5</v>
      </c>
      <c r="R56" s="366">
        <v>3</v>
      </c>
      <c r="S56" s="368">
        <v>8</v>
      </c>
      <c r="T56" s="367">
        <v>2</v>
      </c>
      <c r="U56" s="366">
        <v>2</v>
      </c>
      <c r="V56" s="368">
        <v>4</v>
      </c>
      <c r="W56" s="369">
        <v>2</v>
      </c>
      <c r="X56" s="369">
        <v>0</v>
      </c>
      <c r="Y56" s="369">
        <v>2</v>
      </c>
      <c r="Z56" s="367">
        <v>0</v>
      </c>
      <c r="AA56" s="369">
        <v>0</v>
      </c>
      <c r="AB56" s="369">
        <v>0</v>
      </c>
      <c r="AC56" s="367">
        <v>17</v>
      </c>
      <c r="AD56" s="369">
        <v>10</v>
      </c>
      <c r="AE56" s="369">
        <v>27</v>
      </c>
    </row>
    <row r="57" spans="1:31" ht="11.25">
      <c r="A57" s="370">
        <v>1951</v>
      </c>
      <c r="B57" s="367">
        <v>11</v>
      </c>
      <c r="C57" s="366">
        <v>2</v>
      </c>
      <c r="D57" s="368">
        <v>13</v>
      </c>
      <c r="E57" s="369">
        <v>0</v>
      </c>
      <c r="F57" s="369">
        <v>0</v>
      </c>
      <c r="G57" s="369">
        <v>0</v>
      </c>
      <c r="H57" s="367">
        <v>0</v>
      </c>
      <c r="I57" s="366">
        <v>1</v>
      </c>
      <c r="J57" s="368">
        <v>1</v>
      </c>
      <c r="K57" s="367">
        <v>0</v>
      </c>
      <c r="L57" s="366">
        <v>0</v>
      </c>
      <c r="M57" s="366">
        <v>0</v>
      </c>
      <c r="N57" s="367">
        <v>0</v>
      </c>
      <c r="O57" s="366">
        <v>0</v>
      </c>
      <c r="P57" s="368">
        <v>0</v>
      </c>
      <c r="Q57" s="367">
        <v>6</v>
      </c>
      <c r="R57" s="366">
        <v>2</v>
      </c>
      <c r="S57" s="368">
        <v>8</v>
      </c>
      <c r="T57" s="367">
        <v>4</v>
      </c>
      <c r="U57" s="366">
        <v>1</v>
      </c>
      <c r="V57" s="368">
        <v>5</v>
      </c>
      <c r="W57" s="369">
        <v>2</v>
      </c>
      <c r="X57" s="369">
        <v>0</v>
      </c>
      <c r="Y57" s="369">
        <v>2</v>
      </c>
      <c r="Z57" s="367">
        <v>0</v>
      </c>
      <c r="AA57" s="369">
        <v>0</v>
      </c>
      <c r="AB57" s="369">
        <v>0</v>
      </c>
      <c r="AC57" s="367">
        <v>23</v>
      </c>
      <c r="AD57" s="369">
        <v>6</v>
      </c>
      <c r="AE57" s="369">
        <v>29</v>
      </c>
    </row>
    <row r="58" spans="1:31" ht="11.25">
      <c r="A58" s="361">
        <v>1950</v>
      </c>
      <c r="B58" s="367">
        <v>6</v>
      </c>
      <c r="C58" s="366">
        <v>0</v>
      </c>
      <c r="D58" s="368">
        <v>6</v>
      </c>
      <c r="E58" s="369">
        <v>0</v>
      </c>
      <c r="F58" s="369">
        <v>0</v>
      </c>
      <c r="G58" s="369">
        <v>0</v>
      </c>
      <c r="H58" s="367">
        <v>0</v>
      </c>
      <c r="I58" s="366">
        <v>1</v>
      </c>
      <c r="J58" s="368">
        <v>1</v>
      </c>
      <c r="K58" s="367">
        <v>0</v>
      </c>
      <c r="L58" s="366">
        <v>0</v>
      </c>
      <c r="M58" s="366">
        <v>0</v>
      </c>
      <c r="N58" s="367">
        <v>0</v>
      </c>
      <c r="O58" s="366">
        <v>0</v>
      </c>
      <c r="P58" s="368">
        <v>0</v>
      </c>
      <c r="Q58" s="367">
        <v>1</v>
      </c>
      <c r="R58" s="366">
        <v>1</v>
      </c>
      <c r="S58" s="368">
        <v>2</v>
      </c>
      <c r="T58" s="367">
        <v>3</v>
      </c>
      <c r="U58" s="366">
        <v>0</v>
      </c>
      <c r="V58" s="368">
        <v>3</v>
      </c>
      <c r="W58" s="369">
        <v>1</v>
      </c>
      <c r="X58" s="369">
        <v>0</v>
      </c>
      <c r="Y58" s="369">
        <v>1</v>
      </c>
      <c r="Z58" s="367">
        <v>0</v>
      </c>
      <c r="AA58" s="369">
        <v>0</v>
      </c>
      <c r="AB58" s="369">
        <v>0</v>
      </c>
      <c r="AC58" s="367">
        <v>11</v>
      </c>
      <c r="AD58" s="369">
        <v>2</v>
      </c>
      <c r="AE58" s="369">
        <v>13</v>
      </c>
    </row>
    <row r="59" spans="1:31" ht="11.25">
      <c r="A59" s="370">
        <v>1949</v>
      </c>
      <c r="B59" s="367">
        <v>8</v>
      </c>
      <c r="C59" s="366">
        <v>0</v>
      </c>
      <c r="D59" s="368">
        <v>8</v>
      </c>
      <c r="E59" s="369">
        <v>0</v>
      </c>
      <c r="F59" s="369">
        <v>0</v>
      </c>
      <c r="G59" s="369">
        <v>0</v>
      </c>
      <c r="H59" s="367">
        <v>0</v>
      </c>
      <c r="I59" s="366">
        <v>0</v>
      </c>
      <c r="J59" s="368">
        <v>0</v>
      </c>
      <c r="K59" s="367">
        <v>0</v>
      </c>
      <c r="L59" s="366">
        <v>0</v>
      </c>
      <c r="M59" s="366">
        <v>0</v>
      </c>
      <c r="N59" s="367">
        <v>0</v>
      </c>
      <c r="O59" s="366">
        <v>0</v>
      </c>
      <c r="P59" s="368">
        <v>0</v>
      </c>
      <c r="Q59" s="367">
        <v>1</v>
      </c>
      <c r="R59" s="366">
        <v>0</v>
      </c>
      <c r="S59" s="368">
        <v>1</v>
      </c>
      <c r="T59" s="367">
        <v>5</v>
      </c>
      <c r="U59" s="366">
        <v>2</v>
      </c>
      <c r="V59" s="368">
        <v>7</v>
      </c>
      <c r="W59" s="369">
        <v>0</v>
      </c>
      <c r="X59" s="369">
        <v>1</v>
      </c>
      <c r="Y59" s="369">
        <v>1</v>
      </c>
      <c r="Z59" s="367">
        <v>0</v>
      </c>
      <c r="AA59" s="369">
        <v>0</v>
      </c>
      <c r="AB59" s="369">
        <v>0</v>
      </c>
      <c r="AC59" s="367">
        <v>14</v>
      </c>
      <c r="AD59" s="369">
        <v>3</v>
      </c>
      <c r="AE59" s="369">
        <v>17</v>
      </c>
    </row>
    <row r="60" spans="1:31" ht="11.25">
      <c r="A60" s="361">
        <v>1948</v>
      </c>
      <c r="B60" s="367">
        <v>11</v>
      </c>
      <c r="C60" s="366">
        <v>2</v>
      </c>
      <c r="D60" s="368">
        <v>13</v>
      </c>
      <c r="E60" s="369">
        <v>0</v>
      </c>
      <c r="F60" s="369">
        <v>0</v>
      </c>
      <c r="G60" s="369">
        <v>0</v>
      </c>
      <c r="H60" s="367">
        <v>1</v>
      </c>
      <c r="I60" s="366">
        <v>0</v>
      </c>
      <c r="J60" s="368">
        <v>1</v>
      </c>
      <c r="K60" s="367">
        <v>0</v>
      </c>
      <c r="L60" s="366">
        <v>0</v>
      </c>
      <c r="M60" s="366">
        <v>0</v>
      </c>
      <c r="N60" s="367">
        <v>0</v>
      </c>
      <c r="O60" s="366">
        <v>0</v>
      </c>
      <c r="P60" s="368">
        <v>0</v>
      </c>
      <c r="Q60" s="367">
        <v>0</v>
      </c>
      <c r="R60" s="366">
        <v>1</v>
      </c>
      <c r="S60" s="368">
        <v>1</v>
      </c>
      <c r="T60" s="367">
        <v>1</v>
      </c>
      <c r="U60" s="366">
        <v>1</v>
      </c>
      <c r="V60" s="368">
        <v>2</v>
      </c>
      <c r="W60" s="369">
        <v>2</v>
      </c>
      <c r="X60" s="369">
        <v>0</v>
      </c>
      <c r="Y60" s="369">
        <v>2</v>
      </c>
      <c r="Z60" s="367">
        <v>0</v>
      </c>
      <c r="AA60" s="369">
        <v>0</v>
      </c>
      <c r="AB60" s="369">
        <v>0</v>
      </c>
      <c r="AC60" s="367">
        <v>15</v>
      </c>
      <c r="AD60" s="369">
        <v>4</v>
      </c>
      <c r="AE60" s="369">
        <v>19</v>
      </c>
    </row>
    <row r="61" spans="1:31" ht="11.25">
      <c r="A61" s="370">
        <v>1947</v>
      </c>
      <c r="B61" s="367">
        <v>1</v>
      </c>
      <c r="C61" s="366">
        <v>1</v>
      </c>
      <c r="D61" s="368">
        <v>2</v>
      </c>
      <c r="E61" s="369">
        <v>0</v>
      </c>
      <c r="F61" s="369">
        <v>0</v>
      </c>
      <c r="G61" s="369">
        <v>0</v>
      </c>
      <c r="H61" s="367">
        <v>1</v>
      </c>
      <c r="I61" s="366">
        <v>0</v>
      </c>
      <c r="J61" s="368">
        <v>1</v>
      </c>
      <c r="K61" s="367">
        <v>0</v>
      </c>
      <c r="L61" s="366">
        <v>0</v>
      </c>
      <c r="M61" s="366">
        <v>0</v>
      </c>
      <c r="N61" s="367">
        <v>0</v>
      </c>
      <c r="O61" s="366">
        <v>0</v>
      </c>
      <c r="P61" s="368">
        <v>0</v>
      </c>
      <c r="Q61" s="367">
        <v>3</v>
      </c>
      <c r="R61" s="366">
        <v>0</v>
      </c>
      <c r="S61" s="368">
        <v>3</v>
      </c>
      <c r="T61" s="367">
        <v>7</v>
      </c>
      <c r="U61" s="366">
        <v>0</v>
      </c>
      <c r="V61" s="368">
        <v>7</v>
      </c>
      <c r="W61" s="369">
        <v>0</v>
      </c>
      <c r="X61" s="369">
        <v>0</v>
      </c>
      <c r="Y61" s="369">
        <v>0</v>
      </c>
      <c r="Z61" s="367">
        <v>0</v>
      </c>
      <c r="AA61" s="369">
        <v>0</v>
      </c>
      <c r="AB61" s="369">
        <v>0</v>
      </c>
      <c r="AC61" s="367">
        <v>12</v>
      </c>
      <c r="AD61" s="369">
        <v>1</v>
      </c>
      <c r="AE61" s="369">
        <v>13</v>
      </c>
    </row>
    <row r="62" spans="1:31" ht="11.25">
      <c r="A62" s="361">
        <v>1946</v>
      </c>
      <c r="B62" s="367">
        <v>1</v>
      </c>
      <c r="C62" s="366">
        <v>4</v>
      </c>
      <c r="D62" s="368">
        <v>5</v>
      </c>
      <c r="E62" s="369">
        <v>0</v>
      </c>
      <c r="F62" s="369">
        <v>0</v>
      </c>
      <c r="G62" s="369">
        <v>0</v>
      </c>
      <c r="H62" s="367">
        <v>0</v>
      </c>
      <c r="I62" s="366">
        <v>0</v>
      </c>
      <c r="J62" s="368">
        <v>0</v>
      </c>
      <c r="K62" s="367">
        <v>0</v>
      </c>
      <c r="L62" s="366">
        <v>0</v>
      </c>
      <c r="M62" s="366">
        <v>0</v>
      </c>
      <c r="N62" s="367">
        <v>0</v>
      </c>
      <c r="O62" s="366">
        <v>0</v>
      </c>
      <c r="P62" s="368">
        <v>0</v>
      </c>
      <c r="Q62" s="367">
        <v>2</v>
      </c>
      <c r="R62" s="366">
        <v>0</v>
      </c>
      <c r="S62" s="368">
        <v>2</v>
      </c>
      <c r="T62" s="367">
        <v>2</v>
      </c>
      <c r="U62" s="366">
        <v>0</v>
      </c>
      <c r="V62" s="368">
        <v>2</v>
      </c>
      <c r="W62" s="369">
        <v>0</v>
      </c>
      <c r="X62" s="369">
        <v>0</v>
      </c>
      <c r="Y62" s="369">
        <v>0</v>
      </c>
      <c r="Z62" s="367">
        <v>0</v>
      </c>
      <c r="AA62" s="369">
        <v>0</v>
      </c>
      <c r="AB62" s="369">
        <v>0</v>
      </c>
      <c r="AC62" s="367">
        <v>5</v>
      </c>
      <c r="AD62" s="369">
        <v>4</v>
      </c>
      <c r="AE62" s="369">
        <v>9</v>
      </c>
    </row>
    <row r="63" spans="1:31" ht="11.25">
      <c r="A63" s="370">
        <v>1945</v>
      </c>
      <c r="B63" s="367">
        <v>1</v>
      </c>
      <c r="C63" s="366">
        <v>0</v>
      </c>
      <c r="D63" s="368">
        <v>1</v>
      </c>
      <c r="E63" s="367">
        <v>0</v>
      </c>
      <c r="F63" s="366">
        <v>0</v>
      </c>
      <c r="G63" s="368">
        <v>0</v>
      </c>
      <c r="H63" s="367">
        <v>0</v>
      </c>
      <c r="I63" s="366">
        <v>0</v>
      </c>
      <c r="J63" s="368">
        <v>0</v>
      </c>
      <c r="K63" s="367">
        <v>0</v>
      </c>
      <c r="L63" s="366">
        <v>0</v>
      </c>
      <c r="M63" s="366">
        <v>0</v>
      </c>
      <c r="N63" s="367">
        <v>0</v>
      </c>
      <c r="O63" s="366">
        <v>0</v>
      </c>
      <c r="P63" s="368">
        <v>0</v>
      </c>
      <c r="Q63" s="367">
        <v>1</v>
      </c>
      <c r="R63" s="366">
        <v>0</v>
      </c>
      <c r="S63" s="368">
        <v>1</v>
      </c>
      <c r="T63" s="367">
        <v>2</v>
      </c>
      <c r="U63" s="366">
        <v>0</v>
      </c>
      <c r="V63" s="368">
        <v>2</v>
      </c>
      <c r="W63" s="367">
        <v>0</v>
      </c>
      <c r="X63" s="366">
        <v>0</v>
      </c>
      <c r="Y63" s="366">
        <v>0</v>
      </c>
      <c r="Z63" s="367">
        <v>0</v>
      </c>
      <c r="AA63" s="369">
        <v>0</v>
      </c>
      <c r="AB63" s="369">
        <v>0</v>
      </c>
      <c r="AC63" s="367">
        <v>4</v>
      </c>
      <c r="AD63" s="369">
        <v>0</v>
      </c>
      <c r="AE63" s="369">
        <v>4</v>
      </c>
    </row>
    <row r="64" spans="1:31" ht="11.25">
      <c r="A64" s="361">
        <v>1944</v>
      </c>
      <c r="B64" s="367">
        <v>3</v>
      </c>
      <c r="C64" s="366">
        <v>1</v>
      </c>
      <c r="D64" s="368">
        <v>4</v>
      </c>
      <c r="E64" s="367">
        <v>0</v>
      </c>
      <c r="F64" s="366">
        <v>1</v>
      </c>
      <c r="G64" s="368">
        <v>1</v>
      </c>
      <c r="H64" s="367">
        <v>0</v>
      </c>
      <c r="I64" s="366">
        <v>0</v>
      </c>
      <c r="J64" s="368">
        <v>0</v>
      </c>
      <c r="K64" s="367">
        <v>0</v>
      </c>
      <c r="L64" s="366">
        <v>0</v>
      </c>
      <c r="M64" s="366">
        <v>0</v>
      </c>
      <c r="N64" s="367">
        <v>0</v>
      </c>
      <c r="O64" s="366">
        <v>0</v>
      </c>
      <c r="P64" s="368">
        <v>0</v>
      </c>
      <c r="Q64" s="367">
        <v>1</v>
      </c>
      <c r="R64" s="366">
        <v>0</v>
      </c>
      <c r="S64" s="368">
        <v>1</v>
      </c>
      <c r="T64" s="367">
        <v>1</v>
      </c>
      <c r="U64" s="366">
        <v>0</v>
      </c>
      <c r="V64" s="368">
        <v>1</v>
      </c>
      <c r="W64" s="367">
        <v>0</v>
      </c>
      <c r="X64" s="366">
        <v>0</v>
      </c>
      <c r="Y64" s="366">
        <v>0</v>
      </c>
      <c r="Z64" s="367">
        <v>0</v>
      </c>
      <c r="AA64" s="366">
        <v>0</v>
      </c>
      <c r="AB64" s="366">
        <v>0</v>
      </c>
      <c r="AC64" s="367">
        <v>5</v>
      </c>
      <c r="AD64" s="366">
        <v>2</v>
      </c>
      <c r="AE64" s="366">
        <v>7</v>
      </c>
    </row>
    <row r="65" spans="1:31" ht="11.25">
      <c r="A65" s="361">
        <v>1943</v>
      </c>
      <c r="B65" s="367">
        <v>1</v>
      </c>
      <c r="C65" s="366">
        <v>0</v>
      </c>
      <c r="D65" s="368">
        <v>1</v>
      </c>
      <c r="E65" s="366">
        <v>0</v>
      </c>
      <c r="F65" s="366">
        <v>0</v>
      </c>
      <c r="G65" s="366">
        <v>0</v>
      </c>
      <c r="H65" s="367">
        <v>0</v>
      </c>
      <c r="I65" s="366">
        <v>0</v>
      </c>
      <c r="J65" s="368">
        <v>0</v>
      </c>
      <c r="K65" s="367">
        <v>0</v>
      </c>
      <c r="L65" s="366">
        <v>0</v>
      </c>
      <c r="M65" s="366">
        <v>0</v>
      </c>
      <c r="N65" s="367">
        <v>0</v>
      </c>
      <c r="O65" s="366">
        <v>0</v>
      </c>
      <c r="P65" s="368">
        <v>0</v>
      </c>
      <c r="Q65" s="367">
        <v>1</v>
      </c>
      <c r="R65" s="366">
        <v>0</v>
      </c>
      <c r="S65" s="368">
        <v>1</v>
      </c>
      <c r="T65" s="367">
        <v>3</v>
      </c>
      <c r="U65" s="366">
        <v>0</v>
      </c>
      <c r="V65" s="368">
        <v>3</v>
      </c>
      <c r="W65" s="366">
        <v>0</v>
      </c>
      <c r="X65" s="366">
        <v>0</v>
      </c>
      <c r="Y65" s="366">
        <v>0</v>
      </c>
      <c r="Z65" s="367">
        <v>0</v>
      </c>
      <c r="AA65" s="366">
        <v>0</v>
      </c>
      <c r="AB65" s="366">
        <v>0</v>
      </c>
      <c r="AC65" s="367">
        <v>5</v>
      </c>
      <c r="AD65" s="366">
        <v>0</v>
      </c>
      <c r="AE65" s="366">
        <v>5</v>
      </c>
    </row>
    <row r="66" spans="1:31" ht="11.25">
      <c r="A66" s="361">
        <v>1942</v>
      </c>
      <c r="B66" s="367">
        <v>3</v>
      </c>
      <c r="C66" s="366">
        <v>0</v>
      </c>
      <c r="D66" s="368">
        <v>3</v>
      </c>
      <c r="E66" s="366">
        <v>0</v>
      </c>
      <c r="F66" s="366">
        <v>0</v>
      </c>
      <c r="G66" s="366">
        <v>0</v>
      </c>
      <c r="H66" s="367">
        <v>0</v>
      </c>
      <c r="I66" s="366">
        <v>0</v>
      </c>
      <c r="J66" s="368">
        <v>0</v>
      </c>
      <c r="K66" s="367">
        <v>0</v>
      </c>
      <c r="L66" s="366">
        <v>0</v>
      </c>
      <c r="M66" s="366">
        <v>0</v>
      </c>
      <c r="N66" s="367">
        <v>0</v>
      </c>
      <c r="O66" s="366">
        <v>0</v>
      </c>
      <c r="P66" s="368">
        <v>0</v>
      </c>
      <c r="Q66" s="367">
        <v>0</v>
      </c>
      <c r="R66" s="366">
        <v>1</v>
      </c>
      <c r="S66" s="368">
        <v>1</v>
      </c>
      <c r="T66" s="367">
        <v>2</v>
      </c>
      <c r="U66" s="366">
        <v>1</v>
      </c>
      <c r="V66" s="368">
        <v>3</v>
      </c>
      <c r="W66" s="366">
        <v>0</v>
      </c>
      <c r="X66" s="366">
        <v>1</v>
      </c>
      <c r="Y66" s="366">
        <v>1</v>
      </c>
      <c r="Z66" s="367">
        <v>0</v>
      </c>
      <c r="AA66" s="366">
        <v>0</v>
      </c>
      <c r="AB66" s="366">
        <v>0</v>
      </c>
      <c r="AC66" s="367">
        <v>5</v>
      </c>
      <c r="AD66" s="366">
        <v>3</v>
      </c>
      <c r="AE66" s="366">
        <v>8</v>
      </c>
    </row>
    <row r="67" spans="1:31" ht="11.25">
      <c r="A67" s="361">
        <v>1941</v>
      </c>
      <c r="B67" s="367">
        <v>2</v>
      </c>
      <c r="C67" s="366">
        <v>0</v>
      </c>
      <c r="D67" s="368">
        <v>2</v>
      </c>
      <c r="E67" s="366">
        <v>0</v>
      </c>
      <c r="F67" s="366">
        <v>0</v>
      </c>
      <c r="G67" s="366">
        <v>0</v>
      </c>
      <c r="H67" s="367">
        <v>0</v>
      </c>
      <c r="I67" s="366">
        <v>0</v>
      </c>
      <c r="J67" s="368">
        <v>0</v>
      </c>
      <c r="K67" s="367">
        <v>0</v>
      </c>
      <c r="L67" s="366">
        <v>0</v>
      </c>
      <c r="M67" s="366">
        <v>0</v>
      </c>
      <c r="N67" s="367">
        <v>0</v>
      </c>
      <c r="O67" s="366">
        <v>0</v>
      </c>
      <c r="P67" s="368">
        <v>0</v>
      </c>
      <c r="Q67" s="367">
        <v>0</v>
      </c>
      <c r="R67" s="366">
        <v>0</v>
      </c>
      <c r="S67" s="368">
        <v>0</v>
      </c>
      <c r="T67" s="367">
        <v>1</v>
      </c>
      <c r="U67" s="366">
        <v>0</v>
      </c>
      <c r="V67" s="368">
        <v>1</v>
      </c>
      <c r="W67" s="366">
        <v>0</v>
      </c>
      <c r="X67" s="366">
        <v>0</v>
      </c>
      <c r="Y67" s="366">
        <v>0</v>
      </c>
      <c r="Z67" s="367">
        <v>1</v>
      </c>
      <c r="AA67" s="366">
        <v>0</v>
      </c>
      <c r="AB67" s="366">
        <v>1</v>
      </c>
      <c r="AC67" s="367">
        <v>4</v>
      </c>
      <c r="AD67" s="366">
        <v>0</v>
      </c>
      <c r="AE67" s="366">
        <v>4</v>
      </c>
    </row>
    <row r="68" spans="1:31" ht="11.25">
      <c r="A68" s="361">
        <v>1940</v>
      </c>
      <c r="B68" s="367">
        <v>0</v>
      </c>
      <c r="C68" s="366">
        <v>0</v>
      </c>
      <c r="D68" s="368">
        <v>0</v>
      </c>
      <c r="E68" s="366">
        <v>0</v>
      </c>
      <c r="F68" s="366">
        <v>0</v>
      </c>
      <c r="G68" s="366">
        <v>0</v>
      </c>
      <c r="H68" s="367">
        <v>0</v>
      </c>
      <c r="I68" s="366">
        <v>0</v>
      </c>
      <c r="J68" s="368">
        <v>0</v>
      </c>
      <c r="K68" s="367">
        <v>0</v>
      </c>
      <c r="L68" s="366">
        <v>0</v>
      </c>
      <c r="M68" s="366">
        <v>0</v>
      </c>
      <c r="N68" s="367">
        <v>0</v>
      </c>
      <c r="O68" s="366">
        <v>0</v>
      </c>
      <c r="P68" s="368">
        <v>0</v>
      </c>
      <c r="Q68" s="367">
        <v>1</v>
      </c>
      <c r="R68" s="366">
        <v>0</v>
      </c>
      <c r="S68" s="368">
        <v>1</v>
      </c>
      <c r="T68" s="367">
        <v>0</v>
      </c>
      <c r="U68" s="366">
        <v>0</v>
      </c>
      <c r="V68" s="368">
        <v>0</v>
      </c>
      <c r="W68" s="366">
        <v>0</v>
      </c>
      <c r="X68" s="366">
        <v>0</v>
      </c>
      <c r="Y68" s="366">
        <v>0</v>
      </c>
      <c r="Z68" s="367">
        <v>0</v>
      </c>
      <c r="AA68" s="366">
        <v>0</v>
      </c>
      <c r="AB68" s="366">
        <v>0</v>
      </c>
      <c r="AC68" s="367">
        <v>1</v>
      </c>
      <c r="AD68" s="366">
        <v>0</v>
      </c>
      <c r="AE68" s="366">
        <v>1</v>
      </c>
    </row>
    <row r="69" spans="1:31" ht="11.25">
      <c r="A69" s="361">
        <v>1939</v>
      </c>
      <c r="B69" s="367">
        <v>1</v>
      </c>
      <c r="C69" s="366">
        <v>0</v>
      </c>
      <c r="D69" s="368">
        <v>1</v>
      </c>
      <c r="E69" s="366">
        <v>0</v>
      </c>
      <c r="F69" s="366">
        <v>0</v>
      </c>
      <c r="G69" s="366">
        <v>0</v>
      </c>
      <c r="H69" s="367">
        <v>0</v>
      </c>
      <c r="I69" s="366">
        <v>0</v>
      </c>
      <c r="J69" s="368">
        <v>0</v>
      </c>
      <c r="K69" s="367">
        <v>0</v>
      </c>
      <c r="L69" s="366">
        <v>0</v>
      </c>
      <c r="M69" s="366">
        <v>0</v>
      </c>
      <c r="N69" s="367">
        <v>0</v>
      </c>
      <c r="O69" s="366">
        <v>0</v>
      </c>
      <c r="P69" s="368">
        <v>0</v>
      </c>
      <c r="Q69" s="367">
        <v>0</v>
      </c>
      <c r="R69" s="366">
        <v>0</v>
      </c>
      <c r="S69" s="368">
        <v>0</v>
      </c>
      <c r="T69" s="367">
        <v>0</v>
      </c>
      <c r="U69" s="366">
        <v>0</v>
      </c>
      <c r="V69" s="368">
        <v>0</v>
      </c>
      <c r="W69" s="366">
        <v>0</v>
      </c>
      <c r="X69" s="366">
        <v>0</v>
      </c>
      <c r="Y69" s="366">
        <v>0</v>
      </c>
      <c r="Z69" s="367">
        <v>0</v>
      </c>
      <c r="AA69" s="366">
        <v>0</v>
      </c>
      <c r="AB69" s="366">
        <v>0</v>
      </c>
      <c r="AC69" s="367">
        <v>1</v>
      </c>
      <c r="AD69" s="366">
        <v>0</v>
      </c>
      <c r="AE69" s="366">
        <v>1</v>
      </c>
    </row>
    <row r="70" spans="1:31" ht="11.25">
      <c r="A70" s="361">
        <v>1938</v>
      </c>
      <c r="B70" s="367">
        <v>0</v>
      </c>
      <c r="C70" s="366">
        <v>1</v>
      </c>
      <c r="D70" s="368">
        <v>1</v>
      </c>
      <c r="E70" s="366">
        <v>0</v>
      </c>
      <c r="F70" s="366">
        <v>0</v>
      </c>
      <c r="G70" s="366">
        <v>0</v>
      </c>
      <c r="H70" s="367">
        <v>0</v>
      </c>
      <c r="I70" s="366">
        <v>0</v>
      </c>
      <c r="J70" s="368">
        <v>0</v>
      </c>
      <c r="K70" s="367">
        <v>0</v>
      </c>
      <c r="L70" s="366">
        <v>0</v>
      </c>
      <c r="M70" s="366">
        <v>0</v>
      </c>
      <c r="N70" s="367">
        <v>0</v>
      </c>
      <c r="O70" s="366">
        <v>0</v>
      </c>
      <c r="P70" s="368">
        <v>0</v>
      </c>
      <c r="Q70" s="367">
        <v>0</v>
      </c>
      <c r="R70" s="366">
        <v>0</v>
      </c>
      <c r="S70" s="368">
        <v>0</v>
      </c>
      <c r="T70" s="367">
        <v>0</v>
      </c>
      <c r="U70" s="366">
        <v>0</v>
      </c>
      <c r="V70" s="368">
        <v>0</v>
      </c>
      <c r="W70" s="366">
        <v>0</v>
      </c>
      <c r="X70" s="366">
        <v>0</v>
      </c>
      <c r="Y70" s="366">
        <v>0</v>
      </c>
      <c r="Z70" s="367">
        <v>0</v>
      </c>
      <c r="AA70" s="366">
        <v>0</v>
      </c>
      <c r="AB70" s="366">
        <v>0</v>
      </c>
      <c r="AC70" s="367">
        <v>0</v>
      </c>
      <c r="AD70" s="366">
        <v>1</v>
      </c>
      <c r="AE70" s="366">
        <v>1</v>
      </c>
    </row>
    <row r="71" spans="1:31" ht="11.25">
      <c r="A71" s="361">
        <v>1934</v>
      </c>
      <c r="B71" s="367">
        <v>0</v>
      </c>
      <c r="C71" s="366">
        <v>1</v>
      </c>
      <c r="D71" s="368">
        <v>1</v>
      </c>
      <c r="E71" s="366">
        <v>0</v>
      </c>
      <c r="F71" s="366">
        <v>0</v>
      </c>
      <c r="G71" s="366">
        <v>0</v>
      </c>
      <c r="H71" s="367">
        <v>0</v>
      </c>
      <c r="I71" s="366">
        <v>0</v>
      </c>
      <c r="J71" s="368">
        <v>0</v>
      </c>
      <c r="K71" s="367">
        <v>0</v>
      </c>
      <c r="L71" s="366">
        <v>0</v>
      </c>
      <c r="M71" s="366">
        <v>0</v>
      </c>
      <c r="N71" s="367">
        <v>0</v>
      </c>
      <c r="O71" s="366">
        <v>0</v>
      </c>
      <c r="P71" s="368">
        <v>0</v>
      </c>
      <c r="Q71" s="367">
        <v>0</v>
      </c>
      <c r="R71" s="366">
        <v>0</v>
      </c>
      <c r="S71" s="368">
        <v>0</v>
      </c>
      <c r="T71" s="367">
        <v>0</v>
      </c>
      <c r="U71" s="366">
        <v>0</v>
      </c>
      <c r="V71" s="368">
        <v>0</v>
      </c>
      <c r="W71" s="366">
        <v>0</v>
      </c>
      <c r="X71" s="366">
        <v>0</v>
      </c>
      <c r="Y71" s="366">
        <v>0</v>
      </c>
      <c r="Z71" s="367">
        <v>0</v>
      </c>
      <c r="AA71" s="366">
        <v>0</v>
      </c>
      <c r="AB71" s="366">
        <v>0</v>
      </c>
      <c r="AC71" s="367">
        <v>0</v>
      </c>
      <c r="AD71" s="366">
        <v>1</v>
      </c>
      <c r="AE71" s="366">
        <v>1</v>
      </c>
    </row>
    <row r="72" spans="1:31" ht="11.25">
      <c r="A72" s="361">
        <v>1928</v>
      </c>
      <c r="B72" s="367">
        <v>1</v>
      </c>
      <c r="C72" s="366">
        <v>0</v>
      </c>
      <c r="D72" s="368">
        <v>1</v>
      </c>
      <c r="E72" s="366">
        <v>0</v>
      </c>
      <c r="F72" s="366">
        <v>0</v>
      </c>
      <c r="G72" s="366">
        <v>0</v>
      </c>
      <c r="H72" s="367">
        <v>0</v>
      </c>
      <c r="I72" s="366">
        <v>0</v>
      </c>
      <c r="J72" s="368">
        <v>0</v>
      </c>
      <c r="K72" s="367">
        <v>0</v>
      </c>
      <c r="L72" s="366">
        <v>0</v>
      </c>
      <c r="M72" s="366">
        <v>0</v>
      </c>
      <c r="N72" s="367">
        <v>0</v>
      </c>
      <c r="O72" s="366">
        <v>0</v>
      </c>
      <c r="P72" s="368">
        <v>0</v>
      </c>
      <c r="Q72" s="367">
        <v>0</v>
      </c>
      <c r="R72" s="366">
        <v>0</v>
      </c>
      <c r="S72" s="368">
        <v>0</v>
      </c>
      <c r="T72" s="367">
        <v>0</v>
      </c>
      <c r="U72" s="366">
        <v>0</v>
      </c>
      <c r="V72" s="368">
        <v>0</v>
      </c>
      <c r="W72" s="366">
        <v>0</v>
      </c>
      <c r="X72" s="366">
        <v>0</v>
      </c>
      <c r="Y72" s="366">
        <v>0</v>
      </c>
      <c r="Z72" s="367">
        <v>0</v>
      </c>
      <c r="AA72" s="366">
        <v>0</v>
      </c>
      <c r="AB72" s="366">
        <v>0</v>
      </c>
      <c r="AC72" s="367">
        <v>1</v>
      </c>
      <c r="AD72" s="366">
        <v>0</v>
      </c>
      <c r="AE72" s="366">
        <v>1</v>
      </c>
    </row>
    <row r="73" spans="1:31" ht="12">
      <c r="A73" s="365" t="s">
        <v>8</v>
      </c>
      <c r="B73" s="363">
        <f>SUM(B7:B72)</f>
        <v>102429</v>
      </c>
      <c r="C73" s="362">
        <f aca="true" t="shared" si="0" ref="C73:AE73">SUM(C7:C72)</f>
        <v>123646</v>
      </c>
      <c r="D73" s="364">
        <f t="shared" si="0"/>
        <v>226075</v>
      </c>
      <c r="E73" s="362">
        <f t="shared" si="0"/>
        <v>577</v>
      </c>
      <c r="F73" s="362">
        <f t="shared" si="0"/>
        <v>2668</v>
      </c>
      <c r="G73" s="362">
        <f t="shared" si="0"/>
        <v>3245</v>
      </c>
      <c r="H73" s="363">
        <f t="shared" si="0"/>
        <v>2485</v>
      </c>
      <c r="I73" s="362">
        <f t="shared" si="0"/>
        <v>3295</v>
      </c>
      <c r="J73" s="364">
        <f t="shared" si="0"/>
        <v>5780</v>
      </c>
      <c r="K73" s="363">
        <f t="shared" si="0"/>
        <v>5</v>
      </c>
      <c r="L73" s="362">
        <f t="shared" si="0"/>
        <v>12</v>
      </c>
      <c r="M73" s="362">
        <f t="shared" si="0"/>
        <v>17</v>
      </c>
      <c r="N73" s="363">
        <f t="shared" si="0"/>
        <v>594</v>
      </c>
      <c r="O73" s="362">
        <f t="shared" si="0"/>
        <v>1095</v>
      </c>
      <c r="P73" s="364">
        <f t="shared" si="0"/>
        <v>1689</v>
      </c>
      <c r="Q73" s="363">
        <f t="shared" si="0"/>
        <v>5112</v>
      </c>
      <c r="R73" s="362">
        <f t="shared" si="0"/>
        <v>4564</v>
      </c>
      <c r="S73" s="364">
        <f t="shared" si="0"/>
        <v>9676</v>
      </c>
      <c r="T73" s="363">
        <f t="shared" si="0"/>
        <v>6293</v>
      </c>
      <c r="U73" s="362">
        <f t="shared" si="0"/>
        <v>5253</v>
      </c>
      <c r="V73" s="364">
        <f t="shared" si="0"/>
        <v>11546</v>
      </c>
      <c r="W73" s="362">
        <f t="shared" si="0"/>
        <v>1472</v>
      </c>
      <c r="X73" s="362">
        <f t="shared" si="0"/>
        <v>1424</v>
      </c>
      <c r="Y73" s="362">
        <f t="shared" si="0"/>
        <v>2896</v>
      </c>
      <c r="Z73" s="363">
        <f t="shared" si="0"/>
        <v>3041</v>
      </c>
      <c r="AA73" s="362">
        <f t="shared" si="0"/>
        <v>3754</v>
      </c>
      <c r="AB73" s="362">
        <f t="shared" si="0"/>
        <v>6795</v>
      </c>
      <c r="AC73" s="363">
        <f t="shared" si="0"/>
        <v>122008</v>
      </c>
      <c r="AD73" s="362">
        <f t="shared" si="0"/>
        <v>145711</v>
      </c>
      <c r="AE73" s="362">
        <f t="shared" si="0"/>
        <v>267719</v>
      </c>
    </row>
    <row r="74" spans="1:31" s="358" customFormat="1" ht="11.25">
      <c r="A74" s="361"/>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row>
    <row r="75" spans="1:31" s="358" customFormat="1" ht="11.25">
      <c r="A75" s="360" t="s">
        <v>217</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row>
    <row r="76" spans="1:31" s="358" customFormat="1" ht="11.25">
      <c r="A76" s="360"/>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row>
    <row r="77" spans="1:31" s="358" customFormat="1" ht="11.25">
      <c r="A77" s="360"/>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row>
    <row r="78" spans="1:31" s="358" customFormat="1" ht="11.25">
      <c r="A78" s="360"/>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row>
    <row r="79" ht="11.25">
      <c r="M79" s="358"/>
    </row>
    <row r="80" ht="11.25">
      <c r="M80" s="358"/>
    </row>
    <row r="81" ht="11.25">
      <c r="M81" s="358"/>
    </row>
    <row r="82" ht="11.25">
      <c r="M82" s="358"/>
    </row>
  </sheetData>
  <sheetProtection/>
  <mergeCells count="13">
    <mergeCell ref="Q5:S5"/>
    <mergeCell ref="T5:V5"/>
    <mergeCell ref="W5:Y5"/>
    <mergeCell ref="Z5:AB5"/>
    <mergeCell ref="AC5:AE5"/>
    <mergeCell ref="A3:AB3"/>
    <mergeCell ref="A2:AB2"/>
    <mergeCell ref="A5:A6"/>
    <mergeCell ref="B5:D5"/>
    <mergeCell ref="E5:G5"/>
    <mergeCell ref="H5:J5"/>
    <mergeCell ref="K5:M5"/>
    <mergeCell ref="N5:P5"/>
  </mergeCells>
  <printOptions/>
  <pageMargins left="0" right="0" top="0" bottom="0" header="0.5118110236220472" footer="0.5118110236220472"/>
  <pageSetup fitToWidth="2" horizontalDpi="600" verticalDpi="600" orientation="portrait" paperSize="9" scale="8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A45" sqref="AA45"/>
    </sheetView>
  </sheetViews>
  <sheetFormatPr defaultColWidth="9.140625" defaultRowHeight="12.75"/>
  <cols>
    <col min="1" max="1" width="13.8515625" style="2" customWidth="1"/>
    <col min="2" max="16" width="7.57421875" style="2" customWidth="1"/>
    <col min="17" max="16384" width="9.140625" style="2" customWidth="1"/>
  </cols>
  <sheetData>
    <row r="1" ht="12">
      <c r="A1" s="36" t="s">
        <v>292</v>
      </c>
    </row>
    <row r="2" spans="1:16" ht="12">
      <c r="A2" s="537" t="s">
        <v>127</v>
      </c>
      <c r="B2" s="537"/>
      <c r="C2" s="537"/>
      <c r="D2" s="537"/>
      <c r="E2" s="537"/>
      <c r="F2" s="537"/>
      <c r="G2" s="537"/>
      <c r="H2" s="537"/>
      <c r="I2" s="537"/>
      <c r="J2" s="537"/>
      <c r="K2" s="537"/>
      <c r="L2" s="537"/>
      <c r="M2" s="537"/>
      <c r="N2" s="537"/>
      <c r="O2" s="537"/>
      <c r="P2" s="537"/>
    </row>
    <row r="3" ht="12" thickBot="1"/>
    <row r="4" spans="1:16" ht="11.25">
      <c r="A4" s="135"/>
      <c r="B4" s="524" t="s">
        <v>109</v>
      </c>
      <c r="C4" s="536"/>
      <c r="D4" s="525"/>
      <c r="E4" s="524" t="s">
        <v>60</v>
      </c>
      <c r="F4" s="536"/>
      <c r="G4" s="525"/>
      <c r="H4" s="524" t="s">
        <v>2</v>
      </c>
      <c r="I4" s="536"/>
      <c r="J4" s="525"/>
      <c r="K4" s="524" t="s">
        <v>3</v>
      </c>
      <c r="L4" s="536"/>
      <c r="M4" s="525"/>
      <c r="N4" s="524" t="s">
        <v>8</v>
      </c>
      <c r="O4" s="536"/>
      <c r="P4" s="536"/>
    </row>
    <row r="5" spans="1:16" ht="11.25">
      <c r="A5" s="217"/>
      <c r="B5" s="218" t="s">
        <v>53</v>
      </c>
      <c r="C5" s="219" t="s">
        <v>54</v>
      </c>
      <c r="D5" s="219" t="s">
        <v>55</v>
      </c>
      <c r="E5" s="218" t="s">
        <v>53</v>
      </c>
      <c r="F5" s="219" t="s">
        <v>54</v>
      </c>
      <c r="G5" s="219" t="s">
        <v>55</v>
      </c>
      <c r="H5" s="218" t="s">
        <v>53</v>
      </c>
      <c r="I5" s="219" t="s">
        <v>54</v>
      </c>
      <c r="J5" s="219" t="s">
        <v>55</v>
      </c>
      <c r="K5" s="218" t="s">
        <v>53</v>
      </c>
      <c r="L5" s="219" t="s">
        <v>54</v>
      </c>
      <c r="M5" s="219" t="s">
        <v>55</v>
      </c>
      <c r="N5" s="218" t="s">
        <v>53</v>
      </c>
      <c r="O5" s="219" t="s">
        <v>54</v>
      </c>
      <c r="P5" s="219" t="s">
        <v>55</v>
      </c>
    </row>
    <row r="6" spans="2:16" ht="11.25">
      <c r="B6" s="220"/>
      <c r="C6" s="221"/>
      <c r="D6" s="221"/>
      <c r="E6" s="220"/>
      <c r="F6" s="221"/>
      <c r="G6" s="221"/>
      <c r="H6" s="220"/>
      <c r="I6" s="221"/>
      <c r="J6" s="221"/>
      <c r="K6" s="220"/>
      <c r="L6" s="221"/>
      <c r="M6" s="221"/>
      <c r="N6" s="220"/>
      <c r="O6" s="221"/>
      <c r="P6" s="221"/>
    </row>
    <row r="7" spans="1:16" s="222" customFormat="1" ht="12">
      <c r="A7" s="162" t="s">
        <v>128</v>
      </c>
      <c r="B7" s="150">
        <v>1661</v>
      </c>
      <c r="C7" s="151">
        <v>901</v>
      </c>
      <c r="D7" s="151">
        <v>2562</v>
      </c>
      <c r="E7" s="150">
        <v>3198</v>
      </c>
      <c r="F7" s="151">
        <v>1478</v>
      </c>
      <c r="G7" s="151">
        <v>4676</v>
      </c>
      <c r="H7" s="150">
        <v>366</v>
      </c>
      <c r="I7" s="151">
        <v>147</v>
      </c>
      <c r="J7" s="151">
        <v>513</v>
      </c>
      <c r="K7" s="150">
        <v>611</v>
      </c>
      <c r="L7" s="151">
        <v>392</v>
      </c>
      <c r="M7" s="151">
        <v>1003</v>
      </c>
      <c r="N7" s="150">
        <f>SUM(K7,H7,E7,B7)</f>
        <v>5836</v>
      </c>
      <c r="O7" s="151">
        <f>SUM(L7,I7,F7,C7)</f>
        <v>2918</v>
      </c>
      <c r="P7" s="151">
        <f>SUM(M7,J7,G7,D7)</f>
        <v>8754</v>
      </c>
    </row>
    <row r="8" spans="1:7" s="222" customFormat="1" ht="12">
      <c r="A8" s="162"/>
      <c r="B8" s="223"/>
      <c r="C8" s="223"/>
      <c r="D8" s="223"/>
      <c r="E8" s="223"/>
      <c r="F8" s="147"/>
      <c r="G8" s="147"/>
    </row>
    <row r="19" spans="5:16" ht="11.25">
      <c r="E19" s="488"/>
      <c r="F19" s="142"/>
      <c r="G19" s="488"/>
      <c r="H19" s="488"/>
      <c r="I19" s="488"/>
      <c r="J19" s="488"/>
      <c r="K19" s="142"/>
      <c r="L19" s="142"/>
      <c r="M19" s="142"/>
      <c r="N19" s="142"/>
      <c r="O19" s="142"/>
      <c r="P19" s="488"/>
    </row>
    <row r="21" spans="8:11" ht="11.25">
      <c r="H21" s="224"/>
      <c r="I21" s="225"/>
      <c r="J21" s="225"/>
      <c r="K21" s="225"/>
    </row>
    <row r="22" s="224" customFormat="1" ht="11.25"/>
    <row r="23" spans="5:7" s="225" customFormat="1" ht="11.25">
      <c r="E23" s="489"/>
      <c r="F23" s="489"/>
      <c r="G23" s="489"/>
    </row>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V42" sqref="V42"/>
    </sheetView>
  </sheetViews>
  <sheetFormatPr defaultColWidth="9.140625" defaultRowHeight="12.75"/>
  <cols>
    <col min="1" max="1" width="31.140625" style="378" customWidth="1"/>
    <col min="2" max="2" width="14.00390625" style="378" customWidth="1"/>
    <col min="3" max="3" width="12.421875" style="378" customWidth="1"/>
    <col min="4" max="4" width="12.57421875" style="378" customWidth="1"/>
    <col min="5" max="8" width="9.00390625" style="378" customWidth="1"/>
    <col min="9" max="14" width="10.421875" style="378" customWidth="1"/>
    <col min="15" max="17" width="9.140625" style="378" customWidth="1"/>
    <col min="18" max="18" width="10.421875" style="378" customWidth="1"/>
    <col min="19" max="16384" width="9.140625" style="378" customWidth="1"/>
  </cols>
  <sheetData>
    <row r="1" ht="12">
      <c r="A1" s="36" t="s">
        <v>292</v>
      </c>
    </row>
    <row r="2" spans="1:7" ht="13.5" customHeight="1">
      <c r="A2" s="538" t="s">
        <v>244</v>
      </c>
      <c r="B2" s="538"/>
      <c r="C2" s="538"/>
      <c r="D2" s="538"/>
      <c r="E2" s="538"/>
      <c r="F2" s="538"/>
      <c r="G2" s="538"/>
    </row>
    <row r="3" ht="12" thickBot="1"/>
    <row r="4" spans="1:7" s="392" customFormat="1" ht="11.25">
      <c r="A4" s="396"/>
      <c r="B4" s="396"/>
      <c r="C4" s="396"/>
      <c r="D4" s="397"/>
      <c r="E4" s="396"/>
      <c r="F4" s="396"/>
      <c r="G4" s="396"/>
    </row>
    <row r="5" spans="1:7" s="392" customFormat="1" ht="11.25">
      <c r="A5" s="393" t="s">
        <v>107</v>
      </c>
      <c r="B5" s="393"/>
      <c r="C5" s="393"/>
      <c r="D5" s="394" t="s">
        <v>54</v>
      </c>
      <c r="E5" s="393" t="s">
        <v>218</v>
      </c>
      <c r="F5" s="393" t="s">
        <v>255</v>
      </c>
      <c r="G5" s="393" t="s">
        <v>55</v>
      </c>
    </row>
    <row r="6" spans="1:12" s="387" customFormat="1" ht="12">
      <c r="A6" s="391" t="s">
        <v>243</v>
      </c>
      <c r="B6" s="391"/>
      <c r="C6" s="391"/>
      <c r="D6" s="404"/>
      <c r="E6" s="403"/>
      <c r="F6" s="403"/>
      <c r="G6" s="407"/>
      <c r="H6" s="378"/>
      <c r="I6" s="378"/>
      <c r="J6" s="378"/>
      <c r="K6" s="378"/>
      <c r="L6" s="378"/>
    </row>
    <row r="7" spans="1:12" s="387" customFormat="1" ht="12">
      <c r="A7" s="391" t="s">
        <v>242</v>
      </c>
      <c r="B7" s="391"/>
      <c r="C7" s="391"/>
      <c r="D7" s="404">
        <v>128064</v>
      </c>
      <c r="E7" s="403">
        <v>188648</v>
      </c>
      <c r="F7" s="403">
        <v>148</v>
      </c>
      <c r="G7" s="403">
        <v>316860</v>
      </c>
      <c r="H7" s="378"/>
      <c r="I7" s="378"/>
      <c r="J7" s="378"/>
      <c r="K7" s="378"/>
      <c r="L7" s="378"/>
    </row>
    <row r="8" spans="1:12" s="387" customFormat="1" ht="12">
      <c r="A8" s="391"/>
      <c r="B8" s="391"/>
      <c r="C8" s="391"/>
      <c r="D8" s="406"/>
      <c r="E8" s="405"/>
      <c r="F8" s="405"/>
      <c r="G8" s="405"/>
      <c r="H8" s="378"/>
      <c r="I8" s="378"/>
      <c r="J8" s="378"/>
      <c r="K8" s="378"/>
      <c r="L8" s="378"/>
    </row>
    <row r="9" spans="1:12" s="387" customFormat="1" ht="12">
      <c r="A9" s="391" t="s">
        <v>241</v>
      </c>
      <c r="B9" s="391"/>
      <c r="C9" s="391"/>
      <c r="D9" s="404">
        <v>8211</v>
      </c>
      <c r="E9" s="403">
        <v>9224</v>
      </c>
      <c r="F9" s="403">
        <v>7</v>
      </c>
      <c r="G9" s="403">
        <v>17442</v>
      </c>
      <c r="H9" s="383"/>
      <c r="I9" s="378"/>
      <c r="J9" s="378"/>
      <c r="K9" s="378"/>
      <c r="L9" s="378"/>
    </row>
    <row r="10" spans="1:12" s="387" customFormat="1" ht="12">
      <c r="A10" s="391"/>
      <c r="B10" s="391"/>
      <c r="C10" s="391"/>
      <c r="D10" s="406"/>
      <c r="E10" s="405"/>
      <c r="F10" s="405"/>
      <c r="G10" s="405"/>
      <c r="H10" s="383"/>
      <c r="I10" s="378"/>
      <c r="J10" s="378"/>
      <c r="K10" s="378"/>
      <c r="L10" s="378"/>
    </row>
    <row r="11" spans="1:12" s="387" customFormat="1" ht="12">
      <c r="A11" s="391" t="s">
        <v>240</v>
      </c>
      <c r="B11" s="391"/>
      <c r="C11" s="391"/>
      <c r="D11" s="404">
        <v>3031</v>
      </c>
      <c r="E11" s="403">
        <v>5807</v>
      </c>
      <c r="F11" s="403">
        <v>2</v>
      </c>
      <c r="G11" s="403">
        <v>8840</v>
      </c>
      <c r="H11" s="378"/>
      <c r="I11" s="378"/>
      <c r="J11" s="378"/>
      <c r="K11" s="378"/>
      <c r="L11" s="378"/>
    </row>
    <row r="12" spans="1:12" s="387" customFormat="1" ht="12">
      <c r="A12" s="391"/>
      <c r="B12" s="391"/>
      <c r="C12" s="391"/>
      <c r="D12" s="388"/>
      <c r="E12" s="381"/>
      <c r="F12" s="381"/>
      <c r="G12" s="403"/>
      <c r="H12" s="378"/>
      <c r="I12" s="378"/>
      <c r="J12" s="378"/>
      <c r="K12" s="378"/>
      <c r="L12" s="378"/>
    </row>
    <row r="13" spans="1:10" s="387" customFormat="1" ht="12">
      <c r="A13" s="391" t="s">
        <v>239</v>
      </c>
      <c r="B13" s="391"/>
      <c r="C13" s="391"/>
      <c r="D13" s="388">
        <v>24666</v>
      </c>
      <c r="E13" s="381">
        <v>34180</v>
      </c>
      <c r="F13" s="401">
        <v>4</v>
      </c>
      <c r="G13" s="381">
        <v>58850</v>
      </c>
      <c r="H13" s="378"/>
      <c r="I13" s="378"/>
      <c r="J13" s="378"/>
    </row>
    <row r="14" spans="1:12" s="387" customFormat="1" ht="12">
      <c r="A14" s="391"/>
      <c r="B14" s="391"/>
      <c r="C14" s="391"/>
      <c r="D14" s="388"/>
      <c r="E14" s="381"/>
      <c r="F14" s="381"/>
      <c r="G14" s="390"/>
      <c r="H14" s="378"/>
      <c r="I14" s="378"/>
      <c r="J14" s="378"/>
      <c r="K14" s="378"/>
      <c r="L14" s="378"/>
    </row>
    <row r="15" spans="1:12" s="387" customFormat="1" ht="8.25" customHeight="1">
      <c r="A15" s="391"/>
      <c r="B15" s="381"/>
      <c r="C15" s="381"/>
      <c r="D15" s="381"/>
      <c r="E15" s="381"/>
      <c r="F15" s="401"/>
      <c r="G15" s="399"/>
      <c r="H15" s="378"/>
      <c r="I15" s="378"/>
      <c r="J15" s="378"/>
      <c r="K15" s="378"/>
      <c r="L15" s="378"/>
    </row>
    <row r="16" spans="1:12" s="379" customFormat="1" ht="60.75" customHeight="1">
      <c r="A16" s="539" t="s">
        <v>238</v>
      </c>
      <c r="B16" s="539"/>
      <c r="C16" s="539"/>
      <c r="D16" s="539"/>
      <c r="E16" s="539"/>
      <c r="F16" s="539"/>
      <c r="G16" s="539"/>
      <c r="H16" s="380"/>
      <c r="I16" s="380"/>
      <c r="J16" s="380"/>
      <c r="K16" s="380"/>
      <c r="L16" s="380"/>
    </row>
    <row r="17" spans="1:12" s="379" customFormat="1" ht="25.5" customHeight="1">
      <c r="A17" s="539" t="s">
        <v>237</v>
      </c>
      <c r="B17" s="539"/>
      <c r="C17" s="539"/>
      <c r="D17" s="539"/>
      <c r="E17" s="539"/>
      <c r="F17" s="539"/>
      <c r="G17" s="539"/>
      <c r="H17" s="380"/>
      <c r="I17" s="380"/>
      <c r="J17" s="380"/>
      <c r="K17" s="380"/>
      <c r="L17" s="380"/>
    </row>
    <row r="18" spans="1:12" s="379" customFormat="1" ht="11.25">
      <c r="A18" s="539" t="s">
        <v>236</v>
      </c>
      <c r="B18" s="539"/>
      <c r="C18" s="539"/>
      <c r="D18" s="539"/>
      <c r="E18" s="539"/>
      <c r="F18" s="539"/>
      <c r="G18" s="539"/>
      <c r="H18" s="380"/>
      <c r="I18" s="380"/>
      <c r="J18" s="380"/>
      <c r="K18" s="380"/>
      <c r="L18" s="380"/>
    </row>
    <row r="19" spans="1:12" s="379" customFormat="1" ht="12" customHeight="1">
      <c r="A19" s="539" t="s">
        <v>256</v>
      </c>
      <c r="B19" s="539"/>
      <c r="C19" s="539"/>
      <c r="D19" s="539"/>
      <c r="E19" s="539"/>
      <c r="F19" s="539"/>
      <c r="G19" s="539"/>
      <c r="H19" s="380"/>
      <c r="I19" s="380"/>
      <c r="J19" s="380"/>
      <c r="K19" s="380"/>
      <c r="L19" s="380"/>
    </row>
    <row r="20" spans="1:12" s="379" customFormat="1" ht="11.25">
      <c r="A20" s="402"/>
      <c r="B20" s="402"/>
      <c r="C20" s="402"/>
      <c r="D20" s="402"/>
      <c r="E20" s="402"/>
      <c r="F20" s="402"/>
      <c r="G20" s="402"/>
      <c r="H20" s="380"/>
      <c r="I20" s="380"/>
      <c r="J20" s="380"/>
      <c r="K20" s="380"/>
      <c r="L20" s="380"/>
    </row>
    <row r="21" spans="1:12" s="387" customFormat="1" ht="12">
      <c r="A21" s="391"/>
      <c r="B21" s="381"/>
      <c r="C21" s="381"/>
      <c r="D21" s="381"/>
      <c r="E21" s="381"/>
      <c r="F21" s="401"/>
      <c r="G21" s="399"/>
      <c r="H21" s="378"/>
      <c r="I21" s="378"/>
      <c r="J21" s="378"/>
      <c r="K21" s="378"/>
      <c r="L21" s="378"/>
    </row>
    <row r="22" spans="1:12" s="387" customFormat="1" ht="12">
      <c r="A22" s="391"/>
      <c r="B22" s="381"/>
      <c r="C22" s="381"/>
      <c r="D22" s="381"/>
      <c r="E22" s="381"/>
      <c r="F22" s="401"/>
      <c r="G22" s="399"/>
      <c r="H22" s="378"/>
      <c r="I22" s="378"/>
      <c r="J22" s="378"/>
      <c r="K22" s="378"/>
      <c r="L22" s="378"/>
    </row>
    <row r="23" spans="1:12" s="379" customFormat="1" ht="12">
      <c r="A23" s="538" t="s">
        <v>235</v>
      </c>
      <c r="B23" s="538"/>
      <c r="C23" s="538"/>
      <c r="D23" s="538"/>
      <c r="E23" s="538"/>
      <c r="F23" s="538"/>
      <c r="G23" s="538"/>
      <c r="H23" s="380"/>
      <c r="I23" s="380"/>
      <c r="J23" s="380"/>
      <c r="K23" s="380"/>
      <c r="L23" s="380"/>
    </row>
    <row r="24" spans="1:12" s="379" customFormat="1" ht="12" thickBot="1">
      <c r="A24" s="400"/>
      <c r="B24" s="381"/>
      <c r="C24" s="381"/>
      <c r="D24" s="381"/>
      <c r="E24" s="381"/>
      <c r="F24" s="381"/>
      <c r="G24" s="399"/>
      <c r="H24" s="380"/>
      <c r="I24" s="380"/>
      <c r="J24" s="380"/>
      <c r="K24" s="380"/>
      <c r="L24" s="380"/>
    </row>
    <row r="25" spans="1:7" s="392" customFormat="1" ht="11.25">
      <c r="A25" s="396"/>
      <c r="B25" s="397" t="s">
        <v>108</v>
      </c>
      <c r="C25" s="398" t="s">
        <v>60</v>
      </c>
      <c r="D25" s="398"/>
      <c r="E25" s="397"/>
      <c r="F25" s="396"/>
      <c r="G25" s="396"/>
    </row>
    <row r="26" spans="1:7" s="392" customFormat="1" ht="11.25">
      <c r="A26" s="393" t="s">
        <v>107</v>
      </c>
      <c r="B26" s="394" t="s">
        <v>12</v>
      </c>
      <c r="C26" s="395" t="s">
        <v>234</v>
      </c>
      <c r="D26" s="395" t="s">
        <v>3</v>
      </c>
      <c r="E26" s="394" t="s">
        <v>54</v>
      </c>
      <c r="F26" s="393" t="s">
        <v>218</v>
      </c>
      <c r="G26" s="393" t="s">
        <v>55</v>
      </c>
    </row>
    <row r="27" spans="1:12" s="387" customFormat="1" ht="12">
      <c r="A27" s="391" t="s">
        <v>233</v>
      </c>
      <c r="B27" s="388"/>
      <c r="C27" s="389"/>
      <c r="D27" s="389"/>
      <c r="E27" s="388"/>
      <c r="F27" s="381"/>
      <c r="G27" s="390"/>
      <c r="H27" s="378"/>
      <c r="I27" s="378"/>
      <c r="J27" s="378"/>
      <c r="K27" s="378"/>
      <c r="L27" s="378"/>
    </row>
    <row r="28" spans="1:12" s="387" customFormat="1" ht="11.25">
      <c r="A28" s="378" t="s">
        <v>232</v>
      </c>
      <c r="B28" s="388">
        <v>3096</v>
      </c>
      <c r="C28" s="389">
        <v>1824</v>
      </c>
      <c r="D28" s="389">
        <v>59527</v>
      </c>
      <c r="E28" s="388">
        <v>20450</v>
      </c>
      <c r="F28" s="381">
        <v>43997</v>
      </c>
      <c r="G28" s="390">
        <v>64447</v>
      </c>
      <c r="H28" s="383"/>
      <c r="I28" s="378"/>
      <c r="J28" s="378"/>
      <c r="K28" s="378"/>
      <c r="L28" s="378"/>
    </row>
    <row r="29" spans="1:12" s="387" customFormat="1" ht="11.25">
      <c r="A29" s="378" t="s">
        <v>231</v>
      </c>
      <c r="B29" s="388">
        <v>9629</v>
      </c>
      <c r="C29" s="389">
        <v>0</v>
      </c>
      <c r="D29" s="389">
        <v>103722</v>
      </c>
      <c r="E29" s="388">
        <v>37801</v>
      </c>
      <c r="F29" s="381">
        <v>75550</v>
      </c>
      <c r="G29" s="381">
        <v>113351</v>
      </c>
      <c r="H29" s="383"/>
      <c r="I29" s="378"/>
      <c r="J29" s="378"/>
      <c r="K29" s="378"/>
      <c r="L29" s="378"/>
    </row>
    <row r="30" spans="2:8" s="382" customFormat="1" ht="12">
      <c r="B30" s="386">
        <f aca="true" t="shared" si="0" ref="B30:G30">SUM(B28:B29)</f>
        <v>12725</v>
      </c>
      <c r="C30" s="386">
        <f t="shared" si="0"/>
        <v>1824</v>
      </c>
      <c r="D30" s="386">
        <f t="shared" si="0"/>
        <v>163249</v>
      </c>
      <c r="E30" s="386">
        <f t="shared" si="0"/>
        <v>58251</v>
      </c>
      <c r="F30" s="385">
        <f t="shared" si="0"/>
        <v>119547</v>
      </c>
      <c r="G30" s="385">
        <f t="shared" si="0"/>
        <v>177798</v>
      </c>
      <c r="H30" s="383"/>
    </row>
    <row r="31" spans="2:8" s="382" customFormat="1" ht="7.5" customHeight="1">
      <c r="B31" s="384"/>
      <c r="C31" s="384"/>
      <c r="D31" s="384"/>
      <c r="E31" s="384"/>
      <c r="F31" s="384"/>
      <c r="G31" s="384"/>
      <c r="H31" s="383"/>
    </row>
    <row r="32" spans="1:7" ht="11.25">
      <c r="A32" s="540" t="s">
        <v>230</v>
      </c>
      <c r="B32" s="540"/>
      <c r="C32" s="540"/>
      <c r="D32" s="540"/>
      <c r="E32" s="540"/>
      <c r="F32" s="540"/>
      <c r="G32" s="540"/>
    </row>
    <row r="33" spans="2:8" s="382" customFormat="1" ht="12.75" customHeight="1">
      <c r="B33" s="384"/>
      <c r="C33" s="384"/>
      <c r="D33" s="384"/>
      <c r="E33" s="384"/>
      <c r="F33" s="384"/>
      <c r="G33" s="384"/>
      <c r="H33" s="383"/>
    </row>
    <row r="34" spans="2:8" s="382" customFormat="1" ht="12">
      <c r="B34" s="384"/>
      <c r="C34" s="384"/>
      <c r="D34" s="384"/>
      <c r="E34" s="384"/>
      <c r="F34" s="384"/>
      <c r="G34" s="384"/>
      <c r="H34" s="383"/>
    </row>
    <row r="35" spans="1:12" s="379" customFormat="1" ht="11.25">
      <c r="A35" s="380"/>
      <c r="B35" s="381"/>
      <c r="C35" s="381"/>
      <c r="D35" s="381"/>
      <c r="E35" s="381"/>
      <c r="F35" s="381"/>
      <c r="G35" s="381"/>
      <c r="H35" s="380"/>
      <c r="I35" s="380"/>
      <c r="J35" s="380"/>
      <c r="K35" s="380"/>
      <c r="L35" s="380"/>
    </row>
  </sheetData>
  <sheetProtection/>
  <mergeCells count="7">
    <mergeCell ref="A2:G2"/>
    <mergeCell ref="A16:G16"/>
    <mergeCell ref="A32:G32"/>
    <mergeCell ref="A23:G23"/>
    <mergeCell ref="A17:G17"/>
    <mergeCell ref="A18:G18"/>
    <mergeCell ref="A19:G19"/>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2017-01-05T15:22:32Z</cp:lastPrinted>
  <dcterms:created xsi:type="dcterms:W3CDTF">2002-08-14T09:55:25Z</dcterms:created>
  <dcterms:modified xsi:type="dcterms:W3CDTF">2017-06-09T13:25:10Z</dcterms:modified>
  <cp:category/>
  <cp:version/>
  <cp:contentType/>
  <cp:contentStatus/>
</cp:coreProperties>
</file>