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hidePivotFieldList="1"/>
  <bookViews>
    <workbookView xWindow="7776" yWindow="65524" windowWidth="7608" windowHeight="9036" tabRatio="807" activeTab="0"/>
  </bookViews>
  <sheets>
    <sheet name="INHOUD" sheetId="1" r:id="rId1"/>
    <sheet name="TOELICHTING" sheetId="2" r:id="rId2"/>
    <sheet name="1_SES_KL" sheetId="3" r:id="rId3"/>
    <sheet name="2_SES_LA" sheetId="4" r:id="rId4"/>
    <sheet name="3_Evolutie SES" sheetId="5" r:id="rId5"/>
    <sheet name="4_KL_SES_DETAIL" sheetId="6" r:id="rId6"/>
    <sheet name="5_LA_SES_DETAIL" sheetId="7" r:id="rId7"/>
    <sheet name="6_SES_SV_LA_geslacht" sheetId="8" r:id="rId8"/>
    <sheet name="7_SES_ZBL_LA_geslacht" sheetId="9" r:id="rId9"/>
    <sheet name="8_SES_SV_LA_Belg_NBelg" sheetId="10" r:id="rId10"/>
    <sheet name="9_SES_ZBL_LA_Belg_NBelg" sheetId="11" r:id="rId11"/>
  </sheets>
  <definedNames>
    <definedName name="_xlnm.Print_Area" localSheetId="0">'INHOUD'!$A$1:$O$19</definedName>
    <definedName name="_xlnm.Print_Area" localSheetId="1">'TOELICHTING'!$A$1:$M$39</definedName>
  </definedNames>
  <calcPr fullCalcOnLoad="1"/>
</workbook>
</file>

<file path=xl/sharedStrings.xml><?xml version="1.0" encoding="utf-8"?>
<sst xmlns="http://schemas.openxmlformats.org/spreadsheetml/2006/main" count="812" uniqueCount="99">
  <si>
    <t>Totaal</t>
  </si>
  <si>
    <t>Jongens</t>
  </si>
  <si>
    <t>Meisjes</t>
  </si>
  <si>
    <t>Antwerpen</t>
  </si>
  <si>
    <t xml:space="preserve">   Gemeenschapsonderwijs</t>
  </si>
  <si>
    <t xml:space="preserve">   Privaatrechtelijk</t>
  </si>
  <si>
    <t xml:space="preserve">   Provincie</t>
  </si>
  <si>
    <t xml:space="preserve">   Gemeente</t>
  </si>
  <si>
    <t>Vlaams-Brabant</t>
  </si>
  <si>
    <t>Brussels Hoofdstedelijk Gewest</t>
  </si>
  <si>
    <t>West-Vlaanderen</t>
  </si>
  <si>
    <t>Oost-Vlaanderen</t>
  </si>
  <si>
    <t>Henegouwen</t>
  </si>
  <si>
    <t>Limburg</t>
  </si>
  <si>
    <t>ALGEMEEN TOTAAL</t>
  </si>
  <si>
    <t>Algemeen totaal</t>
  </si>
  <si>
    <t>Opleidingsniveau moeder</t>
  </si>
  <si>
    <t>Schooltoelage</t>
  </si>
  <si>
    <t>&gt;2</t>
  </si>
  <si>
    <t>Zittenblijver</t>
  </si>
  <si>
    <t>Geen zittenblijver</t>
  </si>
  <si>
    <t>GEWOON KLEUTERONDERWIJS</t>
  </si>
  <si>
    <t>GEWOON LAGER ONDERWIJS</t>
  </si>
  <si>
    <t>Gewoon kleuteronderwijs</t>
  </si>
  <si>
    <t xml:space="preserve">  2008-2009</t>
  </si>
  <si>
    <t xml:space="preserve">  2009-2010</t>
  </si>
  <si>
    <t xml:space="preserve">  2010-2011</t>
  </si>
  <si>
    <t>Gewoon lager onderwijs</t>
  </si>
  <si>
    <t>Gezinstaal</t>
  </si>
  <si>
    <t>Geen lager onderwijs</t>
  </si>
  <si>
    <t>Lager onderwijs</t>
  </si>
  <si>
    <t>Lager secundair onderwijs</t>
  </si>
  <si>
    <t>Hoger onderwijs</t>
  </si>
  <si>
    <t>Onbekend</t>
  </si>
  <si>
    <t>Tikt aan</t>
  </si>
  <si>
    <t>Tikt niet aan</t>
  </si>
  <si>
    <t>Hoger secundair onderwijs</t>
  </si>
  <si>
    <t>Totaal Tikt aan</t>
  </si>
  <si>
    <t>Totaal Tikt niet aan</t>
  </si>
  <si>
    <t>1_SES_KL</t>
  </si>
  <si>
    <t>2_SES_LA</t>
  </si>
  <si>
    <t>Aantikken Schooltoelage</t>
  </si>
  <si>
    <t>Aantikken Gezinstaal</t>
  </si>
  <si>
    <t>Zittenblijver NVT of Onbekend</t>
  </si>
  <si>
    <t>Niet-Belg</t>
  </si>
  <si>
    <t>Belg</t>
  </si>
  <si>
    <t>Schoolse achterstand</t>
  </si>
  <si>
    <t>Op leeftijd</t>
  </si>
  <si>
    <t>Schoolse voorsprong</t>
  </si>
  <si>
    <t>Nederlands met niemand</t>
  </si>
  <si>
    <t>Nederlands met allen</t>
  </si>
  <si>
    <t>combinatie van leerlingenkenmerken</t>
  </si>
  <si>
    <t>aantal jaren --&gt;</t>
  </si>
  <si>
    <t>&lt;1</t>
  </si>
  <si>
    <t>gewoon kleuteronderwijs</t>
  </si>
  <si>
    <t>gewoon lager onderwijs</t>
  </si>
  <si>
    <t>Aantal leerlingen dat aantikt op de leerlingenkenmerken, per provincie, soort schoolbestuur, kenmerk en geslacht</t>
  </si>
  <si>
    <t>Evolutie van het aantal leerlingen dat aantikt op de leerlingenkenmerken, per onderwijsniveau, kenmerk en geslacht</t>
  </si>
  <si>
    <t>Detail van alle leerlingen voor de leerlingenkenmerken 'Gezinstaal' en 'Opleidingsniveau van de moeder', per provincie en soort schoolbestuur</t>
  </si>
  <si>
    <t>EVOLUTIE AANTAL LEERLINGEN DAT AANTIKT OP DE LEERLINGENKENMERKEN</t>
  </si>
  <si>
    <t>Nederlands met sommigen (1)</t>
  </si>
  <si>
    <t>Nederlands met sommigen (2)</t>
  </si>
  <si>
    <t>(1) Spreekt Nederlands met maximum 1 gezinslid (zie toelichting vooraan dit hoofdstuk).</t>
  </si>
  <si>
    <t>(2) Spreekt Nederlands met meer dan één gezinslid (zie toelichting vooraan dit hoofdstuk).</t>
  </si>
  <si>
    <t>Ja</t>
  </si>
  <si>
    <t>Nee</t>
  </si>
  <si>
    <t>Aantikken Opleidingsniveau moeder</t>
  </si>
  <si>
    <t>Schoolse vorderingen voor alle mogelijke combinaties van aantikken op drie leerlingenkenmerken (aantallen en procentueel) - naar geslacht</t>
  </si>
  <si>
    <t>Zittenblijven voor alle mogelijke combinaties van aantikken op drie leerlingenkenmerken (aantallen en procentueel) - naar geslacht</t>
  </si>
  <si>
    <t>Zittenblijven voor alle mogelijke combinaties van aantikken op drie leerlingenkenmerken (aantallen en procentueel) - naar Belg/niet-Belg</t>
  </si>
  <si>
    <t>Schoolse vorderingen en zittenblijven voor alle mogelijke combinaties van aantikken op de drie leerlingenkenmerken</t>
  </si>
  <si>
    <t>3_SES_evolutie</t>
  </si>
  <si>
    <t>4_KL_SES_detail</t>
  </si>
  <si>
    <t>5_LA_SES_detail</t>
  </si>
  <si>
    <t>6_SES_SV_LA_geslacht</t>
  </si>
  <si>
    <t>7_SES_ZBL_LA_geslacht</t>
  </si>
  <si>
    <t>8_SES_SV_LA_Belg_NBelg</t>
  </si>
  <si>
    <t>9_SES_ZBL_LA_Belg_NBelg</t>
  </si>
  <si>
    <t>Totale leerlingen-                populatie</t>
  </si>
  <si>
    <t>Schoolse vorderingen voor alle mogelijke combinaties van aantikken op de drie leerlingenkenmerken (aantallen en procentueel) - naar Belg/niet-Belg</t>
  </si>
  <si>
    <t xml:space="preserve">  2011-2012</t>
  </si>
  <si>
    <t xml:space="preserve">  2012-2013</t>
  </si>
  <si>
    <t xml:space="preserve">  2013-2014</t>
  </si>
  <si>
    <t>LEERLINGENKENMERKEN BASISONDERWIJS 2014-2015</t>
  </si>
  <si>
    <t>Schooljaar 2015-2016</t>
  </si>
  <si>
    <t>AANTAL LEERLINGEN DAT AANTIKT OP DE LEERLINGENKENMERKEN - schooljaar 2014-2015</t>
  </si>
  <si>
    <t>Totale leerlingen-           populatie 2014-2015</t>
  </si>
  <si>
    <t>Totale leerlingen-                        populatie 2014-2015</t>
  </si>
  <si>
    <t xml:space="preserve">  2014-2015</t>
  </si>
  <si>
    <t>GEWOON KLEUTERONDERWIJS - schooljaar 2014-2015</t>
  </si>
  <si>
    <t>GEWOON LAGER ONDERWIJS - schooljaar 2014-2015</t>
  </si>
  <si>
    <t>Schoolse vorderingen van leerlingen in het gewoon lager onderwijs die aantikken op een combinatie van leerlingenkenmerken , naar geslacht - aantallen - schooljaar 2014-2015</t>
  </si>
  <si>
    <t>Schoolse vorderingen van leerlingen in het gewoon lager onderwijs die aantikken op een combinatie van leerlingenkenmerken , naar geslacht - procentueel - schooljaar 2014-2015</t>
  </si>
  <si>
    <t>Zittenblijven van leerlingen in het gewoon lager onderwijs die aantikken op een combinatie van leerlingenkenmerken, naar geslacht- aantallen - schooljaar 2014-2015</t>
  </si>
  <si>
    <t>Zittenblijven van leerlingen in het gewoon lager onderwijs die aantikken op een combinatie van leerlingenkenmerken, naar geslacht- procentueel - schooljaar 2014-2015</t>
  </si>
  <si>
    <t>Schoolse vorderingen van leerlingen in het gewoon lager onderwijs die aantikken op een combinatie van leerlingenkenmerken, naar Belg/niet-Belg - aantallen - schooljaar 2014-2015</t>
  </si>
  <si>
    <t>Schoolse vorderingen van leerlingen in het gewoon lager onderwijs die aantikken op een combinatie van leerlingenkenmerken, naar Belg/niet-Belg - procentueel - schooljaar 2014-2015</t>
  </si>
  <si>
    <t>Zittenblijven van leerlingen in het gewoon lager onderwijs die aantikken op een combinatie van leerlingenkenmerken, naar Belg/niet-Belg - aantallen - schooljaar 2014-2015</t>
  </si>
  <si>
    <t>Zittenblijven van leerlingen in het gewoon lager onderwijs die aantikken op een combinatie van leerlingenkenmerken, naar Belg/niet-Belg - procentueel - schooljaar 2014-2015</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</si>
</sst>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quot;-&quot;"/>
    <numFmt numFmtId="165" formatCode="&quot;Ja&quot;;&quot;Ja&quot;;&quot;Nee&quot;"/>
    <numFmt numFmtId="166" formatCode="&quot;Waar&quot;;&quot;Waar&quot;;&quot;Onwaar&quot;"/>
    <numFmt numFmtId="167" formatCode="&quot;Aan&quot;;&quot;Aan&quot;;&quot;Uit&quot;"/>
    <numFmt numFmtId="168" formatCode="[$€-2]\ #.##000_);[Red]\([$€-2]\ #.##000\)"/>
  </numFmts>
  <fonts count="47">
    <font>
      <sz val="11"/>
      <color theme="1"/>
      <name val="Calibri"/>
      <family val="2"/>
    </font>
    <font>
      <sz val="11"/>
      <color indexed="8"/>
      <name val="Calibri"/>
      <family val="2"/>
    </font>
    <font>
      <b/>
      <sz val="10"/>
      <name val="Arial"/>
      <family val="2"/>
    </font>
    <font>
      <sz val="8"/>
      <name val="Arial"/>
      <family val="2"/>
    </font>
    <font>
      <sz val="9"/>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14"/>
      <color indexed="8"/>
      <name val="Calibri"/>
      <family val="2"/>
    </font>
    <font>
      <sz val="10"/>
      <color indexed="8"/>
      <name val="Arial"/>
      <family val="2"/>
    </font>
    <font>
      <b/>
      <sz val="10"/>
      <color indexed="8"/>
      <name val="Arial"/>
      <family val="2"/>
    </font>
    <font>
      <b/>
      <sz val="11"/>
      <color indexed="10"/>
      <name val="Calibri"/>
      <family val="2"/>
    </font>
    <font>
      <b/>
      <sz val="11"/>
      <name val="Calibri"/>
      <family val="2"/>
    </font>
    <font>
      <b/>
      <u val="single"/>
      <sz val="11"/>
      <color indexed="8"/>
      <name val="Calibri"/>
      <family val="0"/>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4"/>
      <color theme="1"/>
      <name val="Calibri"/>
      <family val="2"/>
    </font>
    <font>
      <sz val="10"/>
      <color theme="1"/>
      <name val="Arial"/>
      <family val="2"/>
    </font>
    <font>
      <b/>
      <sz val="10"/>
      <color theme="1"/>
      <name val="Arial"/>
      <family val="2"/>
    </font>
    <font>
      <b/>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thin">
        <color indexed="8"/>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right/>
      <top style="thin">
        <color indexed="8"/>
      </top>
      <bottom/>
    </border>
    <border>
      <left style="thin">
        <color indexed="8"/>
      </left>
      <right/>
      <top style="thin">
        <color indexed="8"/>
      </top>
      <bottom/>
    </border>
    <border>
      <left style="thin">
        <color indexed="8"/>
      </left>
      <right/>
      <top/>
      <bottom/>
    </border>
    <border>
      <left/>
      <right style="thin">
        <color indexed="8"/>
      </right>
      <top style="thin">
        <color indexed="8"/>
      </top>
      <bottom/>
    </border>
    <border>
      <left/>
      <right style="thin"/>
      <top/>
      <bottom/>
    </border>
    <border>
      <left style="thin"/>
      <right/>
      <top/>
      <bottom/>
    </border>
    <border>
      <left/>
      <right style="thin"/>
      <top style="thin">
        <color indexed="8"/>
      </top>
      <bottom style="thin">
        <color indexed="8"/>
      </bottom>
    </border>
    <border>
      <left style="thin"/>
      <right style="thin"/>
      <top style="thin"/>
      <bottom style="thin"/>
    </border>
    <border>
      <left/>
      <right/>
      <top style="medium"/>
      <bottom style="thin">
        <color indexed="8"/>
      </bottom>
    </border>
    <border>
      <left/>
      <right style="thin"/>
      <top style="thin">
        <color indexed="8"/>
      </top>
      <bottom/>
    </border>
    <border>
      <left style="thin"/>
      <right/>
      <top style="thin">
        <color indexed="8"/>
      </top>
      <bottom style="thin">
        <color indexed="8"/>
      </bottom>
    </border>
    <border>
      <left style="thin"/>
      <right/>
      <top style="thin">
        <color indexed="8"/>
      </top>
      <bottom/>
    </border>
    <border>
      <left/>
      <right/>
      <top style="thin"/>
      <bottom style="thin"/>
    </border>
    <border>
      <left/>
      <right/>
      <top/>
      <bottom style="thin">
        <color indexed="8"/>
      </bottom>
    </border>
    <border>
      <left style="thin"/>
      <right/>
      <top/>
      <bottom style="thin">
        <color indexed="8"/>
      </bottom>
    </border>
    <border>
      <left style="thin"/>
      <right/>
      <top/>
      <bottom style="thin"/>
    </border>
    <border>
      <left/>
      <right style="thin"/>
      <top/>
      <bottom style="thin">
        <color indexed="8"/>
      </bottom>
    </border>
    <border>
      <left style="thin"/>
      <right/>
      <top style="thin"/>
      <bottom style="thin"/>
    </border>
    <border>
      <left/>
      <right style="thin"/>
      <top style="thin"/>
      <bottom style="thin"/>
    </border>
    <border>
      <left style="thin"/>
      <right style="medium"/>
      <top style="thin"/>
      <bottom style="thin"/>
    </border>
    <border>
      <left style="medium"/>
      <right style="thin"/>
      <top style="thin"/>
      <bottom style="thin"/>
    </border>
    <border>
      <left/>
      <right style="medium"/>
      <top style="thin"/>
      <bottom style="thin"/>
    </border>
    <border>
      <left/>
      <right style="thin"/>
      <top style="thin"/>
      <bottom/>
    </border>
    <border>
      <left style="thin"/>
      <right style="thin"/>
      <top style="thin"/>
      <bottom/>
    </border>
    <border>
      <left style="thin"/>
      <right/>
      <top style="thin"/>
      <bottom/>
    </border>
    <border>
      <left style="medium"/>
      <right style="thin"/>
      <top style="thin"/>
      <bottom/>
    </border>
    <border>
      <left style="thin"/>
      <right style="medium"/>
      <top style="thin"/>
      <bottom/>
    </border>
    <border>
      <left/>
      <right style="medium"/>
      <top style="thin"/>
      <bottom/>
    </border>
    <border>
      <left/>
      <right/>
      <top style="thin"/>
      <bottom/>
    </border>
    <border>
      <left/>
      <right style="medium"/>
      <top/>
      <bottom/>
    </border>
    <border>
      <left style="medium"/>
      <right/>
      <top style="thin"/>
      <bottom style="thin"/>
    </border>
    <border>
      <left style="medium"/>
      <right/>
      <top style="thin"/>
      <bottom/>
    </border>
    <border>
      <left style="thin"/>
      <right style="thin"/>
      <top style="medium"/>
      <bottom/>
    </border>
    <border>
      <left style="thin"/>
      <right/>
      <top style="medium"/>
      <bottom style="thin">
        <color indexed="8"/>
      </bottom>
    </border>
    <border>
      <left/>
      <right style="thin"/>
      <top style="medium"/>
      <bottom style="thin">
        <color indexed="8"/>
      </bottom>
    </border>
    <border>
      <left style="thin"/>
      <right style="thin"/>
      <top style="medium"/>
      <bottom style="thin"/>
    </border>
    <border>
      <left style="thin"/>
      <right/>
      <top style="medium"/>
      <bottom style="thin"/>
    </border>
    <border>
      <left/>
      <right/>
      <top style="medium"/>
      <bottom style="thin"/>
    </border>
    <border>
      <left/>
      <right style="thin"/>
      <top style="medium"/>
      <bottom style="thin"/>
    </border>
    <border>
      <left/>
      <right/>
      <top style="thick"/>
      <bottom style="thin"/>
    </border>
    <border>
      <left/>
      <right style="medium"/>
      <top style="thick"/>
      <bottom style="thin"/>
    </border>
    <border>
      <left style="medium"/>
      <right/>
      <top style="thick"/>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0" borderId="3" applyNumberFormat="0" applyFill="0" applyAlignment="0" applyProtection="0"/>
    <xf numFmtId="0" fontId="31" fillId="28" borderId="0" applyNumberFormat="0" applyBorder="0" applyAlignment="0" applyProtection="0"/>
    <xf numFmtId="0" fontId="32"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4" applyNumberFormat="0" applyFill="0" applyAlignment="0" applyProtection="0"/>
    <xf numFmtId="0" fontId="34" fillId="0" borderId="5" applyNumberFormat="0" applyFill="0" applyAlignment="0" applyProtection="0"/>
    <xf numFmtId="0" fontId="35" fillId="0" borderId="6" applyNumberFormat="0" applyFill="0" applyAlignment="0" applyProtection="0"/>
    <xf numFmtId="0" fontId="35" fillId="0" borderId="0" applyNumberFormat="0" applyFill="0" applyBorder="0" applyAlignment="0" applyProtection="0"/>
    <xf numFmtId="0" fontId="36" fillId="30" borderId="0" applyNumberFormat="0" applyBorder="0" applyAlignment="0" applyProtection="0"/>
    <xf numFmtId="0" fontId="0" fillId="31" borderId="7" applyNumberFormat="0" applyFont="0" applyAlignment="0" applyProtection="0"/>
    <xf numFmtId="0" fontId="37" fillId="32" borderId="0" applyNumberFormat="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cellStyleXfs>
  <cellXfs count="217">
    <xf numFmtId="0" fontId="0" fillId="0" borderId="0" xfId="0" applyFont="1" applyAlignment="1">
      <alignment/>
    </xf>
    <xf numFmtId="0" fontId="2" fillId="0" borderId="0" xfId="0" applyFont="1" applyBorder="1" applyAlignment="1">
      <alignment/>
    </xf>
    <xf numFmtId="0" fontId="0" fillId="0" borderId="0" xfId="0" applyBorder="1" applyAlignment="1">
      <alignment/>
    </xf>
    <xf numFmtId="0" fontId="2" fillId="0" borderId="0" xfId="0" applyFont="1" applyAlignment="1">
      <alignment/>
    </xf>
    <xf numFmtId="0" fontId="2" fillId="0" borderId="10" xfId="0" applyFont="1" applyBorder="1" applyAlignment="1">
      <alignment/>
    </xf>
    <xf numFmtId="0" fontId="2" fillId="0" borderId="11" xfId="0" applyFont="1" applyBorder="1" applyAlignment="1">
      <alignment/>
    </xf>
    <xf numFmtId="0" fontId="0" fillId="0" borderId="12" xfId="0" applyBorder="1" applyAlignment="1">
      <alignment horizontal="center"/>
    </xf>
    <xf numFmtId="0" fontId="0" fillId="0" borderId="13" xfId="0" applyBorder="1" applyAlignment="1">
      <alignment horizontal="center"/>
    </xf>
    <xf numFmtId="0" fontId="2" fillId="0" borderId="14" xfId="0" applyFont="1" applyBorder="1" applyAlignment="1">
      <alignment/>
    </xf>
    <xf numFmtId="0" fontId="0" fillId="0" borderId="15" xfId="0" applyBorder="1" applyAlignment="1">
      <alignment horizontal="right"/>
    </xf>
    <xf numFmtId="0" fontId="0" fillId="0" borderId="14" xfId="0" applyBorder="1" applyAlignment="1">
      <alignment horizontal="right"/>
    </xf>
    <xf numFmtId="0" fontId="0" fillId="0" borderId="15" xfId="0" applyBorder="1" applyAlignment="1">
      <alignment/>
    </xf>
    <xf numFmtId="0" fontId="0" fillId="0" borderId="14" xfId="0" applyBorder="1" applyAlignment="1">
      <alignment/>
    </xf>
    <xf numFmtId="164" fontId="0" fillId="0" borderId="16" xfId="0" applyNumberFormat="1" applyFill="1" applyBorder="1" applyAlignment="1">
      <alignment/>
    </xf>
    <xf numFmtId="0" fontId="2" fillId="0" borderId="0" xfId="0" applyFont="1" applyBorder="1" applyAlignment="1">
      <alignment horizontal="right"/>
    </xf>
    <xf numFmtId="164" fontId="2" fillId="0" borderId="15" xfId="0" applyNumberFormat="1" applyFont="1" applyBorder="1" applyAlignment="1">
      <alignment horizontal="right"/>
    </xf>
    <xf numFmtId="164" fontId="2" fillId="0" borderId="14" xfId="0" applyNumberFormat="1" applyFont="1" applyFill="1" applyBorder="1" applyAlignment="1">
      <alignment horizontal="right"/>
    </xf>
    <xf numFmtId="164" fontId="2" fillId="0" borderId="15" xfId="0" applyNumberFormat="1" applyFont="1" applyFill="1" applyBorder="1" applyAlignment="1">
      <alignment horizontal="right"/>
    </xf>
    <xf numFmtId="0" fontId="2" fillId="0" borderId="17" xfId="0" applyFont="1" applyBorder="1" applyAlignment="1">
      <alignment/>
    </xf>
    <xf numFmtId="164" fontId="0" fillId="0" borderId="15" xfId="0" applyNumberFormat="1" applyFill="1" applyBorder="1" applyAlignment="1">
      <alignment/>
    </xf>
    <xf numFmtId="0" fontId="3" fillId="0" borderId="0" xfId="0" applyFont="1" applyBorder="1" applyAlignment="1">
      <alignment/>
    </xf>
    <xf numFmtId="0" fontId="3" fillId="0" borderId="0" xfId="0" applyFont="1" applyFill="1" applyBorder="1" applyAlignment="1">
      <alignment/>
    </xf>
    <xf numFmtId="0" fontId="0" fillId="0" borderId="0" xfId="0" applyFill="1" applyAlignment="1">
      <alignment/>
    </xf>
    <xf numFmtId="0" fontId="0" fillId="0" borderId="0" xfId="0" applyFill="1" applyBorder="1" applyAlignment="1">
      <alignment/>
    </xf>
    <xf numFmtId="0" fontId="2" fillId="0" borderId="0" xfId="0" applyFont="1" applyBorder="1" applyAlignment="1">
      <alignment horizontal="center"/>
    </xf>
    <xf numFmtId="0" fontId="0" fillId="0" borderId="18" xfId="0" applyBorder="1" applyAlignment="1">
      <alignment/>
    </xf>
    <xf numFmtId="0" fontId="39" fillId="0" borderId="0" xfId="0" applyFont="1" applyAlignment="1">
      <alignment/>
    </xf>
    <xf numFmtId="0" fontId="39" fillId="0" borderId="0" xfId="0" applyFont="1" applyBorder="1" applyAlignment="1">
      <alignment/>
    </xf>
    <xf numFmtId="0" fontId="39" fillId="0" borderId="0" xfId="0" applyFont="1" applyBorder="1" applyAlignment="1">
      <alignment horizontal="right"/>
    </xf>
    <xf numFmtId="0" fontId="2" fillId="0" borderId="0" xfId="0" applyFont="1" applyFill="1" applyBorder="1" applyAlignment="1">
      <alignment/>
    </xf>
    <xf numFmtId="0" fontId="39" fillId="0" borderId="0" xfId="0" applyFont="1" applyFill="1" applyBorder="1" applyAlignment="1">
      <alignment/>
    </xf>
    <xf numFmtId="164" fontId="0" fillId="0" borderId="16" xfId="0" applyNumberFormat="1" applyBorder="1" applyAlignment="1">
      <alignment horizontal="right"/>
    </xf>
    <xf numFmtId="164" fontId="0" fillId="0" borderId="0" xfId="0" applyNumberFormat="1" applyBorder="1" applyAlignment="1">
      <alignment horizontal="right"/>
    </xf>
    <xf numFmtId="164" fontId="0" fillId="0" borderId="0" xfId="0" applyNumberFormat="1" applyAlignment="1">
      <alignment horizontal="right"/>
    </xf>
    <xf numFmtId="164" fontId="0" fillId="0" borderId="0" xfId="0" applyNumberFormat="1" applyFill="1" applyAlignment="1">
      <alignment horizontal="right"/>
    </xf>
    <xf numFmtId="164" fontId="0" fillId="0" borderId="0" xfId="0" applyNumberFormat="1" applyFill="1" applyBorder="1" applyAlignment="1">
      <alignment horizontal="right"/>
    </xf>
    <xf numFmtId="164" fontId="0" fillId="0" borderId="16" xfId="0" applyNumberFormat="1" applyFill="1" applyBorder="1" applyAlignment="1">
      <alignment horizontal="right"/>
    </xf>
    <xf numFmtId="164" fontId="0" fillId="0" borderId="15" xfId="0" applyNumberFormat="1" applyBorder="1" applyAlignment="1">
      <alignment horizontal="right"/>
    </xf>
    <xf numFmtId="164" fontId="0" fillId="0" borderId="14" xfId="0" applyNumberFormat="1" applyFill="1" applyBorder="1" applyAlignment="1">
      <alignment horizontal="right"/>
    </xf>
    <xf numFmtId="164" fontId="0" fillId="0" borderId="15" xfId="0" applyNumberFormat="1" applyFill="1" applyBorder="1" applyAlignment="1">
      <alignment horizontal="right"/>
    </xf>
    <xf numFmtId="3" fontId="0" fillId="0" borderId="0" xfId="0" applyNumberFormat="1" applyBorder="1" applyAlignment="1">
      <alignment/>
    </xf>
    <xf numFmtId="3" fontId="0" fillId="0" borderId="0" xfId="0" applyNumberFormat="1" applyFill="1" applyAlignment="1">
      <alignment/>
    </xf>
    <xf numFmtId="3" fontId="0" fillId="0" borderId="0" xfId="0" applyNumberFormat="1" applyFill="1" applyBorder="1" applyAlignment="1">
      <alignment/>
    </xf>
    <xf numFmtId="3" fontId="0" fillId="0" borderId="19" xfId="0" applyNumberFormat="1" applyBorder="1" applyAlignment="1">
      <alignment/>
    </xf>
    <xf numFmtId="0" fontId="0" fillId="0" borderId="20" xfId="0" applyBorder="1" applyAlignment="1">
      <alignment horizontal="center"/>
    </xf>
    <xf numFmtId="3" fontId="0" fillId="0" borderId="18" xfId="0" applyNumberFormat="1" applyFill="1" applyBorder="1" applyAlignment="1">
      <alignment/>
    </xf>
    <xf numFmtId="0" fontId="39" fillId="0" borderId="0" xfId="0" applyFont="1" applyBorder="1" applyAlignment="1">
      <alignment horizontal="center"/>
    </xf>
    <xf numFmtId="0" fontId="0" fillId="0" borderId="21" xfId="0" applyBorder="1" applyAlignment="1">
      <alignment/>
    </xf>
    <xf numFmtId="0" fontId="0" fillId="0" borderId="21" xfId="0" applyBorder="1" applyAlignment="1">
      <alignment horizontal="center" wrapText="1"/>
    </xf>
    <xf numFmtId="0" fontId="0" fillId="0" borderId="21" xfId="0" applyBorder="1" applyAlignment="1">
      <alignment wrapText="1"/>
    </xf>
    <xf numFmtId="0" fontId="0" fillId="0" borderId="21" xfId="0" applyBorder="1" applyAlignment="1">
      <alignment horizontal="right"/>
    </xf>
    <xf numFmtId="0" fontId="0" fillId="0" borderId="21" xfId="0" applyBorder="1" applyAlignment="1">
      <alignment horizontal="center"/>
    </xf>
    <xf numFmtId="0" fontId="0" fillId="0" borderId="22" xfId="0" applyBorder="1" applyAlignment="1">
      <alignment horizontal="center"/>
    </xf>
    <xf numFmtId="164" fontId="39" fillId="0" borderId="16" xfId="0" applyNumberFormat="1" applyFont="1" applyFill="1" applyBorder="1" applyAlignment="1">
      <alignment/>
    </xf>
    <xf numFmtId="164" fontId="39" fillId="0" borderId="15" xfId="0" applyNumberFormat="1" applyFont="1" applyFill="1" applyBorder="1" applyAlignment="1">
      <alignment/>
    </xf>
    <xf numFmtId="0" fontId="39" fillId="0" borderId="0" xfId="0" applyFont="1" applyFill="1" applyAlignment="1">
      <alignment/>
    </xf>
    <xf numFmtId="164" fontId="0" fillId="0" borderId="18" xfId="0" applyNumberFormat="1" applyBorder="1" applyAlignment="1">
      <alignment horizontal="right"/>
    </xf>
    <xf numFmtId="164" fontId="0" fillId="0" borderId="18" xfId="0" applyNumberFormat="1" applyFill="1" applyBorder="1" applyAlignment="1">
      <alignment horizontal="right"/>
    </xf>
    <xf numFmtId="164" fontId="2" fillId="0" borderId="23" xfId="0" applyNumberFormat="1" applyFont="1" applyFill="1" applyBorder="1" applyAlignment="1">
      <alignment horizontal="right"/>
    </xf>
    <xf numFmtId="164" fontId="0" fillId="0" borderId="23" xfId="0" applyNumberFormat="1" applyFill="1" applyBorder="1" applyAlignment="1">
      <alignment horizontal="right"/>
    </xf>
    <xf numFmtId="0" fontId="0" fillId="0" borderId="24" xfId="0" applyBorder="1" applyAlignment="1">
      <alignment horizontal="center"/>
    </xf>
    <xf numFmtId="0" fontId="0" fillId="0" borderId="25" xfId="0" applyBorder="1" applyAlignment="1">
      <alignment/>
    </xf>
    <xf numFmtId="3" fontId="0" fillId="0" borderId="19" xfId="0" applyNumberFormat="1" applyFill="1" applyBorder="1" applyAlignment="1">
      <alignment/>
    </xf>
    <xf numFmtId="0" fontId="0" fillId="0" borderId="26" xfId="0" applyBorder="1" applyAlignment="1">
      <alignment horizontal="right" wrapText="1"/>
    </xf>
    <xf numFmtId="0" fontId="2" fillId="0" borderId="0" xfId="0" applyFont="1" applyBorder="1" applyAlignment="1">
      <alignment/>
    </xf>
    <xf numFmtId="164" fontId="39" fillId="0" borderId="0" xfId="0" applyNumberFormat="1" applyFont="1" applyFill="1" applyBorder="1" applyAlignment="1">
      <alignment/>
    </xf>
    <xf numFmtId="164" fontId="2" fillId="0" borderId="0" xfId="0" applyNumberFormat="1" applyFont="1" applyFill="1" applyBorder="1" applyAlignment="1">
      <alignment horizontal="right"/>
    </xf>
    <xf numFmtId="0" fontId="39" fillId="0" borderId="0" xfId="0" applyFont="1"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39" fillId="0" borderId="28" xfId="0" applyFont="1" applyFill="1" applyBorder="1" applyAlignment="1">
      <alignment horizontal="center" wrapText="1"/>
    </xf>
    <xf numFmtId="0" fontId="39" fillId="0" borderId="29" xfId="0" applyFont="1" applyFill="1" applyBorder="1" applyAlignment="1">
      <alignment horizontal="center" wrapText="1"/>
    </xf>
    <xf numFmtId="0" fontId="2" fillId="0" borderId="30" xfId="0" applyFont="1" applyFill="1" applyBorder="1" applyAlignment="1">
      <alignment/>
    </xf>
    <xf numFmtId="0" fontId="43" fillId="0" borderId="0" xfId="0" applyFont="1" applyAlignment="1">
      <alignment/>
    </xf>
    <xf numFmtId="0" fontId="39" fillId="0" borderId="0" xfId="0" applyFont="1" applyBorder="1" applyAlignment="1">
      <alignment horizontal="center"/>
    </xf>
    <xf numFmtId="0" fontId="0" fillId="0" borderId="31" xfId="0" applyBorder="1" applyAlignment="1">
      <alignment horizontal="center"/>
    </xf>
    <xf numFmtId="0" fontId="0" fillId="0" borderId="21" xfId="0" applyBorder="1" applyAlignment="1">
      <alignment horizontal="center"/>
    </xf>
    <xf numFmtId="0" fontId="0" fillId="0" borderId="21" xfId="0" applyBorder="1" applyAlignment="1">
      <alignment horizontal="right" indent="2"/>
    </xf>
    <xf numFmtId="0" fontId="0" fillId="0" borderId="32" xfId="0" applyBorder="1" applyAlignment="1">
      <alignment horizontal="right"/>
    </xf>
    <xf numFmtId="0" fontId="0" fillId="0" borderId="33" xfId="0" applyBorder="1" applyAlignment="1">
      <alignment horizontal="center"/>
    </xf>
    <xf numFmtId="0" fontId="0" fillId="0" borderId="34" xfId="0" applyBorder="1" applyAlignment="1">
      <alignment horizontal="right"/>
    </xf>
    <xf numFmtId="0" fontId="0" fillId="0" borderId="33" xfId="0" applyBorder="1" applyAlignment="1">
      <alignment horizontal="center" wrapText="1"/>
    </xf>
    <xf numFmtId="0" fontId="0" fillId="0" borderId="35" xfId="0" applyBorder="1" applyAlignment="1">
      <alignment horizontal="right" wrapText="1"/>
    </xf>
    <xf numFmtId="0" fontId="0" fillId="0" borderId="33" xfId="0" applyBorder="1" applyAlignment="1">
      <alignment horizontal="right" indent="2"/>
    </xf>
    <xf numFmtId="0" fontId="0" fillId="0" borderId="32" xfId="0" applyBorder="1" applyAlignment="1">
      <alignment horizontal="center" wrapText="1"/>
    </xf>
    <xf numFmtId="0" fontId="0" fillId="0" borderId="32" xfId="0" applyBorder="1" applyAlignment="1">
      <alignment/>
    </xf>
    <xf numFmtId="0" fontId="0" fillId="0" borderId="32" xfId="0" applyBorder="1" applyAlignment="1">
      <alignment horizontal="right" indent="2"/>
    </xf>
    <xf numFmtId="0" fontId="0" fillId="0" borderId="31" xfId="0" applyBorder="1" applyAlignment="1">
      <alignment horizontal="right"/>
    </xf>
    <xf numFmtId="0" fontId="0" fillId="0" borderId="33" xfId="0" applyBorder="1" applyAlignment="1">
      <alignment horizontal="right"/>
    </xf>
    <xf numFmtId="164" fontId="0" fillId="0" borderId="32" xfId="0" applyNumberFormat="1" applyBorder="1" applyAlignment="1">
      <alignment/>
    </xf>
    <xf numFmtId="164" fontId="0" fillId="0" borderId="21" xfId="0" applyNumberFormat="1" applyBorder="1" applyAlignment="1">
      <alignment/>
    </xf>
    <xf numFmtId="164" fontId="0" fillId="0" borderId="31" xfId="0" applyNumberFormat="1" applyBorder="1" applyAlignment="1">
      <alignment/>
    </xf>
    <xf numFmtId="164" fontId="0" fillId="0" borderId="34" xfId="0" applyNumberFormat="1" applyBorder="1" applyAlignment="1">
      <alignment/>
    </xf>
    <xf numFmtId="164" fontId="0" fillId="0" borderId="33" xfId="0" applyNumberFormat="1" applyBorder="1" applyAlignment="1">
      <alignment/>
    </xf>
    <xf numFmtId="164" fontId="39" fillId="0" borderId="36" xfId="0" applyNumberFormat="1" applyFont="1" applyBorder="1" applyAlignment="1">
      <alignment/>
    </xf>
    <xf numFmtId="164" fontId="39" fillId="0" borderId="37" xfId="0" applyNumberFormat="1" applyFont="1" applyBorder="1" applyAlignment="1">
      <alignment/>
    </xf>
    <xf numFmtId="164" fontId="39" fillId="0" borderId="38" xfId="0" applyNumberFormat="1" applyFont="1" applyBorder="1" applyAlignment="1">
      <alignment/>
    </xf>
    <xf numFmtId="164" fontId="39" fillId="0" borderId="39" xfId="0" applyNumberFormat="1" applyFont="1" applyBorder="1" applyAlignment="1">
      <alignment/>
    </xf>
    <xf numFmtId="164" fontId="39" fillId="0" borderId="40" xfId="0" applyNumberFormat="1" applyFont="1" applyBorder="1" applyAlignment="1">
      <alignment/>
    </xf>
    <xf numFmtId="0" fontId="39" fillId="0" borderId="41" xfId="0" applyFont="1" applyFill="1" applyBorder="1" applyAlignment="1">
      <alignment horizontal="right"/>
    </xf>
    <xf numFmtId="0" fontId="0" fillId="0" borderId="32" xfId="0" applyBorder="1" applyAlignment="1">
      <alignment wrapText="1"/>
    </xf>
    <xf numFmtId="0" fontId="0" fillId="0" borderId="31" xfId="0" applyBorder="1" applyAlignment="1">
      <alignment horizontal="center" wrapText="1"/>
    </xf>
    <xf numFmtId="0" fontId="0" fillId="0" borderId="34" xfId="0" applyBorder="1" applyAlignment="1">
      <alignment horizontal="center" wrapText="1"/>
    </xf>
    <xf numFmtId="0" fontId="39" fillId="0" borderId="42" xfId="0" applyFont="1" applyBorder="1" applyAlignment="1">
      <alignment/>
    </xf>
    <xf numFmtId="0" fontId="39" fillId="0" borderId="41" xfId="0" applyFont="1" applyBorder="1" applyAlignment="1">
      <alignment horizontal="right"/>
    </xf>
    <xf numFmtId="0" fontId="39" fillId="0" borderId="0" xfId="0" applyFont="1" applyBorder="1" applyAlignment="1">
      <alignment/>
    </xf>
    <xf numFmtId="0" fontId="0" fillId="0" borderId="31" xfId="0" applyBorder="1" applyAlignment="1">
      <alignment horizontal="right" indent="2"/>
    </xf>
    <xf numFmtId="0" fontId="0" fillId="0" borderId="21" xfId="0" applyFont="1" applyBorder="1" applyAlignment="1">
      <alignment horizontal="center" wrapText="1"/>
    </xf>
    <xf numFmtId="0" fontId="0" fillId="0" borderId="31" xfId="0" applyFont="1" applyBorder="1" applyAlignment="1">
      <alignment horizontal="right"/>
    </xf>
    <xf numFmtId="0" fontId="39" fillId="0" borderId="42" xfId="0" applyFont="1" applyFill="1" applyBorder="1" applyAlignment="1">
      <alignment/>
    </xf>
    <xf numFmtId="0" fontId="39" fillId="0" borderId="42" xfId="0" applyFont="1" applyFill="1" applyBorder="1" applyAlignment="1">
      <alignment horizontal="right"/>
    </xf>
    <xf numFmtId="0" fontId="0" fillId="0" borderId="32" xfId="0" applyFill="1" applyBorder="1" applyAlignment="1">
      <alignment horizontal="right" indent="2"/>
    </xf>
    <xf numFmtId="0" fontId="0" fillId="0" borderId="21" xfId="0" applyFill="1" applyBorder="1" applyAlignment="1">
      <alignment horizontal="right" indent="2"/>
    </xf>
    <xf numFmtId="0" fontId="0" fillId="0" borderId="31" xfId="0" applyFill="1" applyBorder="1" applyAlignment="1">
      <alignment horizontal="right" indent="2"/>
    </xf>
    <xf numFmtId="0" fontId="0" fillId="0" borderId="43" xfId="0" applyBorder="1" applyAlignment="1">
      <alignment horizontal="right"/>
    </xf>
    <xf numFmtId="0" fontId="39" fillId="0" borderId="42" xfId="0" applyFont="1" applyBorder="1" applyAlignment="1">
      <alignment horizontal="right"/>
    </xf>
    <xf numFmtId="0" fontId="0" fillId="0" borderId="32" xfId="0" applyFont="1" applyBorder="1" applyAlignment="1">
      <alignment horizontal="center" wrapText="1"/>
    </xf>
    <xf numFmtId="0" fontId="0" fillId="0" borderId="34" xfId="0" applyFont="1" applyBorder="1" applyAlignment="1">
      <alignment horizontal="center" wrapText="1"/>
    </xf>
    <xf numFmtId="0" fontId="0" fillId="0" borderId="33" xfId="0" applyFont="1" applyBorder="1" applyAlignment="1">
      <alignment horizontal="right"/>
    </xf>
    <xf numFmtId="0" fontId="0" fillId="0" borderId="31" xfId="0" applyBorder="1" applyAlignment="1">
      <alignment horizontal="right" wrapText="1"/>
    </xf>
    <xf numFmtId="164" fontId="0" fillId="0" borderId="34" xfId="0" applyNumberFormat="1" applyFill="1" applyBorder="1" applyAlignment="1">
      <alignment/>
    </xf>
    <xf numFmtId="164" fontId="0" fillId="0" borderId="21" xfId="0" applyNumberFormat="1" applyFill="1" applyBorder="1" applyAlignment="1">
      <alignment/>
    </xf>
    <xf numFmtId="164" fontId="0" fillId="0" borderId="33" xfId="0" applyNumberFormat="1" applyFill="1" applyBorder="1" applyAlignment="1">
      <alignment/>
    </xf>
    <xf numFmtId="164" fontId="0" fillId="0" borderId="32" xfId="0" applyNumberFormat="1" applyFill="1" applyBorder="1" applyAlignment="1">
      <alignment/>
    </xf>
    <xf numFmtId="164" fontId="0" fillId="0" borderId="31" xfId="0" applyNumberFormat="1" applyFill="1" applyBorder="1" applyAlignment="1">
      <alignment/>
    </xf>
    <xf numFmtId="164" fontId="39" fillId="0" borderId="39" xfId="0" applyNumberFormat="1" applyFont="1" applyFill="1" applyBorder="1" applyAlignment="1">
      <alignment horizontal="right"/>
    </xf>
    <xf numFmtId="164" fontId="39" fillId="0" borderId="37" xfId="0" applyNumberFormat="1" applyFont="1" applyFill="1" applyBorder="1" applyAlignment="1">
      <alignment horizontal="right"/>
    </xf>
    <xf numFmtId="164" fontId="39" fillId="0" borderId="40" xfId="0" applyNumberFormat="1" applyFont="1" applyFill="1" applyBorder="1" applyAlignment="1">
      <alignment horizontal="right"/>
    </xf>
    <xf numFmtId="164" fontId="39" fillId="0" borderId="36" xfId="0" applyNumberFormat="1" applyFont="1" applyFill="1" applyBorder="1" applyAlignment="1">
      <alignment horizontal="right"/>
    </xf>
    <xf numFmtId="164" fontId="39" fillId="0" borderId="38" xfId="0" applyNumberFormat="1" applyFont="1" applyFill="1" applyBorder="1" applyAlignment="1">
      <alignment horizontal="right"/>
    </xf>
    <xf numFmtId="0" fontId="4" fillId="0" borderId="0" xfId="0" applyFont="1" applyFill="1" applyBorder="1" applyAlignment="1">
      <alignment/>
    </xf>
    <xf numFmtId="2" fontId="0" fillId="0" borderId="26" xfId="0" applyNumberFormat="1" applyBorder="1" applyAlignment="1">
      <alignment/>
    </xf>
    <xf numFmtId="2" fontId="0" fillId="0" borderId="31" xfId="0" applyNumberFormat="1" applyBorder="1" applyAlignment="1">
      <alignment/>
    </xf>
    <xf numFmtId="2" fontId="0" fillId="0" borderId="21" xfId="0" applyNumberFormat="1" applyBorder="1" applyAlignment="1">
      <alignment/>
    </xf>
    <xf numFmtId="2" fontId="0" fillId="0" borderId="32" xfId="0" applyNumberFormat="1" applyBorder="1" applyAlignment="1">
      <alignment/>
    </xf>
    <xf numFmtId="2" fontId="39" fillId="0" borderId="42" xfId="0" applyNumberFormat="1" applyFont="1" applyBorder="1" applyAlignment="1">
      <alignment/>
    </xf>
    <xf numFmtId="2" fontId="39" fillId="0" borderId="38" xfId="0" applyNumberFormat="1" applyFont="1" applyBorder="1" applyAlignment="1">
      <alignment/>
    </xf>
    <xf numFmtId="2" fontId="39" fillId="0" borderId="37" xfId="0" applyNumberFormat="1" applyFont="1" applyBorder="1" applyAlignment="1">
      <alignment/>
    </xf>
    <xf numFmtId="2" fontId="39" fillId="0" borderId="36" xfId="0" applyNumberFormat="1" applyFont="1" applyBorder="1" applyAlignment="1">
      <alignment/>
    </xf>
    <xf numFmtId="2" fontId="0" fillId="0" borderId="0" xfId="0" applyNumberFormat="1" applyFill="1" applyBorder="1" applyAlignment="1">
      <alignment/>
    </xf>
    <xf numFmtId="2" fontId="0" fillId="0" borderId="44" xfId="0" applyNumberFormat="1" applyBorder="1" applyAlignment="1">
      <alignment/>
    </xf>
    <xf numFmtId="2" fontId="0" fillId="0" borderId="35" xfId="0" applyNumberFormat="1" applyBorder="1" applyAlignment="1">
      <alignment/>
    </xf>
    <xf numFmtId="2" fontId="0" fillId="0" borderId="34" xfId="0" applyNumberFormat="1" applyBorder="1" applyAlignment="1">
      <alignment/>
    </xf>
    <xf numFmtId="2" fontId="0" fillId="0" borderId="33" xfId="0" applyNumberFormat="1" applyBorder="1" applyAlignment="1">
      <alignment/>
    </xf>
    <xf numFmtId="2" fontId="39" fillId="0" borderId="39" xfId="0" applyNumberFormat="1" applyFont="1" applyBorder="1" applyAlignment="1">
      <alignment/>
    </xf>
    <xf numFmtId="2" fontId="39" fillId="0" borderId="40" xfId="0" applyNumberFormat="1" applyFont="1" applyBorder="1" applyAlignment="1">
      <alignment/>
    </xf>
    <xf numFmtId="2" fontId="39" fillId="0" borderId="45" xfId="0" applyNumberFormat="1" applyFont="1" applyBorder="1" applyAlignment="1">
      <alignment/>
    </xf>
    <xf numFmtId="2" fontId="0" fillId="0" borderId="34" xfId="0" applyNumberFormat="1" applyFill="1" applyBorder="1" applyAlignment="1">
      <alignment/>
    </xf>
    <xf numFmtId="2" fontId="0" fillId="0" borderId="21" xfId="0" applyNumberFormat="1" applyFill="1" applyBorder="1" applyAlignment="1">
      <alignment/>
    </xf>
    <xf numFmtId="2" fontId="0" fillId="0" borderId="33" xfId="0" applyNumberFormat="1" applyFill="1" applyBorder="1" applyAlignment="1">
      <alignment/>
    </xf>
    <xf numFmtId="2" fontId="0" fillId="0" borderId="32" xfId="0" applyNumberFormat="1" applyFill="1" applyBorder="1" applyAlignment="1">
      <alignment/>
    </xf>
    <xf numFmtId="2" fontId="0" fillId="0" borderId="31" xfId="0" applyNumberFormat="1" applyFill="1" applyBorder="1" applyAlignment="1">
      <alignment/>
    </xf>
    <xf numFmtId="2" fontId="39" fillId="0" borderId="39" xfId="0" applyNumberFormat="1" applyFont="1" applyFill="1" applyBorder="1" applyAlignment="1">
      <alignment/>
    </xf>
    <xf numFmtId="2" fontId="39" fillId="0" borderId="37" xfId="0" applyNumberFormat="1" applyFont="1" applyFill="1" applyBorder="1" applyAlignment="1">
      <alignment/>
    </xf>
    <xf numFmtId="2" fontId="39" fillId="0" borderId="40" xfId="0" applyNumberFormat="1" applyFont="1" applyFill="1" applyBorder="1" applyAlignment="1">
      <alignment/>
    </xf>
    <xf numFmtId="2" fontId="39" fillId="0" borderId="36" xfId="0" applyNumberFormat="1" applyFont="1" applyFill="1" applyBorder="1" applyAlignment="1">
      <alignment/>
    </xf>
    <xf numFmtId="2" fontId="39" fillId="0" borderId="38" xfId="0" applyNumberFormat="1" applyFont="1" applyFill="1" applyBorder="1" applyAlignment="1">
      <alignment/>
    </xf>
    <xf numFmtId="0" fontId="2" fillId="0" borderId="0" xfId="0" applyFont="1" applyFill="1" applyBorder="1" applyAlignment="1">
      <alignment/>
    </xf>
    <xf numFmtId="0" fontId="44" fillId="0" borderId="0" xfId="0" applyFont="1" applyFill="1" applyAlignment="1">
      <alignment/>
    </xf>
    <xf numFmtId="0" fontId="45" fillId="0" borderId="0" xfId="0" applyFont="1" applyFill="1" applyAlignment="1">
      <alignment/>
    </xf>
    <xf numFmtId="0" fontId="2" fillId="0" borderId="10" xfId="0" applyFont="1" applyFill="1" applyBorder="1" applyAlignment="1">
      <alignment/>
    </xf>
    <xf numFmtId="0" fontId="2" fillId="0" borderId="0" xfId="0" applyFont="1" applyFill="1" applyBorder="1" applyAlignment="1">
      <alignment horizontal="center"/>
    </xf>
    <xf numFmtId="0" fontId="2" fillId="0" borderId="46" xfId="0" applyFont="1" applyFill="1" applyBorder="1" applyAlignment="1">
      <alignment/>
    </xf>
    <xf numFmtId="0" fontId="0" fillId="0" borderId="10" xfId="0" applyFill="1" applyBorder="1" applyAlignment="1">
      <alignment/>
    </xf>
    <xf numFmtId="0" fontId="2" fillId="0" borderId="14" xfId="0" applyFont="1" applyFill="1" applyBorder="1" applyAlignment="1">
      <alignment/>
    </xf>
    <xf numFmtId="0" fontId="0" fillId="0" borderId="15" xfId="0" applyFill="1" applyBorder="1" applyAlignment="1">
      <alignment horizontal="right"/>
    </xf>
    <xf numFmtId="0" fontId="39" fillId="0" borderId="15" xfId="0" applyFont="1" applyFill="1" applyBorder="1" applyAlignment="1">
      <alignment/>
    </xf>
    <xf numFmtId="0" fontId="0" fillId="0" borderId="15" xfId="0" applyFill="1" applyBorder="1" applyAlignment="1">
      <alignment/>
    </xf>
    <xf numFmtId="0" fontId="39" fillId="0" borderId="16" xfId="0" applyFont="1" applyFill="1" applyBorder="1" applyAlignment="1">
      <alignment/>
    </xf>
    <xf numFmtId="0" fontId="2" fillId="0" borderId="23" xfId="0" applyFont="1" applyFill="1" applyBorder="1" applyAlignment="1">
      <alignment/>
    </xf>
    <xf numFmtId="0" fontId="0" fillId="0" borderId="14" xfId="0" applyFill="1" applyBorder="1" applyAlignment="1">
      <alignment horizontal="right"/>
    </xf>
    <xf numFmtId="0" fontId="39" fillId="0" borderId="15" xfId="0" applyFont="1" applyFill="1" applyBorder="1" applyAlignment="1">
      <alignment horizontal="right"/>
    </xf>
    <xf numFmtId="0" fontId="0" fillId="0" borderId="18" xfId="0" applyFill="1" applyBorder="1" applyAlignment="1">
      <alignment/>
    </xf>
    <xf numFmtId="164" fontId="0" fillId="0" borderId="0" xfId="0" applyNumberFormat="1" applyFill="1" applyBorder="1" applyAlignment="1">
      <alignment/>
    </xf>
    <xf numFmtId="0" fontId="2" fillId="0" borderId="0" xfId="0" applyFont="1" applyFill="1" applyBorder="1" applyAlignment="1">
      <alignment horizontal="right"/>
    </xf>
    <xf numFmtId="0" fontId="2" fillId="0" borderId="18" xfId="0" applyFont="1" applyFill="1" applyBorder="1" applyAlignment="1">
      <alignment horizontal="right"/>
    </xf>
    <xf numFmtId="0" fontId="2" fillId="0" borderId="18" xfId="0" applyFont="1" applyFill="1" applyBorder="1" applyAlignment="1">
      <alignment/>
    </xf>
    <xf numFmtId="0" fontId="2" fillId="0" borderId="17" xfId="0" applyFont="1" applyFill="1" applyBorder="1" applyAlignment="1">
      <alignment/>
    </xf>
    <xf numFmtId="164" fontId="0" fillId="0" borderId="14" xfId="0" applyNumberFormat="1" applyFill="1" applyBorder="1" applyAlignment="1">
      <alignment/>
    </xf>
    <xf numFmtId="0" fontId="45" fillId="0" borderId="0" xfId="0" applyFont="1" applyFill="1" applyBorder="1" applyAlignment="1">
      <alignment/>
    </xf>
    <xf numFmtId="0" fontId="46" fillId="0" borderId="0" xfId="0" applyFont="1" applyFill="1" applyBorder="1" applyAlignment="1">
      <alignment horizontal="left"/>
    </xf>
    <xf numFmtId="0" fontId="25" fillId="0" borderId="0" xfId="0" applyFont="1" applyFill="1" applyBorder="1" applyAlignment="1">
      <alignment horizontal="left"/>
    </xf>
    <xf numFmtId="3" fontId="0" fillId="0" borderId="16" xfId="0" applyNumberFormat="1" applyFill="1" applyBorder="1" applyAlignment="1">
      <alignment/>
    </xf>
    <xf numFmtId="3" fontId="0" fillId="0" borderId="16" xfId="0" applyNumberFormat="1" applyFill="1" applyBorder="1" applyAlignment="1">
      <alignment horizontal="right"/>
    </xf>
    <xf numFmtId="3" fontId="0" fillId="0" borderId="0" xfId="0" applyNumberFormat="1" applyFill="1" applyBorder="1" applyAlignment="1">
      <alignment horizontal="right"/>
    </xf>
    <xf numFmtId="164" fontId="0" fillId="0" borderId="0" xfId="0" applyNumberFormat="1" applyFill="1" applyAlignment="1">
      <alignment/>
    </xf>
    <xf numFmtId="164" fontId="0" fillId="0" borderId="44" xfId="0" applyNumberFormat="1" applyBorder="1" applyAlignment="1">
      <alignment/>
    </xf>
    <xf numFmtId="164" fontId="0" fillId="0" borderId="26" xfId="0" applyNumberFormat="1" applyBorder="1" applyAlignment="1">
      <alignment/>
    </xf>
    <xf numFmtId="164" fontId="39" fillId="0" borderId="45" xfId="0" applyNumberFormat="1" applyFont="1" applyBorder="1" applyAlignment="1">
      <alignment/>
    </xf>
    <xf numFmtId="164" fontId="39" fillId="0" borderId="42" xfId="0" applyNumberFormat="1" applyFont="1" applyBorder="1" applyAlignment="1">
      <alignment/>
    </xf>
    <xf numFmtId="0" fontId="45" fillId="0" borderId="0" xfId="0" applyFont="1" applyBorder="1" applyAlignment="1">
      <alignment/>
    </xf>
    <xf numFmtId="164" fontId="0" fillId="0" borderId="0" xfId="0" applyNumberFormat="1" applyAlignment="1">
      <alignment/>
    </xf>
    <xf numFmtId="0" fontId="0" fillId="0" borderId="47" xfId="0" applyBorder="1" applyAlignment="1">
      <alignment horizontal="center" wrapText="1"/>
    </xf>
    <xf numFmtId="0" fontId="0" fillId="0" borderId="22" xfId="0" applyBorder="1" applyAlignment="1">
      <alignment horizontal="center" wrapText="1"/>
    </xf>
    <xf numFmtId="0" fontId="2" fillId="0" borderId="0" xfId="0" applyFont="1" applyBorder="1" applyAlignment="1">
      <alignment horizontal="center"/>
    </xf>
    <xf numFmtId="0" fontId="0" fillId="0" borderId="47" xfId="0" applyBorder="1" applyAlignment="1">
      <alignment horizontal="center"/>
    </xf>
    <xf numFmtId="0" fontId="0" fillId="0" borderId="22" xfId="0" applyBorder="1" applyAlignment="1">
      <alignment horizontal="center"/>
    </xf>
    <xf numFmtId="0" fontId="0" fillId="0" borderId="48" xfId="0" applyBorder="1" applyAlignment="1">
      <alignment horizontal="center"/>
    </xf>
    <xf numFmtId="0" fontId="2" fillId="0" borderId="0" xfId="0" applyFont="1" applyFill="1" applyBorder="1" applyAlignment="1">
      <alignment horizontal="center"/>
    </xf>
    <xf numFmtId="0" fontId="2" fillId="0" borderId="49" xfId="0" applyFont="1" applyFill="1" applyBorder="1" applyAlignment="1">
      <alignment horizontal="center"/>
    </xf>
    <xf numFmtId="0" fontId="2" fillId="0" borderId="50" xfId="0" applyFont="1" applyFill="1" applyBorder="1" applyAlignment="1">
      <alignment horizontal="center"/>
    </xf>
    <xf numFmtId="0" fontId="2" fillId="0" borderId="51" xfId="0" applyFont="1" applyFill="1" applyBorder="1" applyAlignment="1">
      <alignment horizontal="center"/>
    </xf>
    <xf numFmtId="0" fontId="2" fillId="0" borderId="52" xfId="0" applyFont="1" applyFill="1" applyBorder="1" applyAlignment="1">
      <alignment horizontal="center"/>
    </xf>
    <xf numFmtId="0" fontId="45" fillId="0" borderId="0" xfId="0" applyFont="1" applyFill="1" applyAlignment="1">
      <alignment horizontal="center"/>
    </xf>
    <xf numFmtId="0" fontId="39" fillId="0" borderId="0" xfId="0" applyFont="1" applyBorder="1" applyAlignment="1">
      <alignment horizontal="center"/>
    </xf>
    <xf numFmtId="0" fontId="39" fillId="0" borderId="53" xfId="0" applyFont="1" applyBorder="1" applyAlignment="1">
      <alignment horizontal="center"/>
    </xf>
    <xf numFmtId="0" fontId="39" fillId="0" borderId="54" xfId="0" applyFont="1" applyBorder="1" applyAlignment="1">
      <alignment horizontal="center"/>
    </xf>
    <xf numFmtId="0" fontId="0" fillId="0" borderId="26" xfId="0" applyBorder="1" applyAlignment="1">
      <alignment horizontal="center"/>
    </xf>
    <xf numFmtId="0" fontId="0" fillId="0" borderId="32" xfId="0" applyBorder="1" applyAlignment="1">
      <alignment horizontal="center"/>
    </xf>
    <xf numFmtId="0" fontId="0" fillId="0" borderId="31" xfId="0" applyBorder="1" applyAlignment="1">
      <alignment horizontal="center"/>
    </xf>
    <xf numFmtId="0" fontId="0" fillId="0" borderId="44" xfId="0" applyBorder="1" applyAlignment="1">
      <alignment horizontal="center"/>
    </xf>
    <xf numFmtId="0" fontId="0" fillId="0" borderId="53" xfId="0" applyBorder="1" applyAlignment="1">
      <alignment horizontal="center"/>
    </xf>
    <xf numFmtId="0" fontId="0" fillId="0" borderId="55" xfId="0" applyBorder="1" applyAlignment="1">
      <alignment horizontal="center"/>
    </xf>
    <xf numFmtId="0" fontId="0" fillId="0" borderId="54" xfId="0" applyBorder="1" applyAlignment="1">
      <alignment horizontal="center"/>
    </xf>
    <xf numFmtId="0" fontId="0" fillId="0" borderId="55" xfId="0" applyFont="1" applyBorder="1" applyAlignment="1">
      <alignment horizontal="center"/>
    </xf>
    <xf numFmtId="0" fontId="0" fillId="0" borderId="53" xfId="0" applyFont="1" applyBorder="1" applyAlignment="1">
      <alignment horizontal="center"/>
    </xf>
    <xf numFmtId="0" fontId="0" fillId="0" borderId="54"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Invoer" xfId="43"/>
    <cellStyle name="Comma" xfId="44"/>
    <cellStyle name="Comma [0]" xfId="45"/>
    <cellStyle name="Kop 1" xfId="46"/>
    <cellStyle name="Kop 2" xfId="47"/>
    <cellStyle name="Kop 3" xfId="48"/>
    <cellStyle name="Kop 4" xfId="49"/>
    <cellStyle name="Neutraal" xfId="50"/>
    <cellStyle name="Notitie" xfId="51"/>
    <cellStyle name="Ongeldig" xfId="52"/>
    <cellStyle name="Percent" xfId="53"/>
    <cellStyle name="Titel" xfId="54"/>
    <cellStyle name="Totaal" xfId="55"/>
    <cellStyle name="Uitvoer" xfId="56"/>
    <cellStyle name="Currency" xfId="57"/>
    <cellStyle name="Currency [0]" xfId="58"/>
    <cellStyle name="Verklarende tekst" xfId="59"/>
    <cellStyle name="Waarschuwingsteks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9525</xdr:rowOff>
    </xdr:from>
    <xdr:to>
      <xdr:col>12</xdr:col>
      <xdr:colOff>209550</xdr:colOff>
      <xdr:row>32</xdr:row>
      <xdr:rowOff>142875</xdr:rowOff>
    </xdr:to>
    <xdr:sp>
      <xdr:nvSpPr>
        <xdr:cNvPr id="1" name="Tekstvak 1"/>
        <xdr:cNvSpPr txBox="1">
          <a:spLocks noChangeArrowheads="1"/>
        </xdr:cNvSpPr>
      </xdr:nvSpPr>
      <xdr:spPr>
        <a:xfrm>
          <a:off x="85725" y="9525"/>
          <a:ext cx="7439025" cy="6229350"/>
        </a:xfrm>
        <a:prstGeom prst="rect">
          <a:avLst/>
        </a:prstGeom>
        <a:solidFill>
          <a:srgbClr val="DCE6F2"/>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Calibri"/>
              <a:ea typeface="Calibri"/>
              <a:cs typeface="Calibri"/>
            </a:rPr>
            <a:t>
</a:t>
          </a:r>
          <a:r>
            <a:rPr lang="en-US" cap="none" sz="1100" b="1" i="0" u="sng" baseline="0">
              <a:solidFill>
                <a:srgbClr val="000000"/>
              </a:solidFill>
              <a:latin typeface="Calibri"/>
              <a:ea typeface="Calibri"/>
              <a:cs typeface="Calibri"/>
            </a:rPr>
            <a:t>Toelichting
</a:t>
          </a:r>
          <a:r>
            <a:rPr lang="en-US" cap="none" sz="1100" b="0" i="0" u="none" baseline="0">
              <a:solidFill>
                <a:srgbClr val="000000"/>
              </a:solidFill>
              <a:latin typeface="Calibri"/>
              <a:ea typeface="Calibri"/>
              <a:cs typeface="Calibri"/>
            </a:rPr>
            <a:t>Dit statistisch jaarboek is het vierde waarin gerapporteerd wordt over leerlingen die aantikken op een aantal socio-economische kenmerken (SES-kenmerken), meer bepaald over ‘Gezinstaal niet Nederlands’, ‘Laag opleidingsniveau van de moeder’ en ‘Schooltoelage’.  Met ‘aantikken’ of ‘aantikkers’ wordt bedoeld dat deze leerlingen op basis van een specifiek leerlingenkenmerk in aanmerking komen voor extra financiering.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Opleidingsniveau van de moeder
</a:t>
          </a:r>
          <a:r>
            <a:rPr lang="en-US" cap="none" sz="1100" b="0" i="0" u="none" baseline="0">
              <a:solidFill>
                <a:srgbClr val="000000"/>
              </a:solidFill>
              <a:latin typeface="Calibri"/>
              <a:ea typeface="Calibri"/>
              <a:cs typeface="Calibri"/>
            </a:rPr>
            <a:t>Een leerling tikt aan op dit kenmerk als de moeder maximaal lager secundair onderwijs afgewerkt heeft. Als het opleidingsniveau niet gekend is, tikt de leerling niet aan.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Gezinstaal
</a:t>
          </a:r>
          <a:r>
            <a:rPr lang="en-US" cap="none" sz="1100" b="0" i="0" u="none" baseline="0">
              <a:solidFill>
                <a:srgbClr val="000000"/>
              </a:solidFill>
              <a:latin typeface="Calibri"/>
              <a:ea typeface="Calibri"/>
              <a:cs typeface="Calibri"/>
            </a:rPr>
            <a:t>De gezinstaal is risicovol wanneer de gezinstaal niet overeenkomt met de onderwijstaal. We gaan er hierbij vanuit dat de onderwijstaal Nederlands is.
</a:t>
          </a:r>
          <a:r>
            <a:rPr lang="en-US" cap="none" sz="1100" b="0" i="0" u="none" baseline="0">
              <a:solidFill>
                <a:srgbClr val="000000"/>
              </a:solidFill>
              <a:latin typeface="Calibri"/>
              <a:ea typeface="Calibri"/>
              <a:cs typeface="Calibri"/>
            </a:rPr>
            <a:t>De taal die de leerling in het gezin spreekt is niet de onderwijstaal indien de leerling in het gezin met niemand of in een gezin met drie gezinsleden (de leerling niet meegerekend) met maximum één gezinslid de onderwijstaal spreekt. Broers en zussen worden als één gezinslid beschouwd.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Schooltoelage
</a:t>
          </a:r>
          <a:r>
            <a:rPr lang="en-US" cap="none" sz="1100" b="0" i="0" u="none" baseline="0">
              <a:solidFill>
                <a:srgbClr val="000000"/>
              </a:solidFill>
              <a:latin typeface="Calibri"/>
              <a:ea typeface="Calibri"/>
              <a:cs typeface="Calibri"/>
            </a:rPr>
            <a:t>De leerling tikt aan op dit kenmerk als hij/zij een schooltoelage gekregen heeft.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Scope van de gegevens
</a:t>
          </a:r>
          <a:r>
            <a:rPr lang="en-US" cap="none" sz="1100" b="0" i="0" u="none" baseline="0">
              <a:solidFill>
                <a:srgbClr val="000000"/>
              </a:solidFill>
              <a:latin typeface="Calibri"/>
              <a:ea typeface="Calibri"/>
              <a:cs typeface="Calibri"/>
            </a:rPr>
            <a:t>In de tabellen met de socio-economische kenmerken worden alle leerlingen opgenomen die op 1 februari van het betreffende schooljaar ingeschreven zijn in een Nederlandstalige school gefinancierd of gesubsidieerd door de Vlaamse Overheid. We nemen de leerlingen in aanmerking uit het gewoon basis- en secundair onderwijs (voltijds en deeltijds). Leerlingen uit het buitengewoon onderwijs zijn niet opgenomen.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dit statistisch jaarboek worden in de tabellen over de leerlingenkenmerken alle leerlingen op 1 februari geteld. Voor de berekening van de extra middelen worden soms andere teldata gebruikt.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Voor de definities van schoolse vorderingen en zittenblijven verwijzen we naar  Deel  1, hoofdstuk 2.3 Schoolse vorderingen en zittenblijven in het gewoon lager onderwijs.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xdr:col>
      <xdr:colOff>0</xdr:colOff>
      <xdr:row>4</xdr:row>
      <xdr:rowOff>0</xdr:rowOff>
    </xdr:to>
    <xdr:sp>
      <xdr:nvSpPr>
        <xdr:cNvPr id="1" name="Rectangle 1"/>
        <xdr:cNvSpPr>
          <a:spLocks/>
        </xdr:cNvSpPr>
      </xdr:nvSpPr>
      <xdr:spPr>
        <a:xfrm>
          <a:off x="0" y="695325"/>
          <a:ext cx="155257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xdr:col>
      <xdr:colOff>0</xdr:colOff>
      <xdr:row>3</xdr:row>
      <xdr:rowOff>0</xdr:rowOff>
    </xdr:to>
    <xdr:sp>
      <xdr:nvSpPr>
        <xdr:cNvPr id="1" name="Rectangle 1"/>
        <xdr:cNvSpPr>
          <a:spLocks/>
        </xdr:cNvSpPr>
      </xdr:nvSpPr>
      <xdr:spPr>
        <a:xfrm>
          <a:off x="0" y="533400"/>
          <a:ext cx="1562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xdr:row>
      <xdr:rowOff>0</xdr:rowOff>
    </xdr:from>
    <xdr:to>
      <xdr:col>1</xdr:col>
      <xdr:colOff>0</xdr:colOff>
      <xdr:row>6</xdr:row>
      <xdr:rowOff>0</xdr:rowOff>
    </xdr:to>
    <xdr:sp>
      <xdr:nvSpPr>
        <xdr:cNvPr id="1" name="Rectangle 1"/>
        <xdr:cNvSpPr>
          <a:spLocks/>
        </xdr:cNvSpPr>
      </xdr:nvSpPr>
      <xdr:spPr>
        <a:xfrm>
          <a:off x="0" y="1095375"/>
          <a:ext cx="16573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B19"/>
  <sheetViews>
    <sheetView tabSelected="1" zoomScalePageLayoutView="0" workbookViewId="0" topLeftCell="A1">
      <selection activeCell="A68" sqref="A68"/>
    </sheetView>
  </sheetViews>
  <sheetFormatPr defaultColWidth="9.140625" defaultRowHeight="15"/>
  <cols>
    <col min="1" max="1" width="27.421875" style="0" customWidth="1"/>
  </cols>
  <sheetData>
    <row r="1" ht="18">
      <c r="A1" s="73" t="s">
        <v>83</v>
      </c>
    </row>
    <row r="3" ht="14.25">
      <c r="A3" s="26" t="s">
        <v>56</v>
      </c>
    </row>
    <row r="4" spans="1:2" ht="14.25">
      <c r="A4" s="22" t="s">
        <v>39</v>
      </c>
      <c r="B4" t="s">
        <v>54</v>
      </c>
    </row>
    <row r="5" spans="1:2" ht="14.25">
      <c r="A5" s="22" t="s">
        <v>40</v>
      </c>
      <c r="B5" t="s">
        <v>55</v>
      </c>
    </row>
    <row r="6" ht="14.25">
      <c r="A6" s="22"/>
    </row>
    <row r="7" spans="1:2" ht="14.25">
      <c r="A7" s="22" t="s">
        <v>71</v>
      </c>
      <c r="B7" t="s">
        <v>57</v>
      </c>
    </row>
    <row r="8" ht="14.25">
      <c r="A8" s="22"/>
    </row>
    <row r="9" ht="14.25">
      <c r="A9" s="22"/>
    </row>
    <row r="10" ht="14.25">
      <c r="A10" s="55" t="s">
        <v>58</v>
      </c>
    </row>
    <row r="11" spans="1:2" ht="14.25">
      <c r="A11" s="22" t="s">
        <v>72</v>
      </c>
      <c r="B11" t="s">
        <v>54</v>
      </c>
    </row>
    <row r="12" spans="1:2" ht="14.25">
      <c r="A12" s="22" t="s">
        <v>73</v>
      </c>
      <c r="B12" t="s">
        <v>55</v>
      </c>
    </row>
    <row r="13" ht="14.25">
      <c r="A13" s="22"/>
    </row>
    <row r="14" ht="14.25">
      <c r="A14" s="22"/>
    </row>
    <row r="15" ht="14.25">
      <c r="A15" s="55" t="s">
        <v>70</v>
      </c>
    </row>
    <row r="16" spans="1:2" ht="14.25">
      <c r="A16" s="22" t="s">
        <v>74</v>
      </c>
      <c r="B16" t="s">
        <v>67</v>
      </c>
    </row>
    <row r="17" spans="1:2" ht="14.25">
      <c r="A17" s="22" t="s">
        <v>75</v>
      </c>
      <c r="B17" t="s">
        <v>68</v>
      </c>
    </row>
    <row r="18" spans="1:2" ht="14.25">
      <c r="A18" s="22" t="s">
        <v>76</v>
      </c>
      <c r="B18" t="s">
        <v>79</v>
      </c>
    </row>
    <row r="19" spans="1:2" ht="14.25">
      <c r="A19" s="22" t="s">
        <v>77</v>
      </c>
      <c r="B19" t="s">
        <v>69</v>
      </c>
    </row>
  </sheetData>
  <sheetProtection/>
  <printOptions/>
  <pageMargins left="0.5118110236220472" right="0.5118110236220472" top="0.7480314960629921" bottom="0.7480314960629921" header="0.31496062992125984" footer="0.31496062992125984"/>
  <pageSetup fitToHeight="1" fitToWidth="1" horizontalDpi="600" verticalDpi="600" orientation="landscape" paperSize="9" scale="90" r:id="rId1"/>
</worksheet>
</file>

<file path=xl/worksheets/sheet10.xml><?xml version="1.0" encoding="utf-8"?>
<worksheet xmlns="http://schemas.openxmlformats.org/spreadsheetml/2006/main" xmlns:r="http://schemas.openxmlformats.org/officeDocument/2006/relationships">
  <dimension ref="A1:X39"/>
  <sheetViews>
    <sheetView zoomScalePageLayoutView="0" workbookViewId="0" topLeftCell="A1">
      <selection activeCell="A39" sqref="A39"/>
    </sheetView>
  </sheetViews>
  <sheetFormatPr defaultColWidth="9.140625" defaultRowHeight="15"/>
  <cols>
    <col min="1" max="1" width="13.140625" style="2" customWidth="1"/>
    <col min="2" max="2" width="14.28125" style="0" customWidth="1"/>
    <col min="3" max="3" width="14.00390625" style="0" customWidth="1"/>
    <col min="4" max="11" width="10.8515625" style="0" customWidth="1"/>
    <col min="12" max="15" width="10.7109375" style="0" customWidth="1"/>
    <col min="18" max="23" width="10.8515625" style="0" customWidth="1"/>
    <col min="24" max="24" width="9.140625" style="2" customWidth="1"/>
  </cols>
  <sheetData>
    <row r="1" spans="1:10" ht="14.25">
      <c r="A1" s="1" t="s">
        <v>84</v>
      </c>
      <c r="J1" s="2"/>
    </row>
    <row r="2" spans="1:24" ht="14.25">
      <c r="A2" s="194" t="s">
        <v>22</v>
      </c>
      <c r="B2" s="194"/>
      <c r="C2" s="194"/>
      <c r="D2" s="194"/>
      <c r="E2" s="194"/>
      <c r="F2" s="194"/>
      <c r="G2" s="194"/>
      <c r="H2" s="194"/>
      <c r="I2" s="194"/>
      <c r="J2" s="194"/>
      <c r="K2" s="194"/>
      <c r="L2" s="194"/>
      <c r="M2" s="194"/>
      <c r="N2" s="194"/>
      <c r="O2" s="194"/>
      <c r="P2" s="194"/>
      <c r="Q2" s="194"/>
      <c r="R2" s="194"/>
      <c r="S2" s="194"/>
      <c r="T2" s="194"/>
      <c r="U2" s="194"/>
      <c r="V2" s="194"/>
      <c r="W2" s="194"/>
      <c r="X2" s="194"/>
    </row>
    <row r="3" spans="1:24" ht="14.25">
      <c r="A3" s="204" t="s">
        <v>95</v>
      </c>
      <c r="B3" s="204"/>
      <c r="C3" s="204"/>
      <c r="D3" s="204"/>
      <c r="E3" s="204"/>
      <c r="F3" s="204"/>
      <c r="G3" s="204"/>
      <c r="H3" s="204"/>
      <c r="I3" s="204"/>
      <c r="J3" s="204"/>
      <c r="K3" s="204"/>
      <c r="L3" s="204"/>
      <c r="M3" s="204"/>
      <c r="N3" s="204"/>
      <c r="O3" s="204"/>
      <c r="P3" s="204"/>
      <c r="Q3" s="204"/>
      <c r="R3" s="204"/>
      <c r="S3" s="204"/>
      <c r="T3" s="204"/>
      <c r="U3" s="204"/>
      <c r="V3" s="204"/>
      <c r="W3" s="204"/>
      <c r="X3" s="204"/>
    </row>
    <row r="4" ht="15" thickBot="1"/>
    <row r="5" spans="1:24" s="26" customFormat="1" ht="15" thickTop="1">
      <c r="A5" s="205" t="s">
        <v>51</v>
      </c>
      <c r="B5" s="205"/>
      <c r="C5" s="205"/>
      <c r="D5" s="214" t="s">
        <v>45</v>
      </c>
      <c r="E5" s="215"/>
      <c r="F5" s="215"/>
      <c r="G5" s="215"/>
      <c r="H5" s="215"/>
      <c r="I5" s="215"/>
      <c r="J5" s="216"/>
      <c r="K5" s="214" t="s">
        <v>44</v>
      </c>
      <c r="L5" s="215"/>
      <c r="M5" s="215"/>
      <c r="N5" s="215"/>
      <c r="O5" s="215"/>
      <c r="P5" s="215"/>
      <c r="Q5" s="216"/>
      <c r="R5" s="214" t="s">
        <v>0</v>
      </c>
      <c r="S5" s="215"/>
      <c r="T5" s="215"/>
      <c r="U5" s="215"/>
      <c r="V5" s="215"/>
      <c r="W5" s="215"/>
      <c r="X5" s="215"/>
    </row>
    <row r="6" spans="1:24" ht="47.25" customHeight="1">
      <c r="A6" s="84" t="s">
        <v>42</v>
      </c>
      <c r="B6" s="48" t="s">
        <v>66</v>
      </c>
      <c r="C6" s="101" t="s">
        <v>41</v>
      </c>
      <c r="D6" s="210" t="s">
        <v>48</v>
      </c>
      <c r="E6" s="208"/>
      <c r="F6" s="76" t="s">
        <v>47</v>
      </c>
      <c r="G6" s="209" t="s">
        <v>46</v>
      </c>
      <c r="H6" s="207"/>
      <c r="I6" s="208"/>
      <c r="J6" s="114" t="s">
        <v>0</v>
      </c>
      <c r="K6" s="210" t="s">
        <v>48</v>
      </c>
      <c r="L6" s="208"/>
      <c r="M6" s="76" t="s">
        <v>47</v>
      </c>
      <c r="N6" s="209" t="s">
        <v>46</v>
      </c>
      <c r="O6" s="207"/>
      <c r="P6" s="208"/>
      <c r="Q6" s="114" t="s">
        <v>0</v>
      </c>
      <c r="R6" s="207" t="s">
        <v>48</v>
      </c>
      <c r="S6" s="208"/>
      <c r="T6" s="51" t="s">
        <v>47</v>
      </c>
      <c r="U6" s="209" t="s">
        <v>46</v>
      </c>
      <c r="V6" s="207"/>
      <c r="W6" s="208"/>
      <c r="X6" s="87" t="s">
        <v>0</v>
      </c>
    </row>
    <row r="7" spans="1:24" ht="14.25">
      <c r="A7" s="100"/>
      <c r="B7" s="49"/>
      <c r="C7" s="63" t="s">
        <v>52</v>
      </c>
      <c r="D7" s="80" t="s">
        <v>53</v>
      </c>
      <c r="E7" s="50">
        <v>1</v>
      </c>
      <c r="F7" s="50">
        <v>0</v>
      </c>
      <c r="G7" s="50">
        <v>1</v>
      </c>
      <c r="H7" s="50">
        <v>2</v>
      </c>
      <c r="I7" s="50" t="s">
        <v>18</v>
      </c>
      <c r="J7" s="88"/>
      <c r="K7" s="80" t="s">
        <v>53</v>
      </c>
      <c r="L7" s="50">
        <v>1</v>
      </c>
      <c r="M7" s="50">
        <v>0</v>
      </c>
      <c r="N7" s="50">
        <v>1</v>
      </c>
      <c r="O7" s="50">
        <v>2</v>
      </c>
      <c r="P7" s="50" t="s">
        <v>18</v>
      </c>
      <c r="Q7" s="88"/>
      <c r="R7" s="78" t="s">
        <v>53</v>
      </c>
      <c r="S7" s="50">
        <v>1</v>
      </c>
      <c r="T7" s="50">
        <v>0</v>
      </c>
      <c r="U7" s="50">
        <v>1</v>
      </c>
      <c r="V7" s="50">
        <v>2</v>
      </c>
      <c r="W7" s="50" t="s">
        <v>18</v>
      </c>
      <c r="X7" s="75" t="s">
        <v>0</v>
      </c>
    </row>
    <row r="8" spans="1:24" ht="14.25">
      <c r="A8" s="111" t="s">
        <v>64</v>
      </c>
      <c r="B8" s="112" t="s">
        <v>64</v>
      </c>
      <c r="C8" s="113" t="s">
        <v>64</v>
      </c>
      <c r="D8" s="120">
        <v>2</v>
      </c>
      <c r="E8" s="121">
        <v>35</v>
      </c>
      <c r="F8" s="121">
        <v>11405</v>
      </c>
      <c r="G8" s="121">
        <v>4817</v>
      </c>
      <c r="H8" s="121">
        <v>694</v>
      </c>
      <c r="I8" s="121">
        <v>22</v>
      </c>
      <c r="J8" s="122">
        <v>16975</v>
      </c>
      <c r="K8" s="120">
        <v>1</v>
      </c>
      <c r="L8" s="121">
        <v>15</v>
      </c>
      <c r="M8" s="121">
        <v>3020</v>
      </c>
      <c r="N8" s="121">
        <v>2042</v>
      </c>
      <c r="O8" s="121">
        <v>587</v>
      </c>
      <c r="P8" s="121">
        <v>44</v>
      </c>
      <c r="Q8" s="122">
        <v>5709</v>
      </c>
      <c r="R8" s="123">
        <f>SUM(K8,D8)</f>
        <v>3</v>
      </c>
      <c r="S8" s="121">
        <f aca="true" t="shared" si="0" ref="S8:X15">SUM(L8,E8)</f>
        <v>50</v>
      </c>
      <c r="T8" s="121">
        <f t="shared" si="0"/>
        <v>14425</v>
      </c>
      <c r="U8" s="121">
        <f t="shared" si="0"/>
        <v>6859</v>
      </c>
      <c r="V8" s="121">
        <f t="shared" si="0"/>
        <v>1281</v>
      </c>
      <c r="W8" s="121">
        <f t="shared" si="0"/>
        <v>66</v>
      </c>
      <c r="X8" s="124">
        <f t="shared" si="0"/>
        <v>22684</v>
      </c>
    </row>
    <row r="9" spans="1:24" ht="14.25">
      <c r="A9" s="111" t="s">
        <v>64</v>
      </c>
      <c r="B9" s="112" t="s">
        <v>64</v>
      </c>
      <c r="C9" s="113" t="s">
        <v>65</v>
      </c>
      <c r="D9" s="120">
        <v>2</v>
      </c>
      <c r="E9" s="121">
        <v>16</v>
      </c>
      <c r="F9" s="121">
        <v>5082</v>
      </c>
      <c r="G9" s="121">
        <v>2021</v>
      </c>
      <c r="H9" s="121">
        <v>289</v>
      </c>
      <c r="I9" s="121">
        <v>11</v>
      </c>
      <c r="J9" s="122">
        <v>7421</v>
      </c>
      <c r="K9" s="120">
        <v>11</v>
      </c>
      <c r="L9" s="121">
        <v>23</v>
      </c>
      <c r="M9" s="121">
        <v>3125</v>
      </c>
      <c r="N9" s="121">
        <v>2755</v>
      </c>
      <c r="O9" s="121">
        <v>735</v>
      </c>
      <c r="P9" s="121">
        <v>78</v>
      </c>
      <c r="Q9" s="122">
        <v>6727</v>
      </c>
      <c r="R9" s="123">
        <f aca="true" t="shared" si="1" ref="R9:R15">SUM(K9,D9)</f>
        <v>13</v>
      </c>
      <c r="S9" s="121">
        <f t="shared" si="0"/>
        <v>39</v>
      </c>
      <c r="T9" s="121">
        <f t="shared" si="0"/>
        <v>8207</v>
      </c>
      <c r="U9" s="121">
        <f t="shared" si="0"/>
        <v>4776</v>
      </c>
      <c r="V9" s="121">
        <f t="shared" si="0"/>
        <v>1024</v>
      </c>
      <c r="W9" s="121">
        <f t="shared" si="0"/>
        <v>89</v>
      </c>
      <c r="X9" s="124">
        <f t="shared" si="0"/>
        <v>14148</v>
      </c>
    </row>
    <row r="10" spans="1:24" ht="14.25">
      <c r="A10" s="111" t="s">
        <v>64</v>
      </c>
      <c r="B10" s="112" t="s">
        <v>65</v>
      </c>
      <c r="C10" s="113" t="s">
        <v>64</v>
      </c>
      <c r="D10" s="120"/>
      <c r="E10" s="121">
        <v>53</v>
      </c>
      <c r="F10" s="121">
        <v>7547</v>
      </c>
      <c r="G10" s="121">
        <v>1863</v>
      </c>
      <c r="H10" s="121">
        <v>196</v>
      </c>
      <c r="I10" s="121">
        <v>10</v>
      </c>
      <c r="J10" s="122">
        <v>9669</v>
      </c>
      <c r="K10" s="120">
        <v>1</v>
      </c>
      <c r="L10" s="121">
        <v>10</v>
      </c>
      <c r="M10" s="121">
        <v>1519</v>
      </c>
      <c r="N10" s="121">
        <v>667</v>
      </c>
      <c r="O10" s="121">
        <v>114</v>
      </c>
      <c r="P10" s="121">
        <v>5</v>
      </c>
      <c r="Q10" s="122">
        <v>2316</v>
      </c>
      <c r="R10" s="123">
        <f t="shared" si="1"/>
        <v>1</v>
      </c>
      <c r="S10" s="121">
        <f t="shared" si="0"/>
        <v>63</v>
      </c>
      <c r="T10" s="121">
        <f t="shared" si="0"/>
        <v>9066</v>
      </c>
      <c r="U10" s="121">
        <f t="shared" si="0"/>
        <v>2530</v>
      </c>
      <c r="V10" s="121">
        <f t="shared" si="0"/>
        <v>310</v>
      </c>
      <c r="W10" s="121">
        <f t="shared" si="0"/>
        <v>15</v>
      </c>
      <c r="X10" s="124">
        <f t="shared" si="0"/>
        <v>11985</v>
      </c>
    </row>
    <row r="11" spans="1:24" ht="14.25">
      <c r="A11" s="111" t="s">
        <v>65</v>
      </c>
      <c r="B11" s="112" t="s">
        <v>64</v>
      </c>
      <c r="C11" s="113" t="s">
        <v>64</v>
      </c>
      <c r="D11" s="120">
        <v>2</v>
      </c>
      <c r="E11" s="121">
        <v>42</v>
      </c>
      <c r="F11" s="121">
        <v>12916</v>
      </c>
      <c r="G11" s="121">
        <v>4951</v>
      </c>
      <c r="H11" s="121">
        <v>487</v>
      </c>
      <c r="I11" s="121">
        <v>13</v>
      </c>
      <c r="J11" s="122">
        <v>18411</v>
      </c>
      <c r="K11" s="120"/>
      <c r="L11" s="121">
        <v>9</v>
      </c>
      <c r="M11" s="121">
        <v>1056</v>
      </c>
      <c r="N11" s="121">
        <v>494</v>
      </c>
      <c r="O11" s="121">
        <v>88</v>
      </c>
      <c r="P11" s="121">
        <v>6</v>
      </c>
      <c r="Q11" s="122">
        <v>1653</v>
      </c>
      <c r="R11" s="123">
        <f t="shared" si="1"/>
        <v>2</v>
      </c>
      <c r="S11" s="121">
        <f t="shared" si="0"/>
        <v>51</v>
      </c>
      <c r="T11" s="121">
        <f t="shared" si="0"/>
        <v>13972</v>
      </c>
      <c r="U11" s="121">
        <f t="shared" si="0"/>
        <v>5445</v>
      </c>
      <c r="V11" s="121">
        <f t="shared" si="0"/>
        <v>575</v>
      </c>
      <c r="W11" s="121">
        <f t="shared" si="0"/>
        <v>19</v>
      </c>
      <c r="X11" s="124">
        <f t="shared" si="0"/>
        <v>20064</v>
      </c>
    </row>
    <row r="12" spans="1:24" ht="14.25">
      <c r="A12" s="111" t="s">
        <v>64</v>
      </c>
      <c r="B12" s="112" t="s">
        <v>65</v>
      </c>
      <c r="C12" s="113" t="s">
        <v>65</v>
      </c>
      <c r="D12" s="120"/>
      <c r="E12" s="121">
        <v>171</v>
      </c>
      <c r="F12" s="121">
        <v>14674</v>
      </c>
      <c r="G12" s="121">
        <v>1904</v>
      </c>
      <c r="H12" s="121">
        <v>135</v>
      </c>
      <c r="I12" s="121">
        <v>4</v>
      </c>
      <c r="J12" s="122">
        <v>16888</v>
      </c>
      <c r="K12" s="120">
        <v>3</v>
      </c>
      <c r="L12" s="121">
        <v>30</v>
      </c>
      <c r="M12" s="121">
        <v>3501</v>
      </c>
      <c r="N12" s="121">
        <v>1747</v>
      </c>
      <c r="O12" s="121">
        <v>251</v>
      </c>
      <c r="P12" s="121">
        <v>17</v>
      </c>
      <c r="Q12" s="122">
        <v>5549</v>
      </c>
      <c r="R12" s="123">
        <f t="shared" si="1"/>
        <v>3</v>
      </c>
      <c r="S12" s="121">
        <f t="shared" si="0"/>
        <v>201</v>
      </c>
      <c r="T12" s="121">
        <f t="shared" si="0"/>
        <v>18175</v>
      </c>
      <c r="U12" s="121">
        <f t="shared" si="0"/>
        <v>3651</v>
      </c>
      <c r="V12" s="121">
        <f t="shared" si="0"/>
        <v>386</v>
      </c>
      <c r="W12" s="121">
        <f t="shared" si="0"/>
        <v>21</v>
      </c>
      <c r="X12" s="124">
        <f t="shared" si="0"/>
        <v>22437</v>
      </c>
    </row>
    <row r="13" spans="1:24" ht="14.25">
      <c r="A13" s="111" t="s">
        <v>65</v>
      </c>
      <c r="B13" s="112" t="s">
        <v>64</v>
      </c>
      <c r="C13" s="113" t="s">
        <v>65</v>
      </c>
      <c r="D13" s="120"/>
      <c r="E13" s="121">
        <v>60</v>
      </c>
      <c r="F13" s="121">
        <v>17692</v>
      </c>
      <c r="G13" s="121">
        <v>4949</v>
      </c>
      <c r="H13" s="121">
        <v>316</v>
      </c>
      <c r="I13" s="121">
        <v>8</v>
      </c>
      <c r="J13" s="122">
        <v>23025</v>
      </c>
      <c r="K13" s="120"/>
      <c r="L13" s="121">
        <v>12</v>
      </c>
      <c r="M13" s="121">
        <v>1484</v>
      </c>
      <c r="N13" s="121">
        <v>699</v>
      </c>
      <c r="O13" s="121">
        <v>127</v>
      </c>
      <c r="P13" s="121">
        <v>10</v>
      </c>
      <c r="Q13" s="122">
        <v>2332</v>
      </c>
      <c r="R13" s="123">
        <f t="shared" si="1"/>
        <v>0</v>
      </c>
      <c r="S13" s="121">
        <f t="shared" si="0"/>
        <v>72</v>
      </c>
      <c r="T13" s="121">
        <f t="shared" si="0"/>
        <v>19176</v>
      </c>
      <c r="U13" s="121">
        <f t="shared" si="0"/>
        <v>5648</v>
      </c>
      <c r="V13" s="121">
        <f t="shared" si="0"/>
        <v>443</v>
      </c>
      <c r="W13" s="121">
        <f t="shared" si="0"/>
        <v>18</v>
      </c>
      <c r="X13" s="124">
        <f t="shared" si="0"/>
        <v>25357</v>
      </c>
    </row>
    <row r="14" spans="1:24" ht="14.25">
      <c r="A14" s="111" t="s">
        <v>65</v>
      </c>
      <c r="B14" s="112" t="s">
        <v>65</v>
      </c>
      <c r="C14" s="113" t="s">
        <v>64</v>
      </c>
      <c r="D14" s="120"/>
      <c r="E14" s="121">
        <v>294</v>
      </c>
      <c r="F14" s="121">
        <v>29741</v>
      </c>
      <c r="G14" s="121">
        <v>4972</v>
      </c>
      <c r="H14" s="121">
        <v>261</v>
      </c>
      <c r="I14" s="121">
        <v>4</v>
      </c>
      <c r="J14" s="122">
        <v>35272</v>
      </c>
      <c r="K14" s="120"/>
      <c r="L14" s="121">
        <v>14</v>
      </c>
      <c r="M14" s="121">
        <v>1179</v>
      </c>
      <c r="N14" s="121">
        <v>360</v>
      </c>
      <c r="O14" s="121">
        <v>35</v>
      </c>
      <c r="P14" s="121">
        <v>1</v>
      </c>
      <c r="Q14" s="122">
        <v>1589</v>
      </c>
      <c r="R14" s="123">
        <f t="shared" si="1"/>
        <v>0</v>
      </c>
      <c r="S14" s="121">
        <f t="shared" si="0"/>
        <v>308</v>
      </c>
      <c r="T14" s="121">
        <f t="shared" si="0"/>
        <v>30920</v>
      </c>
      <c r="U14" s="121">
        <f t="shared" si="0"/>
        <v>5332</v>
      </c>
      <c r="V14" s="121">
        <f t="shared" si="0"/>
        <v>296</v>
      </c>
      <c r="W14" s="121">
        <f t="shared" si="0"/>
        <v>5</v>
      </c>
      <c r="X14" s="124">
        <f t="shared" si="0"/>
        <v>36861</v>
      </c>
    </row>
    <row r="15" spans="1:24" ht="14.25">
      <c r="A15" s="111" t="s">
        <v>65</v>
      </c>
      <c r="B15" s="112" t="s">
        <v>65</v>
      </c>
      <c r="C15" s="113" t="s">
        <v>65</v>
      </c>
      <c r="D15" s="120">
        <v>33</v>
      </c>
      <c r="E15" s="121">
        <v>3602</v>
      </c>
      <c r="F15" s="121">
        <v>219865</v>
      </c>
      <c r="G15" s="121">
        <v>13840</v>
      </c>
      <c r="H15" s="121">
        <v>346</v>
      </c>
      <c r="I15" s="121">
        <v>10</v>
      </c>
      <c r="J15" s="122">
        <v>237696</v>
      </c>
      <c r="K15" s="120"/>
      <c r="L15" s="121">
        <v>98</v>
      </c>
      <c r="M15" s="121">
        <v>4897</v>
      </c>
      <c r="N15" s="121">
        <v>965</v>
      </c>
      <c r="O15" s="121">
        <v>101</v>
      </c>
      <c r="P15" s="121">
        <v>5</v>
      </c>
      <c r="Q15" s="122">
        <v>6066</v>
      </c>
      <c r="R15" s="123">
        <f t="shared" si="1"/>
        <v>33</v>
      </c>
      <c r="S15" s="121">
        <f t="shared" si="0"/>
        <v>3700</v>
      </c>
      <c r="T15" s="121">
        <f t="shared" si="0"/>
        <v>224762</v>
      </c>
      <c r="U15" s="121">
        <f t="shared" si="0"/>
        <v>14805</v>
      </c>
      <c r="V15" s="121">
        <f t="shared" si="0"/>
        <v>447</v>
      </c>
      <c r="W15" s="121">
        <f t="shared" si="0"/>
        <v>15</v>
      </c>
      <c r="X15" s="124">
        <f t="shared" si="0"/>
        <v>243762</v>
      </c>
    </row>
    <row r="16" spans="1:24" s="28" customFormat="1" ht="14.25">
      <c r="A16" s="110"/>
      <c r="B16" s="110"/>
      <c r="C16" s="110" t="s">
        <v>0</v>
      </c>
      <c r="D16" s="125">
        <f>SUM(D8:D15)</f>
        <v>39</v>
      </c>
      <c r="E16" s="126">
        <f aca="true" t="shared" si="2" ref="E16:X16">SUM(E8:E15)</f>
        <v>4273</v>
      </c>
      <c r="F16" s="126">
        <f t="shared" si="2"/>
        <v>318922</v>
      </c>
      <c r="G16" s="126">
        <f t="shared" si="2"/>
        <v>39317</v>
      </c>
      <c r="H16" s="126">
        <f t="shared" si="2"/>
        <v>2724</v>
      </c>
      <c r="I16" s="126">
        <f t="shared" si="2"/>
        <v>82</v>
      </c>
      <c r="J16" s="127">
        <f t="shared" si="2"/>
        <v>365357</v>
      </c>
      <c r="K16" s="125">
        <f t="shared" si="2"/>
        <v>16</v>
      </c>
      <c r="L16" s="126">
        <f t="shared" si="2"/>
        <v>211</v>
      </c>
      <c r="M16" s="126">
        <f t="shared" si="2"/>
        <v>19781</v>
      </c>
      <c r="N16" s="126">
        <f t="shared" si="2"/>
        <v>9729</v>
      </c>
      <c r="O16" s="126">
        <f t="shared" si="2"/>
        <v>2038</v>
      </c>
      <c r="P16" s="126">
        <f t="shared" si="2"/>
        <v>166</v>
      </c>
      <c r="Q16" s="127">
        <f t="shared" si="2"/>
        <v>31941</v>
      </c>
      <c r="R16" s="128">
        <f t="shared" si="2"/>
        <v>55</v>
      </c>
      <c r="S16" s="126">
        <f t="shared" si="2"/>
        <v>4484</v>
      </c>
      <c r="T16" s="126">
        <f t="shared" si="2"/>
        <v>338703</v>
      </c>
      <c r="U16" s="126">
        <f t="shared" si="2"/>
        <v>49046</v>
      </c>
      <c r="V16" s="126">
        <f t="shared" si="2"/>
        <v>4762</v>
      </c>
      <c r="W16" s="126">
        <f t="shared" si="2"/>
        <v>248</v>
      </c>
      <c r="X16" s="129">
        <f t="shared" si="2"/>
        <v>397298</v>
      </c>
    </row>
    <row r="20" spans="1:24" ht="14.25">
      <c r="A20" s="194" t="s">
        <v>22</v>
      </c>
      <c r="B20" s="194"/>
      <c r="C20" s="194"/>
      <c r="D20" s="194"/>
      <c r="E20" s="194"/>
      <c r="F20" s="194"/>
      <c r="G20" s="194"/>
      <c r="H20" s="194"/>
      <c r="I20" s="194"/>
      <c r="J20" s="194"/>
      <c r="K20" s="194"/>
      <c r="L20" s="194"/>
      <c r="M20" s="194"/>
      <c r="N20" s="194"/>
      <c r="O20" s="194"/>
      <c r="P20" s="194"/>
      <c r="Q20" s="194"/>
      <c r="R20" s="194"/>
      <c r="S20" s="194"/>
      <c r="T20" s="194"/>
      <c r="U20" s="194"/>
      <c r="V20" s="194"/>
      <c r="W20" s="194"/>
      <c r="X20" s="194"/>
    </row>
    <row r="21" spans="1:24" ht="14.25">
      <c r="A21" s="204" t="s">
        <v>96</v>
      </c>
      <c r="B21" s="204"/>
      <c r="C21" s="204"/>
      <c r="D21" s="204"/>
      <c r="E21" s="204"/>
      <c r="F21" s="204"/>
      <c r="G21" s="204"/>
      <c r="H21" s="204"/>
      <c r="I21" s="204"/>
      <c r="J21" s="204"/>
      <c r="K21" s="204"/>
      <c r="L21" s="204"/>
      <c r="M21" s="204"/>
      <c r="N21" s="204"/>
      <c r="O21" s="204"/>
      <c r="P21" s="204"/>
      <c r="Q21" s="204"/>
      <c r="R21" s="204"/>
      <c r="S21" s="204"/>
      <c r="T21" s="204"/>
      <c r="U21" s="204"/>
      <c r="V21" s="204"/>
      <c r="W21" s="204"/>
      <c r="X21" s="204"/>
    </row>
    <row r="22" ht="15" thickBot="1"/>
    <row r="23" spans="1:24" ht="15" thickTop="1">
      <c r="A23" s="205" t="s">
        <v>51</v>
      </c>
      <c r="B23" s="205"/>
      <c r="C23" s="205"/>
      <c r="D23" s="214" t="s">
        <v>45</v>
      </c>
      <c r="E23" s="215"/>
      <c r="F23" s="215"/>
      <c r="G23" s="215"/>
      <c r="H23" s="215"/>
      <c r="I23" s="215"/>
      <c r="J23" s="216"/>
      <c r="K23" s="214" t="s">
        <v>44</v>
      </c>
      <c r="L23" s="215"/>
      <c r="M23" s="215"/>
      <c r="N23" s="215"/>
      <c r="O23" s="215"/>
      <c r="P23" s="215"/>
      <c r="Q23" s="216"/>
      <c r="R23" s="214" t="s">
        <v>0</v>
      </c>
      <c r="S23" s="215"/>
      <c r="T23" s="215"/>
      <c r="U23" s="215"/>
      <c r="V23" s="215"/>
      <c r="W23" s="215"/>
      <c r="X23" s="215"/>
    </row>
    <row r="24" spans="1:24" ht="42.75">
      <c r="A24" s="84" t="s">
        <v>42</v>
      </c>
      <c r="B24" s="48" t="s">
        <v>66</v>
      </c>
      <c r="C24" s="101" t="s">
        <v>41</v>
      </c>
      <c r="D24" s="210" t="s">
        <v>48</v>
      </c>
      <c r="E24" s="208"/>
      <c r="F24" s="76" t="s">
        <v>47</v>
      </c>
      <c r="G24" s="209" t="s">
        <v>46</v>
      </c>
      <c r="H24" s="207"/>
      <c r="I24" s="208"/>
      <c r="J24" s="114" t="s">
        <v>0</v>
      </c>
      <c r="K24" s="210" t="s">
        <v>48</v>
      </c>
      <c r="L24" s="208"/>
      <c r="M24" s="76" t="s">
        <v>47</v>
      </c>
      <c r="N24" s="209" t="s">
        <v>46</v>
      </c>
      <c r="O24" s="207"/>
      <c r="P24" s="208"/>
      <c r="Q24" s="114" t="s">
        <v>0</v>
      </c>
      <c r="R24" s="207" t="s">
        <v>48</v>
      </c>
      <c r="S24" s="208"/>
      <c r="T24" s="51" t="s">
        <v>47</v>
      </c>
      <c r="U24" s="209" t="s">
        <v>46</v>
      </c>
      <c r="V24" s="207"/>
      <c r="W24" s="208"/>
      <c r="X24" s="87" t="s">
        <v>0</v>
      </c>
    </row>
    <row r="25" spans="1:24" ht="14.25">
      <c r="A25" s="100"/>
      <c r="B25" s="49"/>
      <c r="C25" s="63" t="s">
        <v>52</v>
      </c>
      <c r="D25" s="80" t="s">
        <v>53</v>
      </c>
      <c r="E25" s="50">
        <v>1</v>
      </c>
      <c r="F25" s="50">
        <v>0</v>
      </c>
      <c r="G25" s="50">
        <v>1</v>
      </c>
      <c r="H25" s="50">
        <v>2</v>
      </c>
      <c r="I25" s="50" t="s">
        <v>18</v>
      </c>
      <c r="J25" s="88"/>
      <c r="K25" s="80" t="s">
        <v>53</v>
      </c>
      <c r="L25" s="50">
        <v>1</v>
      </c>
      <c r="M25" s="50">
        <v>0</v>
      </c>
      <c r="N25" s="50">
        <v>1</v>
      </c>
      <c r="O25" s="50">
        <v>2</v>
      </c>
      <c r="P25" s="50" t="s">
        <v>18</v>
      </c>
      <c r="Q25" s="88"/>
      <c r="R25" s="78" t="s">
        <v>53</v>
      </c>
      <c r="S25" s="50">
        <v>1</v>
      </c>
      <c r="T25" s="50">
        <v>0</v>
      </c>
      <c r="U25" s="50">
        <v>1</v>
      </c>
      <c r="V25" s="50">
        <v>2</v>
      </c>
      <c r="W25" s="50" t="s">
        <v>18</v>
      </c>
      <c r="X25" s="75" t="s">
        <v>0</v>
      </c>
    </row>
    <row r="26" spans="1:24" ht="14.25">
      <c r="A26" s="111" t="s">
        <v>64</v>
      </c>
      <c r="B26" s="112" t="s">
        <v>64</v>
      </c>
      <c r="C26" s="113" t="s">
        <v>64</v>
      </c>
      <c r="D26" s="147">
        <f aca="true" t="shared" si="3" ref="D26:J26">+D8/$J8*100</f>
        <v>0.011782032400589101</v>
      </c>
      <c r="E26" s="148">
        <f t="shared" si="3"/>
        <v>0.2061855670103093</v>
      </c>
      <c r="F26" s="148">
        <f t="shared" si="3"/>
        <v>67.18703976435934</v>
      </c>
      <c r="G26" s="148">
        <f t="shared" si="3"/>
        <v>28.377025036818853</v>
      </c>
      <c r="H26" s="148">
        <f t="shared" si="3"/>
        <v>4.088365243004418</v>
      </c>
      <c r="I26" s="148">
        <f t="shared" si="3"/>
        <v>0.12960235640648013</v>
      </c>
      <c r="J26" s="149">
        <f t="shared" si="3"/>
        <v>100</v>
      </c>
      <c r="K26" s="147">
        <f aca="true" t="shared" si="4" ref="K26:Q26">K8/$Q8*100</f>
        <v>0.017516202487300753</v>
      </c>
      <c r="L26" s="148">
        <f t="shared" si="4"/>
        <v>0.2627430373095113</v>
      </c>
      <c r="M26" s="148">
        <f t="shared" si="4"/>
        <v>52.89893151164827</v>
      </c>
      <c r="N26" s="148">
        <f t="shared" si="4"/>
        <v>35.76808547906814</v>
      </c>
      <c r="O26" s="148">
        <f t="shared" si="4"/>
        <v>10.282010860045542</v>
      </c>
      <c r="P26" s="148">
        <f t="shared" si="4"/>
        <v>0.7707129094412332</v>
      </c>
      <c r="Q26" s="149">
        <f t="shared" si="4"/>
        <v>100</v>
      </c>
      <c r="R26" s="150">
        <f aca="true" t="shared" si="5" ref="R26:X26">R8/$X8*100</f>
        <v>0.013225180744136835</v>
      </c>
      <c r="S26" s="148">
        <f t="shared" si="5"/>
        <v>0.2204196790689473</v>
      </c>
      <c r="T26" s="148">
        <f t="shared" si="5"/>
        <v>63.59107741139128</v>
      </c>
      <c r="U26" s="148">
        <f t="shared" si="5"/>
        <v>30.23717157467819</v>
      </c>
      <c r="V26" s="148">
        <f t="shared" si="5"/>
        <v>5.647152177746429</v>
      </c>
      <c r="W26" s="148">
        <f t="shared" si="5"/>
        <v>0.2909539763710104</v>
      </c>
      <c r="X26" s="151">
        <f t="shared" si="5"/>
        <v>100</v>
      </c>
    </row>
    <row r="27" spans="1:24" ht="14.25">
      <c r="A27" s="111" t="s">
        <v>64</v>
      </c>
      <c r="B27" s="112" t="s">
        <v>64</v>
      </c>
      <c r="C27" s="113" t="s">
        <v>65</v>
      </c>
      <c r="D27" s="147">
        <f aca="true" t="shared" si="6" ref="D27:J27">+D9/$J9*100</f>
        <v>0.026950545748551408</v>
      </c>
      <c r="E27" s="148">
        <f t="shared" si="6"/>
        <v>0.21560436598841126</v>
      </c>
      <c r="F27" s="148">
        <f t="shared" si="6"/>
        <v>68.48133674706914</v>
      </c>
      <c r="G27" s="148">
        <f t="shared" si="6"/>
        <v>27.233526478911195</v>
      </c>
      <c r="H27" s="148">
        <f t="shared" si="6"/>
        <v>3.894353860665679</v>
      </c>
      <c r="I27" s="148">
        <f t="shared" si="6"/>
        <v>0.14822800161703276</v>
      </c>
      <c r="J27" s="149">
        <f t="shared" si="6"/>
        <v>100</v>
      </c>
      <c r="K27" s="147">
        <f aca="true" t="shared" si="7" ref="K27:Q27">K9/$Q9*100</f>
        <v>0.16352014270848816</v>
      </c>
      <c r="L27" s="148">
        <f t="shared" si="7"/>
        <v>0.34190575293592984</v>
      </c>
      <c r="M27" s="148">
        <f t="shared" si="7"/>
        <v>46.4545859967296</v>
      </c>
      <c r="N27" s="148">
        <f t="shared" si="7"/>
        <v>40.95436301471681</v>
      </c>
      <c r="O27" s="148">
        <f t="shared" si="7"/>
        <v>10.926118626430801</v>
      </c>
      <c r="P27" s="148">
        <f t="shared" si="7"/>
        <v>1.1595064664783707</v>
      </c>
      <c r="Q27" s="149">
        <f t="shared" si="7"/>
        <v>100</v>
      </c>
      <c r="R27" s="150">
        <f aca="true" t="shared" si="8" ref="R27:X27">R9/$X9*100</f>
        <v>0.09188577890867967</v>
      </c>
      <c r="S27" s="148">
        <f t="shared" si="8"/>
        <v>0.275657336726039</v>
      </c>
      <c r="T27" s="148">
        <f t="shared" si="8"/>
        <v>58.00819903873339</v>
      </c>
      <c r="U27" s="148">
        <f t="shared" si="8"/>
        <v>33.75742154368109</v>
      </c>
      <c r="V27" s="148">
        <f t="shared" si="8"/>
        <v>7.237772123268306</v>
      </c>
      <c r="W27" s="148">
        <f t="shared" si="8"/>
        <v>0.6290641786824993</v>
      </c>
      <c r="X27" s="151">
        <f t="shared" si="8"/>
        <v>100</v>
      </c>
    </row>
    <row r="28" spans="1:24" ht="14.25">
      <c r="A28" s="111" t="s">
        <v>64</v>
      </c>
      <c r="B28" s="112" t="s">
        <v>65</v>
      </c>
      <c r="C28" s="113" t="s">
        <v>64</v>
      </c>
      <c r="D28" s="147">
        <f aca="true" t="shared" si="9" ref="D28:J28">+D10/$J10*100</f>
        <v>0</v>
      </c>
      <c r="E28" s="148">
        <f t="shared" si="9"/>
        <v>0.5481435515565208</v>
      </c>
      <c r="F28" s="148">
        <f t="shared" si="9"/>
        <v>78.05357327541628</v>
      </c>
      <c r="G28" s="148">
        <f t="shared" si="9"/>
        <v>19.26776295376978</v>
      </c>
      <c r="H28" s="148">
        <f t="shared" si="9"/>
        <v>2.027096907642983</v>
      </c>
      <c r="I28" s="148">
        <f t="shared" si="9"/>
        <v>0.1034233116144379</v>
      </c>
      <c r="J28" s="149">
        <f t="shared" si="9"/>
        <v>100</v>
      </c>
      <c r="K28" s="147">
        <f aca="true" t="shared" si="10" ref="K28:Q28">K10/$Q10*100</f>
        <v>0.04317789291882556</v>
      </c>
      <c r="L28" s="148">
        <f t="shared" si="10"/>
        <v>0.4317789291882556</v>
      </c>
      <c r="M28" s="148">
        <f t="shared" si="10"/>
        <v>65.58721934369602</v>
      </c>
      <c r="N28" s="148">
        <f t="shared" si="10"/>
        <v>28.799654576856646</v>
      </c>
      <c r="O28" s="148">
        <f t="shared" si="10"/>
        <v>4.922279792746114</v>
      </c>
      <c r="P28" s="148">
        <f t="shared" si="10"/>
        <v>0.2158894645941278</v>
      </c>
      <c r="Q28" s="149">
        <f t="shared" si="10"/>
        <v>100</v>
      </c>
      <c r="R28" s="150">
        <f aca="true" t="shared" si="11" ref="R28:X28">R10/$X10*100</f>
        <v>0.008343763037129746</v>
      </c>
      <c r="S28" s="148">
        <f t="shared" si="11"/>
        <v>0.5256570713391739</v>
      </c>
      <c r="T28" s="148">
        <f t="shared" si="11"/>
        <v>75.64455569461828</v>
      </c>
      <c r="U28" s="148">
        <f t="shared" si="11"/>
        <v>21.109720483938258</v>
      </c>
      <c r="V28" s="148">
        <f t="shared" si="11"/>
        <v>2.586566541510221</v>
      </c>
      <c r="W28" s="148">
        <f t="shared" si="11"/>
        <v>0.1251564455569462</v>
      </c>
      <c r="X28" s="151">
        <f t="shared" si="11"/>
        <v>100</v>
      </c>
    </row>
    <row r="29" spans="1:24" ht="14.25">
      <c r="A29" s="111" t="s">
        <v>65</v>
      </c>
      <c r="B29" s="112" t="s">
        <v>64</v>
      </c>
      <c r="C29" s="113" t="s">
        <v>64</v>
      </c>
      <c r="D29" s="147">
        <f aca="true" t="shared" si="12" ref="D29:J29">+D11/$J11*100</f>
        <v>0.010863070990168922</v>
      </c>
      <c r="E29" s="148">
        <f t="shared" si="12"/>
        <v>0.22812449079354732</v>
      </c>
      <c r="F29" s="148">
        <f t="shared" si="12"/>
        <v>70.15371245451088</v>
      </c>
      <c r="G29" s="148">
        <f t="shared" si="12"/>
        <v>26.89153223616316</v>
      </c>
      <c r="H29" s="148">
        <f t="shared" si="12"/>
        <v>2.6451577861061324</v>
      </c>
      <c r="I29" s="148">
        <f t="shared" si="12"/>
        <v>0.07060996143609798</v>
      </c>
      <c r="J29" s="149">
        <f t="shared" si="12"/>
        <v>100</v>
      </c>
      <c r="K29" s="147">
        <f aca="true" t="shared" si="13" ref="K29:Q29">K11/$Q11*100</f>
        <v>0</v>
      </c>
      <c r="L29" s="148">
        <f t="shared" si="13"/>
        <v>0.5444646098003629</v>
      </c>
      <c r="M29" s="148">
        <f t="shared" si="13"/>
        <v>63.883847549909255</v>
      </c>
      <c r="N29" s="148">
        <f t="shared" si="13"/>
        <v>29.88505747126437</v>
      </c>
      <c r="O29" s="148">
        <f t="shared" si="13"/>
        <v>5.323653962492438</v>
      </c>
      <c r="P29" s="148">
        <f t="shared" si="13"/>
        <v>0.3629764065335753</v>
      </c>
      <c r="Q29" s="149">
        <f t="shared" si="13"/>
        <v>100</v>
      </c>
      <c r="R29" s="150">
        <f aca="true" t="shared" si="14" ref="R29:X29">R11/$X11*100</f>
        <v>0.009968102073365232</v>
      </c>
      <c r="S29" s="148">
        <f t="shared" si="14"/>
        <v>0.2541866028708134</v>
      </c>
      <c r="T29" s="148">
        <f t="shared" si="14"/>
        <v>69.63716108452951</v>
      </c>
      <c r="U29" s="148">
        <f t="shared" si="14"/>
        <v>27.138157894736842</v>
      </c>
      <c r="V29" s="148">
        <f t="shared" si="14"/>
        <v>2.8658293460925037</v>
      </c>
      <c r="W29" s="148">
        <f t="shared" si="14"/>
        <v>0.0946969696969697</v>
      </c>
      <c r="X29" s="151">
        <f t="shared" si="14"/>
        <v>100</v>
      </c>
    </row>
    <row r="30" spans="1:24" ht="14.25">
      <c r="A30" s="111" t="s">
        <v>64</v>
      </c>
      <c r="B30" s="112" t="s">
        <v>65</v>
      </c>
      <c r="C30" s="113" t="s">
        <v>65</v>
      </c>
      <c r="D30" s="147">
        <f aca="true" t="shared" si="15" ref="D30:J30">+D12/$J12*100</f>
        <v>0</v>
      </c>
      <c r="E30" s="148">
        <f t="shared" si="15"/>
        <v>1.012553292278541</v>
      </c>
      <c r="F30" s="148">
        <f t="shared" si="15"/>
        <v>86.89009947891995</v>
      </c>
      <c r="G30" s="148">
        <f t="shared" si="15"/>
        <v>11.274277593557555</v>
      </c>
      <c r="H30" s="148">
        <f t="shared" si="15"/>
        <v>0.7993841781146377</v>
      </c>
      <c r="I30" s="148">
        <f t="shared" si="15"/>
        <v>0.023685457129322598</v>
      </c>
      <c r="J30" s="149">
        <f t="shared" si="15"/>
        <v>100</v>
      </c>
      <c r="K30" s="147">
        <f aca="true" t="shared" si="16" ref="K30:Q30">K12/$Q12*100</f>
        <v>0.05406379527842854</v>
      </c>
      <c r="L30" s="148">
        <f t="shared" si="16"/>
        <v>0.5406379527842855</v>
      </c>
      <c r="M30" s="148">
        <f t="shared" si="16"/>
        <v>63.09244908992612</v>
      </c>
      <c r="N30" s="148">
        <f t="shared" si="16"/>
        <v>31.483150117138226</v>
      </c>
      <c r="O30" s="148">
        <f t="shared" si="16"/>
        <v>4.523337538295189</v>
      </c>
      <c r="P30" s="148">
        <f t="shared" si="16"/>
        <v>0.3063615065777618</v>
      </c>
      <c r="Q30" s="149">
        <f t="shared" si="16"/>
        <v>100</v>
      </c>
      <c r="R30" s="150">
        <f aca="true" t="shared" si="17" ref="R30:X30">R12/$X12*100</f>
        <v>0.013370771493515177</v>
      </c>
      <c r="S30" s="148">
        <f t="shared" si="17"/>
        <v>0.8958416900655167</v>
      </c>
      <c r="T30" s="148">
        <f t="shared" si="17"/>
        <v>81.00459063154611</v>
      </c>
      <c r="U30" s="148">
        <f t="shared" si="17"/>
        <v>16.272228907607968</v>
      </c>
      <c r="V30" s="148">
        <f t="shared" si="17"/>
        <v>1.720372598832286</v>
      </c>
      <c r="W30" s="148">
        <f t="shared" si="17"/>
        <v>0.09359540045460624</v>
      </c>
      <c r="X30" s="151">
        <f t="shared" si="17"/>
        <v>100</v>
      </c>
    </row>
    <row r="31" spans="1:24" ht="14.25">
      <c r="A31" s="111" t="s">
        <v>65</v>
      </c>
      <c r="B31" s="112" t="s">
        <v>64</v>
      </c>
      <c r="C31" s="113" t="s">
        <v>65</v>
      </c>
      <c r="D31" s="147">
        <f aca="true" t="shared" si="18" ref="D31:J31">+D13/$J13*100</f>
        <v>0</v>
      </c>
      <c r="E31" s="148">
        <f t="shared" si="18"/>
        <v>0.26058631921824105</v>
      </c>
      <c r="F31" s="148">
        <f t="shared" si="18"/>
        <v>76.83821932681867</v>
      </c>
      <c r="G31" s="148">
        <f t="shared" si="18"/>
        <v>21.494028230184583</v>
      </c>
      <c r="H31" s="148">
        <f t="shared" si="18"/>
        <v>1.3724212812160694</v>
      </c>
      <c r="I31" s="148">
        <f t="shared" si="18"/>
        <v>0.03474484256243214</v>
      </c>
      <c r="J31" s="149">
        <f t="shared" si="18"/>
        <v>100</v>
      </c>
      <c r="K31" s="147">
        <f aca="true" t="shared" si="19" ref="K31:Q31">K13/$Q13*100</f>
        <v>0</v>
      </c>
      <c r="L31" s="148">
        <f t="shared" si="19"/>
        <v>0.5145797598627788</v>
      </c>
      <c r="M31" s="148">
        <f t="shared" si="19"/>
        <v>63.63636363636363</v>
      </c>
      <c r="N31" s="148">
        <f t="shared" si="19"/>
        <v>29.97427101200686</v>
      </c>
      <c r="O31" s="148">
        <f t="shared" si="19"/>
        <v>5.4459691252144085</v>
      </c>
      <c r="P31" s="148">
        <f t="shared" si="19"/>
        <v>0.42881646655231564</v>
      </c>
      <c r="Q31" s="149">
        <f t="shared" si="19"/>
        <v>100</v>
      </c>
      <c r="R31" s="150">
        <f aca="true" t="shared" si="20" ref="R31:X31">R13/$X13*100</f>
        <v>0</v>
      </c>
      <c r="S31" s="148">
        <f t="shared" si="20"/>
        <v>0.28394526166344597</v>
      </c>
      <c r="T31" s="148">
        <f t="shared" si="20"/>
        <v>75.6240880230311</v>
      </c>
      <c r="U31" s="148">
        <f t="shared" si="20"/>
        <v>22.27392830382143</v>
      </c>
      <c r="V31" s="148">
        <f t="shared" si="20"/>
        <v>1.7470520960681468</v>
      </c>
      <c r="W31" s="148">
        <f t="shared" si="20"/>
        <v>0.07098631541586149</v>
      </c>
      <c r="X31" s="151">
        <f t="shared" si="20"/>
        <v>100</v>
      </c>
    </row>
    <row r="32" spans="1:24" ht="14.25">
      <c r="A32" s="111" t="s">
        <v>65</v>
      </c>
      <c r="B32" s="112" t="s">
        <v>65</v>
      </c>
      <c r="C32" s="113" t="s">
        <v>64</v>
      </c>
      <c r="D32" s="147">
        <f aca="true" t="shared" si="21" ref="D32:J32">+D14/$J14*100</f>
        <v>0</v>
      </c>
      <c r="E32" s="148">
        <f t="shared" si="21"/>
        <v>0.833522340666818</v>
      </c>
      <c r="F32" s="148">
        <f t="shared" si="21"/>
        <v>84.3190065774552</v>
      </c>
      <c r="G32" s="148">
        <f t="shared" si="21"/>
        <v>14.096166931276933</v>
      </c>
      <c r="H32" s="148">
        <f t="shared" si="21"/>
        <v>0.739963710591971</v>
      </c>
      <c r="I32" s="148">
        <f t="shared" si="21"/>
        <v>0.011340440009072352</v>
      </c>
      <c r="J32" s="149">
        <f t="shared" si="21"/>
        <v>100</v>
      </c>
      <c r="K32" s="147">
        <f aca="true" t="shared" si="22" ref="K32:Q32">K14/$Q14*100</f>
        <v>0</v>
      </c>
      <c r="L32" s="148">
        <f t="shared" si="22"/>
        <v>0.881057268722467</v>
      </c>
      <c r="M32" s="148">
        <f t="shared" si="22"/>
        <v>74.19760855884205</v>
      </c>
      <c r="N32" s="148">
        <f t="shared" si="22"/>
        <v>22.655758338577723</v>
      </c>
      <c r="O32" s="148">
        <f t="shared" si="22"/>
        <v>2.2026431718061676</v>
      </c>
      <c r="P32" s="148">
        <f t="shared" si="22"/>
        <v>0.06293266205160479</v>
      </c>
      <c r="Q32" s="149">
        <f t="shared" si="22"/>
        <v>100</v>
      </c>
      <c r="R32" s="150">
        <f aca="true" t="shared" si="23" ref="R32:X32">R14/$X14*100</f>
        <v>0</v>
      </c>
      <c r="S32" s="148">
        <f t="shared" si="23"/>
        <v>0.8355714712026261</v>
      </c>
      <c r="T32" s="148">
        <f t="shared" si="23"/>
        <v>83.88269444670519</v>
      </c>
      <c r="U32" s="148">
        <f t="shared" si="23"/>
        <v>14.465152871598708</v>
      </c>
      <c r="V32" s="148">
        <f t="shared" si="23"/>
        <v>0.8030167385583679</v>
      </c>
      <c r="W32" s="148">
        <f t="shared" si="23"/>
        <v>0.013564471935107568</v>
      </c>
      <c r="X32" s="151">
        <f t="shared" si="23"/>
        <v>100</v>
      </c>
    </row>
    <row r="33" spans="1:24" ht="14.25">
      <c r="A33" s="111" t="s">
        <v>65</v>
      </c>
      <c r="B33" s="112" t="s">
        <v>65</v>
      </c>
      <c r="C33" s="113" t="s">
        <v>65</v>
      </c>
      <c r="D33" s="147">
        <f aca="true" t="shared" si="24" ref="D33:J33">+D15/$J15*100</f>
        <v>0.013883279483037157</v>
      </c>
      <c r="E33" s="148">
        <f t="shared" si="24"/>
        <v>1.5153809908454496</v>
      </c>
      <c r="F33" s="148">
        <f t="shared" si="24"/>
        <v>92.49840131933226</v>
      </c>
      <c r="G33" s="148">
        <f t="shared" si="24"/>
        <v>5.822563274098007</v>
      </c>
      <c r="H33" s="148">
        <f t="shared" si="24"/>
        <v>0.14556408185245018</v>
      </c>
      <c r="I33" s="148">
        <f t="shared" si="24"/>
        <v>0.004207054388799138</v>
      </c>
      <c r="J33" s="149">
        <f t="shared" si="24"/>
        <v>100</v>
      </c>
      <c r="K33" s="147">
        <f aca="true" t="shared" si="25" ref="K33:Q33">K15/$Q15*100</f>
        <v>0</v>
      </c>
      <c r="L33" s="148">
        <f t="shared" si="25"/>
        <v>1.615562149686779</v>
      </c>
      <c r="M33" s="148">
        <f t="shared" si="25"/>
        <v>80.72865150016484</v>
      </c>
      <c r="N33" s="148">
        <f t="shared" si="25"/>
        <v>15.908341575997362</v>
      </c>
      <c r="O33" s="148">
        <f t="shared" si="25"/>
        <v>1.6650181338608638</v>
      </c>
      <c r="P33" s="148">
        <f t="shared" si="25"/>
        <v>0.08242664029014178</v>
      </c>
      <c r="Q33" s="149">
        <f t="shared" si="25"/>
        <v>100</v>
      </c>
      <c r="R33" s="150">
        <f aca="true" t="shared" si="26" ref="R33:X33">R15/$X15*100</f>
        <v>0.013537795062396928</v>
      </c>
      <c r="S33" s="148">
        <f t="shared" si="26"/>
        <v>1.5178739918445041</v>
      </c>
      <c r="T33" s="148">
        <f t="shared" si="26"/>
        <v>92.20551193377146</v>
      </c>
      <c r="U33" s="148">
        <f t="shared" si="26"/>
        <v>6.0735471484480765</v>
      </c>
      <c r="V33" s="148">
        <f t="shared" si="26"/>
        <v>0.18337558766337655</v>
      </c>
      <c r="W33" s="148">
        <f t="shared" si="26"/>
        <v>0.006153543210180422</v>
      </c>
      <c r="X33" s="151">
        <f t="shared" si="26"/>
        <v>100</v>
      </c>
    </row>
    <row r="34" spans="1:24" s="2" customFormat="1" ht="14.25">
      <c r="A34" s="109"/>
      <c r="B34" s="109"/>
      <c r="C34" s="110" t="s">
        <v>0</v>
      </c>
      <c r="D34" s="152">
        <f aca="true" t="shared" si="27" ref="D34:J34">+D16/$J16*100</f>
        <v>0.010674490977318075</v>
      </c>
      <c r="E34" s="153">
        <f t="shared" si="27"/>
        <v>1.169541024258465</v>
      </c>
      <c r="F34" s="153">
        <f t="shared" si="27"/>
        <v>87.29051311457013</v>
      </c>
      <c r="G34" s="153">
        <f t="shared" si="27"/>
        <v>10.761255429620892</v>
      </c>
      <c r="H34" s="153">
        <f t="shared" si="27"/>
        <v>0.7455721390311394</v>
      </c>
      <c r="I34" s="153">
        <f t="shared" si="27"/>
        <v>0.022443801542053388</v>
      </c>
      <c r="J34" s="154">
        <f t="shared" si="27"/>
        <v>100</v>
      </c>
      <c r="K34" s="152">
        <f aca="true" t="shared" si="28" ref="K34:Q34">K16/$Q16*100</f>
        <v>0.050092357784665476</v>
      </c>
      <c r="L34" s="153">
        <f t="shared" si="28"/>
        <v>0.6605929682852759</v>
      </c>
      <c r="M34" s="153">
        <f t="shared" si="28"/>
        <v>61.92980808365424</v>
      </c>
      <c r="N34" s="153">
        <f t="shared" si="28"/>
        <v>30.45928430543815</v>
      </c>
      <c r="O34" s="153">
        <f t="shared" si="28"/>
        <v>6.380514072821765</v>
      </c>
      <c r="P34" s="153">
        <f t="shared" si="28"/>
        <v>0.5197082120159043</v>
      </c>
      <c r="Q34" s="154">
        <f t="shared" si="28"/>
        <v>100</v>
      </c>
      <c r="R34" s="155">
        <f aca="true" t="shared" si="29" ref="R34:X34">R16/$X16*100</f>
        <v>0.013843512929841078</v>
      </c>
      <c r="S34" s="153">
        <f t="shared" si="29"/>
        <v>1.1286238541346798</v>
      </c>
      <c r="T34" s="153">
        <f t="shared" si="29"/>
        <v>85.25162472501749</v>
      </c>
      <c r="U34" s="153">
        <f t="shared" si="29"/>
        <v>12.344889730127008</v>
      </c>
      <c r="V34" s="153">
        <f t="shared" si="29"/>
        <v>1.198596519489149</v>
      </c>
      <c r="W34" s="153">
        <f t="shared" si="29"/>
        <v>0.06242165830182885</v>
      </c>
      <c r="X34" s="156">
        <f t="shared" si="29"/>
        <v>100</v>
      </c>
    </row>
    <row r="36" spans="1:24" ht="14.25">
      <c r="A36" s="180"/>
      <c r="X36"/>
    </row>
    <row r="37" ht="14.25">
      <c r="X37"/>
    </row>
    <row r="38" ht="14.25">
      <c r="X38"/>
    </row>
    <row r="39" ht="14.25">
      <c r="X39"/>
    </row>
  </sheetData>
  <sheetProtection/>
  <mergeCells count="24">
    <mergeCell ref="R23:X23"/>
    <mergeCell ref="D24:E24"/>
    <mergeCell ref="K24:L24"/>
    <mergeCell ref="N24:P24"/>
    <mergeCell ref="R24:S24"/>
    <mergeCell ref="U24:W24"/>
    <mergeCell ref="G24:I24"/>
    <mergeCell ref="D6:E6"/>
    <mergeCell ref="K6:L6"/>
    <mergeCell ref="N6:P6"/>
    <mergeCell ref="K5:Q5"/>
    <mergeCell ref="D23:J23"/>
    <mergeCell ref="K23:Q23"/>
    <mergeCell ref="G6:I6"/>
    <mergeCell ref="A23:C23"/>
    <mergeCell ref="A2:X2"/>
    <mergeCell ref="A3:X3"/>
    <mergeCell ref="A20:X20"/>
    <mergeCell ref="A21:X21"/>
    <mergeCell ref="A5:C5"/>
    <mergeCell ref="R5:X5"/>
    <mergeCell ref="R6:S6"/>
    <mergeCell ref="U6:W6"/>
    <mergeCell ref="D5:J5"/>
  </mergeCells>
  <printOptions/>
  <pageMargins left="0.5118110236220472" right="0.5118110236220472" top="0.35433070866141736" bottom="0.35433070866141736" header="0.31496062992125984" footer="0.31496062992125984"/>
  <pageSetup horizontalDpi="600" verticalDpi="600" orientation="landscape" paperSize="9" scale="90" r:id="rId1"/>
  <headerFooter>
    <oddFooter>&amp;R&amp;A</oddFooter>
  </headerFooter>
</worksheet>
</file>

<file path=xl/worksheets/sheet11.xml><?xml version="1.0" encoding="utf-8"?>
<worksheet xmlns="http://schemas.openxmlformats.org/spreadsheetml/2006/main" xmlns:r="http://schemas.openxmlformats.org/officeDocument/2006/relationships">
  <dimension ref="A1:R33"/>
  <sheetViews>
    <sheetView zoomScale="87" zoomScaleNormal="87" zoomScalePageLayoutView="0" workbookViewId="0" topLeftCell="A1">
      <selection activeCell="A44" sqref="A44"/>
    </sheetView>
  </sheetViews>
  <sheetFormatPr defaultColWidth="9.140625" defaultRowHeight="15"/>
  <cols>
    <col min="1" max="1" width="13.421875" style="2" customWidth="1"/>
    <col min="2" max="2" width="15.7109375" style="0" customWidth="1"/>
    <col min="3" max="3" width="14.140625" style="0" customWidth="1"/>
    <col min="4" max="15" width="11.8515625" style="0" customWidth="1"/>
  </cols>
  <sheetData>
    <row r="1" ht="14.25">
      <c r="A1" s="27" t="s">
        <v>84</v>
      </c>
    </row>
    <row r="2" spans="1:18" ht="14.25">
      <c r="A2" s="194" t="s">
        <v>22</v>
      </c>
      <c r="B2" s="194"/>
      <c r="C2" s="194"/>
      <c r="D2" s="194"/>
      <c r="E2" s="194"/>
      <c r="F2" s="194"/>
      <c r="G2" s="194"/>
      <c r="H2" s="194"/>
      <c r="I2" s="194"/>
      <c r="J2" s="194"/>
      <c r="K2" s="194"/>
      <c r="L2" s="194"/>
      <c r="M2" s="194"/>
      <c r="N2" s="194"/>
      <c r="O2" s="194"/>
      <c r="P2" s="64"/>
      <c r="Q2" s="64"/>
      <c r="R2" s="64"/>
    </row>
    <row r="3" spans="1:18" ht="14.25">
      <c r="A3" s="204" t="s">
        <v>97</v>
      </c>
      <c r="B3" s="204"/>
      <c r="C3" s="204"/>
      <c r="D3" s="204"/>
      <c r="E3" s="204"/>
      <c r="F3" s="204"/>
      <c r="G3" s="204"/>
      <c r="H3" s="204"/>
      <c r="I3" s="204"/>
      <c r="J3" s="204"/>
      <c r="K3" s="204"/>
      <c r="L3" s="204"/>
      <c r="M3" s="204"/>
      <c r="N3" s="204"/>
      <c r="O3" s="204"/>
      <c r="P3" s="105"/>
      <c r="Q3" s="105"/>
      <c r="R3" s="105"/>
    </row>
    <row r="4" ht="15" thickBot="1"/>
    <row r="5" spans="1:15" s="26" customFormat="1" ht="15" thickTop="1">
      <c r="A5" s="205" t="s">
        <v>51</v>
      </c>
      <c r="B5" s="205"/>
      <c r="C5" s="205"/>
      <c r="D5" s="214" t="s">
        <v>45</v>
      </c>
      <c r="E5" s="215"/>
      <c r="F5" s="215"/>
      <c r="G5" s="216"/>
      <c r="H5" s="214" t="s">
        <v>44</v>
      </c>
      <c r="I5" s="215"/>
      <c r="J5" s="215"/>
      <c r="K5" s="216"/>
      <c r="L5" s="214" t="s">
        <v>0</v>
      </c>
      <c r="M5" s="215"/>
      <c r="N5" s="215"/>
      <c r="O5" s="215"/>
    </row>
    <row r="6" spans="1:15" ht="45" customHeight="1">
      <c r="A6" s="84" t="s">
        <v>42</v>
      </c>
      <c r="B6" s="48" t="s">
        <v>66</v>
      </c>
      <c r="C6" s="101" t="s">
        <v>41</v>
      </c>
      <c r="D6" s="102" t="s">
        <v>19</v>
      </c>
      <c r="E6" s="48" t="s">
        <v>20</v>
      </c>
      <c r="F6" s="48" t="s">
        <v>43</v>
      </c>
      <c r="G6" s="88" t="s">
        <v>0</v>
      </c>
      <c r="H6" s="102" t="s">
        <v>19</v>
      </c>
      <c r="I6" s="48" t="s">
        <v>20</v>
      </c>
      <c r="J6" s="48" t="s">
        <v>43</v>
      </c>
      <c r="K6" s="88" t="s">
        <v>0</v>
      </c>
      <c r="L6" s="102" t="s">
        <v>19</v>
      </c>
      <c r="M6" s="48" t="s">
        <v>20</v>
      </c>
      <c r="N6" s="48" t="s">
        <v>43</v>
      </c>
      <c r="O6" s="87" t="s">
        <v>0</v>
      </c>
    </row>
    <row r="7" spans="1:15" ht="14.25">
      <c r="A7" s="86" t="s">
        <v>64</v>
      </c>
      <c r="B7" s="77" t="s">
        <v>64</v>
      </c>
      <c r="C7" s="106" t="s">
        <v>64</v>
      </c>
      <c r="D7" s="92">
        <v>1024</v>
      </c>
      <c r="E7" s="90">
        <v>15811</v>
      </c>
      <c r="F7" s="90">
        <v>140</v>
      </c>
      <c r="G7" s="93">
        <v>16975</v>
      </c>
      <c r="H7" s="92">
        <v>406</v>
      </c>
      <c r="I7" s="90">
        <v>5153</v>
      </c>
      <c r="J7" s="90">
        <v>150</v>
      </c>
      <c r="K7" s="93">
        <v>5709</v>
      </c>
      <c r="L7" s="92">
        <f>SUM(H7,D7)</f>
        <v>1430</v>
      </c>
      <c r="M7" s="90">
        <f aca="true" t="shared" si="0" ref="M7:O14">SUM(I7,E7)</f>
        <v>20964</v>
      </c>
      <c r="N7" s="90">
        <f t="shared" si="0"/>
        <v>290</v>
      </c>
      <c r="O7" s="91">
        <f t="shared" si="0"/>
        <v>22684</v>
      </c>
    </row>
    <row r="8" spans="1:15" ht="14.25">
      <c r="A8" s="86" t="s">
        <v>64</v>
      </c>
      <c r="B8" s="77" t="s">
        <v>64</v>
      </c>
      <c r="C8" s="106" t="s">
        <v>65</v>
      </c>
      <c r="D8" s="92">
        <v>424</v>
      </c>
      <c r="E8" s="90">
        <v>6791</v>
      </c>
      <c r="F8" s="90">
        <v>206</v>
      </c>
      <c r="G8" s="93">
        <v>7421</v>
      </c>
      <c r="H8" s="92">
        <v>473</v>
      </c>
      <c r="I8" s="90">
        <v>4928</v>
      </c>
      <c r="J8" s="90">
        <v>1326</v>
      </c>
      <c r="K8" s="93">
        <v>6727</v>
      </c>
      <c r="L8" s="92">
        <f aca="true" t="shared" si="1" ref="L8:L14">SUM(H8,D8)</f>
        <v>897</v>
      </c>
      <c r="M8" s="90">
        <f t="shared" si="0"/>
        <v>11719</v>
      </c>
      <c r="N8" s="90">
        <f t="shared" si="0"/>
        <v>1532</v>
      </c>
      <c r="O8" s="91">
        <f t="shared" si="0"/>
        <v>14148</v>
      </c>
    </row>
    <row r="9" spans="1:15" ht="14.25">
      <c r="A9" s="86" t="s">
        <v>64</v>
      </c>
      <c r="B9" s="77" t="s">
        <v>65</v>
      </c>
      <c r="C9" s="106" t="s">
        <v>64</v>
      </c>
      <c r="D9" s="92">
        <v>337</v>
      </c>
      <c r="E9" s="90">
        <v>9233</v>
      </c>
      <c r="F9" s="90">
        <v>99</v>
      </c>
      <c r="G9" s="93">
        <v>9669</v>
      </c>
      <c r="H9" s="92">
        <v>108</v>
      </c>
      <c r="I9" s="90">
        <v>2142</v>
      </c>
      <c r="J9" s="90">
        <v>66</v>
      </c>
      <c r="K9" s="93">
        <v>2316</v>
      </c>
      <c r="L9" s="92">
        <f t="shared" si="1"/>
        <v>445</v>
      </c>
      <c r="M9" s="90">
        <f t="shared" si="0"/>
        <v>11375</v>
      </c>
      <c r="N9" s="90">
        <f t="shared" si="0"/>
        <v>165</v>
      </c>
      <c r="O9" s="91">
        <f t="shared" si="0"/>
        <v>11985</v>
      </c>
    </row>
    <row r="10" spans="1:15" ht="14.25">
      <c r="A10" s="86" t="s">
        <v>65</v>
      </c>
      <c r="B10" s="77" t="s">
        <v>64</v>
      </c>
      <c r="C10" s="106" t="s">
        <v>64</v>
      </c>
      <c r="D10" s="92">
        <v>974</v>
      </c>
      <c r="E10" s="90">
        <v>17339</v>
      </c>
      <c r="F10" s="90">
        <v>98</v>
      </c>
      <c r="G10" s="93">
        <v>18411</v>
      </c>
      <c r="H10" s="92">
        <v>102</v>
      </c>
      <c r="I10" s="90">
        <v>1529</v>
      </c>
      <c r="J10" s="90">
        <v>22</v>
      </c>
      <c r="K10" s="93">
        <v>1653</v>
      </c>
      <c r="L10" s="92">
        <f t="shared" si="1"/>
        <v>1076</v>
      </c>
      <c r="M10" s="90">
        <f t="shared" si="0"/>
        <v>18868</v>
      </c>
      <c r="N10" s="90">
        <f t="shared" si="0"/>
        <v>120</v>
      </c>
      <c r="O10" s="91">
        <f t="shared" si="0"/>
        <v>20064</v>
      </c>
    </row>
    <row r="11" spans="1:15" ht="14.25">
      <c r="A11" s="86" t="s">
        <v>64</v>
      </c>
      <c r="B11" s="77" t="s">
        <v>65</v>
      </c>
      <c r="C11" s="106" t="s">
        <v>65</v>
      </c>
      <c r="D11" s="92">
        <v>338</v>
      </c>
      <c r="E11" s="90">
        <v>16165</v>
      </c>
      <c r="F11" s="90">
        <v>385</v>
      </c>
      <c r="G11" s="93">
        <v>16888</v>
      </c>
      <c r="H11" s="92">
        <v>171</v>
      </c>
      <c r="I11" s="90">
        <v>4531</v>
      </c>
      <c r="J11" s="90">
        <v>847</v>
      </c>
      <c r="K11" s="93">
        <v>5549</v>
      </c>
      <c r="L11" s="92">
        <f t="shared" si="1"/>
        <v>509</v>
      </c>
      <c r="M11" s="90">
        <f t="shared" si="0"/>
        <v>20696</v>
      </c>
      <c r="N11" s="90">
        <f t="shared" si="0"/>
        <v>1232</v>
      </c>
      <c r="O11" s="91">
        <f t="shared" si="0"/>
        <v>22437</v>
      </c>
    </row>
    <row r="12" spans="1:15" ht="14.25">
      <c r="A12" s="86" t="s">
        <v>65</v>
      </c>
      <c r="B12" s="77" t="s">
        <v>64</v>
      </c>
      <c r="C12" s="106" t="s">
        <v>65</v>
      </c>
      <c r="D12" s="92">
        <v>934</v>
      </c>
      <c r="E12" s="90">
        <v>21956</v>
      </c>
      <c r="F12" s="90">
        <v>135</v>
      </c>
      <c r="G12" s="93">
        <v>23025</v>
      </c>
      <c r="H12" s="92">
        <v>110</v>
      </c>
      <c r="I12" s="90">
        <v>1979</v>
      </c>
      <c r="J12" s="90">
        <v>243</v>
      </c>
      <c r="K12" s="93">
        <v>2332</v>
      </c>
      <c r="L12" s="92">
        <f t="shared" si="1"/>
        <v>1044</v>
      </c>
      <c r="M12" s="90">
        <f t="shared" si="0"/>
        <v>23935</v>
      </c>
      <c r="N12" s="90">
        <f t="shared" si="0"/>
        <v>378</v>
      </c>
      <c r="O12" s="91">
        <f t="shared" si="0"/>
        <v>25357</v>
      </c>
    </row>
    <row r="13" spans="1:15" ht="14.25">
      <c r="A13" s="86" t="s">
        <v>65</v>
      </c>
      <c r="B13" s="77" t="s">
        <v>65</v>
      </c>
      <c r="C13" s="106" t="s">
        <v>64</v>
      </c>
      <c r="D13" s="92">
        <v>882</v>
      </c>
      <c r="E13" s="90">
        <v>34222</v>
      </c>
      <c r="F13" s="90">
        <v>168</v>
      </c>
      <c r="G13" s="93">
        <v>35272</v>
      </c>
      <c r="H13" s="92">
        <v>57</v>
      </c>
      <c r="I13" s="90">
        <v>1508</v>
      </c>
      <c r="J13" s="90">
        <v>24</v>
      </c>
      <c r="K13" s="93">
        <v>1589</v>
      </c>
      <c r="L13" s="92">
        <f t="shared" si="1"/>
        <v>939</v>
      </c>
      <c r="M13" s="90">
        <f t="shared" si="0"/>
        <v>35730</v>
      </c>
      <c r="N13" s="90">
        <f t="shared" si="0"/>
        <v>192</v>
      </c>
      <c r="O13" s="91">
        <f t="shared" si="0"/>
        <v>36861</v>
      </c>
    </row>
    <row r="14" spans="1:15" ht="14.25">
      <c r="A14" s="86" t="s">
        <v>65</v>
      </c>
      <c r="B14" s="77" t="s">
        <v>65</v>
      </c>
      <c r="C14" s="106" t="s">
        <v>65</v>
      </c>
      <c r="D14" s="92">
        <v>2299</v>
      </c>
      <c r="E14" s="90">
        <v>234568</v>
      </c>
      <c r="F14" s="90">
        <v>829</v>
      </c>
      <c r="G14" s="93">
        <v>237696</v>
      </c>
      <c r="H14" s="92">
        <v>132</v>
      </c>
      <c r="I14" s="90">
        <v>5497</v>
      </c>
      <c r="J14" s="90">
        <v>437</v>
      </c>
      <c r="K14" s="93">
        <v>6066</v>
      </c>
      <c r="L14" s="92">
        <f t="shared" si="1"/>
        <v>2431</v>
      </c>
      <c r="M14" s="90">
        <f t="shared" si="0"/>
        <v>240065</v>
      </c>
      <c r="N14" s="90">
        <f t="shared" si="0"/>
        <v>1266</v>
      </c>
      <c r="O14" s="91">
        <f t="shared" si="0"/>
        <v>243762</v>
      </c>
    </row>
    <row r="15" spans="1:15" s="27" customFormat="1" ht="14.25">
      <c r="A15" s="103"/>
      <c r="B15" s="103"/>
      <c r="C15" s="104" t="s">
        <v>0</v>
      </c>
      <c r="D15" s="97">
        <f>SUM(D7:D14)</f>
        <v>7212</v>
      </c>
      <c r="E15" s="95">
        <f aca="true" t="shared" si="2" ref="E15:O15">SUM(E7:E14)</f>
        <v>356085</v>
      </c>
      <c r="F15" s="95">
        <f t="shared" si="2"/>
        <v>2060</v>
      </c>
      <c r="G15" s="98">
        <f t="shared" si="2"/>
        <v>365357</v>
      </c>
      <c r="H15" s="97">
        <f t="shared" si="2"/>
        <v>1559</v>
      </c>
      <c r="I15" s="95">
        <f t="shared" si="2"/>
        <v>27267</v>
      </c>
      <c r="J15" s="95">
        <f t="shared" si="2"/>
        <v>3115</v>
      </c>
      <c r="K15" s="98">
        <f t="shared" si="2"/>
        <v>31941</v>
      </c>
      <c r="L15" s="97">
        <f t="shared" si="2"/>
        <v>8771</v>
      </c>
      <c r="M15" s="95">
        <f t="shared" si="2"/>
        <v>383352</v>
      </c>
      <c r="N15" s="95">
        <f t="shared" si="2"/>
        <v>5175</v>
      </c>
      <c r="O15" s="96">
        <f t="shared" si="2"/>
        <v>397298</v>
      </c>
    </row>
    <row r="18" spans="1:18" ht="14.25">
      <c r="A18" s="194" t="s">
        <v>22</v>
      </c>
      <c r="B18" s="194"/>
      <c r="C18" s="194"/>
      <c r="D18" s="194"/>
      <c r="E18" s="194"/>
      <c r="F18" s="194"/>
      <c r="G18" s="194"/>
      <c r="H18" s="194"/>
      <c r="I18" s="194"/>
      <c r="J18" s="194"/>
      <c r="K18" s="194"/>
      <c r="L18" s="194"/>
      <c r="M18" s="64"/>
      <c r="N18" s="64"/>
      <c r="O18" s="64"/>
      <c r="P18" s="64"/>
      <c r="Q18" s="64"/>
      <c r="R18" s="64"/>
    </row>
    <row r="19" spans="1:18" ht="14.25">
      <c r="A19" s="204" t="s">
        <v>98</v>
      </c>
      <c r="B19" s="204"/>
      <c r="C19" s="204"/>
      <c r="D19" s="204"/>
      <c r="E19" s="204"/>
      <c r="F19" s="204"/>
      <c r="G19" s="204"/>
      <c r="H19" s="204"/>
      <c r="I19" s="204"/>
      <c r="J19" s="204"/>
      <c r="K19" s="204"/>
      <c r="L19" s="204"/>
      <c r="M19" s="105"/>
      <c r="N19" s="105"/>
      <c r="O19" s="105"/>
      <c r="P19" s="105"/>
      <c r="Q19" s="105"/>
      <c r="R19" s="105"/>
    </row>
    <row r="20" ht="15" thickBot="1"/>
    <row r="21" spans="1:12" ht="15" thickTop="1">
      <c r="A21" s="205" t="s">
        <v>51</v>
      </c>
      <c r="B21" s="205"/>
      <c r="C21" s="205"/>
      <c r="D21" s="214" t="s">
        <v>45</v>
      </c>
      <c r="E21" s="215"/>
      <c r="F21" s="216"/>
      <c r="G21" s="214" t="s">
        <v>44</v>
      </c>
      <c r="H21" s="215"/>
      <c r="I21" s="216"/>
      <c r="J21" s="215" t="s">
        <v>0</v>
      </c>
      <c r="K21" s="215"/>
      <c r="L21" s="215"/>
    </row>
    <row r="22" spans="1:12" ht="42.75">
      <c r="A22" s="84" t="s">
        <v>42</v>
      </c>
      <c r="B22" s="48" t="s">
        <v>66</v>
      </c>
      <c r="C22" s="101" t="s">
        <v>41</v>
      </c>
      <c r="D22" s="117" t="s">
        <v>19</v>
      </c>
      <c r="E22" s="107" t="s">
        <v>20</v>
      </c>
      <c r="F22" s="118" t="s">
        <v>0</v>
      </c>
      <c r="G22" s="117" t="s">
        <v>19</v>
      </c>
      <c r="H22" s="107" t="s">
        <v>20</v>
      </c>
      <c r="I22" s="118" t="s">
        <v>0</v>
      </c>
      <c r="J22" s="116" t="s">
        <v>19</v>
      </c>
      <c r="K22" s="107" t="s">
        <v>20</v>
      </c>
      <c r="L22" s="108" t="s">
        <v>0</v>
      </c>
    </row>
    <row r="23" spans="1:12" ht="14.25">
      <c r="A23" s="86" t="s">
        <v>64</v>
      </c>
      <c r="B23" s="77" t="s">
        <v>64</v>
      </c>
      <c r="C23" s="106" t="s">
        <v>64</v>
      </c>
      <c r="D23" s="142">
        <f>D7/(D7+E7)*100</f>
        <v>6.082566082566083</v>
      </c>
      <c r="E23" s="133">
        <f>E7/(E7+D7)*100</f>
        <v>93.91743391743391</v>
      </c>
      <c r="F23" s="143">
        <f>SUM(D23:E23)</f>
        <v>100</v>
      </c>
      <c r="G23" s="142">
        <f>H7/(H7+I7)*100</f>
        <v>7.303471847454578</v>
      </c>
      <c r="H23" s="133">
        <f>I7/(I7+H7)*100</f>
        <v>92.69652815254543</v>
      </c>
      <c r="I23" s="143">
        <f>SUM(G23:H23)</f>
        <v>100</v>
      </c>
      <c r="J23" s="134">
        <f>L7/(L7+M7)*100</f>
        <v>6.3856390104492275</v>
      </c>
      <c r="K23" s="133">
        <f>M7/(M7+L7)*100</f>
        <v>93.61436098955078</v>
      </c>
      <c r="L23" s="132">
        <f>SUM(J23:K23)</f>
        <v>100</v>
      </c>
    </row>
    <row r="24" spans="1:12" ht="14.25">
      <c r="A24" s="86" t="s">
        <v>64</v>
      </c>
      <c r="B24" s="77" t="s">
        <v>64</v>
      </c>
      <c r="C24" s="106" t="s">
        <v>65</v>
      </c>
      <c r="D24" s="142">
        <f aca="true" t="shared" si="3" ref="D24:D31">D8/(D8+E8)*100</f>
        <v>5.876645876645877</v>
      </c>
      <c r="E24" s="133">
        <f aca="true" t="shared" si="4" ref="E24:E31">E8/(E8+D8)*100</f>
        <v>94.12335412335412</v>
      </c>
      <c r="F24" s="143">
        <f aca="true" t="shared" si="5" ref="F24:F31">SUM(D24:E24)</f>
        <v>100</v>
      </c>
      <c r="G24" s="142">
        <f aca="true" t="shared" si="6" ref="G24:G31">H8/(H8+I8)*100</f>
        <v>8.757637474541752</v>
      </c>
      <c r="H24" s="133">
        <f aca="true" t="shared" si="7" ref="H24:H31">I8/(I8+H8)*100</f>
        <v>91.24236252545825</v>
      </c>
      <c r="I24" s="143">
        <f aca="true" t="shared" si="8" ref="I24:I31">SUM(G24:H24)</f>
        <v>100</v>
      </c>
      <c r="J24" s="134">
        <f aca="true" t="shared" si="9" ref="J24:J31">L8/(L8+M8)*100</f>
        <v>7.110019023462271</v>
      </c>
      <c r="K24" s="133">
        <f aca="true" t="shared" si="10" ref="K24:K31">M8/(M8+L8)*100</f>
        <v>92.88998097653773</v>
      </c>
      <c r="L24" s="132">
        <f aca="true" t="shared" si="11" ref="L24:L31">SUM(J24:K24)</f>
        <v>100</v>
      </c>
    </row>
    <row r="25" spans="1:12" ht="14.25">
      <c r="A25" s="86" t="s">
        <v>64</v>
      </c>
      <c r="B25" s="77" t="s">
        <v>65</v>
      </c>
      <c r="C25" s="106" t="s">
        <v>64</v>
      </c>
      <c r="D25" s="142">
        <f t="shared" si="3"/>
        <v>3.521421107628004</v>
      </c>
      <c r="E25" s="133">
        <f t="shared" si="4"/>
        <v>96.47857889237198</v>
      </c>
      <c r="F25" s="143">
        <f t="shared" si="5"/>
        <v>99.99999999999999</v>
      </c>
      <c r="G25" s="142">
        <f t="shared" si="6"/>
        <v>4.8</v>
      </c>
      <c r="H25" s="133">
        <f t="shared" si="7"/>
        <v>95.19999999999999</v>
      </c>
      <c r="I25" s="143">
        <f t="shared" si="8"/>
        <v>99.99999999999999</v>
      </c>
      <c r="J25" s="134">
        <f t="shared" si="9"/>
        <v>3.764805414551607</v>
      </c>
      <c r="K25" s="133">
        <f t="shared" si="10"/>
        <v>96.2351945854484</v>
      </c>
      <c r="L25" s="132">
        <f t="shared" si="11"/>
        <v>100</v>
      </c>
    </row>
    <row r="26" spans="1:12" ht="14.25">
      <c r="A26" s="86" t="s">
        <v>65</v>
      </c>
      <c r="B26" s="77" t="s">
        <v>64</v>
      </c>
      <c r="C26" s="106" t="s">
        <v>64</v>
      </c>
      <c r="D26" s="142">
        <f t="shared" si="3"/>
        <v>5.318626112597609</v>
      </c>
      <c r="E26" s="133">
        <f t="shared" si="4"/>
        <v>94.68137388740239</v>
      </c>
      <c r="F26" s="143">
        <f t="shared" si="5"/>
        <v>100</v>
      </c>
      <c r="G26" s="142">
        <f t="shared" si="6"/>
        <v>6.253832004904966</v>
      </c>
      <c r="H26" s="133">
        <f t="shared" si="7"/>
        <v>93.74616799509504</v>
      </c>
      <c r="I26" s="143">
        <f t="shared" si="8"/>
        <v>100</v>
      </c>
      <c r="J26" s="134">
        <f t="shared" si="9"/>
        <v>5.395106297633374</v>
      </c>
      <c r="K26" s="133">
        <f t="shared" si="10"/>
        <v>94.60489370236662</v>
      </c>
      <c r="L26" s="132">
        <f t="shared" si="11"/>
        <v>100</v>
      </c>
    </row>
    <row r="27" spans="1:12" ht="14.25">
      <c r="A27" s="86" t="s">
        <v>64</v>
      </c>
      <c r="B27" s="77" t="s">
        <v>65</v>
      </c>
      <c r="C27" s="106" t="s">
        <v>65</v>
      </c>
      <c r="D27" s="142">
        <f t="shared" si="3"/>
        <v>2.048112464400412</v>
      </c>
      <c r="E27" s="133">
        <f t="shared" si="4"/>
        <v>97.9518875355996</v>
      </c>
      <c r="F27" s="143">
        <f t="shared" si="5"/>
        <v>100.00000000000001</v>
      </c>
      <c r="G27" s="142">
        <f t="shared" si="6"/>
        <v>3.636750319013186</v>
      </c>
      <c r="H27" s="133">
        <f t="shared" si="7"/>
        <v>96.36324968098681</v>
      </c>
      <c r="I27" s="143">
        <f t="shared" si="8"/>
        <v>100</v>
      </c>
      <c r="J27" s="134">
        <f t="shared" si="9"/>
        <v>2.4003772695119077</v>
      </c>
      <c r="K27" s="133">
        <f t="shared" si="10"/>
        <v>97.5996227304881</v>
      </c>
      <c r="L27" s="132">
        <f t="shared" si="11"/>
        <v>100</v>
      </c>
    </row>
    <row r="28" spans="1:12" ht="14.25">
      <c r="A28" s="86" t="s">
        <v>65</v>
      </c>
      <c r="B28" s="77" t="s">
        <v>64</v>
      </c>
      <c r="C28" s="106" t="s">
        <v>65</v>
      </c>
      <c r="D28" s="142">
        <f t="shared" si="3"/>
        <v>4.080384447356924</v>
      </c>
      <c r="E28" s="133">
        <f t="shared" si="4"/>
        <v>95.91961555264308</v>
      </c>
      <c r="F28" s="143">
        <f t="shared" si="5"/>
        <v>100</v>
      </c>
      <c r="G28" s="142">
        <f t="shared" si="6"/>
        <v>5.2656773575873626</v>
      </c>
      <c r="H28" s="133">
        <f t="shared" si="7"/>
        <v>94.73432264241264</v>
      </c>
      <c r="I28" s="143">
        <f t="shared" si="8"/>
        <v>100</v>
      </c>
      <c r="J28" s="134">
        <f t="shared" si="9"/>
        <v>4.179510789062812</v>
      </c>
      <c r="K28" s="133">
        <f t="shared" si="10"/>
        <v>95.82048921093718</v>
      </c>
      <c r="L28" s="132">
        <f t="shared" si="11"/>
        <v>100</v>
      </c>
    </row>
    <row r="29" spans="1:12" ht="14.25">
      <c r="A29" s="86" t="s">
        <v>65</v>
      </c>
      <c r="B29" s="77" t="s">
        <v>65</v>
      </c>
      <c r="C29" s="106" t="s">
        <v>64</v>
      </c>
      <c r="D29" s="142">
        <f t="shared" si="3"/>
        <v>2.5125341841385596</v>
      </c>
      <c r="E29" s="133">
        <f t="shared" si="4"/>
        <v>97.48746581586144</v>
      </c>
      <c r="F29" s="143">
        <f t="shared" si="5"/>
        <v>100</v>
      </c>
      <c r="G29" s="142">
        <f t="shared" si="6"/>
        <v>3.642172523961661</v>
      </c>
      <c r="H29" s="133">
        <f t="shared" si="7"/>
        <v>96.35782747603834</v>
      </c>
      <c r="I29" s="143">
        <f t="shared" si="8"/>
        <v>100</v>
      </c>
      <c r="J29" s="134">
        <f t="shared" si="9"/>
        <v>2.5607461343369056</v>
      </c>
      <c r="K29" s="133">
        <f t="shared" si="10"/>
        <v>97.43925386566309</v>
      </c>
      <c r="L29" s="132">
        <f t="shared" si="11"/>
        <v>100</v>
      </c>
    </row>
    <row r="30" spans="1:12" ht="14.25">
      <c r="A30" s="86" t="s">
        <v>65</v>
      </c>
      <c r="B30" s="77" t="s">
        <v>65</v>
      </c>
      <c r="C30" s="106" t="s">
        <v>65</v>
      </c>
      <c r="D30" s="142">
        <f t="shared" si="3"/>
        <v>0.9705868694246137</v>
      </c>
      <c r="E30" s="133">
        <f t="shared" si="4"/>
        <v>99.02941313057538</v>
      </c>
      <c r="F30" s="143">
        <f t="shared" si="5"/>
        <v>99.99999999999999</v>
      </c>
      <c r="G30" s="142">
        <f t="shared" si="6"/>
        <v>2.3449991117427604</v>
      </c>
      <c r="H30" s="133">
        <f t="shared" si="7"/>
        <v>97.65500088825723</v>
      </c>
      <c r="I30" s="143">
        <f t="shared" si="8"/>
        <v>100</v>
      </c>
      <c r="J30" s="134">
        <f t="shared" si="9"/>
        <v>1.0024907627342305</v>
      </c>
      <c r="K30" s="133">
        <f t="shared" si="10"/>
        <v>98.99750923726577</v>
      </c>
      <c r="L30" s="132">
        <f t="shared" si="11"/>
        <v>100</v>
      </c>
    </row>
    <row r="31" spans="1:12" s="27" customFormat="1" ht="14.25">
      <c r="A31" s="103"/>
      <c r="B31" s="103"/>
      <c r="C31" s="115" t="s">
        <v>0</v>
      </c>
      <c r="D31" s="144">
        <f t="shared" si="3"/>
        <v>1.9851526437047375</v>
      </c>
      <c r="E31" s="137">
        <f t="shared" si="4"/>
        <v>98.01484735629526</v>
      </c>
      <c r="F31" s="145">
        <f t="shared" si="5"/>
        <v>100</v>
      </c>
      <c r="G31" s="144">
        <f t="shared" si="6"/>
        <v>5.408311940609172</v>
      </c>
      <c r="H31" s="137">
        <f t="shared" si="7"/>
        <v>94.59168805939083</v>
      </c>
      <c r="I31" s="145">
        <f t="shared" si="8"/>
        <v>100</v>
      </c>
      <c r="J31" s="138">
        <f t="shared" si="9"/>
        <v>2.2367981475200382</v>
      </c>
      <c r="K31" s="137">
        <f t="shared" si="10"/>
        <v>97.76320185247997</v>
      </c>
      <c r="L31" s="136">
        <f t="shared" si="11"/>
        <v>100</v>
      </c>
    </row>
    <row r="33" ht="14.25">
      <c r="A33" s="181"/>
    </row>
  </sheetData>
  <sheetProtection/>
  <mergeCells count="12">
    <mergeCell ref="H5:K5"/>
    <mergeCell ref="L5:O5"/>
    <mergeCell ref="A21:C21"/>
    <mergeCell ref="A18:L18"/>
    <mergeCell ref="A19:L19"/>
    <mergeCell ref="A3:O3"/>
    <mergeCell ref="A2:O2"/>
    <mergeCell ref="A5:C5"/>
    <mergeCell ref="D21:F21"/>
    <mergeCell ref="G21:I21"/>
    <mergeCell ref="J21:L21"/>
    <mergeCell ref="D5:G5"/>
  </mergeCells>
  <printOptions/>
  <pageMargins left="0.7086614173228347" right="0.7086614173228347" top="0.7480314960629921" bottom="0.7480314960629921" header="0.31496062992125984" footer="0.31496062992125984"/>
  <pageSetup horizontalDpi="600" verticalDpi="600" orientation="landscape" paperSize="9" scale="90" r:id="rId1"/>
  <headerFooter>
    <oddFooter>&amp;R&amp;A</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A42" sqref="A42"/>
    </sheetView>
  </sheetViews>
  <sheetFormatPr defaultColWidth="9.140625" defaultRowHeight="15"/>
  <sheetData/>
  <sheetProtection/>
  <printOptions/>
  <pageMargins left="0.7086614173228347" right="0.7086614173228347" top="0.15748031496062992" bottom="0.15748031496062992" header="0.31496062992125984" footer="0.31496062992125984"/>
  <pageSetup fitToHeight="1" fitToWidth="1"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Q56"/>
  <sheetViews>
    <sheetView zoomScalePageLayoutView="0" workbookViewId="0" topLeftCell="A1">
      <selection activeCell="A58" sqref="A58"/>
    </sheetView>
  </sheetViews>
  <sheetFormatPr defaultColWidth="9.140625" defaultRowHeight="15"/>
  <cols>
    <col min="1" max="1" width="23.28125" style="1" customWidth="1"/>
    <col min="2" max="3" width="7.57421875" style="0" customWidth="1"/>
    <col min="4" max="4" width="7.57421875" style="2" customWidth="1"/>
    <col min="5" max="6" width="7.57421875" style="0" customWidth="1"/>
    <col min="7" max="7" width="7.57421875" style="2" customWidth="1"/>
    <col min="8" max="9" width="7.57421875" style="0" customWidth="1"/>
    <col min="10" max="10" width="7.57421875" style="2" customWidth="1"/>
    <col min="11" max="11" width="2.28125" style="2" customWidth="1"/>
    <col min="12" max="13" width="8.8515625" style="0" customWidth="1"/>
    <col min="14" max="14" width="8.28125" style="2" customWidth="1"/>
  </cols>
  <sheetData>
    <row r="1" ht="14.25">
      <c r="A1" s="1" t="s">
        <v>84</v>
      </c>
    </row>
    <row r="2" spans="1:14" s="3" customFormat="1" ht="12.75">
      <c r="A2" s="194" t="s">
        <v>21</v>
      </c>
      <c r="B2" s="194"/>
      <c r="C2" s="194"/>
      <c r="D2" s="194"/>
      <c r="E2" s="194"/>
      <c r="F2" s="194"/>
      <c r="G2" s="194"/>
      <c r="H2" s="194"/>
      <c r="I2" s="194"/>
      <c r="J2" s="194"/>
      <c r="K2" s="194"/>
      <c r="L2" s="194"/>
      <c r="M2" s="194"/>
      <c r="N2" s="194"/>
    </row>
    <row r="3" spans="1:14" s="3" customFormat="1" ht="12.75">
      <c r="A3" s="194" t="s">
        <v>85</v>
      </c>
      <c r="B3" s="194"/>
      <c r="C3" s="194"/>
      <c r="D3" s="194"/>
      <c r="E3" s="194"/>
      <c r="F3" s="194"/>
      <c r="G3" s="194"/>
      <c r="H3" s="194"/>
      <c r="I3" s="194"/>
      <c r="J3" s="194"/>
      <c r="K3" s="194"/>
      <c r="L3" s="194"/>
      <c r="M3" s="194"/>
      <c r="N3" s="194"/>
    </row>
    <row r="4" ht="15" thickBot="1"/>
    <row r="5" spans="1:14" ht="27" customHeight="1">
      <c r="A5" s="4"/>
      <c r="B5" s="195" t="s">
        <v>28</v>
      </c>
      <c r="C5" s="196"/>
      <c r="D5" s="196"/>
      <c r="E5" s="195" t="s">
        <v>16</v>
      </c>
      <c r="F5" s="196"/>
      <c r="G5" s="197"/>
      <c r="H5" s="195" t="s">
        <v>17</v>
      </c>
      <c r="I5" s="196"/>
      <c r="J5" s="197"/>
      <c r="K5" s="52"/>
      <c r="L5" s="192" t="s">
        <v>86</v>
      </c>
      <c r="M5" s="193"/>
      <c r="N5" s="193"/>
    </row>
    <row r="6" spans="1:14" ht="14.25">
      <c r="A6" s="5"/>
      <c r="B6" s="6" t="s">
        <v>1</v>
      </c>
      <c r="C6" s="7" t="s">
        <v>2</v>
      </c>
      <c r="D6" s="7" t="s">
        <v>0</v>
      </c>
      <c r="E6" s="6" t="s">
        <v>1</v>
      </c>
      <c r="F6" s="7" t="s">
        <v>2</v>
      </c>
      <c r="G6" s="7" t="s">
        <v>0</v>
      </c>
      <c r="H6" s="6" t="s">
        <v>1</v>
      </c>
      <c r="I6" s="7" t="s">
        <v>2</v>
      </c>
      <c r="J6" s="44" t="s">
        <v>0</v>
      </c>
      <c r="K6" s="7"/>
      <c r="L6" s="6" t="s">
        <v>1</v>
      </c>
      <c r="M6" s="7" t="s">
        <v>2</v>
      </c>
      <c r="N6" s="7" t="s">
        <v>0</v>
      </c>
    </row>
    <row r="7" spans="1:13" s="2" customFormat="1" ht="14.25">
      <c r="A7" s="8" t="s">
        <v>3</v>
      </c>
      <c r="B7" s="9"/>
      <c r="C7" s="10"/>
      <c r="E7" s="9"/>
      <c r="F7" s="10"/>
      <c r="H7" s="11"/>
      <c r="I7" s="12"/>
      <c r="J7" s="25"/>
      <c r="L7" s="11"/>
      <c r="M7" s="12"/>
    </row>
    <row r="8" spans="1:14" ht="14.25">
      <c r="A8" s="2" t="s">
        <v>4</v>
      </c>
      <c r="B8" s="31">
        <v>1434</v>
      </c>
      <c r="C8" s="32">
        <v>1265</v>
      </c>
      <c r="D8" s="32">
        <v>2699</v>
      </c>
      <c r="E8" s="31">
        <v>1833</v>
      </c>
      <c r="F8" s="32">
        <v>1701</v>
      </c>
      <c r="G8" s="32">
        <v>3534</v>
      </c>
      <c r="H8" s="31">
        <v>1571</v>
      </c>
      <c r="I8" s="32">
        <v>1482</v>
      </c>
      <c r="J8" s="56">
        <v>3053</v>
      </c>
      <c r="K8" s="32"/>
      <c r="L8" s="31">
        <v>5595</v>
      </c>
      <c r="M8" s="32">
        <v>5188</v>
      </c>
      <c r="N8" s="32">
        <v>10783</v>
      </c>
    </row>
    <row r="9" spans="1:14" ht="14.25">
      <c r="A9" s="2" t="s">
        <v>5</v>
      </c>
      <c r="B9" s="31">
        <v>3833</v>
      </c>
      <c r="C9" s="33">
        <v>4043</v>
      </c>
      <c r="D9" s="32">
        <v>7876</v>
      </c>
      <c r="E9" s="31">
        <v>4144</v>
      </c>
      <c r="F9" s="33">
        <v>4329</v>
      </c>
      <c r="G9" s="32">
        <v>8473</v>
      </c>
      <c r="H9" s="31">
        <v>4101</v>
      </c>
      <c r="I9" s="32">
        <v>4247</v>
      </c>
      <c r="J9" s="56">
        <v>8348</v>
      </c>
      <c r="K9" s="32"/>
      <c r="L9" s="31">
        <v>21891</v>
      </c>
      <c r="M9" s="33">
        <v>21495</v>
      </c>
      <c r="N9" s="32">
        <v>43386</v>
      </c>
    </row>
    <row r="10" spans="1:14" ht="14.25">
      <c r="A10" s="2" t="s">
        <v>6</v>
      </c>
      <c r="B10" s="31">
        <v>0</v>
      </c>
      <c r="C10" s="34">
        <v>0</v>
      </c>
      <c r="D10" s="35">
        <v>0</v>
      </c>
      <c r="E10" s="36">
        <v>0</v>
      </c>
      <c r="F10" s="34">
        <v>0</v>
      </c>
      <c r="G10" s="35">
        <v>0</v>
      </c>
      <c r="H10" s="36">
        <v>0</v>
      </c>
      <c r="I10" s="35">
        <v>0</v>
      </c>
      <c r="J10" s="57">
        <v>0</v>
      </c>
      <c r="K10" s="35"/>
      <c r="L10" s="36">
        <v>0</v>
      </c>
      <c r="M10" s="34">
        <v>0</v>
      </c>
      <c r="N10" s="35">
        <v>0</v>
      </c>
    </row>
    <row r="11" spans="1:14" ht="14.25">
      <c r="A11" s="2" t="s">
        <v>7</v>
      </c>
      <c r="B11" s="31">
        <v>3316</v>
      </c>
      <c r="C11" s="34">
        <v>3065</v>
      </c>
      <c r="D11" s="35">
        <v>6381</v>
      </c>
      <c r="E11" s="36">
        <v>3901</v>
      </c>
      <c r="F11" s="34">
        <v>3649</v>
      </c>
      <c r="G11" s="35">
        <v>7550</v>
      </c>
      <c r="H11" s="36">
        <v>3167</v>
      </c>
      <c r="I11" s="35">
        <v>2898</v>
      </c>
      <c r="J11" s="57">
        <v>6065</v>
      </c>
      <c r="K11" s="35"/>
      <c r="L11" s="36">
        <v>11600</v>
      </c>
      <c r="M11" s="34">
        <v>10877</v>
      </c>
      <c r="N11" s="35">
        <v>22477</v>
      </c>
    </row>
    <row r="12" spans="1:17" s="14" customFormat="1" ht="14.25">
      <c r="A12" s="14" t="s">
        <v>0</v>
      </c>
      <c r="B12" s="15">
        <v>8583</v>
      </c>
      <c r="C12" s="16">
        <v>8373</v>
      </c>
      <c r="D12" s="16">
        <v>16956</v>
      </c>
      <c r="E12" s="17">
        <v>9878</v>
      </c>
      <c r="F12" s="16">
        <v>9679</v>
      </c>
      <c r="G12" s="16">
        <v>19557</v>
      </c>
      <c r="H12" s="17">
        <v>8839</v>
      </c>
      <c r="I12" s="16">
        <v>8627</v>
      </c>
      <c r="J12" s="58">
        <v>17466</v>
      </c>
      <c r="K12" s="16"/>
      <c r="L12" s="17">
        <v>39086</v>
      </c>
      <c r="M12" s="16">
        <v>37560</v>
      </c>
      <c r="N12" s="16">
        <v>76646</v>
      </c>
      <c r="O12"/>
      <c r="P12"/>
      <c r="Q12"/>
    </row>
    <row r="13" spans="1:17" s="2" customFormat="1" ht="14.25">
      <c r="A13" s="1" t="s">
        <v>8</v>
      </c>
      <c r="B13" s="31"/>
      <c r="C13" s="35"/>
      <c r="D13" s="35"/>
      <c r="E13" s="36"/>
      <c r="F13" s="35"/>
      <c r="G13" s="35"/>
      <c r="H13" s="36"/>
      <c r="I13" s="35"/>
      <c r="J13" s="57"/>
      <c r="K13" s="35"/>
      <c r="L13" s="36"/>
      <c r="M13" s="35"/>
      <c r="N13" s="35"/>
      <c r="O13"/>
      <c r="P13"/>
      <c r="Q13"/>
    </row>
    <row r="14" spans="1:17" ht="14.25">
      <c r="A14" s="2" t="s">
        <v>4</v>
      </c>
      <c r="B14" s="31">
        <v>955</v>
      </c>
      <c r="C14" s="35">
        <v>934</v>
      </c>
      <c r="D14" s="35">
        <v>1889</v>
      </c>
      <c r="E14" s="36">
        <v>714</v>
      </c>
      <c r="F14" s="35">
        <v>693</v>
      </c>
      <c r="G14" s="35">
        <v>1407</v>
      </c>
      <c r="H14" s="36">
        <v>672</v>
      </c>
      <c r="I14" s="35">
        <v>663</v>
      </c>
      <c r="J14" s="57">
        <v>1335</v>
      </c>
      <c r="K14" s="35"/>
      <c r="L14" s="36">
        <v>3337</v>
      </c>
      <c r="M14" s="35">
        <v>3065</v>
      </c>
      <c r="N14" s="35">
        <v>6402</v>
      </c>
      <c r="O14" s="14"/>
      <c r="P14" s="14"/>
      <c r="Q14" s="14"/>
    </row>
    <row r="15" spans="1:17" ht="14.25">
      <c r="A15" s="2" t="s">
        <v>5</v>
      </c>
      <c r="B15" s="31">
        <v>2640</v>
      </c>
      <c r="C15" s="34">
        <v>2524</v>
      </c>
      <c r="D15" s="35">
        <v>5164</v>
      </c>
      <c r="E15" s="36">
        <v>1415</v>
      </c>
      <c r="F15" s="34">
        <v>1406</v>
      </c>
      <c r="G15" s="35">
        <v>2821</v>
      </c>
      <c r="H15" s="36">
        <v>1342</v>
      </c>
      <c r="I15" s="35">
        <v>1246</v>
      </c>
      <c r="J15" s="57">
        <v>2588</v>
      </c>
      <c r="K15" s="35"/>
      <c r="L15" s="36">
        <v>11720</v>
      </c>
      <c r="M15" s="34">
        <v>11095</v>
      </c>
      <c r="N15" s="35">
        <v>22815</v>
      </c>
      <c r="O15" s="2"/>
      <c r="P15" s="2"/>
      <c r="Q15" s="2"/>
    </row>
    <row r="16" spans="1:17" ht="14.25">
      <c r="A16" s="2" t="s">
        <v>6</v>
      </c>
      <c r="B16" s="31">
        <v>0</v>
      </c>
      <c r="C16" s="34">
        <v>0</v>
      </c>
      <c r="D16" s="35">
        <v>0</v>
      </c>
      <c r="E16" s="36">
        <v>0</v>
      </c>
      <c r="F16" s="34">
        <v>0</v>
      </c>
      <c r="G16" s="35">
        <v>0</v>
      </c>
      <c r="H16" s="36">
        <v>0</v>
      </c>
      <c r="I16" s="35">
        <v>0</v>
      </c>
      <c r="J16" s="57">
        <v>0</v>
      </c>
      <c r="K16" s="35"/>
      <c r="L16" s="36">
        <v>0</v>
      </c>
      <c r="M16" s="34">
        <v>0</v>
      </c>
      <c r="N16" s="35">
        <v>0</v>
      </c>
      <c r="O16" s="2"/>
      <c r="P16" s="2"/>
      <c r="Q16" s="2"/>
    </row>
    <row r="17" spans="1:14" ht="14.25">
      <c r="A17" s="2" t="s">
        <v>7</v>
      </c>
      <c r="B17" s="31">
        <v>1750</v>
      </c>
      <c r="C17" s="34">
        <v>1589</v>
      </c>
      <c r="D17" s="35">
        <v>3339</v>
      </c>
      <c r="E17" s="36">
        <v>847</v>
      </c>
      <c r="F17" s="34">
        <v>748</v>
      </c>
      <c r="G17" s="35">
        <v>1595</v>
      </c>
      <c r="H17" s="36">
        <v>767</v>
      </c>
      <c r="I17" s="35">
        <v>703</v>
      </c>
      <c r="J17" s="57">
        <v>1470</v>
      </c>
      <c r="K17" s="35"/>
      <c r="L17" s="36">
        <v>6446</v>
      </c>
      <c r="M17" s="34">
        <v>6105</v>
      </c>
      <c r="N17" s="35">
        <v>12551</v>
      </c>
    </row>
    <row r="18" spans="1:17" s="14" customFormat="1" ht="14.25">
      <c r="A18" s="14" t="s">
        <v>0</v>
      </c>
      <c r="B18" s="15">
        <v>5345</v>
      </c>
      <c r="C18" s="16">
        <v>5047</v>
      </c>
      <c r="D18" s="16">
        <v>10392</v>
      </c>
      <c r="E18" s="17">
        <v>2976</v>
      </c>
      <c r="F18" s="16">
        <v>2847</v>
      </c>
      <c r="G18" s="16">
        <v>5823</v>
      </c>
      <c r="H18" s="17">
        <v>2781</v>
      </c>
      <c r="I18" s="16">
        <v>2612</v>
      </c>
      <c r="J18" s="58">
        <v>5393</v>
      </c>
      <c r="K18" s="16"/>
      <c r="L18" s="17">
        <v>21503</v>
      </c>
      <c r="M18" s="16">
        <v>20265</v>
      </c>
      <c r="N18" s="16">
        <v>41768</v>
      </c>
      <c r="O18"/>
      <c r="P18"/>
      <c r="Q18"/>
    </row>
    <row r="19" spans="1:17" s="2" customFormat="1" ht="14.25">
      <c r="A19" s="1" t="s">
        <v>9</v>
      </c>
      <c r="B19" s="31"/>
      <c r="C19" s="35"/>
      <c r="D19" s="35"/>
      <c r="E19" s="36"/>
      <c r="F19" s="35"/>
      <c r="G19" s="35"/>
      <c r="H19" s="36"/>
      <c r="I19" s="35"/>
      <c r="J19" s="57"/>
      <c r="K19" s="35"/>
      <c r="L19" s="36"/>
      <c r="M19" s="35"/>
      <c r="N19" s="35"/>
      <c r="O19"/>
      <c r="P19"/>
      <c r="Q19"/>
    </row>
    <row r="20" spans="1:14" ht="14.25">
      <c r="A20" s="2" t="s">
        <v>4</v>
      </c>
      <c r="B20" s="31">
        <v>1179</v>
      </c>
      <c r="C20" s="35">
        <v>1214</v>
      </c>
      <c r="D20" s="35">
        <v>2393</v>
      </c>
      <c r="E20" s="36">
        <v>548</v>
      </c>
      <c r="F20" s="35">
        <v>532</v>
      </c>
      <c r="G20" s="35">
        <v>1080</v>
      </c>
      <c r="H20" s="36">
        <v>549</v>
      </c>
      <c r="I20" s="35">
        <v>542</v>
      </c>
      <c r="J20" s="57">
        <v>1091</v>
      </c>
      <c r="K20" s="35"/>
      <c r="L20" s="36">
        <v>1827</v>
      </c>
      <c r="M20" s="35">
        <v>1824</v>
      </c>
      <c r="N20" s="35">
        <v>3651</v>
      </c>
    </row>
    <row r="21" spans="1:14" ht="14.25">
      <c r="A21" s="2" t="s">
        <v>5</v>
      </c>
      <c r="B21" s="31">
        <v>1972</v>
      </c>
      <c r="C21" s="34">
        <v>1898</v>
      </c>
      <c r="D21" s="35">
        <v>3870</v>
      </c>
      <c r="E21" s="36">
        <v>905</v>
      </c>
      <c r="F21" s="34">
        <v>864</v>
      </c>
      <c r="G21" s="35">
        <v>1769</v>
      </c>
      <c r="H21" s="36">
        <v>840</v>
      </c>
      <c r="I21" s="35">
        <v>848</v>
      </c>
      <c r="J21" s="57">
        <v>1688</v>
      </c>
      <c r="K21" s="35"/>
      <c r="L21" s="36">
        <v>2826</v>
      </c>
      <c r="M21" s="34">
        <v>2711</v>
      </c>
      <c r="N21" s="35">
        <v>5537</v>
      </c>
    </row>
    <row r="22" spans="1:17" ht="14.25">
      <c r="A22" s="2" t="s">
        <v>7</v>
      </c>
      <c r="B22" s="31">
        <v>1373</v>
      </c>
      <c r="C22" s="34">
        <v>1259</v>
      </c>
      <c r="D22" s="35">
        <v>2632</v>
      </c>
      <c r="E22" s="36">
        <v>748</v>
      </c>
      <c r="F22" s="34">
        <v>643</v>
      </c>
      <c r="G22" s="35">
        <v>1391</v>
      </c>
      <c r="H22" s="36">
        <v>724</v>
      </c>
      <c r="I22" s="35">
        <v>665</v>
      </c>
      <c r="J22" s="57">
        <v>1389</v>
      </c>
      <c r="K22" s="35"/>
      <c r="L22" s="36">
        <v>1721</v>
      </c>
      <c r="M22" s="34">
        <v>1590</v>
      </c>
      <c r="N22" s="35">
        <v>3311</v>
      </c>
      <c r="O22" s="14"/>
      <c r="P22" s="14"/>
      <c r="Q22" s="14"/>
    </row>
    <row r="23" spans="1:17" s="14" customFormat="1" ht="14.25">
      <c r="A23" s="14" t="s">
        <v>0</v>
      </c>
      <c r="B23" s="15">
        <v>4524</v>
      </c>
      <c r="C23" s="16">
        <v>4371</v>
      </c>
      <c r="D23" s="16">
        <v>8895</v>
      </c>
      <c r="E23" s="17">
        <v>2201</v>
      </c>
      <c r="F23" s="16">
        <v>2039</v>
      </c>
      <c r="G23" s="16">
        <v>4240</v>
      </c>
      <c r="H23" s="17">
        <v>2113</v>
      </c>
      <c r="I23" s="16">
        <v>2055</v>
      </c>
      <c r="J23" s="58">
        <v>4168</v>
      </c>
      <c r="K23" s="16"/>
      <c r="L23" s="17">
        <v>6374</v>
      </c>
      <c r="M23" s="16">
        <v>6125</v>
      </c>
      <c r="N23" s="16">
        <v>12499</v>
      </c>
      <c r="O23" s="2"/>
      <c r="P23" s="2"/>
      <c r="Q23" s="2"/>
    </row>
    <row r="24" spans="1:17" s="2" customFormat="1" ht="14.25">
      <c r="A24" s="1" t="s">
        <v>10</v>
      </c>
      <c r="B24" s="31"/>
      <c r="C24" s="35"/>
      <c r="D24" s="35"/>
      <c r="E24" s="36"/>
      <c r="F24" s="35"/>
      <c r="G24" s="35"/>
      <c r="H24" s="36"/>
      <c r="I24" s="35"/>
      <c r="J24" s="57"/>
      <c r="K24" s="35"/>
      <c r="L24" s="36"/>
      <c r="M24" s="35"/>
      <c r="N24" s="35"/>
      <c r="O24"/>
      <c r="P24"/>
      <c r="Q24"/>
    </row>
    <row r="25" spans="1:14" ht="14.25">
      <c r="A25" s="2" t="s">
        <v>4</v>
      </c>
      <c r="B25" s="31">
        <v>586</v>
      </c>
      <c r="C25" s="35">
        <v>535</v>
      </c>
      <c r="D25" s="35">
        <v>1121</v>
      </c>
      <c r="E25" s="36">
        <v>966</v>
      </c>
      <c r="F25" s="35">
        <v>857</v>
      </c>
      <c r="G25" s="35">
        <v>1823</v>
      </c>
      <c r="H25" s="36">
        <v>804</v>
      </c>
      <c r="I25" s="35">
        <v>702</v>
      </c>
      <c r="J25" s="57">
        <v>1506</v>
      </c>
      <c r="K25" s="35"/>
      <c r="L25" s="36">
        <v>2993</v>
      </c>
      <c r="M25" s="35">
        <v>2786</v>
      </c>
      <c r="N25" s="35">
        <v>5779</v>
      </c>
    </row>
    <row r="26" spans="1:14" ht="14.25">
      <c r="A26" s="2" t="s">
        <v>5</v>
      </c>
      <c r="B26" s="31">
        <v>1519</v>
      </c>
      <c r="C26" s="34">
        <v>1417</v>
      </c>
      <c r="D26" s="35">
        <v>2936</v>
      </c>
      <c r="E26" s="36">
        <v>2344</v>
      </c>
      <c r="F26" s="34">
        <v>2249</v>
      </c>
      <c r="G26" s="35">
        <v>4593</v>
      </c>
      <c r="H26" s="36">
        <v>2297</v>
      </c>
      <c r="I26" s="35">
        <v>2188</v>
      </c>
      <c r="J26" s="57">
        <v>4485</v>
      </c>
      <c r="K26" s="35"/>
      <c r="L26" s="36">
        <v>16281</v>
      </c>
      <c r="M26" s="34">
        <v>15729</v>
      </c>
      <c r="N26" s="35">
        <v>32010</v>
      </c>
    </row>
    <row r="27" spans="1:17" ht="14.25">
      <c r="A27" s="2" t="s">
        <v>6</v>
      </c>
      <c r="B27" s="31">
        <v>0</v>
      </c>
      <c r="C27" s="34">
        <v>0</v>
      </c>
      <c r="D27" s="35">
        <v>0</v>
      </c>
      <c r="E27" s="36">
        <v>0</v>
      </c>
      <c r="F27" s="34">
        <v>0</v>
      </c>
      <c r="G27" s="35">
        <v>0</v>
      </c>
      <c r="H27" s="36">
        <v>0</v>
      </c>
      <c r="I27" s="35">
        <v>0</v>
      </c>
      <c r="J27" s="57">
        <v>0</v>
      </c>
      <c r="K27" s="35"/>
      <c r="L27" s="36">
        <v>0</v>
      </c>
      <c r="M27" s="34">
        <v>0</v>
      </c>
      <c r="N27" s="35">
        <v>0</v>
      </c>
      <c r="O27" s="14"/>
      <c r="P27" s="14"/>
      <c r="Q27" s="14"/>
    </row>
    <row r="28" spans="1:17" ht="14.25">
      <c r="A28" s="2" t="s">
        <v>7</v>
      </c>
      <c r="B28" s="31">
        <v>234</v>
      </c>
      <c r="C28" s="34">
        <v>230</v>
      </c>
      <c r="D28" s="35">
        <v>464</v>
      </c>
      <c r="E28" s="36">
        <v>483</v>
      </c>
      <c r="F28" s="34">
        <v>445</v>
      </c>
      <c r="G28" s="35">
        <v>928</v>
      </c>
      <c r="H28" s="36">
        <v>462</v>
      </c>
      <c r="I28" s="35">
        <v>421</v>
      </c>
      <c r="J28" s="57">
        <v>883</v>
      </c>
      <c r="K28" s="35"/>
      <c r="L28" s="36">
        <v>2919</v>
      </c>
      <c r="M28" s="34">
        <v>2683</v>
      </c>
      <c r="N28" s="35">
        <v>5602</v>
      </c>
      <c r="O28" s="2"/>
      <c r="P28" s="2"/>
      <c r="Q28" s="2"/>
    </row>
    <row r="29" spans="1:17" s="14" customFormat="1" ht="14.25">
      <c r="A29" s="14" t="s">
        <v>0</v>
      </c>
      <c r="B29" s="15">
        <v>2339</v>
      </c>
      <c r="C29" s="16">
        <v>2182</v>
      </c>
      <c r="D29" s="16">
        <v>4521</v>
      </c>
      <c r="E29" s="17">
        <v>3793</v>
      </c>
      <c r="F29" s="16">
        <v>3551</v>
      </c>
      <c r="G29" s="16">
        <v>7344</v>
      </c>
      <c r="H29" s="17">
        <v>3563</v>
      </c>
      <c r="I29" s="16">
        <v>3311</v>
      </c>
      <c r="J29" s="58">
        <v>6874</v>
      </c>
      <c r="K29" s="16"/>
      <c r="L29" s="17">
        <v>22193</v>
      </c>
      <c r="M29" s="16">
        <v>21198</v>
      </c>
      <c r="N29" s="16">
        <v>43391</v>
      </c>
      <c r="O29"/>
      <c r="P29"/>
      <c r="Q29"/>
    </row>
    <row r="30" spans="1:17" s="2" customFormat="1" ht="14.25">
      <c r="A30" s="1" t="s">
        <v>11</v>
      </c>
      <c r="B30" s="31"/>
      <c r="C30" s="35"/>
      <c r="D30" s="35"/>
      <c r="E30" s="36"/>
      <c r="F30" s="35"/>
      <c r="G30" s="35"/>
      <c r="H30" s="36"/>
      <c r="I30" s="35"/>
      <c r="J30" s="57"/>
      <c r="K30" s="35"/>
      <c r="L30" s="36"/>
      <c r="M30" s="35"/>
      <c r="N30" s="35"/>
      <c r="O30"/>
      <c r="P30"/>
      <c r="Q30"/>
    </row>
    <row r="31" spans="1:14" ht="14.25">
      <c r="A31" s="2" t="s">
        <v>4</v>
      </c>
      <c r="B31" s="31">
        <v>900</v>
      </c>
      <c r="C31" s="35">
        <v>878</v>
      </c>
      <c r="D31" s="35">
        <v>1778</v>
      </c>
      <c r="E31" s="36">
        <v>1292</v>
      </c>
      <c r="F31" s="35">
        <v>1178</v>
      </c>
      <c r="G31" s="35">
        <v>2470</v>
      </c>
      <c r="H31" s="36">
        <v>1097</v>
      </c>
      <c r="I31" s="35">
        <v>1046</v>
      </c>
      <c r="J31" s="57">
        <v>2143</v>
      </c>
      <c r="K31" s="35"/>
      <c r="L31" s="36">
        <v>4473</v>
      </c>
      <c r="M31" s="35">
        <v>4140</v>
      </c>
      <c r="N31" s="35">
        <v>8613</v>
      </c>
    </row>
    <row r="32" spans="1:14" ht="14.25">
      <c r="A32" s="2" t="s">
        <v>5</v>
      </c>
      <c r="B32" s="31">
        <v>2890</v>
      </c>
      <c r="C32" s="34">
        <v>2743</v>
      </c>
      <c r="D32" s="35">
        <v>5633</v>
      </c>
      <c r="E32" s="36">
        <v>3453</v>
      </c>
      <c r="F32" s="34">
        <v>3317</v>
      </c>
      <c r="G32" s="35">
        <v>6770</v>
      </c>
      <c r="H32" s="36">
        <v>3131</v>
      </c>
      <c r="I32" s="35">
        <v>3004</v>
      </c>
      <c r="J32" s="57">
        <v>6135</v>
      </c>
      <c r="K32" s="35"/>
      <c r="L32" s="36">
        <v>19829</v>
      </c>
      <c r="M32" s="34">
        <v>19002</v>
      </c>
      <c r="N32" s="35">
        <v>38831</v>
      </c>
    </row>
    <row r="33" spans="1:17" ht="14.25">
      <c r="A33" s="2" t="s">
        <v>6</v>
      </c>
      <c r="B33" s="31">
        <v>0</v>
      </c>
      <c r="C33" s="34">
        <v>0</v>
      </c>
      <c r="D33" s="35">
        <v>0</v>
      </c>
      <c r="E33" s="36">
        <v>0</v>
      </c>
      <c r="F33" s="34">
        <v>0</v>
      </c>
      <c r="G33" s="35">
        <v>0</v>
      </c>
      <c r="H33" s="36">
        <v>0</v>
      </c>
      <c r="I33" s="35">
        <v>0</v>
      </c>
      <c r="J33" s="57">
        <v>0</v>
      </c>
      <c r="K33" s="35"/>
      <c r="L33" s="36">
        <v>0</v>
      </c>
      <c r="M33" s="34">
        <v>0</v>
      </c>
      <c r="N33" s="35">
        <v>0</v>
      </c>
      <c r="O33" s="14"/>
      <c r="P33" s="14"/>
      <c r="Q33" s="14"/>
    </row>
    <row r="34" spans="1:17" ht="14.25">
      <c r="A34" s="2" t="s">
        <v>7</v>
      </c>
      <c r="B34" s="31">
        <v>1122</v>
      </c>
      <c r="C34" s="34">
        <v>1106</v>
      </c>
      <c r="D34" s="35">
        <v>2228</v>
      </c>
      <c r="E34" s="36">
        <v>1380</v>
      </c>
      <c r="F34" s="34">
        <v>1374</v>
      </c>
      <c r="G34" s="35">
        <v>2754</v>
      </c>
      <c r="H34" s="36">
        <v>1173</v>
      </c>
      <c r="I34" s="35">
        <v>1136</v>
      </c>
      <c r="J34" s="57">
        <v>2309</v>
      </c>
      <c r="K34" s="35"/>
      <c r="L34" s="36">
        <v>6697</v>
      </c>
      <c r="M34" s="34">
        <v>6523</v>
      </c>
      <c r="N34" s="35">
        <v>13220</v>
      </c>
      <c r="O34" s="2"/>
      <c r="P34" s="2"/>
      <c r="Q34" s="2"/>
    </row>
    <row r="35" spans="1:17" s="14" customFormat="1" ht="14.25">
      <c r="A35" s="14" t="s">
        <v>0</v>
      </c>
      <c r="B35" s="15">
        <v>4912</v>
      </c>
      <c r="C35" s="16">
        <v>4727</v>
      </c>
      <c r="D35" s="16">
        <v>9639</v>
      </c>
      <c r="E35" s="17">
        <v>6125</v>
      </c>
      <c r="F35" s="16">
        <v>5869</v>
      </c>
      <c r="G35" s="16">
        <v>11994</v>
      </c>
      <c r="H35" s="17">
        <v>5401</v>
      </c>
      <c r="I35" s="16">
        <v>5186</v>
      </c>
      <c r="J35" s="58">
        <v>10587</v>
      </c>
      <c r="K35" s="16"/>
      <c r="L35" s="17">
        <v>30999</v>
      </c>
      <c r="M35" s="16">
        <v>29665</v>
      </c>
      <c r="N35" s="16">
        <v>60664</v>
      </c>
      <c r="O35"/>
      <c r="P35"/>
      <c r="Q35"/>
    </row>
    <row r="36" spans="1:17" s="2" customFormat="1" ht="14.25">
      <c r="A36" s="1" t="s">
        <v>12</v>
      </c>
      <c r="B36" s="31"/>
      <c r="C36" s="35"/>
      <c r="D36" s="35"/>
      <c r="E36" s="36"/>
      <c r="F36" s="35"/>
      <c r="G36" s="35"/>
      <c r="H36" s="36"/>
      <c r="I36" s="35"/>
      <c r="J36" s="57"/>
      <c r="K36" s="35"/>
      <c r="L36" s="36"/>
      <c r="M36" s="35"/>
      <c r="N36" s="35"/>
      <c r="O36"/>
      <c r="P36"/>
      <c r="Q36"/>
    </row>
    <row r="37" spans="1:14" ht="14.25">
      <c r="A37" s="2" t="s">
        <v>4</v>
      </c>
      <c r="B37" s="31">
        <v>11</v>
      </c>
      <c r="C37" s="35">
        <v>15</v>
      </c>
      <c r="D37" s="35">
        <v>26</v>
      </c>
      <c r="E37" s="36">
        <v>3</v>
      </c>
      <c r="F37" s="35">
        <v>6</v>
      </c>
      <c r="G37" s="35">
        <v>9</v>
      </c>
      <c r="H37" s="36">
        <v>3</v>
      </c>
      <c r="I37" s="35">
        <v>5</v>
      </c>
      <c r="J37" s="57">
        <v>8</v>
      </c>
      <c r="K37" s="35"/>
      <c r="L37" s="36">
        <v>18</v>
      </c>
      <c r="M37" s="35">
        <v>24</v>
      </c>
      <c r="N37" s="35">
        <v>42</v>
      </c>
    </row>
    <row r="38" spans="1:17" s="14" customFormat="1" ht="14.25">
      <c r="A38" s="14" t="s">
        <v>0</v>
      </c>
      <c r="B38" s="15">
        <v>11</v>
      </c>
      <c r="C38" s="16">
        <v>15</v>
      </c>
      <c r="D38" s="16">
        <v>26</v>
      </c>
      <c r="E38" s="17">
        <v>3</v>
      </c>
      <c r="F38" s="16">
        <v>6</v>
      </c>
      <c r="G38" s="16">
        <v>9</v>
      </c>
      <c r="H38" s="17">
        <v>3</v>
      </c>
      <c r="I38" s="16">
        <v>5</v>
      </c>
      <c r="J38" s="58">
        <v>8</v>
      </c>
      <c r="K38" s="16"/>
      <c r="L38" s="17">
        <v>18</v>
      </c>
      <c r="M38" s="16">
        <v>24</v>
      </c>
      <c r="N38" s="16">
        <v>42</v>
      </c>
      <c r="O38"/>
      <c r="P38"/>
      <c r="Q38"/>
    </row>
    <row r="39" spans="1:17" s="2" customFormat="1" ht="14.25">
      <c r="A39" s="1" t="s">
        <v>13</v>
      </c>
      <c r="B39" s="31"/>
      <c r="C39" s="35"/>
      <c r="D39" s="35"/>
      <c r="E39" s="36"/>
      <c r="F39" s="35"/>
      <c r="G39" s="35"/>
      <c r="H39" s="36"/>
      <c r="I39" s="35"/>
      <c r="J39" s="57"/>
      <c r="K39" s="35"/>
      <c r="L39" s="36"/>
      <c r="M39" s="35"/>
      <c r="N39" s="35"/>
      <c r="O39" s="14"/>
      <c r="P39" s="14"/>
      <c r="Q39" s="14"/>
    </row>
    <row r="40" spans="1:17" ht="14.25">
      <c r="A40" s="2" t="s">
        <v>4</v>
      </c>
      <c r="B40" s="31">
        <v>766</v>
      </c>
      <c r="C40" s="35">
        <v>763</v>
      </c>
      <c r="D40" s="35">
        <v>1529</v>
      </c>
      <c r="E40" s="36">
        <v>914</v>
      </c>
      <c r="F40" s="35">
        <v>898</v>
      </c>
      <c r="G40" s="35">
        <v>1812</v>
      </c>
      <c r="H40" s="36">
        <v>871</v>
      </c>
      <c r="I40" s="35">
        <v>829</v>
      </c>
      <c r="J40" s="57">
        <v>1700</v>
      </c>
      <c r="K40" s="35"/>
      <c r="L40" s="36">
        <v>2796</v>
      </c>
      <c r="M40" s="35">
        <v>2621</v>
      </c>
      <c r="N40" s="35">
        <v>5417</v>
      </c>
      <c r="O40" s="2"/>
      <c r="P40" s="2"/>
      <c r="Q40" s="2"/>
    </row>
    <row r="41" spans="1:14" ht="14.25">
      <c r="A41" s="2" t="s">
        <v>5</v>
      </c>
      <c r="B41" s="31">
        <v>1495</v>
      </c>
      <c r="C41" s="34">
        <v>1403</v>
      </c>
      <c r="D41" s="35">
        <v>2898</v>
      </c>
      <c r="E41" s="36">
        <v>2020</v>
      </c>
      <c r="F41" s="34">
        <v>1906</v>
      </c>
      <c r="G41" s="35">
        <v>3926</v>
      </c>
      <c r="H41" s="36">
        <v>2261</v>
      </c>
      <c r="I41" s="35">
        <v>2127</v>
      </c>
      <c r="J41" s="57">
        <v>4388</v>
      </c>
      <c r="K41" s="35"/>
      <c r="L41" s="36">
        <v>12000</v>
      </c>
      <c r="M41" s="34">
        <v>11486</v>
      </c>
      <c r="N41" s="35">
        <v>23486</v>
      </c>
    </row>
    <row r="42" spans="1:17" ht="14.25">
      <c r="A42" s="2" t="s">
        <v>6</v>
      </c>
      <c r="B42" s="31">
        <v>6</v>
      </c>
      <c r="C42" s="34">
        <v>13</v>
      </c>
      <c r="D42" s="35">
        <v>19</v>
      </c>
      <c r="E42" s="36">
        <v>4</v>
      </c>
      <c r="F42" s="34">
        <v>5</v>
      </c>
      <c r="G42" s="35">
        <v>9</v>
      </c>
      <c r="H42" s="36">
        <v>6</v>
      </c>
      <c r="I42" s="35">
        <v>7</v>
      </c>
      <c r="J42" s="57">
        <v>13</v>
      </c>
      <c r="K42" s="35"/>
      <c r="L42" s="36">
        <v>59</v>
      </c>
      <c r="M42" s="34">
        <v>56</v>
      </c>
      <c r="N42" s="35">
        <v>115</v>
      </c>
      <c r="O42" s="14"/>
      <c r="P42" s="14"/>
      <c r="Q42" s="14"/>
    </row>
    <row r="43" spans="1:17" ht="14.25">
      <c r="A43" s="2" t="s">
        <v>7</v>
      </c>
      <c r="B43" s="31">
        <v>221</v>
      </c>
      <c r="C43" s="34">
        <v>231</v>
      </c>
      <c r="D43" s="35">
        <v>452</v>
      </c>
      <c r="E43" s="36">
        <v>335</v>
      </c>
      <c r="F43" s="34">
        <v>335</v>
      </c>
      <c r="G43" s="35">
        <v>670</v>
      </c>
      <c r="H43" s="36">
        <v>341</v>
      </c>
      <c r="I43" s="35">
        <v>355</v>
      </c>
      <c r="J43" s="57">
        <v>696</v>
      </c>
      <c r="K43" s="35"/>
      <c r="L43" s="36">
        <v>2273</v>
      </c>
      <c r="M43" s="34">
        <v>2152</v>
      </c>
      <c r="N43" s="35">
        <v>4425</v>
      </c>
      <c r="O43" s="2"/>
      <c r="P43" s="2"/>
      <c r="Q43" s="2"/>
    </row>
    <row r="44" spans="1:17" s="14" customFormat="1" ht="14.25">
      <c r="A44" s="14" t="s">
        <v>0</v>
      </c>
      <c r="B44" s="15">
        <v>2488</v>
      </c>
      <c r="C44" s="16">
        <v>2410</v>
      </c>
      <c r="D44" s="16">
        <v>4898</v>
      </c>
      <c r="E44" s="17">
        <v>3273</v>
      </c>
      <c r="F44" s="16">
        <v>3144</v>
      </c>
      <c r="G44" s="16">
        <v>6417</v>
      </c>
      <c r="H44" s="17">
        <v>3479</v>
      </c>
      <c r="I44" s="16">
        <v>3318</v>
      </c>
      <c r="J44" s="58">
        <v>6797</v>
      </c>
      <c r="K44" s="16"/>
      <c r="L44" s="17">
        <v>17128</v>
      </c>
      <c r="M44" s="16">
        <v>16315</v>
      </c>
      <c r="N44" s="16">
        <v>33443</v>
      </c>
      <c r="O44"/>
      <c r="P44"/>
      <c r="Q44"/>
    </row>
    <row r="45" spans="1:17" s="2" customFormat="1" ht="14.25">
      <c r="A45" s="18" t="s">
        <v>14</v>
      </c>
      <c r="B45" s="37"/>
      <c r="C45" s="38"/>
      <c r="D45" s="38"/>
      <c r="E45" s="39"/>
      <c r="F45" s="38"/>
      <c r="G45" s="38"/>
      <c r="H45" s="39"/>
      <c r="I45" s="38"/>
      <c r="J45" s="59"/>
      <c r="K45" s="38"/>
      <c r="L45" s="39"/>
      <c r="M45" s="38"/>
      <c r="N45" s="38"/>
      <c r="O45"/>
      <c r="P45"/>
      <c r="Q45"/>
    </row>
    <row r="46" spans="1:14" ht="14.25">
      <c r="A46" s="2" t="s">
        <v>4</v>
      </c>
      <c r="B46" s="31">
        <f aca="true" t="shared" si="0" ref="B46:J46">SUM(B40,B37,B31,B25,B20,B14,B8)</f>
        <v>5831</v>
      </c>
      <c r="C46" s="35">
        <f t="shared" si="0"/>
        <v>5604</v>
      </c>
      <c r="D46" s="35">
        <f t="shared" si="0"/>
        <v>11435</v>
      </c>
      <c r="E46" s="36">
        <f t="shared" si="0"/>
        <v>6270</v>
      </c>
      <c r="F46" s="35">
        <f t="shared" si="0"/>
        <v>5865</v>
      </c>
      <c r="G46" s="35">
        <f t="shared" si="0"/>
        <v>12135</v>
      </c>
      <c r="H46" s="36">
        <f t="shared" si="0"/>
        <v>5567</v>
      </c>
      <c r="I46" s="35">
        <f t="shared" si="0"/>
        <v>5269</v>
      </c>
      <c r="J46" s="57">
        <f t="shared" si="0"/>
        <v>10836</v>
      </c>
      <c r="K46" s="35"/>
      <c r="L46" s="36">
        <f>SUM(L40,L37,L31,L25,L20,L14,L8)</f>
        <v>21039</v>
      </c>
      <c r="M46" s="35">
        <f>SUM(M40,M37,M31,M25,M20,M14,M8)</f>
        <v>19648</v>
      </c>
      <c r="N46" s="35">
        <f>SUM(N40,N37,N31,N25,N20,N14,N8)</f>
        <v>40687</v>
      </c>
    </row>
    <row r="47" spans="1:14" ht="14.25">
      <c r="A47" s="2" t="s">
        <v>5</v>
      </c>
      <c r="B47" s="31">
        <f aca="true" t="shared" si="1" ref="B47:J47">SUM(B9,B15,B21,B26,B32,B41)</f>
        <v>14349</v>
      </c>
      <c r="C47" s="34">
        <f t="shared" si="1"/>
        <v>14028</v>
      </c>
      <c r="D47" s="35">
        <f t="shared" si="1"/>
        <v>28377</v>
      </c>
      <c r="E47" s="36">
        <f t="shared" si="1"/>
        <v>14281</v>
      </c>
      <c r="F47" s="34">
        <f t="shared" si="1"/>
        <v>14071</v>
      </c>
      <c r="G47" s="35">
        <f t="shared" si="1"/>
        <v>28352</v>
      </c>
      <c r="H47" s="36">
        <f t="shared" si="1"/>
        <v>13972</v>
      </c>
      <c r="I47" s="35">
        <f t="shared" si="1"/>
        <v>13660</v>
      </c>
      <c r="J47" s="57">
        <f t="shared" si="1"/>
        <v>27632</v>
      </c>
      <c r="K47" s="35"/>
      <c r="L47" s="36">
        <f>SUM(L9,L15,L21,L26,L32,L41)</f>
        <v>84547</v>
      </c>
      <c r="M47" s="34">
        <f>SUM(M9,M15,M21,M26,M32,M41)</f>
        <v>81518</v>
      </c>
      <c r="N47" s="35">
        <f>SUM(N9,N15,N21,N26,N32,N41)</f>
        <v>166065</v>
      </c>
    </row>
    <row r="48" spans="1:17" ht="14.25">
      <c r="A48" s="2" t="s">
        <v>6</v>
      </c>
      <c r="B48" s="31">
        <f aca="true" t="shared" si="2" ref="B48:J48">SUM(B10,B16,B27,B33,B42)</f>
        <v>6</v>
      </c>
      <c r="C48" s="34">
        <f t="shared" si="2"/>
        <v>13</v>
      </c>
      <c r="D48" s="35">
        <f t="shared" si="2"/>
        <v>19</v>
      </c>
      <c r="E48" s="36">
        <f t="shared" si="2"/>
        <v>4</v>
      </c>
      <c r="F48" s="34">
        <f t="shared" si="2"/>
        <v>5</v>
      </c>
      <c r="G48" s="35">
        <f t="shared" si="2"/>
        <v>9</v>
      </c>
      <c r="H48" s="36">
        <f t="shared" si="2"/>
        <v>6</v>
      </c>
      <c r="I48" s="35">
        <f t="shared" si="2"/>
        <v>7</v>
      </c>
      <c r="J48" s="57">
        <f t="shared" si="2"/>
        <v>13</v>
      </c>
      <c r="K48" s="35"/>
      <c r="L48" s="36">
        <f>SUM(L10,L16,L27,L33,L42)</f>
        <v>59</v>
      </c>
      <c r="M48" s="34">
        <f>SUM(M10,M16,M27,M33,M42)</f>
        <v>56</v>
      </c>
      <c r="N48" s="35">
        <f>SUM(N10,N16,N27,N33,N42)</f>
        <v>115</v>
      </c>
      <c r="O48" s="14"/>
      <c r="P48" s="14"/>
      <c r="Q48" s="14"/>
    </row>
    <row r="49" spans="1:17" ht="14.25">
      <c r="A49" s="2" t="s">
        <v>7</v>
      </c>
      <c r="B49" s="31">
        <f aca="true" t="shared" si="3" ref="B49:J49">SUM(B11,B17,B22,B28,B34,B43)</f>
        <v>8016</v>
      </c>
      <c r="C49" s="34">
        <f t="shared" si="3"/>
        <v>7480</v>
      </c>
      <c r="D49" s="35">
        <f t="shared" si="3"/>
        <v>15496</v>
      </c>
      <c r="E49" s="36">
        <f t="shared" si="3"/>
        <v>7694</v>
      </c>
      <c r="F49" s="34">
        <f t="shared" si="3"/>
        <v>7194</v>
      </c>
      <c r="G49" s="35">
        <f t="shared" si="3"/>
        <v>14888</v>
      </c>
      <c r="H49" s="36">
        <f t="shared" si="3"/>
        <v>6634</v>
      </c>
      <c r="I49" s="35">
        <f t="shared" si="3"/>
        <v>6178</v>
      </c>
      <c r="J49" s="57">
        <f t="shared" si="3"/>
        <v>12812</v>
      </c>
      <c r="K49" s="35"/>
      <c r="L49" s="36">
        <f>SUM(L11,L17,L22,L28,L34,L43)</f>
        <v>31656</v>
      </c>
      <c r="M49" s="34">
        <f>SUM(M11,M17,M22,M28,M34,M43)</f>
        <v>29930</v>
      </c>
      <c r="N49" s="35">
        <f>SUM(N11,N17,N22,N28,N34,N43)</f>
        <v>61586</v>
      </c>
      <c r="O49" s="2"/>
      <c r="P49" s="2"/>
      <c r="Q49" s="2"/>
    </row>
    <row r="50" spans="1:17" s="14" customFormat="1" ht="14.25">
      <c r="A50" s="14" t="s">
        <v>15</v>
      </c>
      <c r="B50" s="15">
        <f aca="true" t="shared" si="4" ref="B50:J50">SUM(B46:B49)</f>
        <v>28202</v>
      </c>
      <c r="C50" s="16">
        <f t="shared" si="4"/>
        <v>27125</v>
      </c>
      <c r="D50" s="16">
        <f t="shared" si="4"/>
        <v>55327</v>
      </c>
      <c r="E50" s="17">
        <f t="shared" si="4"/>
        <v>28249</v>
      </c>
      <c r="F50" s="16">
        <f t="shared" si="4"/>
        <v>27135</v>
      </c>
      <c r="G50" s="16">
        <f t="shared" si="4"/>
        <v>55384</v>
      </c>
      <c r="H50" s="17">
        <f t="shared" si="4"/>
        <v>26179</v>
      </c>
      <c r="I50" s="16">
        <f t="shared" si="4"/>
        <v>25114</v>
      </c>
      <c r="J50" s="58">
        <f t="shared" si="4"/>
        <v>51293</v>
      </c>
      <c r="K50" s="16"/>
      <c r="L50" s="17">
        <f>SUM(L46:L49)</f>
        <v>137301</v>
      </c>
      <c r="M50" s="16">
        <f>SUM(M46:M49)</f>
        <v>131152</v>
      </c>
      <c r="N50" s="16">
        <f>SUM(N46:N49)</f>
        <v>268453</v>
      </c>
      <c r="O50"/>
      <c r="P50"/>
      <c r="Q50"/>
    </row>
    <row r="51" ht="14.25">
      <c r="A51" s="2"/>
    </row>
    <row r="52" ht="14.25">
      <c r="A52" s="20"/>
    </row>
    <row r="53" spans="1:13" ht="14.25">
      <c r="A53" s="21"/>
      <c r="B53" s="22"/>
      <c r="C53" s="22"/>
      <c r="D53" s="23"/>
      <c r="E53" s="22"/>
      <c r="F53" s="22"/>
      <c r="G53" s="23"/>
      <c r="H53" s="22"/>
      <c r="I53" s="22"/>
      <c r="L53" s="22"/>
      <c r="M53" s="22"/>
    </row>
    <row r="54" spans="1:17" ht="14.25">
      <c r="A54" s="21"/>
      <c r="B54" s="22"/>
      <c r="C54" s="22"/>
      <c r="D54" s="23"/>
      <c r="E54" s="22"/>
      <c r="F54" s="22"/>
      <c r="G54" s="23"/>
      <c r="H54" s="22"/>
      <c r="I54" s="22"/>
      <c r="L54" s="22"/>
      <c r="M54" s="22"/>
      <c r="O54" s="14"/>
      <c r="P54" s="14"/>
      <c r="Q54" s="14"/>
    </row>
    <row r="55" spans="1:13" ht="14.25">
      <c r="A55" s="21"/>
      <c r="B55" s="22"/>
      <c r="C55" s="22"/>
      <c r="D55" s="23"/>
      <c r="E55" s="22"/>
      <c r="F55" s="22"/>
      <c r="G55" s="23"/>
      <c r="H55" s="22"/>
      <c r="I55" s="22"/>
      <c r="L55" s="22"/>
      <c r="M55" s="22"/>
    </row>
    <row r="56" ht="14.25">
      <c r="A56" s="21"/>
    </row>
  </sheetData>
  <sheetProtection/>
  <mergeCells count="6">
    <mergeCell ref="L5:N5"/>
    <mergeCell ref="A3:N3"/>
    <mergeCell ref="A2:N2"/>
    <mergeCell ref="B5:D5"/>
    <mergeCell ref="E5:G5"/>
    <mergeCell ref="H5:J5"/>
  </mergeCells>
  <printOptions/>
  <pageMargins left="0.31496062992125984" right="0.31496062992125984" top="0.35433070866141736" bottom="0.35433070866141736" header="0.31496062992125984" footer="0.31496062992125984"/>
  <pageSetup fitToHeight="1" fitToWidth="1" horizontalDpi="600" verticalDpi="600" orientation="portrait" paperSize="9" scale="81" r:id="rId2"/>
  <headerFooter>
    <oddFooter>&amp;R&amp;A</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N56"/>
  <sheetViews>
    <sheetView zoomScalePageLayoutView="0" workbookViewId="0" topLeftCell="A1">
      <selection activeCell="A55" sqref="A55"/>
    </sheetView>
  </sheetViews>
  <sheetFormatPr defaultColWidth="9.140625" defaultRowHeight="15"/>
  <cols>
    <col min="1" max="1" width="23.28125" style="1" customWidth="1"/>
    <col min="2" max="3" width="8.28125" style="0" customWidth="1"/>
    <col min="4" max="4" width="8.28125" style="2" customWidth="1"/>
    <col min="5" max="6" width="8.28125" style="0" customWidth="1"/>
    <col min="7" max="7" width="8.28125" style="2" customWidth="1"/>
    <col min="8" max="9" width="8.28125" style="0" customWidth="1"/>
    <col min="10" max="10" width="8.28125" style="2" customWidth="1"/>
    <col min="11" max="11" width="1.28515625" style="2" customWidth="1"/>
    <col min="12" max="13" width="9.140625" style="0" customWidth="1"/>
    <col min="14" max="14" width="9.140625" style="2" customWidth="1"/>
  </cols>
  <sheetData>
    <row r="1" ht="14.25">
      <c r="A1" s="1" t="s">
        <v>84</v>
      </c>
    </row>
    <row r="2" spans="1:14" s="3" customFormat="1" ht="12.75">
      <c r="A2" s="194" t="s">
        <v>22</v>
      </c>
      <c r="B2" s="194"/>
      <c r="C2" s="194"/>
      <c r="D2" s="194"/>
      <c r="E2" s="194"/>
      <c r="F2" s="194"/>
      <c r="G2" s="194"/>
      <c r="H2" s="194"/>
      <c r="I2" s="194"/>
      <c r="J2" s="194"/>
      <c r="K2" s="194"/>
      <c r="L2" s="194"/>
      <c r="M2" s="194"/>
      <c r="N2" s="194"/>
    </row>
    <row r="3" spans="1:14" ht="14.25">
      <c r="A3" s="194" t="s">
        <v>85</v>
      </c>
      <c r="B3" s="194"/>
      <c r="C3" s="194"/>
      <c r="D3" s="194"/>
      <c r="E3" s="194"/>
      <c r="F3" s="194"/>
      <c r="G3" s="194"/>
      <c r="H3" s="194"/>
      <c r="I3" s="194"/>
      <c r="J3" s="194"/>
      <c r="K3" s="194"/>
      <c r="L3" s="194"/>
      <c r="M3" s="194"/>
      <c r="N3" s="194"/>
    </row>
    <row r="4" spans="1:11" ht="15" thickBot="1">
      <c r="A4" s="24"/>
      <c r="B4" s="24"/>
      <c r="C4" s="24"/>
      <c r="D4" s="24"/>
      <c r="E4" s="24"/>
      <c r="F4" s="24"/>
      <c r="G4" s="24"/>
      <c r="H4" s="24"/>
      <c r="I4" s="24"/>
      <c r="J4" s="24"/>
      <c r="K4" s="24"/>
    </row>
    <row r="5" spans="1:14" ht="29.25" customHeight="1">
      <c r="A5" s="4"/>
      <c r="B5" s="195" t="s">
        <v>28</v>
      </c>
      <c r="C5" s="196"/>
      <c r="D5" s="196"/>
      <c r="E5" s="195" t="s">
        <v>16</v>
      </c>
      <c r="F5" s="196"/>
      <c r="G5" s="197"/>
      <c r="H5" s="195" t="s">
        <v>17</v>
      </c>
      <c r="I5" s="196"/>
      <c r="J5" s="197"/>
      <c r="K5" s="52"/>
      <c r="L5" s="192" t="s">
        <v>87</v>
      </c>
      <c r="M5" s="193"/>
      <c r="N5" s="193"/>
    </row>
    <row r="6" spans="1:14" ht="14.25">
      <c r="A6" s="5"/>
      <c r="B6" s="6" t="s">
        <v>1</v>
      </c>
      <c r="C6" s="7" t="s">
        <v>2</v>
      </c>
      <c r="D6" s="7" t="s">
        <v>0</v>
      </c>
      <c r="E6" s="6" t="s">
        <v>1</v>
      </c>
      <c r="F6" s="7" t="s">
        <v>2</v>
      </c>
      <c r="G6" s="7" t="s">
        <v>0</v>
      </c>
      <c r="H6" s="6" t="s">
        <v>1</v>
      </c>
      <c r="I6" s="7" t="s">
        <v>2</v>
      </c>
      <c r="J6" s="44" t="s">
        <v>0</v>
      </c>
      <c r="K6" s="7"/>
      <c r="L6" s="6" t="s">
        <v>1</v>
      </c>
      <c r="M6" s="7" t="s">
        <v>2</v>
      </c>
      <c r="N6" s="7" t="s">
        <v>0</v>
      </c>
    </row>
    <row r="7" spans="1:13" s="2" customFormat="1" ht="14.25">
      <c r="A7" s="8" t="s">
        <v>3</v>
      </c>
      <c r="B7" s="9"/>
      <c r="C7" s="10"/>
      <c r="E7" s="9"/>
      <c r="F7" s="10"/>
      <c r="H7" s="11"/>
      <c r="I7" s="12"/>
      <c r="J7" s="25"/>
      <c r="L7" s="11"/>
      <c r="M7" s="12"/>
    </row>
    <row r="8" spans="1:14" ht="14.25">
      <c r="A8" s="2" t="s">
        <v>4</v>
      </c>
      <c r="B8" s="31">
        <v>1846</v>
      </c>
      <c r="C8" s="32">
        <v>1863</v>
      </c>
      <c r="D8" s="32">
        <v>3709</v>
      </c>
      <c r="E8" s="31">
        <v>2726</v>
      </c>
      <c r="F8" s="32">
        <v>2786</v>
      </c>
      <c r="G8" s="32">
        <v>5512</v>
      </c>
      <c r="H8" s="31">
        <v>2811</v>
      </c>
      <c r="I8" s="32">
        <v>2845</v>
      </c>
      <c r="J8" s="56">
        <v>5656</v>
      </c>
      <c r="K8" s="32"/>
      <c r="L8" s="31">
        <v>7944</v>
      </c>
      <c r="M8" s="32">
        <v>7711</v>
      </c>
      <c r="N8" s="32">
        <v>15655</v>
      </c>
    </row>
    <row r="9" spans="1:14" ht="14.25">
      <c r="A9" s="2" t="s">
        <v>5</v>
      </c>
      <c r="B9" s="31">
        <v>5795</v>
      </c>
      <c r="C9" s="33">
        <v>5896</v>
      </c>
      <c r="D9" s="32">
        <v>11691</v>
      </c>
      <c r="E9" s="31">
        <v>6955</v>
      </c>
      <c r="F9" s="33">
        <v>7188</v>
      </c>
      <c r="G9" s="32">
        <v>14143</v>
      </c>
      <c r="H9" s="31">
        <v>8099</v>
      </c>
      <c r="I9" s="32">
        <v>8391</v>
      </c>
      <c r="J9" s="56">
        <v>16490</v>
      </c>
      <c r="K9" s="32"/>
      <c r="L9" s="31">
        <v>33763</v>
      </c>
      <c r="M9" s="33">
        <v>33805</v>
      </c>
      <c r="N9" s="32">
        <v>67568</v>
      </c>
    </row>
    <row r="10" spans="1:14" ht="14.25">
      <c r="A10" s="2" t="s">
        <v>6</v>
      </c>
      <c r="B10" s="31">
        <v>0</v>
      </c>
      <c r="C10" s="34">
        <v>0</v>
      </c>
      <c r="D10" s="35">
        <v>0</v>
      </c>
      <c r="E10" s="36">
        <v>0</v>
      </c>
      <c r="F10" s="34">
        <v>0</v>
      </c>
      <c r="G10" s="35">
        <v>0</v>
      </c>
      <c r="H10" s="36">
        <v>0</v>
      </c>
      <c r="I10" s="35">
        <v>0</v>
      </c>
      <c r="J10" s="57">
        <v>0</v>
      </c>
      <c r="K10" s="35"/>
      <c r="L10" s="36">
        <v>0</v>
      </c>
      <c r="M10" s="34">
        <v>0</v>
      </c>
      <c r="N10" s="35">
        <v>0</v>
      </c>
    </row>
    <row r="11" spans="1:14" ht="14.25">
      <c r="A11" s="2" t="s">
        <v>7</v>
      </c>
      <c r="B11" s="31">
        <v>3227</v>
      </c>
      <c r="C11" s="34">
        <v>3314</v>
      </c>
      <c r="D11" s="35">
        <v>6541</v>
      </c>
      <c r="E11" s="36">
        <v>4644</v>
      </c>
      <c r="F11" s="34">
        <v>4736</v>
      </c>
      <c r="G11" s="35">
        <v>9380</v>
      </c>
      <c r="H11" s="36">
        <v>4538</v>
      </c>
      <c r="I11" s="35">
        <v>4675</v>
      </c>
      <c r="J11" s="57">
        <v>9213</v>
      </c>
      <c r="K11" s="35"/>
      <c r="L11" s="36">
        <v>16266</v>
      </c>
      <c r="M11" s="34">
        <v>15826</v>
      </c>
      <c r="N11" s="35">
        <v>32092</v>
      </c>
    </row>
    <row r="12" spans="1:14" s="14" customFormat="1" ht="12.75">
      <c r="A12" s="14" t="s">
        <v>0</v>
      </c>
      <c r="B12" s="15">
        <v>10868</v>
      </c>
      <c r="C12" s="16">
        <v>11073</v>
      </c>
      <c r="D12" s="16">
        <v>21941</v>
      </c>
      <c r="E12" s="17">
        <v>14325</v>
      </c>
      <c r="F12" s="16">
        <v>14710</v>
      </c>
      <c r="G12" s="16">
        <v>29035</v>
      </c>
      <c r="H12" s="17">
        <v>15448</v>
      </c>
      <c r="I12" s="16">
        <v>15911</v>
      </c>
      <c r="J12" s="58">
        <v>31359</v>
      </c>
      <c r="K12" s="16"/>
      <c r="L12" s="17">
        <v>57973</v>
      </c>
      <c r="M12" s="16">
        <v>57342</v>
      </c>
      <c r="N12" s="16">
        <v>115315</v>
      </c>
    </row>
    <row r="13" spans="1:14" s="2" customFormat="1" ht="14.25">
      <c r="A13" s="1" t="s">
        <v>8</v>
      </c>
      <c r="B13" s="31"/>
      <c r="C13" s="35"/>
      <c r="D13" s="35"/>
      <c r="E13" s="36"/>
      <c r="F13" s="35"/>
      <c r="G13" s="35"/>
      <c r="H13" s="36"/>
      <c r="I13" s="35"/>
      <c r="J13" s="57"/>
      <c r="K13" s="35"/>
      <c r="L13" s="36"/>
      <c r="M13" s="35"/>
      <c r="N13" s="35"/>
    </row>
    <row r="14" spans="1:14" ht="14.25">
      <c r="A14" s="2" t="s">
        <v>4</v>
      </c>
      <c r="B14" s="31">
        <v>1420</v>
      </c>
      <c r="C14" s="35">
        <v>1404</v>
      </c>
      <c r="D14" s="35">
        <v>2824</v>
      </c>
      <c r="E14" s="36">
        <v>1086</v>
      </c>
      <c r="F14" s="35">
        <v>1108</v>
      </c>
      <c r="G14" s="35">
        <v>2194</v>
      </c>
      <c r="H14" s="36">
        <v>1247</v>
      </c>
      <c r="I14" s="35">
        <v>1234</v>
      </c>
      <c r="J14" s="57">
        <v>2481</v>
      </c>
      <c r="K14" s="35"/>
      <c r="L14" s="36">
        <v>4966</v>
      </c>
      <c r="M14" s="35">
        <v>4945</v>
      </c>
      <c r="N14" s="35">
        <v>9911</v>
      </c>
    </row>
    <row r="15" spans="1:14" ht="14.25">
      <c r="A15" s="2" t="s">
        <v>5</v>
      </c>
      <c r="B15" s="31">
        <v>3368</v>
      </c>
      <c r="C15" s="34">
        <v>3211</v>
      </c>
      <c r="D15" s="35">
        <v>6579</v>
      </c>
      <c r="E15" s="36">
        <v>1914</v>
      </c>
      <c r="F15" s="34">
        <v>1979</v>
      </c>
      <c r="G15" s="35">
        <v>3893</v>
      </c>
      <c r="H15" s="36">
        <v>2322</v>
      </c>
      <c r="I15" s="35">
        <v>2418</v>
      </c>
      <c r="J15" s="57">
        <v>4740</v>
      </c>
      <c r="K15" s="35"/>
      <c r="L15" s="36">
        <v>17802</v>
      </c>
      <c r="M15" s="34">
        <v>17384</v>
      </c>
      <c r="N15" s="35">
        <v>35186</v>
      </c>
    </row>
    <row r="16" spans="1:14" ht="14.25">
      <c r="A16" s="2" t="s">
        <v>6</v>
      </c>
      <c r="B16" s="31">
        <v>0</v>
      </c>
      <c r="C16" s="34">
        <v>0</v>
      </c>
      <c r="D16" s="35">
        <v>0</v>
      </c>
      <c r="E16" s="36">
        <v>0</v>
      </c>
      <c r="F16" s="34">
        <v>0</v>
      </c>
      <c r="G16" s="35">
        <v>0</v>
      </c>
      <c r="H16" s="36">
        <v>0</v>
      </c>
      <c r="I16" s="35">
        <v>0</v>
      </c>
      <c r="J16" s="57">
        <v>0</v>
      </c>
      <c r="K16" s="35"/>
      <c r="L16" s="36">
        <v>0</v>
      </c>
      <c r="M16" s="34">
        <v>0</v>
      </c>
      <c r="N16" s="35">
        <v>0</v>
      </c>
    </row>
    <row r="17" spans="1:14" ht="14.25">
      <c r="A17" s="2" t="s">
        <v>7</v>
      </c>
      <c r="B17" s="31">
        <v>2414</v>
      </c>
      <c r="C17" s="34">
        <v>2461</v>
      </c>
      <c r="D17" s="35">
        <v>4875</v>
      </c>
      <c r="E17" s="36">
        <v>1339</v>
      </c>
      <c r="F17" s="34">
        <v>1410</v>
      </c>
      <c r="G17" s="35">
        <v>2749</v>
      </c>
      <c r="H17" s="36">
        <v>1534</v>
      </c>
      <c r="I17" s="35">
        <v>1570</v>
      </c>
      <c r="J17" s="57">
        <v>3104</v>
      </c>
      <c r="K17" s="35"/>
      <c r="L17" s="36">
        <v>10581</v>
      </c>
      <c r="M17" s="34">
        <v>10481</v>
      </c>
      <c r="N17" s="35">
        <v>21062</v>
      </c>
    </row>
    <row r="18" spans="1:14" s="14" customFormat="1" ht="12.75">
      <c r="A18" s="14" t="s">
        <v>0</v>
      </c>
      <c r="B18" s="15">
        <v>7202</v>
      </c>
      <c r="C18" s="16">
        <v>7076</v>
      </c>
      <c r="D18" s="16">
        <v>14278</v>
      </c>
      <c r="E18" s="17">
        <v>4339</v>
      </c>
      <c r="F18" s="16">
        <v>4497</v>
      </c>
      <c r="G18" s="16">
        <v>8836</v>
      </c>
      <c r="H18" s="17">
        <v>5103</v>
      </c>
      <c r="I18" s="16">
        <v>5222</v>
      </c>
      <c r="J18" s="58">
        <v>10325</v>
      </c>
      <c r="K18" s="16"/>
      <c r="L18" s="17">
        <v>33349</v>
      </c>
      <c r="M18" s="16">
        <v>32810</v>
      </c>
      <c r="N18" s="16">
        <v>66159</v>
      </c>
    </row>
    <row r="19" spans="1:14" s="2" customFormat="1" ht="14.25">
      <c r="A19" s="1" t="s">
        <v>9</v>
      </c>
      <c r="B19" s="31"/>
      <c r="C19" s="35"/>
      <c r="D19" s="35"/>
      <c r="E19" s="36"/>
      <c r="F19" s="35"/>
      <c r="G19" s="35"/>
      <c r="H19" s="36"/>
      <c r="I19" s="35"/>
      <c r="J19" s="57"/>
      <c r="K19" s="35"/>
      <c r="L19" s="36"/>
      <c r="M19" s="35"/>
      <c r="N19" s="35"/>
    </row>
    <row r="20" spans="1:14" ht="14.25">
      <c r="A20" s="2" t="s">
        <v>4</v>
      </c>
      <c r="B20" s="31">
        <v>1511</v>
      </c>
      <c r="C20" s="35">
        <v>1500</v>
      </c>
      <c r="D20" s="35">
        <v>3011</v>
      </c>
      <c r="E20" s="36">
        <v>806</v>
      </c>
      <c r="F20" s="35">
        <v>806</v>
      </c>
      <c r="G20" s="35">
        <v>1612</v>
      </c>
      <c r="H20" s="36">
        <v>893</v>
      </c>
      <c r="I20" s="35">
        <v>836</v>
      </c>
      <c r="J20" s="57">
        <v>1729</v>
      </c>
      <c r="K20" s="35"/>
      <c r="L20" s="36">
        <v>2193</v>
      </c>
      <c r="M20" s="35">
        <v>2176</v>
      </c>
      <c r="N20" s="35">
        <v>4369</v>
      </c>
    </row>
    <row r="21" spans="1:14" ht="14.25">
      <c r="A21" s="2" t="s">
        <v>5</v>
      </c>
      <c r="B21" s="31">
        <v>2649</v>
      </c>
      <c r="C21" s="34">
        <v>2674</v>
      </c>
      <c r="D21" s="35">
        <v>5323</v>
      </c>
      <c r="E21" s="36">
        <v>1242</v>
      </c>
      <c r="F21" s="34">
        <v>1333</v>
      </c>
      <c r="G21" s="35">
        <v>2575</v>
      </c>
      <c r="H21" s="36">
        <v>1331</v>
      </c>
      <c r="I21" s="35">
        <v>1408</v>
      </c>
      <c r="J21" s="57">
        <v>2739</v>
      </c>
      <c r="K21" s="35"/>
      <c r="L21" s="36">
        <v>3869</v>
      </c>
      <c r="M21" s="34">
        <v>4025</v>
      </c>
      <c r="N21" s="35">
        <v>7894</v>
      </c>
    </row>
    <row r="22" spans="1:14" ht="14.25">
      <c r="A22" s="2" t="s">
        <v>7</v>
      </c>
      <c r="B22" s="31">
        <v>1628</v>
      </c>
      <c r="C22" s="34">
        <v>1671</v>
      </c>
      <c r="D22" s="35">
        <v>3299</v>
      </c>
      <c r="E22" s="36">
        <v>1069</v>
      </c>
      <c r="F22" s="34">
        <v>1029</v>
      </c>
      <c r="G22" s="35">
        <v>2098</v>
      </c>
      <c r="H22" s="36">
        <v>1050</v>
      </c>
      <c r="I22" s="35">
        <v>1080</v>
      </c>
      <c r="J22" s="57">
        <v>2130</v>
      </c>
      <c r="K22" s="35"/>
      <c r="L22" s="36">
        <v>2092</v>
      </c>
      <c r="M22" s="34">
        <v>2093</v>
      </c>
      <c r="N22" s="35">
        <v>4185</v>
      </c>
    </row>
    <row r="23" spans="1:14" s="14" customFormat="1" ht="12.75">
      <c r="A23" s="14" t="s">
        <v>0</v>
      </c>
      <c r="B23" s="15">
        <v>5788</v>
      </c>
      <c r="C23" s="16">
        <v>5845</v>
      </c>
      <c r="D23" s="16">
        <v>11633</v>
      </c>
      <c r="E23" s="17">
        <v>3117</v>
      </c>
      <c r="F23" s="16">
        <v>3168</v>
      </c>
      <c r="G23" s="16">
        <v>6285</v>
      </c>
      <c r="H23" s="17">
        <v>3274</v>
      </c>
      <c r="I23" s="16">
        <v>3324</v>
      </c>
      <c r="J23" s="58">
        <v>6598</v>
      </c>
      <c r="K23" s="16"/>
      <c r="L23" s="17">
        <v>8154</v>
      </c>
      <c r="M23" s="16">
        <v>8294</v>
      </c>
      <c r="N23" s="16">
        <v>16448</v>
      </c>
    </row>
    <row r="24" spans="1:14" s="2" customFormat="1" ht="14.25">
      <c r="A24" s="1" t="s">
        <v>10</v>
      </c>
      <c r="B24" s="31"/>
      <c r="C24" s="35"/>
      <c r="D24" s="35"/>
      <c r="E24" s="36"/>
      <c r="F24" s="35"/>
      <c r="G24" s="35"/>
      <c r="H24" s="36"/>
      <c r="I24" s="35"/>
      <c r="J24" s="57"/>
      <c r="K24" s="35"/>
      <c r="L24" s="36"/>
      <c r="M24" s="35"/>
      <c r="N24" s="35"/>
    </row>
    <row r="25" spans="1:14" ht="14.25">
      <c r="A25" s="2" t="s">
        <v>4</v>
      </c>
      <c r="B25" s="31">
        <v>783</v>
      </c>
      <c r="C25" s="35">
        <v>789</v>
      </c>
      <c r="D25" s="35">
        <v>1572</v>
      </c>
      <c r="E25" s="36">
        <v>1408</v>
      </c>
      <c r="F25" s="35">
        <v>1462</v>
      </c>
      <c r="G25" s="35">
        <v>2870</v>
      </c>
      <c r="H25" s="36">
        <v>1396</v>
      </c>
      <c r="I25" s="35">
        <v>1516</v>
      </c>
      <c r="J25" s="57">
        <v>2912</v>
      </c>
      <c r="K25" s="35"/>
      <c r="L25" s="36">
        <v>4465</v>
      </c>
      <c r="M25" s="35">
        <v>4482</v>
      </c>
      <c r="N25" s="35">
        <v>8947</v>
      </c>
    </row>
    <row r="26" spans="1:14" ht="14.25">
      <c r="A26" s="2" t="s">
        <v>5</v>
      </c>
      <c r="B26" s="31">
        <v>1920</v>
      </c>
      <c r="C26" s="34">
        <v>1863</v>
      </c>
      <c r="D26" s="35">
        <v>3783</v>
      </c>
      <c r="E26" s="36">
        <v>3463</v>
      </c>
      <c r="F26" s="34">
        <v>3576</v>
      </c>
      <c r="G26" s="35">
        <v>7039</v>
      </c>
      <c r="H26" s="36">
        <v>4480</v>
      </c>
      <c r="I26" s="35">
        <v>4483</v>
      </c>
      <c r="J26" s="57">
        <v>8963</v>
      </c>
      <c r="K26" s="35"/>
      <c r="L26" s="36">
        <v>25129</v>
      </c>
      <c r="M26" s="34">
        <v>24591</v>
      </c>
      <c r="N26" s="35">
        <v>49720</v>
      </c>
    </row>
    <row r="27" spans="1:14" ht="14.25">
      <c r="A27" s="2" t="s">
        <v>6</v>
      </c>
      <c r="B27" s="31">
        <v>0</v>
      </c>
      <c r="C27" s="34">
        <v>0</v>
      </c>
      <c r="D27" s="35">
        <v>0</v>
      </c>
      <c r="E27" s="36">
        <v>0</v>
      </c>
      <c r="F27" s="34">
        <v>0</v>
      </c>
      <c r="G27" s="35">
        <v>0</v>
      </c>
      <c r="H27" s="36">
        <v>0</v>
      </c>
      <c r="I27" s="35">
        <v>0</v>
      </c>
      <c r="J27" s="57">
        <v>0</v>
      </c>
      <c r="K27" s="35"/>
      <c r="L27" s="36">
        <v>0</v>
      </c>
      <c r="M27" s="34">
        <v>0</v>
      </c>
      <c r="N27" s="35">
        <v>0</v>
      </c>
    </row>
    <row r="28" spans="1:14" ht="14.25">
      <c r="A28" s="2" t="s">
        <v>7</v>
      </c>
      <c r="B28" s="31">
        <v>299</v>
      </c>
      <c r="C28" s="34">
        <v>243</v>
      </c>
      <c r="D28" s="35">
        <v>542</v>
      </c>
      <c r="E28" s="36">
        <v>734</v>
      </c>
      <c r="F28" s="34">
        <v>737</v>
      </c>
      <c r="G28" s="35">
        <v>1471</v>
      </c>
      <c r="H28" s="36">
        <v>856</v>
      </c>
      <c r="I28" s="35">
        <v>858</v>
      </c>
      <c r="J28" s="57">
        <v>1714</v>
      </c>
      <c r="K28" s="35"/>
      <c r="L28" s="36">
        <v>4636</v>
      </c>
      <c r="M28" s="34">
        <v>4553</v>
      </c>
      <c r="N28" s="35">
        <v>9189</v>
      </c>
    </row>
    <row r="29" spans="1:14" s="14" customFormat="1" ht="12.75">
      <c r="A29" s="14" t="s">
        <v>0</v>
      </c>
      <c r="B29" s="15">
        <v>3002</v>
      </c>
      <c r="C29" s="16">
        <v>2895</v>
      </c>
      <c r="D29" s="16">
        <v>5897</v>
      </c>
      <c r="E29" s="17">
        <v>5605</v>
      </c>
      <c r="F29" s="16">
        <v>5775</v>
      </c>
      <c r="G29" s="16">
        <v>11380</v>
      </c>
      <c r="H29" s="17">
        <v>6732</v>
      </c>
      <c r="I29" s="16">
        <v>6857</v>
      </c>
      <c r="J29" s="58">
        <v>13589</v>
      </c>
      <c r="K29" s="16"/>
      <c r="L29" s="17">
        <v>34230</v>
      </c>
      <c r="M29" s="16">
        <v>33626</v>
      </c>
      <c r="N29" s="16">
        <v>67856</v>
      </c>
    </row>
    <row r="30" spans="1:14" s="2" customFormat="1" ht="14.25">
      <c r="A30" s="1" t="s">
        <v>11</v>
      </c>
      <c r="B30" s="31"/>
      <c r="C30" s="35"/>
      <c r="D30" s="35"/>
      <c r="E30" s="36"/>
      <c r="F30" s="35"/>
      <c r="G30" s="35"/>
      <c r="H30" s="36"/>
      <c r="I30" s="35"/>
      <c r="J30" s="57"/>
      <c r="K30" s="35"/>
      <c r="L30" s="36"/>
      <c r="M30" s="35"/>
      <c r="N30" s="35"/>
    </row>
    <row r="31" spans="1:14" ht="14.25">
      <c r="A31" s="2" t="s">
        <v>4</v>
      </c>
      <c r="B31" s="31">
        <v>1188</v>
      </c>
      <c r="C31" s="35">
        <v>1285</v>
      </c>
      <c r="D31" s="35">
        <v>2473</v>
      </c>
      <c r="E31" s="36">
        <v>1912</v>
      </c>
      <c r="F31" s="35">
        <v>1979</v>
      </c>
      <c r="G31" s="35">
        <v>3891</v>
      </c>
      <c r="H31" s="36">
        <v>2098</v>
      </c>
      <c r="I31" s="35">
        <v>2100</v>
      </c>
      <c r="J31" s="57">
        <v>4198</v>
      </c>
      <c r="K31" s="35"/>
      <c r="L31" s="36">
        <v>6702</v>
      </c>
      <c r="M31" s="35">
        <v>6633</v>
      </c>
      <c r="N31" s="35">
        <v>13335</v>
      </c>
    </row>
    <row r="32" spans="1:14" ht="14.25">
      <c r="A32" s="2" t="s">
        <v>5</v>
      </c>
      <c r="B32" s="31">
        <v>3683</v>
      </c>
      <c r="C32" s="34">
        <v>3840</v>
      </c>
      <c r="D32" s="35">
        <v>7523</v>
      </c>
      <c r="E32" s="36">
        <v>5012</v>
      </c>
      <c r="F32" s="34">
        <v>5327</v>
      </c>
      <c r="G32" s="35">
        <v>10339</v>
      </c>
      <c r="H32" s="36">
        <v>5707</v>
      </c>
      <c r="I32" s="35">
        <v>6025</v>
      </c>
      <c r="J32" s="57">
        <v>11732</v>
      </c>
      <c r="K32" s="35"/>
      <c r="L32" s="36">
        <v>30109</v>
      </c>
      <c r="M32" s="34">
        <v>30204</v>
      </c>
      <c r="N32" s="35">
        <v>60313</v>
      </c>
    </row>
    <row r="33" spans="1:14" ht="14.25">
      <c r="A33" s="2" t="s">
        <v>6</v>
      </c>
      <c r="B33" s="31">
        <v>0</v>
      </c>
      <c r="C33" s="34">
        <v>0</v>
      </c>
      <c r="D33" s="35">
        <v>0</v>
      </c>
      <c r="E33" s="36">
        <v>0</v>
      </c>
      <c r="F33" s="34">
        <v>0</v>
      </c>
      <c r="G33" s="35">
        <v>0</v>
      </c>
      <c r="H33" s="36">
        <v>0</v>
      </c>
      <c r="I33" s="35">
        <v>0</v>
      </c>
      <c r="J33" s="57">
        <v>0</v>
      </c>
      <c r="K33" s="35"/>
      <c r="L33" s="36">
        <v>0</v>
      </c>
      <c r="M33" s="34">
        <v>0</v>
      </c>
      <c r="N33" s="35">
        <v>0</v>
      </c>
    </row>
    <row r="34" spans="1:14" ht="14.25">
      <c r="A34" s="2" t="s">
        <v>7</v>
      </c>
      <c r="B34" s="31">
        <v>1393</v>
      </c>
      <c r="C34" s="34">
        <v>1430</v>
      </c>
      <c r="D34" s="35">
        <v>2823</v>
      </c>
      <c r="E34" s="36">
        <v>2081</v>
      </c>
      <c r="F34" s="34">
        <v>2088</v>
      </c>
      <c r="G34" s="35">
        <v>4169</v>
      </c>
      <c r="H34" s="36">
        <v>2212</v>
      </c>
      <c r="I34" s="35">
        <v>2218</v>
      </c>
      <c r="J34" s="57">
        <v>4430</v>
      </c>
      <c r="K34" s="35"/>
      <c r="L34" s="36">
        <v>10403</v>
      </c>
      <c r="M34" s="34">
        <v>9917</v>
      </c>
      <c r="N34" s="35">
        <v>20320</v>
      </c>
    </row>
    <row r="35" spans="1:14" s="14" customFormat="1" ht="12.75">
      <c r="A35" s="14" t="s">
        <v>0</v>
      </c>
      <c r="B35" s="15">
        <v>6264</v>
      </c>
      <c r="C35" s="16">
        <v>6555</v>
      </c>
      <c r="D35" s="16">
        <v>12819</v>
      </c>
      <c r="E35" s="17">
        <v>9005</v>
      </c>
      <c r="F35" s="16">
        <v>9394</v>
      </c>
      <c r="G35" s="16">
        <v>18399</v>
      </c>
      <c r="H35" s="17">
        <v>10017</v>
      </c>
      <c r="I35" s="16">
        <v>10343</v>
      </c>
      <c r="J35" s="58">
        <v>20360</v>
      </c>
      <c r="K35" s="16"/>
      <c r="L35" s="17">
        <v>47214</v>
      </c>
      <c r="M35" s="16">
        <v>46754</v>
      </c>
      <c r="N35" s="16">
        <v>93968</v>
      </c>
    </row>
    <row r="36" spans="1:14" s="2" customFormat="1" ht="14.25">
      <c r="A36" s="1" t="s">
        <v>12</v>
      </c>
      <c r="B36" s="31"/>
      <c r="C36" s="35"/>
      <c r="D36" s="35"/>
      <c r="E36" s="36"/>
      <c r="F36" s="35"/>
      <c r="G36" s="35"/>
      <c r="H36" s="36"/>
      <c r="I36" s="35"/>
      <c r="J36" s="57"/>
      <c r="K36" s="35"/>
      <c r="L36" s="36"/>
      <c r="M36" s="35"/>
      <c r="N36" s="35"/>
    </row>
    <row r="37" spans="1:14" ht="14.25">
      <c r="A37" s="2" t="s">
        <v>4</v>
      </c>
      <c r="B37" s="31">
        <v>19</v>
      </c>
      <c r="C37" s="35">
        <v>21</v>
      </c>
      <c r="D37" s="35">
        <v>40</v>
      </c>
      <c r="E37" s="36">
        <v>15</v>
      </c>
      <c r="F37" s="35">
        <v>9</v>
      </c>
      <c r="G37" s="35">
        <v>24</v>
      </c>
      <c r="H37" s="36">
        <v>9</v>
      </c>
      <c r="I37" s="35">
        <v>4</v>
      </c>
      <c r="J37" s="57">
        <v>13</v>
      </c>
      <c r="K37" s="35"/>
      <c r="L37" s="36">
        <v>28</v>
      </c>
      <c r="M37" s="35">
        <v>31</v>
      </c>
      <c r="N37" s="35">
        <v>59</v>
      </c>
    </row>
    <row r="38" spans="1:14" s="14" customFormat="1" ht="12.75">
      <c r="A38" s="14" t="s">
        <v>0</v>
      </c>
      <c r="B38" s="15">
        <v>19</v>
      </c>
      <c r="C38" s="16">
        <v>21</v>
      </c>
      <c r="D38" s="16">
        <v>40</v>
      </c>
      <c r="E38" s="17">
        <v>15</v>
      </c>
      <c r="F38" s="16">
        <v>9</v>
      </c>
      <c r="G38" s="16">
        <v>24</v>
      </c>
      <c r="H38" s="17">
        <v>9</v>
      </c>
      <c r="I38" s="16">
        <v>4</v>
      </c>
      <c r="J38" s="58">
        <v>13</v>
      </c>
      <c r="K38" s="16"/>
      <c r="L38" s="17">
        <v>28</v>
      </c>
      <c r="M38" s="16">
        <v>31</v>
      </c>
      <c r="N38" s="16">
        <v>59</v>
      </c>
    </row>
    <row r="39" spans="1:14" s="2" customFormat="1" ht="14.25">
      <c r="A39" s="1" t="s">
        <v>13</v>
      </c>
      <c r="B39" s="31"/>
      <c r="C39" s="35"/>
      <c r="D39" s="35"/>
      <c r="E39" s="36"/>
      <c r="F39" s="35"/>
      <c r="G39" s="35"/>
      <c r="H39" s="36"/>
      <c r="I39" s="35"/>
      <c r="J39" s="57"/>
      <c r="K39" s="35"/>
      <c r="L39" s="36"/>
      <c r="M39" s="35"/>
      <c r="N39" s="35"/>
    </row>
    <row r="40" spans="1:14" ht="14.25">
      <c r="A40" s="2" t="s">
        <v>4</v>
      </c>
      <c r="B40" s="31">
        <v>1169</v>
      </c>
      <c r="C40" s="35">
        <v>1172</v>
      </c>
      <c r="D40" s="35">
        <v>2341</v>
      </c>
      <c r="E40" s="36">
        <v>1545</v>
      </c>
      <c r="F40" s="35">
        <v>1623</v>
      </c>
      <c r="G40" s="35">
        <v>3168</v>
      </c>
      <c r="H40" s="36">
        <v>1688</v>
      </c>
      <c r="I40" s="35">
        <v>1656</v>
      </c>
      <c r="J40" s="57">
        <v>3344</v>
      </c>
      <c r="K40" s="35"/>
      <c r="L40" s="36">
        <v>4505</v>
      </c>
      <c r="M40" s="35">
        <v>4445</v>
      </c>
      <c r="N40" s="35">
        <v>8950</v>
      </c>
    </row>
    <row r="41" spans="1:14" ht="14.25">
      <c r="A41" s="2" t="s">
        <v>5</v>
      </c>
      <c r="B41" s="31">
        <v>1843</v>
      </c>
      <c r="C41" s="34">
        <v>1932</v>
      </c>
      <c r="D41" s="35">
        <v>3775</v>
      </c>
      <c r="E41" s="36">
        <v>3053</v>
      </c>
      <c r="F41" s="34">
        <v>3171</v>
      </c>
      <c r="G41" s="35">
        <v>6224</v>
      </c>
      <c r="H41" s="36">
        <v>4028</v>
      </c>
      <c r="I41" s="35">
        <v>4127</v>
      </c>
      <c r="J41" s="57">
        <v>8155</v>
      </c>
      <c r="K41" s="35"/>
      <c r="L41" s="36">
        <v>17645</v>
      </c>
      <c r="M41" s="34">
        <v>17321</v>
      </c>
      <c r="N41" s="35">
        <v>34966</v>
      </c>
    </row>
    <row r="42" spans="1:14" ht="14.25">
      <c r="A42" s="2" t="s">
        <v>6</v>
      </c>
      <c r="B42" s="31">
        <v>38</v>
      </c>
      <c r="C42" s="34">
        <v>35</v>
      </c>
      <c r="D42" s="35">
        <v>73</v>
      </c>
      <c r="E42" s="36">
        <v>13</v>
      </c>
      <c r="F42" s="34">
        <v>15</v>
      </c>
      <c r="G42" s="35">
        <v>28</v>
      </c>
      <c r="H42" s="36">
        <v>14</v>
      </c>
      <c r="I42" s="35">
        <v>16</v>
      </c>
      <c r="J42" s="57">
        <v>30</v>
      </c>
      <c r="K42" s="35"/>
      <c r="L42" s="36">
        <v>109</v>
      </c>
      <c r="M42" s="34">
        <v>127</v>
      </c>
      <c r="N42" s="35">
        <v>236</v>
      </c>
    </row>
    <row r="43" spans="1:14" ht="14.25">
      <c r="A43" s="2" t="s">
        <v>7</v>
      </c>
      <c r="B43" s="31">
        <v>323</v>
      </c>
      <c r="C43" s="34">
        <v>343</v>
      </c>
      <c r="D43" s="35">
        <v>666</v>
      </c>
      <c r="E43" s="36">
        <v>588</v>
      </c>
      <c r="F43" s="34">
        <v>626</v>
      </c>
      <c r="G43" s="35">
        <v>1214</v>
      </c>
      <c r="H43" s="36">
        <v>727</v>
      </c>
      <c r="I43" s="35">
        <v>716</v>
      </c>
      <c r="J43" s="57">
        <v>1443</v>
      </c>
      <c r="K43" s="35"/>
      <c r="L43" s="36">
        <v>3612</v>
      </c>
      <c r="M43" s="34">
        <v>3528</v>
      </c>
      <c r="N43" s="35">
        <v>7140</v>
      </c>
    </row>
    <row r="44" spans="1:14" s="14" customFormat="1" ht="12.75">
      <c r="A44" s="14" t="s">
        <v>0</v>
      </c>
      <c r="B44" s="15">
        <v>3373</v>
      </c>
      <c r="C44" s="16">
        <v>3482</v>
      </c>
      <c r="D44" s="16">
        <v>6855</v>
      </c>
      <c r="E44" s="17">
        <v>5199</v>
      </c>
      <c r="F44" s="16">
        <v>5435</v>
      </c>
      <c r="G44" s="16">
        <v>10634</v>
      </c>
      <c r="H44" s="17">
        <v>6457</v>
      </c>
      <c r="I44" s="16">
        <v>6515</v>
      </c>
      <c r="J44" s="58">
        <v>12972</v>
      </c>
      <c r="K44" s="16"/>
      <c r="L44" s="17">
        <v>25871</v>
      </c>
      <c r="M44" s="16">
        <v>25421</v>
      </c>
      <c r="N44" s="16">
        <v>51292</v>
      </c>
    </row>
    <row r="45" spans="1:14" s="2" customFormat="1" ht="14.25">
      <c r="A45" s="18" t="s">
        <v>14</v>
      </c>
      <c r="B45" s="37"/>
      <c r="C45" s="38"/>
      <c r="D45" s="38"/>
      <c r="E45" s="39"/>
      <c r="F45" s="38"/>
      <c r="G45" s="38"/>
      <c r="H45" s="39"/>
      <c r="I45" s="38"/>
      <c r="J45" s="59"/>
      <c r="K45" s="38"/>
      <c r="L45" s="39"/>
      <c r="M45" s="38"/>
      <c r="N45" s="38"/>
    </row>
    <row r="46" spans="1:14" ht="14.25">
      <c r="A46" s="2" t="s">
        <v>4</v>
      </c>
      <c r="B46" s="31">
        <f aca="true" t="shared" si="0" ref="B46:J46">SUM(B40,B37,B31,B25,B20,B14,B8)</f>
        <v>7936</v>
      </c>
      <c r="C46" s="35">
        <f t="shared" si="0"/>
        <v>8034</v>
      </c>
      <c r="D46" s="35">
        <f t="shared" si="0"/>
        <v>15970</v>
      </c>
      <c r="E46" s="36">
        <f t="shared" si="0"/>
        <v>9498</v>
      </c>
      <c r="F46" s="35">
        <f t="shared" si="0"/>
        <v>9773</v>
      </c>
      <c r="G46" s="35">
        <f t="shared" si="0"/>
        <v>19271</v>
      </c>
      <c r="H46" s="36">
        <f t="shared" si="0"/>
        <v>10142</v>
      </c>
      <c r="I46" s="35">
        <f t="shared" si="0"/>
        <v>10191</v>
      </c>
      <c r="J46" s="57">
        <f t="shared" si="0"/>
        <v>20333</v>
      </c>
      <c r="K46" s="35"/>
      <c r="L46" s="36">
        <f>SUM(L40,L37,L31,L25,L20,L14,L8)</f>
        <v>30803</v>
      </c>
      <c r="M46" s="35">
        <f>SUM(M40,M37,M31,M25,M20,M14,M8)</f>
        <v>30423</v>
      </c>
      <c r="N46" s="35">
        <f>SUM(N40,N37,N31,N25,N20,N14,N8)</f>
        <v>61226</v>
      </c>
    </row>
    <row r="47" spans="1:14" ht="14.25">
      <c r="A47" s="2" t="s">
        <v>5</v>
      </c>
      <c r="B47" s="31">
        <f aca="true" t="shared" si="1" ref="B47:J47">SUM(B9,B15,B21,B26,B32,B41)</f>
        <v>19258</v>
      </c>
      <c r="C47" s="34">
        <f t="shared" si="1"/>
        <v>19416</v>
      </c>
      <c r="D47" s="35">
        <f t="shared" si="1"/>
        <v>38674</v>
      </c>
      <c r="E47" s="36">
        <f t="shared" si="1"/>
        <v>21639</v>
      </c>
      <c r="F47" s="34">
        <f t="shared" si="1"/>
        <v>22574</v>
      </c>
      <c r="G47" s="35">
        <f t="shared" si="1"/>
        <v>44213</v>
      </c>
      <c r="H47" s="36">
        <f t="shared" si="1"/>
        <v>25967</v>
      </c>
      <c r="I47" s="35">
        <f t="shared" si="1"/>
        <v>26852</v>
      </c>
      <c r="J47" s="57">
        <f t="shared" si="1"/>
        <v>52819</v>
      </c>
      <c r="K47" s="35"/>
      <c r="L47" s="36">
        <f>SUM(L9,L15,L21,L26,L32,L41)</f>
        <v>128317</v>
      </c>
      <c r="M47" s="34">
        <f>SUM(M9,M15,M21,M26,M32,M41)</f>
        <v>127330</v>
      </c>
      <c r="N47" s="35">
        <f>SUM(N9,N15,N21,N26,N32,N41)</f>
        <v>255647</v>
      </c>
    </row>
    <row r="48" spans="1:14" ht="14.25">
      <c r="A48" s="2" t="s">
        <v>6</v>
      </c>
      <c r="B48" s="31">
        <f aca="true" t="shared" si="2" ref="B48:J48">SUM(B10,B16,B27,B33,B42)</f>
        <v>38</v>
      </c>
      <c r="C48" s="34">
        <f t="shared" si="2"/>
        <v>35</v>
      </c>
      <c r="D48" s="35">
        <f t="shared" si="2"/>
        <v>73</v>
      </c>
      <c r="E48" s="36">
        <f t="shared" si="2"/>
        <v>13</v>
      </c>
      <c r="F48" s="34">
        <f t="shared" si="2"/>
        <v>15</v>
      </c>
      <c r="G48" s="35">
        <f t="shared" si="2"/>
        <v>28</v>
      </c>
      <c r="H48" s="36">
        <f t="shared" si="2"/>
        <v>14</v>
      </c>
      <c r="I48" s="35">
        <f t="shared" si="2"/>
        <v>16</v>
      </c>
      <c r="J48" s="57">
        <f t="shared" si="2"/>
        <v>30</v>
      </c>
      <c r="K48" s="35"/>
      <c r="L48" s="36">
        <f>SUM(L10,L16,L27,L33,L42)</f>
        <v>109</v>
      </c>
      <c r="M48" s="34">
        <f>SUM(M10,M16,M27,M33,M42)</f>
        <v>127</v>
      </c>
      <c r="N48" s="35">
        <f>SUM(N10,N16,N27,N33,N42)</f>
        <v>236</v>
      </c>
    </row>
    <row r="49" spans="1:14" ht="14.25">
      <c r="A49" s="2" t="s">
        <v>7</v>
      </c>
      <c r="B49" s="31">
        <f aca="true" t="shared" si="3" ref="B49:J49">SUM(B11,B17,B22,B28,B34,B43)</f>
        <v>9284</v>
      </c>
      <c r="C49" s="34">
        <f t="shared" si="3"/>
        <v>9462</v>
      </c>
      <c r="D49" s="35">
        <f t="shared" si="3"/>
        <v>18746</v>
      </c>
      <c r="E49" s="36">
        <f t="shared" si="3"/>
        <v>10455</v>
      </c>
      <c r="F49" s="34">
        <f t="shared" si="3"/>
        <v>10626</v>
      </c>
      <c r="G49" s="35">
        <f t="shared" si="3"/>
        <v>21081</v>
      </c>
      <c r="H49" s="36">
        <f t="shared" si="3"/>
        <v>10917</v>
      </c>
      <c r="I49" s="35">
        <f t="shared" si="3"/>
        <v>11117</v>
      </c>
      <c r="J49" s="57">
        <f t="shared" si="3"/>
        <v>22034</v>
      </c>
      <c r="K49" s="35"/>
      <c r="L49" s="36">
        <f>SUM(L11,L17,L22,L28,L34,L43)</f>
        <v>47590</v>
      </c>
      <c r="M49" s="34">
        <f>SUM(M11,M17,M22,M28,M34,M43)</f>
        <v>46398</v>
      </c>
      <c r="N49" s="35">
        <f>SUM(N11,N17,N22,N28,N34,N43)</f>
        <v>93988</v>
      </c>
    </row>
    <row r="50" spans="1:14" s="14" customFormat="1" ht="12.75">
      <c r="A50" s="14" t="s">
        <v>15</v>
      </c>
      <c r="B50" s="15">
        <f aca="true" t="shared" si="4" ref="B50:J50">SUM(B46:B49)</f>
        <v>36516</v>
      </c>
      <c r="C50" s="16">
        <f t="shared" si="4"/>
        <v>36947</v>
      </c>
      <c r="D50" s="16">
        <f t="shared" si="4"/>
        <v>73463</v>
      </c>
      <c r="E50" s="17">
        <f t="shared" si="4"/>
        <v>41605</v>
      </c>
      <c r="F50" s="16">
        <f t="shared" si="4"/>
        <v>42988</v>
      </c>
      <c r="G50" s="16">
        <f t="shared" si="4"/>
        <v>84593</v>
      </c>
      <c r="H50" s="17">
        <f t="shared" si="4"/>
        <v>47040</v>
      </c>
      <c r="I50" s="16">
        <f t="shared" si="4"/>
        <v>48176</v>
      </c>
      <c r="J50" s="58">
        <f t="shared" si="4"/>
        <v>95216</v>
      </c>
      <c r="K50" s="16"/>
      <c r="L50" s="17">
        <f>SUM(L46:L49)</f>
        <v>206819</v>
      </c>
      <c r="M50" s="16">
        <f>SUM(M46:M49)</f>
        <v>204278</v>
      </c>
      <c r="N50" s="16">
        <f>SUM(N46:N49)</f>
        <v>411097</v>
      </c>
    </row>
    <row r="51" ht="14.25">
      <c r="A51" s="2"/>
    </row>
    <row r="52" ht="14.25">
      <c r="A52" s="20"/>
    </row>
    <row r="53" spans="1:13" ht="14.25">
      <c r="A53" s="21"/>
      <c r="B53" s="22"/>
      <c r="C53" s="22"/>
      <c r="D53" s="23"/>
      <c r="E53" s="22"/>
      <c r="F53" s="22"/>
      <c r="G53" s="23"/>
      <c r="H53" s="22"/>
      <c r="I53" s="22"/>
      <c r="L53" s="22"/>
      <c r="M53" s="22"/>
    </row>
    <row r="54" spans="1:13" ht="14.25">
      <c r="A54" s="21"/>
      <c r="B54" s="22"/>
      <c r="C54" s="22"/>
      <c r="D54" s="23"/>
      <c r="E54" s="22"/>
      <c r="F54" s="22"/>
      <c r="G54" s="23"/>
      <c r="H54" s="22"/>
      <c r="I54" s="22"/>
      <c r="L54" s="22"/>
      <c r="M54" s="22"/>
    </row>
    <row r="55" spans="1:13" ht="14.25">
      <c r="A55" s="21"/>
      <c r="B55" s="22"/>
      <c r="C55" s="22"/>
      <c r="D55" s="23"/>
      <c r="E55" s="22"/>
      <c r="F55" s="22"/>
      <c r="G55" s="23"/>
      <c r="H55" s="22"/>
      <c r="I55" s="22"/>
      <c r="L55" s="22"/>
      <c r="M55" s="22"/>
    </row>
    <row r="56" ht="14.25">
      <c r="A56" s="21"/>
    </row>
  </sheetData>
  <sheetProtection/>
  <mergeCells count="6">
    <mergeCell ref="L5:N5"/>
    <mergeCell ref="A3:N3"/>
    <mergeCell ref="A2:N2"/>
    <mergeCell ref="B5:D5"/>
    <mergeCell ref="E5:G5"/>
    <mergeCell ref="H5:J5"/>
  </mergeCells>
  <printOptions/>
  <pageMargins left="0.31496062992125984" right="0.31496062992125984" top="0.35433070866141736" bottom="0.35433070866141736" header="0.31496062992125984" footer="0.31496062992125984"/>
  <pageSetup fitToHeight="1" fitToWidth="1" horizontalDpi="600" verticalDpi="600" orientation="portrait" paperSize="9" scale="77" r:id="rId1"/>
  <headerFooter>
    <oddFooter>&amp;R&amp;A</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22"/>
  <sheetViews>
    <sheetView zoomScalePageLayoutView="0" workbookViewId="0" topLeftCell="A1">
      <selection activeCell="A34" sqref="A34"/>
    </sheetView>
  </sheetViews>
  <sheetFormatPr defaultColWidth="9.140625" defaultRowHeight="15"/>
  <cols>
    <col min="1" max="1" width="23.421875" style="0" customWidth="1"/>
    <col min="2" max="10" width="8.8515625" style="0" customWidth="1"/>
    <col min="11" max="11" width="1.8515625" style="0" customWidth="1"/>
  </cols>
  <sheetData>
    <row r="1" spans="1:11" ht="14.25">
      <c r="A1" s="1" t="s">
        <v>84</v>
      </c>
      <c r="D1" s="2"/>
      <c r="G1" s="2"/>
      <c r="J1" s="2"/>
      <c r="K1" s="2"/>
    </row>
    <row r="2" spans="1:14" s="3" customFormat="1" ht="12.75">
      <c r="A2" s="194" t="s">
        <v>59</v>
      </c>
      <c r="B2" s="194"/>
      <c r="C2" s="194"/>
      <c r="D2" s="194"/>
      <c r="E2" s="194"/>
      <c r="F2" s="194"/>
      <c r="G2" s="194"/>
      <c r="H2" s="194"/>
      <c r="I2" s="194"/>
      <c r="J2" s="194"/>
      <c r="K2" s="194"/>
      <c r="L2" s="194"/>
      <c r="M2" s="194"/>
      <c r="N2" s="194"/>
    </row>
    <row r="3" spans="1:11" ht="15" thickBot="1">
      <c r="A3" s="1"/>
      <c r="D3" s="2"/>
      <c r="G3" s="2"/>
      <c r="J3" s="2"/>
      <c r="K3" s="2"/>
    </row>
    <row r="4" spans="1:14" ht="30" customHeight="1">
      <c r="A4" s="4"/>
      <c r="B4" s="195" t="s">
        <v>28</v>
      </c>
      <c r="C4" s="196"/>
      <c r="D4" s="196"/>
      <c r="E4" s="195" t="s">
        <v>16</v>
      </c>
      <c r="F4" s="196"/>
      <c r="G4" s="197"/>
      <c r="H4" s="195" t="s">
        <v>17</v>
      </c>
      <c r="I4" s="196"/>
      <c r="J4" s="197"/>
      <c r="K4" s="52"/>
      <c r="L4" s="192" t="s">
        <v>78</v>
      </c>
      <c r="M4" s="193"/>
      <c r="N4" s="193"/>
    </row>
    <row r="5" spans="1:14" ht="14.25">
      <c r="A5" s="5"/>
      <c r="B5" s="6" t="s">
        <v>1</v>
      </c>
      <c r="C5" s="7" t="s">
        <v>2</v>
      </c>
      <c r="D5" s="7" t="s">
        <v>0</v>
      </c>
      <c r="E5" s="6" t="s">
        <v>1</v>
      </c>
      <c r="F5" s="7" t="s">
        <v>2</v>
      </c>
      <c r="G5" s="7" t="s">
        <v>0</v>
      </c>
      <c r="H5" s="6" t="s">
        <v>1</v>
      </c>
      <c r="I5" s="7" t="s">
        <v>2</v>
      </c>
      <c r="J5" s="44" t="s">
        <v>0</v>
      </c>
      <c r="K5" s="7"/>
      <c r="L5" s="60" t="s">
        <v>1</v>
      </c>
      <c r="M5" s="7" t="s">
        <v>2</v>
      </c>
      <c r="N5" s="7" t="s">
        <v>0</v>
      </c>
    </row>
    <row r="6" spans="1:13" s="2" customFormat="1" ht="14.25">
      <c r="A6" s="8" t="s">
        <v>23</v>
      </c>
      <c r="B6" s="9"/>
      <c r="C6" s="10"/>
      <c r="E6" s="9"/>
      <c r="F6" s="10"/>
      <c r="H6" s="11"/>
      <c r="I6" s="12"/>
      <c r="J6" s="25"/>
      <c r="L6" s="61"/>
      <c r="M6" s="12"/>
    </row>
    <row r="7" spans="1:14" ht="14.25">
      <c r="A7" s="2" t="s">
        <v>24</v>
      </c>
      <c r="B7" s="182">
        <v>20003</v>
      </c>
      <c r="C7" s="41">
        <v>19551</v>
      </c>
      <c r="D7" s="42">
        <v>39554</v>
      </c>
      <c r="E7" s="182">
        <v>25410</v>
      </c>
      <c r="F7" s="41">
        <v>24808</v>
      </c>
      <c r="G7" s="42">
        <v>50218</v>
      </c>
      <c r="H7" s="182">
        <v>25777</v>
      </c>
      <c r="I7" s="42">
        <v>24801</v>
      </c>
      <c r="J7" s="45">
        <v>50578</v>
      </c>
      <c r="K7" s="40"/>
      <c r="L7" s="43">
        <v>124528</v>
      </c>
      <c r="M7" s="40">
        <v>118954</v>
      </c>
      <c r="N7" s="40">
        <v>243482</v>
      </c>
    </row>
    <row r="8" spans="1:14" ht="14.25">
      <c r="A8" s="2" t="s">
        <v>25</v>
      </c>
      <c r="B8" s="182">
        <v>21814</v>
      </c>
      <c r="C8" s="41">
        <v>21214</v>
      </c>
      <c r="D8" s="42">
        <v>43028</v>
      </c>
      <c r="E8" s="182">
        <v>25943</v>
      </c>
      <c r="F8" s="41">
        <v>25417</v>
      </c>
      <c r="G8" s="42">
        <v>51360</v>
      </c>
      <c r="H8" s="182">
        <v>26000</v>
      </c>
      <c r="I8" s="42">
        <v>25339</v>
      </c>
      <c r="J8" s="45">
        <v>51339</v>
      </c>
      <c r="K8" s="42"/>
      <c r="L8" s="62">
        <v>128110</v>
      </c>
      <c r="M8" s="42">
        <v>122281</v>
      </c>
      <c r="N8" s="42">
        <v>250391</v>
      </c>
    </row>
    <row r="9" spans="1:14" ht="14.25">
      <c r="A9" s="2" t="s">
        <v>26</v>
      </c>
      <c r="B9" s="182">
        <v>22965</v>
      </c>
      <c r="C9" s="41">
        <v>22557</v>
      </c>
      <c r="D9" s="42">
        <v>45522</v>
      </c>
      <c r="E9" s="182">
        <v>26211</v>
      </c>
      <c r="F9" s="41">
        <v>25944</v>
      </c>
      <c r="G9" s="42">
        <v>52155</v>
      </c>
      <c r="H9" s="182">
        <v>25263</v>
      </c>
      <c r="I9" s="42">
        <v>24730</v>
      </c>
      <c r="J9" s="45">
        <v>49993</v>
      </c>
      <c r="K9" s="42"/>
      <c r="L9" s="62">
        <v>131375</v>
      </c>
      <c r="M9" s="42">
        <v>126049</v>
      </c>
      <c r="N9" s="42">
        <v>257424</v>
      </c>
    </row>
    <row r="10" spans="1:14" ht="14.25">
      <c r="A10" s="25" t="s">
        <v>80</v>
      </c>
      <c r="B10" s="42">
        <v>24344</v>
      </c>
      <c r="C10" s="41">
        <v>23608</v>
      </c>
      <c r="D10" s="42">
        <v>47952</v>
      </c>
      <c r="E10" s="62">
        <v>26738</v>
      </c>
      <c r="F10" s="42">
        <v>25916</v>
      </c>
      <c r="G10" s="45">
        <v>52654</v>
      </c>
      <c r="H10" s="42">
        <v>24705</v>
      </c>
      <c r="I10" s="42">
        <v>24138</v>
      </c>
      <c r="J10" s="45">
        <v>48843</v>
      </c>
      <c r="K10" s="42"/>
      <c r="L10" s="62">
        <v>134027</v>
      </c>
      <c r="M10" s="42">
        <v>128576</v>
      </c>
      <c r="N10" s="42">
        <v>262603</v>
      </c>
    </row>
    <row r="11" spans="1:14" ht="14.25">
      <c r="A11" s="25" t="s">
        <v>81</v>
      </c>
      <c r="B11" s="42">
        <v>25754</v>
      </c>
      <c r="C11" s="41">
        <v>24908</v>
      </c>
      <c r="D11" s="42">
        <v>50662</v>
      </c>
      <c r="E11" s="62">
        <v>27338</v>
      </c>
      <c r="F11" s="42">
        <v>26300</v>
      </c>
      <c r="G11" s="45">
        <v>53638</v>
      </c>
      <c r="H11" s="42">
        <v>25397</v>
      </c>
      <c r="I11" s="42">
        <v>24500</v>
      </c>
      <c r="J11" s="45">
        <v>49897</v>
      </c>
      <c r="K11" s="42"/>
      <c r="L11" s="62">
        <v>135944</v>
      </c>
      <c r="M11" s="42">
        <v>130009</v>
      </c>
      <c r="N11" s="42">
        <v>265953</v>
      </c>
    </row>
    <row r="12" spans="1:14" ht="14.25">
      <c r="A12" s="25" t="s">
        <v>82</v>
      </c>
      <c r="B12" s="42">
        <v>27185</v>
      </c>
      <c r="C12" s="41">
        <v>26196</v>
      </c>
      <c r="D12" s="42">
        <v>53381</v>
      </c>
      <c r="E12" s="62">
        <v>28148</v>
      </c>
      <c r="F12" s="42">
        <v>26881</v>
      </c>
      <c r="G12" s="45">
        <v>55029</v>
      </c>
      <c r="H12" s="42">
        <v>25548</v>
      </c>
      <c r="I12" s="42">
        <v>24652</v>
      </c>
      <c r="J12" s="45">
        <v>50200</v>
      </c>
      <c r="K12" s="42"/>
      <c r="L12" s="62">
        <v>137630</v>
      </c>
      <c r="M12" s="42">
        <v>131567</v>
      </c>
      <c r="N12" s="42">
        <v>269197</v>
      </c>
    </row>
    <row r="13" spans="1:14" ht="14.25">
      <c r="A13" s="25" t="s">
        <v>88</v>
      </c>
      <c r="B13" s="42">
        <v>28202</v>
      </c>
      <c r="C13" s="41">
        <v>27125</v>
      </c>
      <c r="D13" s="42">
        <v>55327</v>
      </c>
      <c r="E13" s="62">
        <v>28249</v>
      </c>
      <c r="F13" s="42">
        <v>27135</v>
      </c>
      <c r="G13" s="45">
        <v>55384</v>
      </c>
      <c r="H13" s="42">
        <v>26179</v>
      </c>
      <c r="I13" s="42">
        <v>25114</v>
      </c>
      <c r="J13" s="45">
        <v>51293</v>
      </c>
      <c r="K13" s="42"/>
      <c r="L13" s="62">
        <v>137301</v>
      </c>
      <c r="M13" s="42">
        <v>131152</v>
      </c>
      <c r="N13" s="42">
        <v>268453</v>
      </c>
    </row>
    <row r="14" spans="2:14" ht="14.25">
      <c r="B14" s="62"/>
      <c r="C14" s="42"/>
      <c r="D14" s="45"/>
      <c r="E14" s="62"/>
      <c r="F14" s="42"/>
      <c r="G14" s="45"/>
      <c r="H14" s="42"/>
      <c r="I14" s="42"/>
      <c r="J14" s="45"/>
      <c r="K14" s="40"/>
      <c r="L14" s="43"/>
      <c r="M14" s="40"/>
      <c r="N14" s="40"/>
    </row>
    <row r="15" spans="1:14" s="2" customFormat="1" ht="14.25">
      <c r="A15" s="1" t="s">
        <v>27</v>
      </c>
      <c r="B15" s="183"/>
      <c r="C15" s="184"/>
      <c r="D15" s="42"/>
      <c r="E15" s="183"/>
      <c r="F15" s="184"/>
      <c r="G15" s="42"/>
      <c r="H15" s="182"/>
      <c r="I15" s="42"/>
      <c r="J15" s="45"/>
      <c r="K15" s="40"/>
      <c r="L15" s="43"/>
      <c r="M15" s="40"/>
      <c r="N15" s="40"/>
    </row>
    <row r="16" spans="1:14" ht="14.25">
      <c r="A16" s="2" t="s">
        <v>24</v>
      </c>
      <c r="B16" s="182">
        <v>23827</v>
      </c>
      <c r="C16" s="41">
        <v>24161</v>
      </c>
      <c r="D16" s="42">
        <v>47988</v>
      </c>
      <c r="E16" s="182">
        <v>41146</v>
      </c>
      <c r="F16" s="41">
        <v>42656</v>
      </c>
      <c r="G16" s="42">
        <v>83802</v>
      </c>
      <c r="H16" s="182">
        <v>45648</v>
      </c>
      <c r="I16" s="42">
        <v>46860</v>
      </c>
      <c r="J16" s="45">
        <v>92508</v>
      </c>
      <c r="K16" s="40"/>
      <c r="L16" s="43">
        <v>191372</v>
      </c>
      <c r="M16" s="40">
        <v>190510</v>
      </c>
      <c r="N16" s="40">
        <v>381882</v>
      </c>
    </row>
    <row r="17" spans="1:14" ht="14.25">
      <c r="A17" s="2" t="s">
        <v>25</v>
      </c>
      <c r="B17" s="182">
        <v>25590</v>
      </c>
      <c r="C17" s="41">
        <v>26023</v>
      </c>
      <c r="D17" s="42">
        <v>51613</v>
      </c>
      <c r="E17" s="182">
        <v>40489</v>
      </c>
      <c r="F17" s="41">
        <v>41903</v>
      </c>
      <c r="G17" s="42">
        <v>82392</v>
      </c>
      <c r="H17" s="182">
        <v>45167</v>
      </c>
      <c r="I17" s="42">
        <v>45943</v>
      </c>
      <c r="J17" s="45">
        <v>91110</v>
      </c>
      <c r="K17" s="42"/>
      <c r="L17" s="62">
        <v>190705</v>
      </c>
      <c r="M17" s="42">
        <v>189492</v>
      </c>
      <c r="N17" s="42">
        <v>380197</v>
      </c>
    </row>
    <row r="18" spans="1:14" ht="14.25">
      <c r="A18" s="2" t="s">
        <v>26</v>
      </c>
      <c r="B18" s="182">
        <v>27618</v>
      </c>
      <c r="C18" s="41">
        <v>28030</v>
      </c>
      <c r="D18" s="42">
        <v>55648</v>
      </c>
      <c r="E18" s="182">
        <v>40287</v>
      </c>
      <c r="F18" s="41">
        <v>41633</v>
      </c>
      <c r="G18" s="42">
        <v>81920</v>
      </c>
      <c r="H18" s="182">
        <v>44069</v>
      </c>
      <c r="I18" s="42">
        <v>45111</v>
      </c>
      <c r="J18" s="45">
        <v>89180</v>
      </c>
      <c r="K18" s="42"/>
      <c r="L18" s="62">
        <v>191468</v>
      </c>
      <c r="M18" s="42">
        <v>190515</v>
      </c>
      <c r="N18" s="42">
        <v>381983</v>
      </c>
    </row>
    <row r="19" spans="1:14" ht="14.25">
      <c r="A19" s="25" t="s">
        <v>80</v>
      </c>
      <c r="B19" s="40">
        <v>29878</v>
      </c>
      <c r="C19" s="41">
        <v>30343</v>
      </c>
      <c r="D19" s="42">
        <v>60221</v>
      </c>
      <c r="E19" s="62">
        <v>40261</v>
      </c>
      <c r="F19" s="42">
        <v>41775</v>
      </c>
      <c r="G19" s="45">
        <v>82036</v>
      </c>
      <c r="H19" s="42">
        <v>43057</v>
      </c>
      <c r="I19" s="42">
        <v>44039</v>
      </c>
      <c r="J19" s="45">
        <v>87096</v>
      </c>
      <c r="K19" s="42"/>
      <c r="L19" s="62">
        <v>194195</v>
      </c>
      <c r="M19" s="42">
        <v>192501</v>
      </c>
      <c r="N19" s="42">
        <v>386696</v>
      </c>
    </row>
    <row r="20" spans="1:14" ht="14.25">
      <c r="A20" s="25" t="s">
        <v>81</v>
      </c>
      <c r="B20" s="40">
        <v>32301</v>
      </c>
      <c r="C20" s="41">
        <v>32690</v>
      </c>
      <c r="D20" s="42">
        <v>64991</v>
      </c>
      <c r="E20" s="62">
        <v>40395</v>
      </c>
      <c r="F20" s="42">
        <v>41907</v>
      </c>
      <c r="G20" s="45">
        <v>82302</v>
      </c>
      <c r="H20" s="42">
        <v>44245</v>
      </c>
      <c r="I20" s="42">
        <v>45207</v>
      </c>
      <c r="J20" s="45">
        <v>89452</v>
      </c>
      <c r="K20" s="42"/>
      <c r="L20" s="62">
        <v>197142</v>
      </c>
      <c r="M20" s="42">
        <v>195209</v>
      </c>
      <c r="N20" s="42">
        <v>392351</v>
      </c>
    </row>
    <row r="21" spans="1:14" ht="14.25">
      <c r="A21" s="25" t="s">
        <v>82</v>
      </c>
      <c r="B21" s="40">
        <v>34248</v>
      </c>
      <c r="C21" s="41">
        <v>34748</v>
      </c>
      <c r="D21" s="42">
        <v>68996</v>
      </c>
      <c r="E21" s="62">
        <v>40609</v>
      </c>
      <c r="F21" s="42">
        <v>42446</v>
      </c>
      <c r="G21" s="45">
        <v>83055</v>
      </c>
      <c r="H21" s="42">
        <v>44348</v>
      </c>
      <c r="I21" s="42">
        <v>45256</v>
      </c>
      <c r="J21" s="45">
        <v>89604</v>
      </c>
      <c r="K21" s="42"/>
      <c r="L21" s="62">
        <v>200879</v>
      </c>
      <c r="M21" s="42">
        <v>198850</v>
      </c>
      <c r="N21" s="42">
        <v>399729</v>
      </c>
    </row>
    <row r="22" spans="1:14" ht="14.25">
      <c r="A22" s="25" t="s">
        <v>88</v>
      </c>
      <c r="B22" s="40">
        <v>36516</v>
      </c>
      <c r="C22" s="41">
        <v>36947</v>
      </c>
      <c r="D22" s="42">
        <v>73463</v>
      </c>
      <c r="E22" s="62">
        <v>41605</v>
      </c>
      <c r="F22" s="42">
        <v>42988</v>
      </c>
      <c r="G22" s="45">
        <v>84593</v>
      </c>
      <c r="H22" s="42">
        <v>47040</v>
      </c>
      <c r="I22" s="42">
        <v>48176</v>
      </c>
      <c r="J22" s="45">
        <v>95216</v>
      </c>
      <c r="K22" s="42"/>
      <c r="L22" s="62">
        <v>206819</v>
      </c>
      <c r="M22" s="42">
        <v>204278</v>
      </c>
      <c r="N22" s="42">
        <v>411097</v>
      </c>
    </row>
  </sheetData>
  <sheetProtection/>
  <mergeCells count="5">
    <mergeCell ref="B4:D4"/>
    <mergeCell ref="E4:G4"/>
    <mergeCell ref="H4:J4"/>
    <mergeCell ref="L4:N4"/>
    <mergeCell ref="A2:N2"/>
  </mergeCells>
  <printOptions/>
  <pageMargins left="0.5118110236220472" right="0.5118110236220472" top="0.7480314960629921" bottom="0.7480314960629921" header="0.31496062992125984" footer="0.31496062992125984"/>
  <pageSetup fitToHeight="1" fitToWidth="1" horizontalDpi="600" verticalDpi="600" orientation="landscape" paperSize="9" r:id="rId2"/>
  <headerFooter>
    <oddFooter>&amp;R&amp;A</oddFooter>
  </headerFooter>
  <drawing r:id="rId1"/>
</worksheet>
</file>

<file path=xl/worksheets/sheet6.xml><?xml version="1.0" encoding="utf-8"?>
<worksheet xmlns="http://schemas.openxmlformats.org/spreadsheetml/2006/main" xmlns:r="http://schemas.openxmlformats.org/officeDocument/2006/relationships">
  <dimension ref="A1:U57"/>
  <sheetViews>
    <sheetView zoomScalePageLayoutView="0" workbookViewId="0" topLeftCell="A1">
      <selection activeCell="A62" sqref="A62"/>
    </sheetView>
  </sheetViews>
  <sheetFormatPr defaultColWidth="9.140625" defaultRowHeight="15"/>
  <cols>
    <col min="1" max="1" width="24.8515625" style="29" customWidth="1"/>
    <col min="2" max="2" width="11.421875" style="22" customWidth="1"/>
    <col min="3" max="3" width="11.140625" style="22" customWidth="1"/>
    <col min="4" max="4" width="8.7109375" style="55" customWidth="1"/>
    <col min="5" max="5" width="11.421875" style="22" customWidth="1"/>
    <col min="6" max="7" width="11.57421875" style="22" customWidth="1"/>
    <col min="8" max="8" width="9.57421875" style="22" customWidth="1"/>
    <col min="9" max="9" width="10.28125" style="55" customWidth="1"/>
    <col min="10" max="10" width="7.421875" style="30" customWidth="1"/>
    <col min="11" max="11" width="26.421875" style="22" customWidth="1"/>
    <col min="12" max="14" width="9.7109375" style="22" customWidth="1"/>
    <col min="15" max="15" width="9.7109375" style="55" customWidth="1"/>
    <col min="16" max="18" width="9.7109375" style="22" customWidth="1"/>
    <col min="19" max="19" width="10.7109375" style="22" customWidth="1"/>
    <col min="20" max="20" width="10.28125" style="55" customWidth="1"/>
    <col min="21" max="16384" width="8.8515625" style="22" customWidth="1"/>
  </cols>
  <sheetData>
    <row r="1" spans="1:21" ht="14.25">
      <c r="A1" s="29" t="s">
        <v>84</v>
      </c>
      <c r="K1" s="29" t="s">
        <v>84</v>
      </c>
      <c r="L1" s="198"/>
      <c r="M1" s="198"/>
      <c r="N1" s="198"/>
      <c r="O1" s="198"/>
      <c r="P1" s="198"/>
      <c r="Q1" s="198"/>
      <c r="R1" s="198"/>
      <c r="S1" s="198"/>
      <c r="T1" s="198"/>
      <c r="U1" s="198"/>
    </row>
    <row r="2" spans="1:20" ht="14.25">
      <c r="A2" s="198" t="s">
        <v>89</v>
      </c>
      <c r="B2" s="198"/>
      <c r="C2" s="198"/>
      <c r="D2" s="198"/>
      <c r="E2" s="198"/>
      <c r="F2" s="198"/>
      <c r="G2" s="198"/>
      <c r="H2" s="198"/>
      <c r="I2" s="198"/>
      <c r="J2" s="157"/>
      <c r="K2" s="198" t="s">
        <v>89</v>
      </c>
      <c r="L2" s="198"/>
      <c r="M2" s="198"/>
      <c r="N2" s="198"/>
      <c r="O2" s="198"/>
      <c r="P2" s="198"/>
      <c r="Q2" s="198"/>
      <c r="R2" s="198"/>
      <c r="S2" s="198"/>
      <c r="T2" s="198"/>
    </row>
    <row r="3" spans="1:20" ht="14.25">
      <c r="A3" s="161"/>
      <c r="B3" s="161"/>
      <c r="C3" s="161"/>
      <c r="D3" s="161"/>
      <c r="E3" s="161"/>
      <c r="F3" s="161"/>
      <c r="G3" s="161"/>
      <c r="H3" s="161"/>
      <c r="I3" s="161"/>
      <c r="J3" s="157"/>
      <c r="K3" s="157"/>
      <c r="L3" s="157"/>
      <c r="M3" s="157"/>
      <c r="N3" s="157"/>
      <c r="O3" s="157"/>
      <c r="P3" s="157"/>
      <c r="Q3" s="157"/>
      <c r="R3" s="157"/>
      <c r="S3" s="157"/>
      <c r="T3" s="157"/>
    </row>
    <row r="4" spans="1:20" ht="14.25">
      <c r="A4" s="198" t="s">
        <v>28</v>
      </c>
      <c r="B4" s="198"/>
      <c r="C4" s="198"/>
      <c r="D4" s="198"/>
      <c r="E4" s="198"/>
      <c r="F4" s="198"/>
      <c r="G4" s="198"/>
      <c r="H4" s="198"/>
      <c r="I4" s="198"/>
      <c r="J4" s="157"/>
      <c r="K4" s="198" t="s">
        <v>16</v>
      </c>
      <c r="L4" s="198"/>
      <c r="M4" s="198"/>
      <c r="N4" s="198"/>
      <c r="O4" s="198"/>
      <c r="P4" s="198"/>
      <c r="Q4" s="198"/>
      <c r="R4" s="198"/>
      <c r="S4" s="198"/>
      <c r="T4" s="198"/>
    </row>
    <row r="5" spans="1:20" ht="15" thickBot="1">
      <c r="A5" s="161"/>
      <c r="B5" s="161"/>
      <c r="C5" s="161"/>
      <c r="D5" s="161"/>
      <c r="E5" s="161"/>
      <c r="F5" s="161"/>
      <c r="G5" s="161"/>
      <c r="H5" s="161"/>
      <c r="I5" s="161"/>
      <c r="J5" s="161"/>
      <c r="K5" s="161"/>
      <c r="L5" s="161"/>
      <c r="M5" s="161"/>
      <c r="N5" s="161"/>
      <c r="O5" s="161"/>
      <c r="P5" s="161"/>
      <c r="Q5" s="161"/>
      <c r="R5" s="161"/>
      <c r="S5" s="161"/>
      <c r="T5" s="161"/>
    </row>
    <row r="6" spans="1:20" ht="14.25">
      <c r="A6" s="160"/>
      <c r="B6" s="199" t="s">
        <v>34</v>
      </c>
      <c r="C6" s="199"/>
      <c r="D6" s="199"/>
      <c r="E6" s="200" t="s">
        <v>35</v>
      </c>
      <c r="F6" s="201"/>
      <c r="G6" s="202"/>
      <c r="H6" s="162"/>
      <c r="I6" s="160"/>
      <c r="J6" s="157"/>
      <c r="K6" s="163"/>
      <c r="L6" s="199" t="s">
        <v>34</v>
      </c>
      <c r="M6" s="199"/>
      <c r="N6" s="199"/>
      <c r="O6" s="199"/>
      <c r="P6" s="200" t="s">
        <v>35</v>
      </c>
      <c r="Q6" s="201"/>
      <c r="R6" s="202"/>
      <c r="S6" s="162"/>
      <c r="T6" s="160"/>
    </row>
    <row r="7" spans="2:20" ht="69" customHeight="1">
      <c r="B7" s="69" t="s">
        <v>49</v>
      </c>
      <c r="C7" s="69" t="s">
        <v>60</v>
      </c>
      <c r="D7" s="70" t="s">
        <v>37</v>
      </c>
      <c r="E7" s="69" t="s">
        <v>50</v>
      </c>
      <c r="F7" s="69" t="s">
        <v>61</v>
      </c>
      <c r="G7" s="70" t="s">
        <v>38</v>
      </c>
      <c r="H7" s="69" t="s">
        <v>33</v>
      </c>
      <c r="I7" s="71" t="s">
        <v>15</v>
      </c>
      <c r="J7" s="67"/>
      <c r="K7" s="72"/>
      <c r="L7" s="68" t="s">
        <v>29</v>
      </c>
      <c r="M7" s="69" t="s">
        <v>30</v>
      </c>
      <c r="N7" s="69" t="s">
        <v>31</v>
      </c>
      <c r="O7" s="70" t="s">
        <v>37</v>
      </c>
      <c r="P7" s="69" t="s">
        <v>36</v>
      </c>
      <c r="Q7" s="69" t="s">
        <v>32</v>
      </c>
      <c r="R7" s="70" t="s">
        <v>38</v>
      </c>
      <c r="S7" s="69" t="s">
        <v>33</v>
      </c>
      <c r="T7" s="71" t="s">
        <v>15</v>
      </c>
    </row>
    <row r="8" spans="1:20" ht="14.25">
      <c r="A8" s="164" t="s">
        <v>3</v>
      </c>
      <c r="B8" s="165"/>
      <c r="C8" s="165"/>
      <c r="D8" s="166"/>
      <c r="E8" s="167"/>
      <c r="F8" s="167"/>
      <c r="G8" s="166"/>
      <c r="H8" s="167"/>
      <c r="I8" s="168"/>
      <c r="K8" s="169" t="s">
        <v>3</v>
      </c>
      <c r="L8" s="170"/>
      <c r="M8" s="165"/>
      <c r="N8" s="167"/>
      <c r="O8" s="171"/>
      <c r="P8" s="167"/>
      <c r="Q8" s="167"/>
      <c r="R8" s="166"/>
      <c r="S8" s="167"/>
      <c r="T8" s="168"/>
    </row>
    <row r="9" spans="1:20" ht="14.25">
      <c r="A9" s="23" t="s">
        <v>4</v>
      </c>
      <c r="B9" s="13">
        <v>2024</v>
      </c>
      <c r="C9" s="13">
        <v>675</v>
      </c>
      <c r="D9" s="53">
        <f>SUM(B9:C9)</f>
        <v>2699</v>
      </c>
      <c r="E9" s="13">
        <v>6610</v>
      </c>
      <c r="F9" s="13">
        <v>1432</v>
      </c>
      <c r="G9" s="53">
        <f>SUM(E9:F9)</f>
        <v>8042</v>
      </c>
      <c r="H9" s="13">
        <v>42</v>
      </c>
      <c r="I9" s="53">
        <f>SUM(H9,G9,D9)</f>
        <v>10783</v>
      </c>
      <c r="J9" s="65"/>
      <c r="K9" s="172" t="s">
        <v>4</v>
      </c>
      <c r="L9" s="173">
        <v>773</v>
      </c>
      <c r="M9" s="13">
        <v>917</v>
      </c>
      <c r="N9" s="13">
        <v>1844</v>
      </c>
      <c r="O9" s="53">
        <f>SUM(L9:N9)</f>
        <v>3534</v>
      </c>
      <c r="P9" s="13">
        <v>3387</v>
      </c>
      <c r="Q9" s="13">
        <v>3782</v>
      </c>
      <c r="R9" s="53">
        <f>SUM(P9:Q9)</f>
        <v>7169</v>
      </c>
      <c r="S9" s="13">
        <v>80</v>
      </c>
      <c r="T9" s="53">
        <f>SUM(R9,O9,S9)</f>
        <v>10783</v>
      </c>
    </row>
    <row r="10" spans="1:20" ht="14.25">
      <c r="A10" s="23" t="s">
        <v>5</v>
      </c>
      <c r="B10" s="13">
        <v>6041</v>
      </c>
      <c r="C10" s="13">
        <v>1835</v>
      </c>
      <c r="D10" s="53">
        <f>SUM(B10:C10)</f>
        <v>7876</v>
      </c>
      <c r="E10" s="13">
        <v>30908</v>
      </c>
      <c r="F10" s="13">
        <v>4454</v>
      </c>
      <c r="G10" s="53">
        <f>SUM(E10:F10)</f>
        <v>35362</v>
      </c>
      <c r="H10" s="13">
        <v>148</v>
      </c>
      <c r="I10" s="53">
        <f>SUM(H10,G10,D10)</f>
        <v>43386</v>
      </c>
      <c r="J10" s="65"/>
      <c r="K10" s="172" t="s">
        <v>5</v>
      </c>
      <c r="L10" s="173">
        <v>1574</v>
      </c>
      <c r="M10" s="13">
        <v>2184</v>
      </c>
      <c r="N10" s="13">
        <v>4715</v>
      </c>
      <c r="O10" s="53">
        <f>SUM(L10:N10)</f>
        <v>8473</v>
      </c>
      <c r="P10" s="13">
        <v>13723</v>
      </c>
      <c r="Q10" s="13">
        <v>20837</v>
      </c>
      <c r="R10" s="53">
        <f>SUM(P10:Q10)</f>
        <v>34560</v>
      </c>
      <c r="S10" s="13">
        <v>353</v>
      </c>
      <c r="T10" s="53">
        <f>SUM(R10,O10,S10)</f>
        <v>43386</v>
      </c>
    </row>
    <row r="11" spans="1:20" ht="14.25">
      <c r="A11" s="23" t="s">
        <v>6</v>
      </c>
      <c r="B11" s="13">
        <v>0</v>
      </c>
      <c r="C11" s="13">
        <v>0</v>
      </c>
      <c r="D11" s="53">
        <f>SUM(B11:C11)</f>
        <v>0</v>
      </c>
      <c r="E11" s="13">
        <v>0</v>
      </c>
      <c r="F11" s="13">
        <v>0</v>
      </c>
      <c r="G11" s="53">
        <f>SUM(E11:F11)</f>
        <v>0</v>
      </c>
      <c r="H11" s="13">
        <v>0</v>
      </c>
      <c r="I11" s="53">
        <f>SUM(H11,G11,D11)</f>
        <v>0</v>
      </c>
      <c r="J11" s="65"/>
      <c r="K11" s="172" t="s">
        <v>6</v>
      </c>
      <c r="L11" s="173">
        <v>0</v>
      </c>
      <c r="M11" s="13">
        <v>0</v>
      </c>
      <c r="N11" s="13">
        <v>0</v>
      </c>
      <c r="O11" s="53">
        <f>SUM(L11:N11)</f>
        <v>0</v>
      </c>
      <c r="P11" s="13">
        <v>0</v>
      </c>
      <c r="Q11" s="13">
        <v>0</v>
      </c>
      <c r="R11" s="53">
        <f>SUM(P11:Q11)</f>
        <v>0</v>
      </c>
      <c r="S11" s="13">
        <v>0</v>
      </c>
      <c r="T11" s="53">
        <f>SUM(R11,O11,S11)</f>
        <v>0</v>
      </c>
    </row>
    <row r="12" spans="1:20" ht="14.25">
      <c r="A12" s="23" t="s">
        <v>7</v>
      </c>
      <c r="B12" s="13">
        <v>5235</v>
      </c>
      <c r="C12" s="13">
        <v>1146</v>
      </c>
      <c r="D12" s="53">
        <f>SUM(B12:C12)</f>
        <v>6381</v>
      </c>
      <c r="E12" s="13">
        <v>13742</v>
      </c>
      <c r="F12" s="13">
        <v>2326</v>
      </c>
      <c r="G12" s="53">
        <f>SUM(E12:F12)</f>
        <v>16068</v>
      </c>
      <c r="H12" s="13">
        <v>28</v>
      </c>
      <c r="I12" s="53">
        <f>SUM(H12,G12,D12)</f>
        <v>22477</v>
      </c>
      <c r="J12" s="65"/>
      <c r="K12" s="172" t="s">
        <v>7</v>
      </c>
      <c r="L12" s="173">
        <v>2290</v>
      </c>
      <c r="M12" s="13">
        <v>1946</v>
      </c>
      <c r="N12" s="13">
        <v>3314</v>
      </c>
      <c r="O12" s="53">
        <f>SUM(L12:N12)</f>
        <v>7550</v>
      </c>
      <c r="P12" s="13">
        <v>6631</v>
      </c>
      <c r="Q12" s="13">
        <v>8238</v>
      </c>
      <c r="R12" s="53">
        <f>SUM(P12:Q12)</f>
        <v>14869</v>
      </c>
      <c r="S12" s="13">
        <v>58</v>
      </c>
      <c r="T12" s="53">
        <f>SUM(R12,O12,S12)</f>
        <v>22477</v>
      </c>
    </row>
    <row r="13" spans="1:20" ht="14.25">
      <c r="A13" s="174" t="s">
        <v>0</v>
      </c>
      <c r="B13" s="17">
        <v>13300</v>
      </c>
      <c r="C13" s="17">
        <v>3656</v>
      </c>
      <c r="D13" s="17">
        <f>SUM(B13:C13)</f>
        <v>16956</v>
      </c>
      <c r="E13" s="17">
        <v>51260</v>
      </c>
      <c r="F13" s="17">
        <v>8212</v>
      </c>
      <c r="G13" s="17">
        <f>SUM(E13:F13)</f>
        <v>59472</v>
      </c>
      <c r="H13" s="17">
        <v>218</v>
      </c>
      <c r="I13" s="17">
        <f>SUM(H13,G13,D13)</f>
        <v>76646</v>
      </c>
      <c r="J13" s="66"/>
      <c r="K13" s="175" t="s">
        <v>0</v>
      </c>
      <c r="L13" s="16">
        <v>4637</v>
      </c>
      <c r="M13" s="17">
        <v>5047</v>
      </c>
      <c r="N13" s="17">
        <v>9873</v>
      </c>
      <c r="O13" s="17">
        <f>SUM(L13:N13)</f>
        <v>19557</v>
      </c>
      <c r="P13" s="17">
        <v>23741</v>
      </c>
      <c r="Q13" s="17">
        <v>32857</v>
      </c>
      <c r="R13" s="17">
        <f>SUM(P13:Q13)</f>
        <v>56598</v>
      </c>
      <c r="S13" s="17">
        <v>491</v>
      </c>
      <c r="T13" s="17">
        <f>SUM(R13,O13,S13)</f>
        <v>76646</v>
      </c>
    </row>
    <row r="14" spans="1:20" ht="14.25">
      <c r="A14" s="29" t="s">
        <v>8</v>
      </c>
      <c r="B14" s="13"/>
      <c r="C14" s="13"/>
      <c r="D14" s="53"/>
      <c r="E14" s="13"/>
      <c r="F14" s="13"/>
      <c r="G14" s="53"/>
      <c r="H14" s="13"/>
      <c r="I14" s="53"/>
      <c r="J14" s="65"/>
      <c r="K14" s="176" t="s">
        <v>8</v>
      </c>
      <c r="L14" s="173"/>
      <c r="M14" s="13"/>
      <c r="N14" s="13"/>
      <c r="O14" s="53"/>
      <c r="P14" s="13"/>
      <c r="Q14" s="13"/>
      <c r="R14" s="53"/>
      <c r="S14" s="13"/>
      <c r="T14" s="53"/>
    </row>
    <row r="15" spans="1:20" ht="14.25">
      <c r="A15" s="23" t="s">
        <v>4</v>
      </c>
      <c r="B15" s="13">
        <v>1420</v>
      </c>
      <c r="C15" s="13">
        <v>469</v>
      </c>
      <c r="D15" s="53">
        <f>SUM(B15:C15)</f>
        <v>1889</v>
      </c>
      <c r="E15" s="13">
        <v>3190</v>
      </c>
      <c r="F15" s="13">
        <v>1277</v>
      </c>
      <c r="G15" s="53">
        <f>SUM(E15:F15)</f>
        <v>4467</v>
      </c>
      <c r="H15" s="13">
        <v>46</v>
      </c>
      <c r="I15" s="53">
        <f>SUM(H15,G15,D15)</f>
        <v>6402</v>
      </c>
      <c r="J15" s="65"/>
      <c r="K15" s="172" t="s">
        <v>4</v>
      </c>
      <c r="L15" s="173">
        <v>230</v>
      </c>
      <c r="M15" s="13">
        <v>340</v>
      </c>
      <c r="N15" s="13">
        <v>837</v>
      </c>
      <c r="O15" s="53">
        <f>SUM(L15:N15)</f>
        <v>1407</v>
      </c>
      <c r="P15" s="13">
        <v>1902</v>
      </c>
      <c r="Q15" s="13">
        <v>3016</v>
      </c>
      <c r="R15" s="53">
        <f>SUM(P15:Q15)</f>
        <v>4918</v>
      </c>
      <c r="S15" s="13">
        <v>77</v>
      </c>
      <c r="T15" s="53">
        <f>SUM(R15,O15,S15)</f>
        <v>6402</v>
      </c>
    </row>
    <row r="16" spans="1:20" ht="14.25">
      <c r="A16" s="23" t="s">
        <v>5</v>
      </c>
      <c r="B16" s="13">
        <v>3964</v>
      </c>
      <c r="C16" s="13">
        <v>1200</v>
      </c>
      <c r="D16" s="53">
        <f>SUM(B16:C16)</f>
        <v>5164</v>
      </c>
      <c r="E16" s="13">
        <v>14561</v>
      </c>
      <c r="F16" s="13">
        <v>3003</v>
      </c>
      <c r="G16" s="53">
        <f>SUM(E16:F16)</f>
        <v>17564</v>
      </c>
      <c r="H16" s="13">
        <v>87</v>
      </c>
      <c r="I16" s="53">
        <f>SUM(H16,G16,D16)</f>
        <v>22815</v>
      </c>
      <c r="J16" s="65"/>
      <c r="K16" s="172" t="s">
        <v>5</v>
      </c>
      <c r="L16" s="173">
        <v>407</v>
      </c>
      <c r="M16" s="13">
        <v>587</v>
      </c>
      <c r="N16" s="13">
        <v>1827</v>
      </c>
      <c r="O16" s="53">
        <f>SUM(L16:N16)</f>
        <v>2821</v>
      </c>
      <c r="P16" s="13">
        <v>5720</v>
      </c>
      <c r="Q16" s="13">
        <v>14082</v>
      </c>
      <c r="R16" s="53">
        <f>SUM(P16:Q16)</f>
        <v>19802</v>
      </c>
      <c r="S16" s="13">
        <v>192</v>
      </c>
      <c r="T16" s="53">
        <f>SUM(R16,O16,S16)</f>
        <v>22815</v>
      </c>
    </row>
    <row r="17" spans="1:20" ht="14.25">
      <c r="A17" s="23" t="s">
        <v>6</v>
      </c>
      <c r="B17" s="13">
        <v>0</v>
      </c>
      <c r="C17" s="13">
        <v>0</v>
      </c>
      <c r="D17" s="53">
        <f>SUM(B17:C17)</f>
        <v>0</v>
      </c>
      <c r="E17" s="13">
        <v>0</v>
      </c>
      <c r="F17" s="13">
        <v>0</v>
      </c>
      <c r="G17" s="53">
        <f>SUM(E17:F17)</f>
        <v>0</v>
      </c>
      <c r="H17" s="13">
        <v>0</v>
      </c>
      <c r="I17" s="53">
        <f>SUM(H17,G17,D17)</f>
        <v>0</v>
      </c>
      <c r="J17" s="65"/>
      <c r="K17" s="172" t="s">
        <v>6</v>
      </c>
      <c r="L17" s="173">
        <v>0</v>
      </c>
      <c r="M17" s="13">
        <v>0</v>
      </c>
      <c r="N17" s="13">
        <v>0</v>
      </c>
      <c r="O17" s="53">
        <f>SUM(L17:N17)</f>
        <v>0</v>
      </c>
      <c r="P17" s="13">
        <v>0</v>
      </c>
      <c r="Q17" s="13">
        <v>0</v>
      </c>
      <c r="R17" s="53">
        <f>SUM(P17:Q17)</f>
        <v>0</v>
      </c>
      <c r="S17" s="13">
        <v>0</v>
      </c>
      <c r="T17" s="53">
        <f>SUM(R17,O17,S17)</f>
        <v>0</v>
      </c>
    </row>
    <row r="18" spans="1:20" ht="14.25">
      <c r="A18" s="23" t="s">
        <v>7</v>
      </c>
      <c r="B18" s="13">
        <v>2596</v>
      </c>
      <c r="C18" s="13">
        <v>743</v>
      </c>
      <c r="D18" s="53">
        <f>SUM(B18:C18)</f>
        <v>3339</v>
      </c>
      <c r="E18" s="13">
        <v>7056</v>
      </c>
      <c r="F18" s="13">
        <v>1774</v>
      </c>
      <c r="G18" s="53">
        <f>SUM(E18:F18)</f>
        <v>8830</v>
      </c>
      <c r="H18" s="13">
        <v>382</v>
      </c>
      <c r="I18" s="53">
        <f>SUM(H18,G18,D18)</f>
        <v>12551</v>
      </c>
      <c r="J18" s="65"/>
      <c r="K18" s="172" t="s">
        <v>7</v>
      </c>
      <c r="L18" s="173">
        <v>175</v>
      </c>
      <c r="M18" s="13">
        <v>373</v>
      </c>
      <c r="N18" s="13">
        <v>1047</v>
      </c>
      <c r="O18" s="53">
        <f>SUM(L18:N18)</f>
        <v>1595</v>
      </c>
      <c r="P18" s="13">
        <v>3588</v>
      </c>
      <c r="Q18" s="13">
        <v>6906</v>
      </c>
      <c r="R18" s="53">
        <f>SUM(P18:Q18)</f>
        <v>10494</v>
      </c>
      <c r="S18" s="13">
        <v>462</v>
      </c>
      <c r="T18" s="53">
        <f>SUM(R18,O18,S18)</f>
        <v>12551</v>
      </c>
    </row>
    <row r="19" spans="1:20" ht="14.25">
      <c r="A19" s="174" t="s">
        <v>0</v>
      </c>
      <c r="B19" s="17">
        <v>7980</v>
      </c>
      <c r="C19" s="17">
        <v>2412</v>
      </c>
      <c r="D19" s="17">
        <f>SUM(B19:C19)</f>
        <v>10392</v>
      </c>
      <c r="E19" s="17">
        <v>24807</v>
      </c>
      <c r="F19" s="17">
        <v>6054</v>
      </c>
      <c r="G19" s="17">
        <f>SUM(E19:F19)</f>
        <v>30861</v>
      </c>
      <c r="H19" s="17">
        <v>515</v>
      </c>
      <c r="I19" s="17">
        <f>SUM(H19,G19,D19)</f>
        <v>41768</v>
      </c>
      <c r="J19" s="66"/>
      <c r="K19" s="175" t="s">
        <v>0</v>
      </c>
      <c r="L19" s="16">
        <v>812</v>
      </c>
      <c r="M19" s="17">
        <v>1300</v>
      </c>
      <c r="N19" s="17">
        <v>3711</v>
      </c>
      <c r="O19" s="17">
        <f>SUM(L19:N19)</f>
        <v>5823</v>
      </c>
      <c r="P19" s="17">
        <v>11210</v>
      </c>
      <c r="Q19" s="17">
        <v>24004</v>
      </c>
      <c r="R19" s="17">
        <f>SUM(P19:Q19)</f>
        <v>35214</v>
      </c>
      <c r="S19" s="17">
        <v>731</v>
      </c>
      <c r="T19" s="17">
        <f>SUM(R19,O19,S19)</f>
        <v>41768</v>
      </c>
    </row>
    <row r="20" spans="1:20" ht="14.25">
      <c r="A20" s="29" t="s">
        <v>9</v>
      </c>
      <c r="B20" s="13"/>
      <c r="C20" s="13"/>
      <c r="D20" s="53"/>
      <c r="E20" s="13"/>
      <c r="F20" s="13"/>
      <c r="G20" s="53"/>
      <c r="H20" s="13"/>
      <c r="I20" s="53"/>
      <c r="J20" s="65"/>
      <c r="K20" s="176" t="s">
        <v>9</v>
      </c>
      <c r="L20" s="173"/>
      <c r="M20" s="13"/>
      <c r="N20" s="13"/>
      <c r="O20" s="53"/>
      <c r="P20" s="13"/>
      <c r="Q20" s="13"/>
      <c r="R20" s="53"/>
      <c r="S20" s="13"/>
      <c r="T20" s="53"/>
    </row>
    <row r="21" spans="1:20" ht="14.25">
      <c r="A21" s="23" t="s">
        <v>4</v>
      </c>
      <c r="B21" s="13">
        <v>1843</v>
      </c>
      <c r="C21" s="13">
        <v>550</v>
      </c>
      <c r="D21" s="53">
        <f>SUM(B21:C21)</f>
        <v>2393</v>
      </c>
      <c r="E21" s="13">
        <v>230</v>
      </c>
      <c r="F21" s="13">
        <v>1007</v>
      </c>
      <c r="G21" s="53">
        <f>SUM(E21:F21)</f>
        <v>1237</v>
      </c>
      <c r="H21" s="13">
        <v>21</v>
      </c>
      <c r="I21" s="53">
        <f>SUM(H21,G21,D21)</f>
        <v>3651</v>
      </c>
      <c r="J21" s="65"/>
      <c r="K21" s="172" t="s">
        <v>4</v>
      </c>
      <c r="L21" s="173">
        <v>235</v>
      </c>
      <c r="M21" s="13">
        <v>209</v>
      </c>
      <c r="N21" s="13">
        <v>636</v>
      </c>
      <c r="O21" s="53">
        <f>SUM(L21:N21)</f>
        <v>1080</v>
      </c>
      <c r="P21" s="13">
        <v>1203</v>
      </c>
      <c r="Q21" s="13">
        <v>1312</v>
      </c>
      <c r="R21" s="53">
        <f>SUM(P21:Q21)</f>
        <v>2515</v>
      </c>
      <c r="S21" s="13">
        <v>56</v>
      </c>
      <c r="T21" s="53">
        <f>SUM(R21,O21,S21)</f>
        <v>3651</v>
      </c>
    </row>
    <row r="22" spans="1:20" ht="14.25">
      <c r="A22" s="23" t="s">
        <v>5</v>
      </c>
      <c r="B22" s="13">
        <v>3149</v>
      </c>
      <c r="C22" s="13">
        <v>721</v>
      </c>
      <c r="D22" s="53">
        <f>SUM(B22:C22)</f>
        <v>3870</v>
      </c>
      <c r="E22" s="13">
        <v>495</v>
      </c>
      <c r="F22" s="13">
        <v>1157</v>
      </c>
      <c r="G22" s="53">
        <f>SUM(E22:F22)</f>
        <v>1652</v>
      </c>
      <c r="H22" s="13">
        <v>15</v>
      </c>
      <c r="I22" s="53">
        <f>SUM(H22,G22,D22)</f>
        <v>5537</v>
      </c>
      <c r="J22" s="65"/>
      <c r="K22" s="172" t="s">
        <v>5</v>
      </c>
      <c r="L22" s="173">
        <v>372</v>
      </c>
      <c r="M22" s="13">
        <v>418</v>
      </c>
      <c r="N22" s="13">
        <v>979</v>
      </c>
      <c r="O22" s="53">
        <f>SUM(L22:N22)</f>
        <v>1769</v>
      </c>
      <c r="P22" s="13">
        <v>1391</v>
      </c>
      <c r="Q22" s="13">
        <v>2334</v>
      </c>
      <c r="R22" s="53">
        <f>SUM(P22:Q22)</f>
        <v>3725</v>
      </c>
      <c r="S22" s="13">
        <v>43</v>
      </c>
      <c r="T22" s="53">
        <f>SUM(R22,O22,S22)</f>
        <v>5537</v>
      </c>
    </row>
    <row r="23" spans="1:20" ht="14.25">
      <c r="A23" s="23" t="s">
        <v>7</v>
      </c>
      <c r="B23" s="13">
        <v>2161</v>
      </c>
      <c r="C23" s="13">
        <v>471</v>
      </c>
      <c r="D23" s="53">
        <f>SUM(B23:C23)</f>
        <v>2632</v>
      </c>
      <c r="E23" s="13">
        <v>174</v>
      </c>
      <c r="F23" s="13">
        <v>488</v>
      </c>
      <c r="G23" s="53">
        <f>SUM(E23:F23)</f>
        <v>662</v>
      </c>
      <c r="H23" s="13">
        <v>17</v>
      </c>
      <c r="I23" s="53">
        <f>SUM(H23,G23,D23)</f>
        <v>3311</v>
      </c>
      <c r="J23" s="65"/>
      <c r="K23" s="172" t="s">
        <v>7</v>
      </c>
      <c r="L23" s="173">
        <v>306</v>
      </c>
      <c r="M23" s="13">
        <v>313</v>
      </c>
      <c r="N23" s="13">
        <v>772</v>
      </c>
      <c r="O23" s="53">
        <f>SUM(L23:N23)</f>
        <v>1391</v>
      </c>
      <c r="P23" s="13">
        <v>1049</v>
      </c>
      <c r="Q23" s="13">
        <v>842</v>
      </c>
      <c r="R23" s="53">
        <f>SUM(P23:Q23)</f>
        <v>1891</v>
      </c>
      <c r="S23" s="13">
        <v>29</v>
      </c>
      <c r="T23" s="53">
        <f>SUM(R23,O23,S23)</f>
        <v>3311</v>
      </c>
    </row>
    <row r="24" spans="1:20" ht="14.25">
      <c r="A24" s="174" t="s">
        <v>0</v>
      </c>
      <c r="B24" s="17">
        <v>7153</v>
      </c>
      <c r="C24" s="17">
        <v>1742</v>
      </c>
      <c r="D24" s="17">
        <f>SUM(B24:C24)</f>
        <v>8895</v>
      </c>
      <c r="E24" s="17">
        <v>899</v>
      </c>
      <c r="F24" s="17">
        <v>2652</v>
      </c>
      <c r="G24" s="17">
        <f>SUM(E24:F24)</f>
        <v>3551</v>
      </c>
      <c r="H24" s="17">
        <v>53</v>
      </c>
      <c r="I24" s="17">
        <f>SUM(H24,G24,D24)</f>
        <v>12499</v>
      </c>
      <c r="J24" s="66"/>
      <c r="K24" s="175" t="s">
        <v>0</v>
      </c>
      <c r="L24" s="16">
        <v>913</v>
      </c>
      <c r="M24" s="17">
        <v>940</v>
      </c>
      <c r="N24" s="17">
        <v>2387</v>
      </c>
      <c r="O24" s="17">
        <f>SUM(L24:N24)</f>
        <v>4240</v>
      </c>
      <c r="P24" s="17">
        <v>3643</v>
      </c>
      <c r="Q24" s="17">
        <v>4488</v>
      </c>
      <c r="R24" s="17">
        <f>SUM(P24:Q24)</f>
        <v>8131</v>
      </c>
      <c r="S24" s="17">
        <v>128</v>
      </c>
      <c r="T24" s="17">
        <f>SUM(R24,O24,S24)</f>
        <v>12499</v>
      </c>
    </row>
    <row r="25" spans="1:20" ht="14.25">
      <c r="A25" s="29" t="s">
        <v>10</v>
      </c>
      <c r="B25" s="13"/>
      <c r="C25" s="13"/>
      <c r="D25" s="53"/>
      <c r="E25" s="13"/>
      <c r="F25" s="13"/>
      <c r="G25" s="53"/>
      <c r="H25" s="13"/>
      <c r="I25" s="53"/>
      <c r="J25" s="65"/>
      <c r="K25" s="176" t="s">
        <v>10</v>
      </c>
      <c r="L25" s="173"/>
      <c r="M25" s="13"/>
      <c r="N25" s="13"/>
      <c r="O25" s="53"/>
      <c r="P25" s="13"/>
      <c r="Q25" s="13"/>
      <c r="R25" s="53"/>
      <c r="S25" s="13"/>
      <c r="T25" s="53"/>
    </row>
    <row r="26" spans="1:20" ht="14.25">
      <c r="A26" s="23" t="s">
        <v>4</v>
      </c>
      <c r="B26" s="13">
        <v>896</v>
      </c>
      <c r="C26" s="13">
        <v>225</v>
      </c>
      <c r="D26" s="53">
        <f>SUM(B26:C26)</f>
        <v>1121</v>
      </c>
      <c r="E26" s="13">
        <v>4010</v>
      </c>
      <c r="F26" s="13">
        <v>619</v>
      </c>
      <c r="G26" s="53">
        <f>SUM(E26:F26)</f>
        <v>4629</v>
      </c>
      <c r="H26" s="13">
        <v>29</v>
      </c>
      <c r="I26" s="53">
        <f>SUM(H26,G26,D26)</f>
        <v>5779</v>
      </c>
      <c r="J26" s="65"/>
      <c r="K26" s="172" t="s">
        <v>4</v>
      </c>
      <c r="L26" s="173">
        <v>273</v>
      </c>
      <c r="M26" s="13">
        <v>393</v>
      </c>
      <c r="N26" s="13">
        <v>1157</v>
      </c>
      <c r="O26" s="53">
        <f>SUM(L26:N26)</f>
        <v>1823</v>
      </c>
      <c r="P26" s="13">
        <v>1993</v>
      </c>
      <c r="Q26" s="13">
        <v>1885</v>
      </c>
      <c r="R26" s="53">
        <f>SUM(P26:Q26)</f>
        <v>3878</v>
      </c>
      <c r="S26" s="13">
        <v>78</v>
      </c>
      <c r="T26" s="53">
        <f>SUM(R26,O26,S26)</f>
        <v>5779</v>
      </c>
    </row>
    <row r="27" spans="1:20" ht="14.25">
      <c r="A27" s="23" t="s">
        <v>5</v>
      </c>
      <c r="B27" s="13">
        <v>2310</v>
      </c>
      <c r="C27" s="13">
        <v>626</v>
      </c>
      <c r="D27" s="53">
        <f>SUM(B27:C27)</f>
        <v>2936</v>
      </c>
      <c r="E27" s="13">
        <v>27150</v>
      </c>
      <c r="F27" s="13">
        <v>1838</v>
      </c>
      <c r="G27" s="53">
        <f>SUM(E27:F27)</f>
        <v>28988</v>
      </c>
      <c r="H27" s="13">
        <v>86</v>
      </c>
      <c r="I27" s="53">
        <f>SUM(H27,G27,D27)</f>
        <v>32010</v>
      </c>
      <c r="J27" s="65"/>
      <c r="K27" s="172" t="s">
        <v>5</v>
      </c>
      <c r="L27" s="173">
        <v>442</v>
      </c>
      <c r="M27" s="13">
        <v>926</v>
      </c>
      <c r="N27" s="13">
        <v>3225</v>
      </c>
      <c r="O27" s="53">
        <f>SUM(L27:N27)</f>
        <v>4593</v>
      </c>
      <c r="P27" s="13">
        <v>11058</v>
      </c>
      <c r="Q27" s="13">
        <v>16172</v>
      </c>
      <c r="R27" s="53">
        <f>SUM(P27:Q27)</f>
        <v>27230</v>
      </c>
      <c r="S27" s="13">
        <v>187</v>
      </c>
      <c r="T27" s="53">
        <f>SUM(R27,O27,S27)</f>
        <v>32010</v>
      </c>
    </row>
    <row r="28" spans="1:20" ht="14.25">
      <c r="A28" s="23" t="s">
        <v>6</v>
      </c>
      <c r="B28" s="13">
        <v>0</v>
      </c>
      <c r="C28" s="13">
        <v>0</v>
      </c>
      <c r="D28" s="53">
        <f>SUM(B28:C28)</f>
        <v>0</v>
      </c>
      <c r="E28" s="13">
        <v>0</v>
      </c>
      <c r="F28" s="13">
        <v>0</v>
      </c>
      <c r="G28" s="53">
        <f>SUM(E28:F28)</f>
        <v>0</v>
      </c>
      <c r="H28" s="13">
        <v>0</v>
      </c>
      <c r="I28" s="53">
        <f>SUM(H28,G28,D28)</f>
        <v>0</v>
      </c>
      <c r="J28" s="65"/>
      <c r="K28" s="172" t="s">
        <v>6</v>
      </c>
      <c r="L28" s="173">
        <v>0</v>
      </c>
      <c r="M28" s="13">
        <v>0</v>
      </c>
      <c r="N28" s="13">
        <v>0</v>
      </c>
      <c r="O28" s="53">
        <f>SUM(L28:N28)</f>
        <v>0</v>
      </c>
      <c r="P28" s="13">
        <v>0</v>
      </c>
      <c r="Q28" s="13">
        <v>0</v>
      </c>
      <c r="R28" s="53">
        <f>SUM(P28:Q28)</f>
        <v>0</v>
      </c>
      <c r="S28" s="13">
        <v>0</v>
      </c>
      <c r="T28" s="53">
        <f>SUM(R28,O28,S28)</f>
        <v>0</v>
      </c>
    </row>
    <row r="29" spans="1:20" ht="14.25">
      <c r="A29" s="23" t="s">
        <v>7</v>
      </c>
      <c r="B29" s="13">
        <v>354</v>
      </c>
      <c r="C29" s="13">
        <v>110</v>
      </c>
      <c r="D29" s="53">
        <f>SUM(B29:C29)</f>
        <v>464</v>
      </c>
      <c r="E29" s="13">
        <v>4773</v>
      </c>
      <c r="F29" s="13">
        <v>335</v>
      </c>
      <c r="G29" s="53">
        <f>SUM(E29:F29)</f>
        <v>5108</v>
      </c>
      <c r="H29" s="13">
        <v>30</v>
      </c>
      <c r="I29" s="53">
        <f>SUM(H29,G29,D29)</f>
        <v>5602</v>
      </c>
      <c r="J29" s="65"/>
      <c r="K29" s="172" t="s">
        <v>7</v>
      </c>
      <c r="L29" s="173">
        <v>95</v>
      </c>
      <c r="M29" s="13">
        <v>203</v>
      </c>
      <c r="N29" s="13">
        <v>630</v>
      </c>
      <c r="O29" s="53">
        <f>SUM(L29:N29)</f>
        <v>928</v>
      </c>
      <c r="P29" s="13">
        <v>2082</v>
      </c>
      <c r="Q29" s="13">
        <v>2552</v>
      </c>
      <c r="R29" s="53">
        <f>SUM(P29:Q29)</f>
        <v>4634</v>
      </c>
      <c r="S29" s="13">
        <v>40</v>
      </c>
      <c r="T29" s="53">
        <f>SUM(R29,O29,S29)</f>
        <v>5602</v>
      </c>
    </row>
    <row r="30" spans="1:20" ht="14.25">
      <c r="A30" s="174" t="s">
        <v>0</v>
      </c>
      <c r="B30" s="17">
        <v>3560</v>
      </c>
      <c r="C30" s="17">
        <v>961</v>
      </c>
      <c r="D30" s="17">
        <f>SUM(B30:C30)</f>
        <v>4521</v>
      </c>
      <c r="E30" s="17">
        <v>35933</v>
      </c>
      <c r="F30" s="17">
        <v>2792</v>
      </c>
      <c r="G30" s="17">
        <f>SUM(E30:F30)</f>
        <v>38725</v>
      </c>
      <c r="H30" s="17">
        <v>145</v>
      </c>
      <c r="I30" s="17">
        <f>SUM(H30,G30,D30)</f>
        <v>43391</v>
      </c>
      <c r="J30" s="66"/>
      <c r="K30" s="175" t="s">
        <v>0</v>
      </c>
      <c r="L30" s="16">
        <v>810</v>
      </c>
      <c r="M30" s="17">
        <v>1522</v>
      </c>
      <c r="N30" s="17">
        <v>5012</v>
      </c>
      <c r="O30" s="17">
        <f>SUM(L30:N30)</f>
        <v>7344</v>
      </c>
      <c r="P30" s="17">
        <v>15133</v>
      </c>
      <c r="Q30" s="17">
        <v>20609</v>
      </c>
      <c r="R30" s="17">
        <f>SUM(P30:Q30)</f>
        <v>35742</v>
      </c>
      <c r="S30" s="17">
        <v>305</v>
      </c>
      <c r="T30" s="17">
        <f>SUM(R30,O30,S30)</f>
        <v>43391</v>
      </c>
    </row>
    <row r="31" spans="1:20" ht="14.25">
      <c r="A31" s="29" t="s">
        <v>11</v>
      </c>
      <c r="B31" s="13"/>
      <c r="C31" s="13"/>
      <c r="D31" s="53"/>
      <c r="E31" s="13"/>
      <c r="F31" s="13"/>
      <c r="G31" s="53"/>
      <c r="H31" s="13"/>
      <c r="I31" s="53"/>
      <c r="J31" s="65"/>
      <c r="K31" s="176" t="s">
        <v>11</v>
      </c>
      <c r="L31" s="173"/>
      <c r="M31" s="13"/>
      <c r="N31" s="13"/>
      <c r="O31" s="53"/>
      <c r="P31" s="13"/>
      <c r="Q31" s="13"/>
      <c r="R31" s="53"/>
      <c r="S31" s="13"/>
      <c r="T31" s="53"/>
    </row>
    <row r="32" spans="1:20" ht="14.25">
      <c r="A32" s="23" t="s">
        <v>4</v>
      </c>
      <c r="B32" s="13">
        <v>1405</v>
      </c>
      <c r="C32" s="13">
        <v>373</v>
      </c>
      <c r="D32" s="53">
        <f>SUM(B32:C32)</f>
        <v>1778</v>
      </c>
      <c r="E32" s="13">
        <v>5728</v>
      </c>
      <c r="F32" s="13">
        <v>1022</v>
      </c>
      <c r="G32" s="53">
        <f>SUM(E32:F32)</f>
        <v>6750</v>
      </c>
      <c r="H32" s="13">
        <v>85</v>
      </c>
      <c r="I32" s="53">
        <f>SUM(H32,G32,D32)</f>
        <v>8613</v>
      </c>
      <c r="J32" s="65"/>
      <c r="K32" s="172" t="s">
        <v>4</v>
      </c>
      <c r="L32" s="173">
        <v>464</v>
      </c>
      <c r="M32" s="13">
        <v>649</v>
      </c>
      <c r="N32" s="13">
        <v>1357</v>
      </c>
      <c r="O32" s="53">
        <f>SUM(L32:N32)</f>
        <v>2470</v>
      </c>
      <c r="P32" s="13">
        <v>2746</v>
      </c>
      <c r="Q32" s="13">
        <v>3275</v>
      </c>
      <c r="R32" s="53">
        <f>SUM(P32:Q32)</f>
        <v>6021</v>
      </c>
      <c r="S32" s="13">
        <v>122</v>
      </c>
      <c r="T32" s="53">
        <f>SUM(R32,O32,S32)</f>
        <v>8613</v>
      </c>
    </row>
    <row r="33" spans="1:20" ht="14.25">
      <c r="A33" s="23" t="s">
        <v>5</v>
      </c>
      <c r="B33" s="13">
        <v>4395</v>
      </c>
      <c r="C33" s="13">
        <v>1238</v>
      </c>
      <c r="D33" s="53">
        <f>SUM(B33:C33)</f>
        <v>5633</v>
      </c>
      <c r="E33" s="13">
        <v>29593</v>
      </c>
      <c r="F33" s="13">
        <v>3472</v>
      </c>
      <c r="G33" s="53">
        <f>SUM(E33:F33)</f>
        <v>33065</v>
      </c>
      <c r="H33" s="13">
        <v>133</v>
      </c>
      <c r="I33" s="53">
        <f>SUM(H33,G33,D33)</f>
        <v>38831</v>
      </c>
      <c r="J33" s="65"/>
      <c r="K33" s="172" t="s">
        <v>5</v>
      </c>
      <c r="L33" s="173">
        <v>848</v>
      </c>
      <c r="M33" s="13">
        <v>1668</v>
      </c>
      <c r="N33" s="13">
        <v>4254</v>
      </c>
      <c r="O33" s="53">
        <f>SUM(L33:N33)</f>
        <v>6770</v>
      </c>
      <c r="P33" s="13">
        <v>11724</v>
      </c>
      <c r="Q33" s="13">
        <v>20085</v>
      </c>
      <c r="R33" s="53">
        <f>SUM(P33:Q33)</f>
        <v>31809</v>
      </c>
      <c r="S33" s="13">
        <v>252</v>
      </c>
      <c r="T33" s="53">
        <f>SUM(R33,O33,S33)</f>
        <v>38831</v>
      </c>
    </row>
    <row r="34" spans="1:20" ht="14.25">
      <c r="A34" s="23" t="s">
        <v>6</v>
      </c>
      <c r="B34" s="13">
        <v>0</v>
      </c>
      <c r="C34" s="13">
        <v>0</v>
      </c>
      <c r="D34" s="53">
        <f>SUM(B34:C34)</f>
        <v>0</v>
      </c>
      <c r="E34" s="13">
        <v>0</v>
      </c>
      <c r="F34" s="13">
        <v>0</v>
      </c>
      <c r="G34" s="53">
        <f>SUM(E34:F34)</f>
        <v>0</v>
      </c>
      <c r="H34" s="13">
        <v>0</v>
      </c>
      <c r="I34" s="53">
        <f>SUM(H34,G34,D34)</f>
        <v>0</v>
      </c>
      <c r="J34" s="65"/>
      <c r="K34" s="172" t="s">
        <v>6</v>
      </c>
      <c r="L34" s="173">
        <v>0</v>
      </c>
      <c r="M34" s="13">
        <v>0</v>
      </c>
      <c r="N34" s="13">
        <v>0</v>
      </c>
      <c r="O34" s="53">
        <f>SUM(L34:N34)</f>
        <v>0</v>
      </c>
      <c r="P34" s="13">
        <v>0</v>
      </c>
      <c r="Q34" s="13">
        <v>0</v>
      </c>
      <c r="R34" s="53">
        <f>SUM(P34:Q34)</f>
        <v>0</v>
      </c>
      <c r="S34" s="13">
        <v>0</v>
      </c>
      <c r="T34" s="53">
        <f>SUM(R34,O34,S34)</f>
        <v>0</v>
      </c>
    </row>
    <row r="35" spans="1:20" ht="14.25">
      <c r="A35" s="23" t="s">
        <v>7</v>
      </c>
      <c r="B35" s="13">
        <v>1809</v>
      </c>
      <c r="C35" s="13">
        <v>419</v>
      </c>
      <c r="D35" s="53">
        <f>SUM(B35:C35)</f>
        <v>2228</v>
      </c>
      <c r="E35" s="13">
        <v>9638</v>
      </c>
      <c r="F35" s="13">
        <v>1254</v>
      </c>
      <c r="G35" s="53">
        <f>SUM(E35:F35)</f>
        <v>10892</v>
      </c>
      <c r="H35" s="13">
        <v>100</v>
      </c>
      <c r="I35" s="53">
        <f>SUM(H35,G35,D35)</f>
        <v>13220</v>
      </c>
      <c r="J35" s="65"/>
      <c r="K35" s="172" t="s">
        <v>7</v>
      </c>
      <c r="L35" s="173">
        <v>375</v>
      </c>
      <c r="M35" s="13">
        <v>725</v>
      </c>
      <c r="N35" s="13">
        <v>1654</v>
      </c>
      <c r="O35" s="53">
        <f>SUM(L35:N35)</f>
        <v>2754</v>
      </c>
      <c r="P35" s="13">
        <v>4051</v>
      </c>
      <c r="Q35" s="13">
        <v>6287</v>
      </c>
      <c r="R35" s="53">
        <f>SUM(P35:Q35)</f>
        <v>10338</v>
      </c>
      <c r="S35" s="13">
        <v>128</v>
      </c>
      <c r="T35" s="53">
        <f>SUM(R35,O35,S35)</f>
        <v>13220</v>
      </c>
    </row>
    <row r="36" spans="1:20" ht="14.25">
      <c r="A36" s="174" t="s">
        <v>0</v>
      </c>
      <c r="B36" s="17">
        <v>7609</v>
      </c>
      <c r="C36" s="17">
        <v>2030</v>
      </c>
      <c r="D36" s="17">
        <f>SUM(B36:C36)</f>
        <v>9639</v>
      </c>
      <c r="E36" s="17">
        <v>44959</v>
      </c>
      <c r="F36" s="17">
        <v>5748</v>
      </c>
      <c r="G36" s="17">
        <f>SUM(E36:F36)</f>
        <v>50707</v>
      </c>
      <c r="H36" s="17">
        <v>318</v>
      </c>
      <c r="I36" s="17">
        <f>SUM(H36,G36,D36)</f>
        <v>60664</v>
      </c>
      <c r="J36" s="66"/>
      <c r="K36" s="175" t="s">
        <v>0</v>
      </c>
      <c r="L36" s="16">
        <v>1687</v>
      </c>
      <c r="M36" s="17">
        <v>3042</v>
      </c>
      <c r="N36" s="17">
        <v>7265</v>
      </c>
      <c r="O36" s="17">
        <f>SUM(L36:N36)</f>
        <v>11994</v>
      </c>
      <c r="P36" s="17">
        <v>18521</v>
      </c>
      <c r="Q36" s="17">
        <v>29647</v>
      </c>
      <c r="R36" s="17">
        <f>SUM(P36:Q36)</f>
        <v>48168</v>
      </c>
      <c r="S36" s="17">
        <v>502</v>
      </c>
      <c r="T36" s="17">
        <f>SUM(R36,O36,S36)</f>
        <v>60664</v>
      </c>
    </row>
    <row r="37" spans="1:20" ht="14.25">
      <c r="A37" s="29" t="s">
        <v>12</v>
      </c>
      <c r="B37" s="13"/>
      <c r="C37" s="13"/>
      <c r="D37" s="53"/>
      <c r="E37" s="13"/>
      <c r="F37" s="13"/>
      <c r="G37" s="53"/>
      <c r="H37" s="13"/>
      <c r="I37" s="53"/>
      <c r="J37" s="65"/>
      <c r="K37" s="176" t="s">
        <v>12</v>
      </c>
      <c r="L37" s="173"/>
      <c r="M37" s="13"/>
      <c r="N37" s="13"/>
      <c r="O37" s="53"/>
      <c r="P37" s="13"/>
      <c r="Q37" s="13"/>
      <c r="R37" s="53"/>
      <c r="S37" s="13"/>
      <c r="T37" s="53"/>
    </row>
    <row r="38" spans="1:20" ht="14.25">
      <c r="A38" s="23" t="s">
        <v>4</v>
      </c>
      <c r="B38" s="13">
        <v>19</v>
      </c>
      <c r="C38" s="13">
        <v>7</v>
      </c>
      <c r="D38" s="53">
        <f>SUM(B38:C38)</f>
        <v>26</v>
      </c>
      <c r="E38" s="13">
        <v>5</v>
      </c>
      <c r="F38" s="13">
        <v>9</v>
      </c>
      <c r="G38" s="53">
        <f>SUM(E38:F38)</f>
        <v>14</v>
      </c>
      <c r="H38" s="13">
        <v>2</v>
      </c>
      <c r="I38" s="53">
        <f>SUM(H38,G38,D38)</f>
        <v>42</v>
      </c>
      <c r="J38" s="65"/>
      <c r="K38" s="172" t="s">
        <v>4</v>
      </c>
      <c r="L38" s="173">
        <v>0</v>
      </c>
      <c r="M38" s="13">
        <v>3</v>
      </c>
      <c r="N38" s="13">
        <v>6</v>
      </c>
      <c r="O38" s="53">
        <f>SUM(L38:N38)</f>
        <v>9</v>
      </c>
      <c r="P38" s="13">
        <v>20</v>
      </c>
      <c r="Q38" s="13">
        <v>10</v>
      </c>
      <c r="R38" s="53">
        <f>SUM(P38:Q38)</f>
        <v>30</v>
      </c>
      <c r="S38" s="13">
        <v>3</v>
      </c>
      <c r="T38" s="53">
        <f>SUM(R38,O38,S38)</f>
        <v>42</v>
      </c>
    </row>
    <row r="39" spans="1:20" ht="14.25">
      <c r="A39" s="174" t="s">
        <v>0</v>
      </c>
      <c r="B39" s="17">
        <v>19</v>
      </c>
      <c r="C39" s="17">
        <v>7</v>
      </c>
      <c r="D39" s="17">
        <f>SUM(B39:C39)</f>
        <v>26</v>
      </c>
      <c r="E39" s="17">
        <v>5</v>
      </c>
      <c r="F39" s="17">
        <v>9</v>
      </c>
      <c r="G39" s="17">
        <f>SUM(E39:F39)</f>
        <v>14</v>
      </c>
      <c r="H39" s="17">
        <v>2</v>
      </c>
      <c r="I39" s="17">
        <f>SUM(H39,G39,D39)</f>
        <v>42</v>
      </c>
      <c r="J39" s="66"/>
      <c r="K39" s="175" t="s">
        <v>0</v>
      </c>
      <c r="L39" s="16">
        <v>0</v>
      </c>
      <c r="M39" s="17">
        <v>3</v>
      </c>
      <c r="N39" s="17">
        <v>6</v>
      </c>
      <c r="O39" s="17">
        <f>SUM(L39:N39)</f>
        <v>9</v>
      </c>
      <c r="P39" s="17">
        <v>20</v>
      </c>
      <c r="Q39" s="17">
        <v>10</v>
      </c>
      <c r="R39" s="17">
        <f>SUM(P39:Q39)</f>
        <v>30</v>
      </c>
      <c r="S39" s="17">
        <v>3</v>
      </c>
      <c r="T39" s="17">
        <f>SUM(R39,O39,S39)</f>
        <v>42</v>
      </c>
    </row>
    <row r="40" spans="1:20" ht="14.25">
      <c r="A40" s="29" t="s">
        <v>13</v>
      </c>
      <c r="B40" s="13">
        <v>0</v>
      </c>
      <c r="C40" s="13">
        <v>0</v>
      </c>
      <c r="D40" s="53"/>
      <c r="E40" s="13">
        <v>0</v>
      </c>
      <c r="F40" s="13">
        <v>0</v>
      </c>
      <c r="G40" s="53"/>
      <c r="H40" s="13">
        <v>0</v>
      </c>
      <c r="I40" s="53"/>
      <c r="J40" s="65"/>
      <c r="K40" s="176" t="s">
        <v>13</v>
      </c>
      <c r="L40" s="173"/>
      <c r="M40" s="13"/>
      <c r="N40" s="13"/>
      <c r="O40" s="53"/>
      <c r="P40" s="13"/>
      <c r="Q40" s="13"/>
      <c r="R40" s="53"/>
      <c r="S40" s="13"/>
      <c r="T40" s="53"/>
    </row>
    <row r="41" spans="1:20" ht="14.25">
      <c r="A41" s="23" t="s">
        <v>4</v>
      </c>
      <c r="B41" s="13">
        <v>1247</v>
      </c>
      <c r="C41" s="13">
        <v>282</v>
      </c>
      <c r="D41" s="53">
        <f>SUM(B41:C41)</f>
        <v>1529</v>
      </c>
      <c r="E41" s="13">
        <v>3011</v>
      </c>
      <c r="F41" s="13">
        <v>870</v>
      </c>
      <c r="G41" s="53">
        <f>SUM(E41:F41)</f>
        <v>3881</v>
      </c>
      <c r="H41" s="13">
        <v>7</v>
      </c>
      <c r="I41" s="53">
        <f>SUM(H41,G41,D41)</f>
        <v>5417</v>
      </c>
      <c r="J41" s="65"/>
      <c r="K41" s="172" t="s">
        <v>4</v>
      </c>
      <c r="L41" s="173">
        <v>311</v>
      </c>
      <c r="M41" s="13">
        <v>474</v>
      </c>
      <c r="N41" s="13">
        <v>1027</v>
      </c>
      <c r="O41" s="53">
        <f>SUM(L41:N41)</f>
        <v>1812</v>
      </c>
      <c r="P41" s="13">
        <v>1911</v>
      </c>
      <c r="Q41" s="13">
        <v>1670</v>
      </c>
      <c r="R41" s="53">
        <f>SUM(P41:Q41)</f>
        <v>3581</v>
      </c>
      <c r="S41" s="13">
        <v>24</v>
      </c>
      <c r="T41" s="53">
        <f>SUM(R41,O41,S41)</f>
        <v>5417</v>
      </c>
    </row>
    <row r="42" spans="1:20" ht="14.25">
      <c r="A42" s="23" t="s">
        <v>5</v>
      </c>
      <c r="B42" s="13">
        <v>2324</v>
      </c>
      <c r="C42" s="13">
        <v>574</v>
      </c>
      <c r="D42" s="53">
        <f>SUM(B42:C42)</f>
        <v>2898</v>
      </c>
      <c r="E42" s="13">
        <v>18217</v>
      </c>
      <c r="F42" s="13">
        <v>2354</v>
      </c>
      <c r="G42" s="53">
        <f>SUM(E42:F42)</f>
        <v>20571</v>
      </c>
      <c r="H42" s="13">
        <v>16</v>
      </c>
      <c r="I42" s="53">
        <f>SUM(H42,G42,D42)</f>
        <v>23485</v>
      </c>
      <c r="J42" s="65"/>
      <c r="K42" s="172" t="s">
        <v>5</v>
      </c>
      <c r="L42" s="173">
        <v>342</v>
      </c>
      <c r="M42" s="13">
        <v>746</v>
      </c>
      <c r="N42" s="13">
        <v>2838</v>
      </c>
      <c r="O42" s="53">
        <f>SUM(L42:N42)</f>
        <v>3926</v>
      </c>
      <c r="P42" s="13">
        <v>8455</v>
      </c>
      <c r="Q42" s="13">
        <v>11027</v>
      </c>
      <c r="R42" s="53">
        <f>SUM(P42:Q42)</f>
        <v>19482</v>
      </c>
      <c r="S42" s="13">
        <v>77</v>
      </c>
      <c r="T42" s="53">
        <f>SUM(R42,O42,S42)</f>
        <v>23485</v>
      </c>
    </row>
    <row r="43" spans="1:20" ht="14.25">
      <c r="A43" s="23" t="s">
        <v>6</v>
      </c>
      <c r="B43" s="13">
        <v>16</v>
      </c>
      <c r="C43" s="13">
        <v>3</v>
      </c>
      <c r="D43" s="53">
        <f>SUM(B43:C43)</f>
        <v>19</v>
      </c>
      <c r="E43" s="13">
        <v>85</v>
      </c>
      <c r="F43" s="13">
        <v>11</v>
      </c>
      <c r="G43" s="53">
        <f>SUM(E43:F43)</f>
        <v>96</v>
      </c>
      <c r="H43" s="13">
        <v>0</v>
      </c>
      <c r="I43" s="53">
        <f>SUM(H43,G43,D43)</f>
        <v>115</v>
      </c>
      <c r="J43" s="65"/>
      <c r="K43" s="172" t="s">
        <v>6</v>
      </c>
      <c r="L43" s="173">
        <v>0</v>
      </c>
      <c r="M43" s="13">
        <v>2</v>
      </c>
      <c r="N43" s="13">
        <v>7</v>
      </c>
      <c r="O43" s="53">
        <f>SUM(L43:N43)</f>
        <v>9</v>
      </c>
      <c r="P43" s="13">
        <v>45</v>
      </c>
      <c r="Q43" s="13">
        <v>60</v>
      </c>
      <c r="R43" s="53">
        <f>SUM(P43:Q43)</f>
        <v>105</v>
      </c>
      <c r="S43" s="13">
        <v>1</v>
      </c>
      <c r="T43" s="53">
        <f>SUM(R43,O43,S43)</f>
        <v>115</v>
      </c>
    </row>
    <row r="44" spans="1:20" ht="14.25">
      <c r="A44" s="23" t="s">
        <v>7</v>
      </c>
      <c r="B44" s="13">
        <v>344</v>
      </c>
      <c r="C44" s="13">
        <v>108</v>
      </c>
      <c r="D44" s="53">
        <f>SUM(B44:C44)</f>
        <v>452</v>
      </c>
      <c r="E44" s="13">
        <v>3603</v>
      </c>
      <c r="F44" s="13">
        <v>369</v>
      </c>
      <c r="G44" s="53">
        <f>SUM(E44:F44)</f>
        <v>3972</v>
      </c>
      <c r="H44" s="13">
        <v>1</v>
      </c>
      <c r="I44" s="53">
        <f>SUM(H44,G44,D44)</f>
        <v>4425</v>
      </c>
      <c r="J44" s="65"/>
      <c r="K44" s="172" t="s">
        <v>7</v>
      </c>
      <c r="L44" s="173">
        <v>42</v>
      </c>
      <c r="M44" s="13">
        <v>103</v>
      </c>
      <c r="N44" s="13">
        <v>525</v>
      </c>
      <c r="O44" s="53">
        <f>SUM(L44:N44)</f>
        <v>670</v>
      </c>
      <c r="P44" s="13">
        <v>1631</v>
      </c>
      <c r="Q44" s="13">
        <v>2116</v>
      </c>
      <c r="R44" s="53">
        <f>SUM(P44:Q44)</f>
        <v>3747</v>
      </c>
      <c r="S44" s="13">
        <v>8</v>
      </c>
      <c r="T44" s="53">
        <f>SUM(R44,O44,S44)</f>
        <v>4425</v>
      </c>
    </row>
    <row r="45" spans="1:20" ht="14.25">
      <c r="A45" s="174" t="s">
        <v>0</v>
      </c>
      <c r="B45" s="17">
        <v>3931</v>
      </c>
      <c r="C45" s="17">
        <v>967</v>
      </c>
      <c r="D45" s="17">
        <f>SUM(B45:C45)</f>
        <v>4898</v>
      </c>
      <c r="E45" s="17">
        <v>24916</v>
      </c>
      <c r="F45" s="17">
        <v>3604</v>
      </c>
      <c r="G45" s="17">
        <f>SUM(E45:F45)</f>
        <v>28520</v>
      </c>
      <c r="H45" s="17">
        <v>24</v>
      </c>
      <c r="I45" s="17">
        <f>SUM(H45,G45,D45)</f>
        <v>33442</v>
      </c>
      <c r="J45" s="66"/>
      <c r="K45" s="175" t="s">
        <v>0</v>
      </c>
      <c r="L45" s="16">
        <v>695</v>
      </c>
      <c r="M45" s="17">
        <v>1325</v>
      </c>
      <c r="N45" s="17">
        <v>4397</v>
      </c>
      <c r="O45" s="17">
        <f>SUM(L45:N45)</f>
        <v>6417</v>
      </c>
      <c r="P45" s="17">
        <v>12042</v>
      </c>
      <c r="Q45" s="17">
        <v>14873</v>
      </c>
      <c r="R45" s="17">
        <f>SUM(P45:Q45)</f>
        <v>26915</v>
      </c>
      <c r="S45" s="17">
        <v>110</v>
      </c>
      <c r="T45" s="17">
        <f>SUM(R45,O45,S45)</f>
        <v>33442</v>
      </c>
    </row>
    <row r="46" spans="1:20" ht="14.25">
      <c r="A46" s="177" t="s">
        <v>14</v>
      </c>
      <c r="B46" s="19"/>
      <c r="C46" s="19"/>
      <c r="D46" s="54"/>
      <c r="E46" s="19"/>
      <c r="F46" s="19"/>
      <c r="G46" s="54"/>
      <c r="H46" s="19"/>
      <c r="I46" s="54"/>
      <c r="J46" s="65"/>
      <c r="K46" s="169" t="s">
        <v>14</v>
      </c>
      <c r="L46" s="178"/>
      <c r="M46" s="19"/>
      <c r="N46" s="19"/>
      <c r="O46" s="54"/>
      <c r="P46" s="19"/>
      <c r="Q46" s="19"/>
      <c r="R46" s="54"/>
      <c r="S46" s="19"/>
      <c r="T46" s="54"/>
    </row>
    <row r="47" spans="1:20" ht="14.25">
      <c r="A47" s="23" t="s">
        <v>4</v>
      </c>
      <c r="B47" s="13">
        <f aca="true" t="shared" si="0" ref="B47:I47">SUM(B9,B15,B21,B26,B32,B38,B41)</f>
        <v>8854</v>
      </c>
      <c r="C47" s="13">
        <f t="shared" si="0"/>
        <v>2581</v>
      </c>
      <c r="D47" s="53">
        <f t="shared" si="0"/>
        <v>11435</v>
      </c>
      <c r="E47" s="13">
        <f t="shared" si="0"/>
        <v>22784</v>
      </c>
      <c r="F47" s="13">
        <f t="shared" si="0"/>
        <v>6236</v>
      </c>
      <c r="G47" s="53">
        <f t="shared" si="0"/>
        <v>29020</v>
      </c>
      <c r="H47" s="13">
        <f t="shared" si="0"/>
        <v>232</v>
      </c>
      <c r="I47" s="53">
        <f t="shared" si="0"/>
        <v>40687</v>
      </c>
      <c r="J47" s="65"/>
      <c r="K47" s="172" t="s">
        <v>4</v>
      </c>
      <c r="L47" s="173">
        <f aca="true" t="shared" si="1" ref="L47:T47">SUM(L9,L15,L21,L26,L32,L38,L41)</f>
        <v>2286</v>
      </c>
      <c r="M47" s="13">
        <f t="shared" si="1"/>
        <v>2985</v>
      </c>
      <c r="N47" s="13">
        <f t="shared" si="1"/>
        <v>6864</v>
      </c>
      <c r="O47" s="53">
        <f t="shared" si="1"/>
        <v>12135</v>
      </c>
      <c r="P47" s="13">
        <f t="shared" si="1"/>
        <v>13162</v>
      </c>
      <c r="Q47" s="13">
        <f t="shared" si="1"/>
        <v>14950</v>
      </c>
      <c r="R47" s="53">
        <f t="shared" si="1"/>
        <v>28112</v>
      </c>
      <c r="S47" s="13">
        <f t="shared" si="1"/>
        <v>440</v>
      </c>
      <c r="T47" s="53">
        <f t="shared" si="1"/>
        <v>40687</v>
      </c>
    </row>
    <row r="48" spans="1:20" ht="14.25">
      <c r="A48" s="23" t="s">
        <v>5</v>
      </c>
      <c r="B48" s="13">
        <f aca="true" t="shared" si="2" ref="B48:I48">SUM(B10,B16,B22,B27,B33,B42)</f>
        <v>22183</v>
      </c>
      <c r="C48" s="13">
        <f t="shared" si="2"/>
        <v>6194</v>
      </c>
      <c r="D48" s="53">
        <f t="shared" si="2"/>
        <v>28377</v>
      </c>
      <c r="E48" s="13">
        <f t="shared" si="2"/>
        <v>120924</v>
      </c>
      <c r="F48" s="13">
        <f t="shared" si="2"/>
        <v>16278</v>
      </c>
      <c r="G48" s="53">
        <f t="shared" si="2"/>
        <v>137202</v>
      </c>
      <c r="H48" s="13">
        <f t="shared" si="2"/>
        <v>485</v>
      </c>
      <c r="I48" s="53">
        <f t="shared" si="2"/>
        <v>166064</v>
      </c>
      <c r="J48" s="65"/>
      <c r="K48" s="172" t="s">
        <v>5</v>
      </c>
      <c r="L48" s="173">
        <f aca="true" t="shared" si="3" ref="L48:T48">SUM(L10,L16,L22,L27,L33,L42)</f>
        <v>3985</v>
      </c>
      <c r="M48" s="13">
        <f t="shared" si="3"/>
        <v>6529</v>
      </c>
      <c r="N48" s="13">
        <f t="shared" si="3"/>
        <v>17838</v>
      </c>
      <c r="O48" s="53">
        <f t="shared" si="3"/>
        <v>28352</v>
      </c>
      <c r="P48" s="13">
        <f t="shared" si="3"/>
        <v>52071</v>
      </c>
      <c r="Q48" s="13">
        <f t="shared" si="3"/>
        <v>84537</v>
      </c>
      <c r="R48" s="53">
        <f t="shared" si="3"/>
        <v>136608</v>
      </c>
      <c r="S48" s="13">
        <f t="shared" si="3"/>
        <v>1104</v>
      </c>
      <c r="T48" s="53">
        <f t="shared" si="3"/>
        <v>166064</v>
      </c>
    </row>
    <row r="49" spans="1:20" ht="14.25">
      <c r="A49" s="23" t="s">
        <v>6</v>
      </c>
      <c r="B49" s="13">
        <f aca="true" t="shared" si="4" ref="B49:I49">SUM(B11,B17,B28,B34,B43)</f>
        <v>16</v>
      </c>
      <c r="C49" s="13">
        <f t="shared" si="4"/>
        <v>3</v>
      </c>
      <c r="D49" s="53">
        <f t="shared" si="4"/>
        <v>19</v>
      </c>
      <c r="E49" s="13">
        <f t="shared" si="4"/>
        <v>85</v>
      </c>
      <c r="F49" s="13">
        <f t="shared" si="4"/>
        <v>11</v>
      </c>
      <c r="G49" s="53">
        <f t="shared" si="4"/>
        <v>96</v>
      </c>
      <c r="H49" s="13">
        <f t="shared" si="4"/>
        <v>0</v>
      </c>
      <c r="I49" s="53">
        <f t="shared" si="4"/>
        <v>115</v>
      </c>
      <c r="J49" s="65"/>
      <c r="K49" s="172" t="s">
        <v>6</v>
      </c>
      <c r="L49" s="173">
        <f aca="true" t="shared" si="5" ref="L49:T49">SUM(L11,L17,L28,L34,L43)</f>
        <v>0</v>
      </c>
      <c r="M49" s="13">
        <f t="shared" si="5"/>
        <v>2</v>
      </c>
      <c r="N49" s="13">
        <f t="shared" si="5"/>
        <v>7</v>
      </c>
      <c r="O49" s="53">
        <f t="shared" si="5"/>
        <v>9</v>
      </c>
      <c r="P49" s="13">
        <f t="shared" si="5"/>
        <v>45</v>
      </c>
      <c r="Q49" s="13">
        <f t="shared" si="5"/>
        <v>60</v>
      </c>
      <c r="R49" s="53">
        <f t="shared" si="5"/>
        <v>105</v>
      </c>
      <c r="S49" s="13">
        <f t="shared" si="5"/>
        <v>1</v>
      </c>
      <c r="T49" s="53">
        <f t="shared" si="5"/>
        <v>115</v>
      </c>
    </row>
    <row r="50" spans="1:20" ht="14.25">
      <c r="A50" s="23" t="s">
        <v>7</v>
      </c>
      <c r="B50" s="13">
        <f aca="true" t="shared" si="6" ref="B50:I50">SUM(B12,B18,B23,B29,B35,B44)</f>
        <v>12499</v>
      </c>
      <c r="C50" s="13">
        <f t="shared" si="6"/>
        <v>2997</v>
      </c>
      <c r="D50" s="53">
        <f t="shared" si="6"/>
        <v>15496</v>
      </c>
      <c r="E50" s="13">
        <f t="shared" si="6"/>
        <v>38986</v>
      </c>
      <c r="F50" s="13">
        <f t="shared" si="6"/>
        <v>6546</v>
      </c>
      <c r="G50" s="53">
        <f t="shared" si="6"/>
        <v>45532</v>
      </c>
      <c r="H50" s="13">
        <f t="shared" si="6"/>
        <v>558</v>
      </c>
      <c r="I50" s="53">
        <f t="shared" si="6"/>
        <v>61586</v>
      </c>
      <c r="J50" s="65"/>
      <c r="K50" s="172" t="s">
        <v>7</v>
      </c>
      <c r="L50" s="173">
        <f aca="true" t="shared" si="7" ref="L50:T50">SUM(L12,L18,L23,L29,L35,L44)</f>
        <v>3283</v>
      </c>
      <c r="M50" s="13">
        <f t="shared" si="7"/>
        <v>3663</v>
      </c>
      <c r="N50" s="13">
        <f t="shared" si="7"/>
        <v>7942</v>
      </c>
      <c r="O50" s="53">
        <f t="shared" si="7"/>
        <v>14888</v>
      </c>
      <c r="P50" s="13">
        <f t="shared" si="7"/>
        <v>19032</v>
      </c>
      <c r="Q50" s="13">
        <f t="shared" si="7"/>
        <v>26941</v>
      </c>
      <c r="R50" s="53">
        <f t="shared" si="7"/>
        <v>45973</v>
      </c>
      <c r="S50" s="13">
        <f t="shared" si="7"/>
        <v>725</v>
      </c>
      <c r="T50" s="53">
        <f t="shared" si="7"/>
        <v>61586</v>
      </c>
    </row>
    <row r="51" spans="1:20" ht="14.25">
      <c r="A51" s="174" t="s">
        <v>15</v>
      </c>
      <c r="B51" s="17">
        <f aca="true" t="shared" si="8" ref="B51:I51">SUM(B47:B50)</f>
        <v>43552</v>
      </c>
      <c r="C51" s="17">
        <f t="shared" si="8"/>
        <v>11775</v>
      </c>
      <c r="D51" s="17">
        <f t="shared" si="8"/>
        <v>55327</v>
      </c>
      <c r="E51" s="17">
        <f t="shared" si="8"/>
        <v>182779</v>
      </c>
      <c r="F51" s="17">
        <f t="shared" si="8"/>
        <v>29071</v>
      </c>
      <c r="G51" s="17">
        <f t="shared" si="8"/>
        <v>211850</v>
      </c>
      <c r="H51" s="17">
        <f t="shared" si="8"/>
        <v>1275</v>
      </c>
      <c r="I51" s="17">
        <f t="shared" si="8"/>
        <v>268452</v>
      </c>
      <c r="J51" s="66"/>
      <c r="K51" s="175" t="s">
        <v>15</v>
      </c>
      <c r="L51" s="16">
        <f aca="true" t="shared" si="9" ref="L51:T51">SUM(L47:L50)</f>
        <v>9554</v>
      </c>
      <c r="M51" s="17">
        <f t="shared" si="9"/>
        <v>13179</v>
      </c>
      <c r="N51" s="17">
        <f t="shared" si="9"/>
        <v>32651</v>
      </c>
      <c r="O51" s="17">
        <f t="shared" si="9"/>
        <v>55384</v>
      </c>
      <c r="P51" s="17">
        <f t="shared" si="9"/>
        <v>84310</v>
      </c>
      <c r="Q51" s="17">
        <f t="shared" si="9"/>
        <v>126488</v>
      </c>
      <c r="R51" s="17">
        <f t="shared" si="9"/>
        <v>210798</v>
      </c>
      <c r="S51" s="17">
        <f t="shared" si="9"/>
        <v>2270</v>
      </c>
      <c r="T51" s="17">
        <f t="shared" si="9"/>
        <v>268452</v>
      </c>
    </row>
    <row r="52" ht="14.25">
      <c r="A52" s="23"/>
    </row>
    <row r="53" ht="14.25">
      <c r="A53" s="130" t="s">
        <v>62</v>
      </c>
    </row>
    <row r="54" ht="14.25">
      <c r="A54" s="130" t="s">
        <v>63</v>
      </c>
    </row>
    <row r="55" ht="14.25">
      <c r="A55" s="21"/>
    </row>
    <row r="56" ht="14.25">
      <c r="A56" s="21"/>
    </row>
    <row r="57" ht="14.25">
      <c r="A57" s="21"/>
    </row>
  </sheetData>
  <sheetProtection/>
  <mergeCells count="9">
    <mergeCell ref="L1:U1"/>
    <mergeCell ref="B6:D6"/>
    <mergeCell ref="L6:O6"/>
    <mergeCell ref="A2:I2"/>
    <mergeCell ref="A4:I4"/>
    <mergeCell ref="K4:T4"/>
    <mergeCell ref="K2:T2"/>
    <mergeCell ref="E6:G6"/>
    <mergeCell ref="P6:R6"/>
  </mergeCells>
  <printOptions/>
  <pageMargins left="0.11811023622047245" right="0.11811023622047245" top="0.15748031496062992" bottom="0.15748031496062992" header="0.31496062992125984" footer="0.31496062992125984"/>
  <pageSetup horizontalDpi="600" verticalDpi="600" orientation="portrait" paperSize="9" scale="80" r:id="rId2"/>
  <headerFooter>
    <oddFooter>&amp;R&amp;A</oddFooter>
  </headerFooter>
  <drawing r:id="rId1"/>
</worksheet>
</file>

<file path=xl/worksheets/sheet7.xml><?xml version="1.0" encoding="utf-8"?>
<worksheet xmlns="http://schemas.openxmlformats.org/spreadsheetml/2006/main" xmlns:r="http://schemas.openxmlformats.org/officeDocument/2006/relationships">
  <dimension ref="A1:U57"/>
  <sheetViews>
    <sheetView zoomScalePageLayoutView="0" workbookViewId="0" topLeftCell="A1">
      <selection activeCell="A57" sqref="A57"/>
    </sheetView>
  </sheetViews>
  <sheetFormatPr defaultColWidth="9.140625" defaultRowHeight="15"/>
  <cols>
    <col min="1" max="1" width="25.7109375" style="29" customWidth="1"/>
    <col min="2" max="2" width="11.140625" style="22" customWidth="1"/>
    <col min="3" max="3" width="11.7109375" style="22" customWidth="1"/>
    <col min="4" max="4" width="9.57421875" style="55" customWidth="1"/>
    <col min="5" max="5" width="11.140625" style="22" customWidth="1"/>
    <col min="6" max="7" width="11.00390625" style="22" customWidth="1"/>
    <col min="8" max="8" width="9.57421875" style="22" customWidth="1"/>
    <col min="9" max="9" width="9.421875" style="55" customWidth="1"/>
    <col min="10" max="10" width="7.00390625" style="30" customWidth="1"/>
    <col min="11" max="11" width="26.421875" style="22" customWidth="1"/>
    <col min="12" max="14" width="9.57421875" style="22" customWidth="1"/>
    <col min="15" max="15" width="9.00390625" style="55" customWidth="1"/>
    <col min="16" max="18" width="9.7109375" style="22" customWidth="1"/>
    <col min="19" max="19" width="10.140625" style="22" customWidth="1"/>
    <col min="20" max="20" width="10.28125" style="55" customWidth="1"/>
    <col min="21" max="21" width="9.7109375" style="22" customWidth="1"/>
    <col min="22" max="16384" width="8.8515625" style="22" customWidth="1"/>
  </cols>
  <sheetData>
    <row r="1" spans="1:21" s="158" customFormat="1" ht="12.75">
      <c r="A1" s="29" t="s">
        <v>84</v>
      </c>
      <c r="D1" s="159"/>
      <c r="I1" s="159"/>
      <c r="J1" s="179"/>
      <c r="K1" s="29" t="s">
        <v>84</v>
      </c>
      <c r="L1" s="198"/>
      <c r="M1" s="198"/>
      <c r="N1" s="198"/>
      <c r="O1" s="198"/>
      <c r="P1" s="198"/>
      <c r="Q1" s="198"/>
      <c r="R1" s="198"/>
      <c r="S1" s="198"/>
      <c r="T1" s="198"/>
      <c r="U1" s="198"/>
    </row>
    <row r="2" spans="1:20" s="158" customFormat="1" ht="12.75">
      <c r="A2" s="198" t="s">
        <v>90</v>
      </c>
      <c r="B2" s="198"/>
      <c r="C2" s="198"/>
      <c r="D2" s="198"/>
      <c r="E2" s="198"/>
      <c r="F2" s="198"/>
      <c r="G2" s="198"/>
      <c r="H2" s="198"/>
      <c r="I2" s="198"/>
      <c r="J2" s="157"/>
      <c r="K2" s="198" t="s">
        <v>90</v>
      </c>
      <c r="L2" s="198"/>
      <c r="M2" s="198"/>
      <c r="N2" s="198"/>
      <c r="O2" s="198"/>
      <c r="P2" s="198"/>
      <c r="Q2" s="198"/>
      <c r="R2" s="198"/>
      <c r="S2" s="198"/>
      <c r="T2" s="198"/>
    </row>
    <row r="3" spans="1:20" s="158" customFormat="1" ht="12.75">
      <c r="A3" s="161"/>
      <c r="B3" s="161"/>
      <c r="C3" s="161"/>
      <c r="D3" s="161"/>
      <c r="E3" s="161"/>
      <c r="F3" s="161"/>
      <c r="G3" s="161"/>
      <c r="H3" s="161"/>
      <c r="I3" s="161"/>
      <c r="J3" s="157"/>
      <c r="K3" s="157"/>
      <c r="L3" s="157"/>
      <c r="M3" s="157"/>
      <c r="N3" s="157"/>
      <c r="O3" s="157"/>
      <c r="P3" s="157"/>
      <c r="Q3" s="157"/>
      <c r="R3" s="157"/>
      <c r="S3" s="157"/>
      <c r="T3" s="157"/>
    </row>
    <row r="4" spans="1:20" s="158" customFormat="1" ht="12.75">
      <c r="A4" s="198" t="s">
        <v>28</v>
      </c>
      <c r="B4" s="198"/>
      <c r="C4" s="198"/>
      <c r="D4" s="198"/>
      <c r="E4" s="198"/>
      <c r="F4" s="198"/>
      <c r="G4" s="198"/>
      <c r="H4" s="198"/>
      <c r="I4" s="198"/>
      <c r="J4" s="161"/>
      <c r="K4" s="203" t="s">
        <v>16</v>
      </c>
      <c r="L4" s="203"/>
      <c r="M4" s="203"/>
      <c r="N4" s="203"/>
      <c r="O4" s="203"/>
      <c r="P4" s="203"/>
      <c r="Q4" s="203"/>
      <c r="R4" s="203"/>
      <c r="S4" s="203"/>
      <c r="T4" s="203"/>
    </row>
    <row r="5" spans="1:20" ht="15" thickBot="1">
      <c r="A5" s="161"/>
      <c r="B5" s="161"/>
      <c r="C5" s="161"/>
      <c r="D5" s="161"/>
      <c r="E5" s="161"/>
      <c r="F5" s="161"/>
      <c r="G5" s="161"/>
      <c r="H5" s="161"/>
      <c r="I5" s="161"/>
      <c r="J5" s="161"/>
      <c r="L5" s="161"/>
      <c r="M5" s="161"/>
      <c r="N5" s="161"/>
      <c r="O5" s="161"/>
      <c r="P5" s="161"/>
      <c r="Q5" s="161"/>
      <c r="R5" s="161"/>
      <c r="S5" s="161"/>
      <c r="T5" s="161"/>
    </row>
    <row r="6" spans="1:20" ht="14.25">
      <c r="A6" s="160"/>
      <c r="B6" s="199" t="s">
        <v>34</v>
      </c>
      <c r="C6" s="199"/>
      <c r="D6" s="199"/>
      <c r="E6" s="200" t="s">
        <v>35</v>
      </c>
      <c r="F6" s="201"/>
      <c r="G6" s="202"/>
      <c r="H6" s="162"/>
      <c r="I6" s="160"/>
      <c r="J6" s="157"/>
      <c r="K6" s="163"/>
      <c r="L6" s="199" t="s">
        <v>34</v>
      </c>
      <c r="M6" s="199"/>
      <c r="N6" s="199"/>
      <c r="O6" s="199"/>
      <c r="P6" s="200" t="s">
        <v>35</v>
      </c>
      <c r="Q6" s="201"/>
      <c r="R6" s="202"/>
      <c r="S6" s="162"/>
      <c r="T6" s="160"/>
    </row>
    <row r="7" spans="1:20" ht="60" customHeight="1">
      <c r="A7" s="72"/>
      <c r="B7" s="69" t="s">
        <v>49</v>
      </c>
      <c r="C7" s="69" t="s">
        <v>60</v>
      </c>
      <c r="D7" s="70" t="s">
        <v>37</v>
      </c>
      <c r="E7" s="69" t="s">
        <v>50</v>
      </c>
      <c r="F7" s="69" t="s">
        <v>61</v>
      </c>
      <c r="G7" s="70" t="s">
        <v>38</v>
      </c>
      <c r="H7" s="69" t="s">
        <v>33</v>
      </c>
      <c r="I7" s="71" t="s">
        <v>15</v>
      </c>
      <c r="J7" s="67"/>
      <c r="K7" s="72"/>
      <c r="L7" s="68" t="s">
        <v>29</v>
      </c>
      <c r="M7" s="69" t="s">
        <v>30</v>
      </c>
      <c r="N7" s="69" t="s">
        <v>31</v>
      </c>
      <c r="O7" s="70" t="s">
        <v>37</v>
      </c>
      <c r="P7" s="69" t="s">
        <v>36</v>
      </c>
      <c r="Q7" s="69" t="s">
        <v>32</v>
      </c>
      <c r="R7" s="70" t="s">
        <v>38</v>
      </c>
      <c r="S7" s="69" t="s">
        <v>33</v>
      </c>
      <c r="T7" s="71" t="s">
        <v>15</v>
      </c>
    </row>
    <row r="8" spans="1:20" ht="14.25">
      <c r="A8" s="164" t="s">
        <v>3</v>
      </c>
      <c r="B8" s="165"/>
      <c r="C8" s="165"/>
      <c r="D8" s="166"/>
      <c r="E8" s="167"/>
      <c r="F8" s="167"/>
      <c r="G8" s="166"/>
      <c r="H8" s="167"/>
      <c r="I8" s="168"/>
      <c r="K8" s="169" t="s">
        <v>3</v>
      </c>
      <c r="L8" s="170"/>
      <c r="M8" s="165"/>
      <c r="N8" s="167"/>
      <c r="O8" s="171"/>
      <c r="P8" s="167"/>
      <c r="Q8" s="167"/>
      <c r="R8" s="166"/>
      <c r="S8" s="167"/>
      <c r="T8" s="168"/>
    </row>
    <row r="9" spans="1:21" ht="14.25">
      <c r="A9" s="23" t="s">
        <v>4</v>
      </c>
      <c r="B9" s="13">
        <v>2590</v>
      </c>
      <c r="C9" s="13">
        <v>1119</v>
      </c>
      <c r="D9" s="53">
        <f>SUM(B9:C9)</f>
        <v>3709</v>
      </c>
      <c r="E9" s="13">
        <v>9960</v>
      </c>
      <c r="F9" s="13">
        <v>1964</v>
      </c>
      <c r="G9" s="53">
        <f>SUM(E9:F9)</f>
        <v>11924</v>
      </c>
      <c r="H9" s="13">
        <v>22</v>
      </c>
      <c r="I9" s="53">
        <f>SUM(H9,G9,D9)</f>
        <v>15655</v>
      </c>
      <c r="J9" s="65"/>
      <c r="K9" s="172" t="s">
        <v>4</v>
      </c>
      <c r="L9" s="173">
        <v>1346</v>
      </c>
      <c r="M9" s="13">
        <v>1386</v>
      </c>
      <c r="N9" s="13">
        <v>2780</v>
      </c>
      <c r="O9" s="53">
        <f>SUM(L9:N9)</f>
        <v>5512</v>
      </c>
      <c r="P9" s="13">
        <v>5073</v>
      </c>
      <c r="Q9" s="13">
        <v>5001</v>
      </c>
      <c r="R9" s="53">
        <f>SUM(P9:Q9)</f>
        <v>10074</v>
      </c>
      <c r="S9" s="13">
        <v>69</v>
      </c>
      <c r="T9" s="53">
        <f>SUM(S9,R9,O9)</f>
        <v>15655</v>
      </c>
      <c r="U9" s="185"/>
    </row>
    <row r="10" spans="1:21" ht="14.25">
      <c r="A10" s="23" t="s">
        <v>5</v>
      </c>
      <c r="B10" s="13">
        <v>8114</v>
      </c>
      <c r="C10" s="13">
        <v>3577</v>
      </c>
      <c r="D10" s="53">
        <f>SUM(B10:C10)</f>
        <v>11691</v>
      </c>
      <c r="E10" s="13">
        <v>49109</v>
      </c>
      <c r="F10" s="13">
        <v>6685</v>
      </c>
      <c r="G10" s="53">
        <f>SUM(E10:F10)</f>
        <v>55794</v>
      </c>
      <c r="H10" s="13">
        <v>83</v>
      </c>
      <c r="I10" s="53">
        <f>SUM(H10,G10,D10)</f>
        <v>67568</v>
      </c>
      <c r="J10" s="65"/>
      <c r="K10" s="172" t="s">
        <v>5</v>
      </c>
      <c r="L10" s="173">
        <v>2935</v>
      </c>
      <c r="M10" s="13">
        <v>3599</v>
      </c>
      <c r="N10" s="13">
        <v>7609</v>
      </c>
      <c r="O10" s="53">
        <f>SUM(L10:N10)</f>
        <v>14143</v>
      </c>
      <c r="P10" s="13">
        <v>22022</v>
      </c>
      <c r="Q10" s="13">
        <v>30984</v>
      </c>
      <c r="R10" s="53">
        <f>SUM(P10:Q10)</f>
        <v>53006</v>
      </c>
      <c r="S10" s="13">
        <v>419</v>
      </c>
      <c r="T10" s="53">
        <f>SUM(S10,R10,O10)</f>
        <v>67568</v>
      </c>
      <c r="U10" s="185"/>
    </row>
    <row r="11" spans="1:21" ht="14.25">
      <c r="A11" s="23" t="s">
        <v>6</v>
      </c>
      <c r="B11" s="13">
        <v>0</v>
      </c>
      <c r="C11" s="13">
        <v>0</v>
      </c>
      <c r="D11" s="53">
        <f>SUM(B11:C11)</f>
        <v>0</v>
      </c>
      <c r="E11" s="13">
        <v>0</v>
      </c>
      <c r="F11" s="13">
        <v>0</v>
      </c>
      <c r="G11" s="53">
        <f>SUM(E11:F11)</f>
        <v>0</v>
      </c>
      <c r="H11" s="13">
        <v>0</v>
      </c>
      <c r="I11" s="53">
        <f>SUM(H11,G11,D11)</f>
        <v>0</v>
      </c>
      <c r="J11" s="65"/>
      <c r="K11" s="172" t="s">
        <v>6</v>
      </c>
      <c r="L11" s="173">
        <v>0</v>
      </c>
      <c r="M11" s="13">
        <v>0</v>
      </c>
      <c r="N11" s="13">
        <v>0</v>
      </c>
      <c r="O11" s="53">
        <f>SUM(L11:N11)</f>
        <v>0</v>
      </c>
      <c r="P11" s="13">
        <v>0</v>
      </c>
      <c r="Q11" s="13">
        <v>0</v>
      </c>
      <c r="R11" s="53">
        <f>SUM(P11:Q11)</f>
        <v>0</v>
      </c>
      <c r="S11" s="13">
        <v>0</v>
      </c>
      <c r="T11" s="53">
        <f>SUM(S11,R11,O11)</f>
        <v>0</v>
      </c>
      <c r="U11" s="185"/>
    </row>
    <row r="12" spans="1:21" ht="14.25">
      <c r="A12" s="23" t="s">
        <v>7</v>
      </c>
      <c r="B12" s="13">
        <v>4794</v>
      </c>
      <c r="C12" s="13">
        <v>1747</v>
      </c>
      <c r="D12" s="53">
        <f>SUM(B12:C12)</f>
        <v>6541</v>
      </c>
      <c r="E12" s="13">
        <v>22540</v>
      </c>
      <c r="F12" s="13">
        <v>3000</v>
      </c>
      <c r="G12" s="53">
        <f>SUM(E12:F12)</f>
        <v>25540</v>
      </c>
      <c r="H12" s="13">
        <v>11</v>
      </c>
      <c r="I12" s="53">
        <f>SUM(H12,G12,D12)</f>
        <v>32092</v>
      </c>
      <c r="J12" s="65"/>
      <c r="K12" s="172" t="s">
        <v>7</v>
      </c>
      <c r="L12" s="173">
        <v>2774</v>
      </c>
      <c r="M12" s="13">
        <v>2309</v>
      </c>
      <c r="N12" s="13">
        <v>4297</v>
      </c>
      <c r="O12" s="53">
        <f>SUM(L12:N12)</f>
        <v>9380</v>
      </c>
      <c r="P12" s="13">
        <v>10597</v>
      </c>
      <c r="Q12" s="13">
        <v>12054</v>
      </c>
      <c r="R12" s="53">
        <f>SUM(P12:Q12)</f>
        <v>22651</v>
      </c>
      <c r="S12" s="13">
        <v>61</v>
      </c>
      <c r="T12" s="53">
        <f>SUM(S12,R12,O12)</f>
        <v>32092</v>
      </c>
      <c r="U12" s="185"/>
    </row>
    <row r="13" spans="1:21" ht="14.25">
      <c r="A13" s="174" t="s">
        <v>0</v>
      </c>
      <c r="B13" s="17">
        <v>15498</v>
      </c>
      <c r="C13" s="17">
        <v>6443</v>
      </c>
      <c r="D13" s="17">
        <f>SUM(B13:C13)</f>
        <v>21941</v>
      </c>
      <c r="E13" s="17">
        <v>81609</v>
      </c>
      <c r="F13" s="17">
        <v>11649</v>
      </c>
      <c r="G13" s="17">
        <f>SUM(E13:F13)</f>
        <v>93258</v>
      </c>
      <c r="H13" s="17">
        <v>116</v>
      </c>
      <c r="I13" s="17">
        <f>SUM(H13,G13,D13)</f>
        <v>115315</v>
      </c>
      <c r="J13" s="66"/>
      <c r="K13" s="175" t="s">
        <v>0</v>
      </c>
      <c r="L13" s="16">
        <v>7055</v>
      </c>
      <c r="M13" s="17">
        <v>7294</v>
      </c>
      <c r="N13" s="17">
        <v>14686</v>
      </c>
      <c r="O13" s="17">
        <f>SUM(L13:N13)</f>
        <v>29035</v>
      </c>
      <c r="P13" s="17">
        <v>37692</v>
      </c>
      <c r="Q13" s="17">
        <v>48039</v>
      </c>
      <c r="R13" s="17">
        <f>SUM(P13:Q13)</f>
        <v>85731</v>
      </c>
      <c r="S13" s="17">
        <v>549</v>
      </c>
      <c r="T13" s="17">
        <f>SUM(S13,R13,O13)</f>
        <v>115315</v>
      </c>
      <c r="U13" s="185"/>
    </row>
    <row r="14" spans="1:21" ht="14.25">
      <c r="A14" s="29" t="s">
        <v>8</v>
      </c>
      <c r="B14" s="13"/>
      <c r="C14" s="13"/>
      <c r="D14" s="53"/>
      <c r="E14" s="13"/>
      <c r="F14" s="13"/>
      <c r="G14" s="53"/>
      <c r="H14" s="13"/>
      <c r="I14" s="53"/>
      <c r="J14" s="65"/>
      <c r="K14" s="176" t="s">
        <v>8</v>
      </c>
      <c r="L14" s="173"/>
      <c r="M14" s="13"/>
      <c r="N14" s="13"/>
      <c r="O14" s="53"/>
      <c r="P14" s="13"/>
      <c r="Q14" s="13"/>
      <c r="R14" s="53"/>
      <c r="S14" s="13"/>
      <c r="T14" s="53"/>
      <c r="U14" s="185"/>
    </row>
    <row r="15" spans="1:21" ht="14.25">
      <c r="A15" s="23" t="s">
        <v>4</v>
      </c>
      <c r="B15" s="13">
        <v>2043</v>
      </c>
      <c r="C15" s="13">
        <v>781</v>
      </c>
      <c r="D15" s="53">
        <f>SUM(B15:C15)</f>
        <v>2824</v>
      </c>
      <c r="E15" s="13">
        <v>5395</v>
      </c>
      <c r="F15" s="13">
        <v>1679</v>
      </c>
      <c r="G15" s="53">
        <f>SUM(E15:F15)</f>
        <v>7074</v>
      </c>
      <c r="H15" s="13">
        <v>13</v>
      </c>
      <c r="I15" s="53">
        <f>SUM(H15,G15,D15)</f>
        <v>9911</v>
      </c>
      <c r="J15" s="65"/>
      <c r="K15" s="172" t="s">
        <v>4</v>
      </c>
      <c r="L15" s="173">
        <v>347</v>
      </c>
      <c r="M15" s="13">
        <v>555</v>
      </c>
      <c r="N15" s="13">
        <v>1292</v>
      </c>
      <c r="O15" s="53">
        <f>SUM(L15:N15)</f>
        <v>2194</v>
      </c>
      <c r="P15" s="13">
        <v>3113</v>
      </c>
      <c r="Q15" s="13">
        <v>4544</v>
      </c>
      <c r="R15" s="53">
        <f>SUM(P15:Q15)</f>
        <v>7657</v>
      </c>
      <c r="S15" s="13">
        <v>60</v>
      </c>
      <c r="T15" s="53">
        <f>SUM(S15,R15,O15)</f>
        <v>9911</v>
      </c>
      <c r="U15" s="185"/>
    </row>
    <row r="16" spans="1:21" ht="14.25">
      <c r="A16" s="23" t="s">
        <v>5</v>
      </c>
      <c r="B16" s="13">
        <v>4744</v>
      </c>
      <c r="C16" s="13">
        <v>1835</v>
      </c>
      <c r="D16" s="53">
        <f>SUM(B16:C16)</f>
        <v>6579</v>
      </c>
      <c r="E16" s="13">
        <v>24165</v>
      </c>
      <c r="F16" s="13">
        <v>4358</v>
      </c>
      <c r="G16" s="53">
        <f>SUM(E16:F16)</f>
        <v>28523</v>
      </c>
      <c r="H16" s="13">
        <v>84</v>
      </c>
      <c r="I16" s="53">
        <f>SUM(H16,G16,D16)</f>
        <v>35186</v>
      </c>
      <c r="J16" s="65"/>
      <c r="K16" s="172" t="s">
        <v>5</v>
      </c>
      <c r="L16" s="173">
        <v>495</v>
      </c>
      <c r="M16" s="13">
        <v>849</v>
      </c>
      <c r="N16" s="13">
        <v>2549</v>
      </c>
      <c r="O16" s="53">
        <f>SUM(L16:N16)</f>
        <v>3893</v>
      </c>
      <c r="P16" s="13">
        <v>9416</v>
      </c>
      <c r="Q16" s="13">
        <v>21598</v>
      </c>
      <c r="R16" s="53">
        <f>SUM(P16:Q16)</f>
        <v>31014</v>
      </c>
      <c r="S16" s="13">
        <v>279</v>
      </c>
      <c r="T16" s="53">
        <f>SUM(S16,R16,O16)</f>
        <v>35186</v>
      </c>
      <c r="U16" s="185"/>
    </row>
    <row r="17" spans="1:21" ht="14.25">
      <c r="A17" s="23" t="s">
        <v>6</v>
      </c>
      <c r="B17" s="13">
        <v>0</v>
      </c>
      <c r="C17" s="13">
        <v>0</v>
      </c>
      <c r="D17" s="53">
        <f>SUM(B17:C17)</f>
        <v>0</v>
      </c>
      <c r="E17" s="13">
        <v>0</v>
      </c>
      <c r="F17" s="13">
        <v>0</v>
      </c>
      <c r="G17" s="53">
        <f>SUM(E17:F17)</f>
        <v>0</v>
      </c>
      <c r="H17" s="13">
        <v>0</v>
      </c>
      <c r="I17" s="53">
        <f>SUM(H17,G17,D17)</f>
        <v>0</v>
      </c>
      <c r="J17" s="65"/>
      <c r="K17" s="172" t="s">
        <v>6</v>
      </c>
      <c r="L17" s="173">
        <v>0</v>
      </c>
      <c r="M17" s="13">
        <v>0</v>
      </c>
      <c r="N17" s="13">
        <v>0</v>
      </c>
      <c r="O17" s="53">
        <f>SUM(L17:N17)</f>
        <v>0</v>
      </c>
      <c r="P17" s="13">
        <v>0</v>
      </c>
      <c r="Q17" s="13">
        <v>0</v>
      </c>
      <c r="R17" s="53">
        <f>SUM(P17:Q17)</f>
        <v>0</v>
      </c>
      <c r="S17" s="13">
        <v>0</v>
      </c>
      <c r="T17" s="53">
        <f>SUM(S17,R17,O17)</f>
        <v>0</v>
      </c>
      <c r="U17" s="185"/>
    </row>
    <row r="18" spans="1:21" ht="14.25">
      <c r="A18" s="23" t="s">
        <v>7</v>
      </c>
      <c r="B18" s="13">
        <v>3479</v>
      </c>
      <c r="C18" s="13">
        <v>1396</v>
      </c>
      <c r="D18" s="53">
        <f>SUM(B18:C18)</f>
        <v>4875</v>
      </c>
      <c r="E18" s="13">
        <v>13234</v>
      </c>
      <c r="F18" s="13">
        <v>2644</v>
      </c>
      <c r="G18" s="53">
        <f>SUM(E18:F18)</f>
        <v>15878</v>
      </c>
      <c r="H18" s="13">
        <v>309</v>
      </c>
      <c r="I18" s="53">
        <f>SUM(H18,G18,D18)</f>
        <v>21062</v>
      </c>
      <c r="J18" s="65"/>
      <c r="K18" s="172" t="s">
        <v>7</v>
      </c>
      <c r="L18" s="173">
        <v>361</v>
      </c>
      <c r="M18" s="13">
        <v>660</v>
      </c>
      <c r="N18" s="13">
        <v>1728</v>
      </c>
      <c r="O18" s="53">
        <f>SUM(L18:N18)</f>
        <v>2749</v>
      </c>
      <c r="P18" s="13">
        <v>6523</v>
      </c>
      <c r="Q18" s="13">
        <v>11354</v>
      </c>
      <c r="R18" s="53">
        <f>SUM(P18:Q18)</f>
        <v>17877</v>
      </c>
      <c r="S18" s="13">
        <v>436</v>
      </c>
      <c r="T18" s="53">
        <f>SUM(S18,R18,O18)</f>
        <v>21062</v>
      </c>
      <c r="U18" s="185"/>
    </row>
    <row r="19" spans="1:21" ht="14.25">
      <c r="A19" s="174" t="s">
        <v>0</v>
      </c>
      <c r="B19" s="17">
        <v>10266</v>
      </c>
      <c r="C19" s="17">
        <v>4012</v>
      </c>
      <c r="D19" s="17">
        <f>SUM(B19:C19)</f>
        <v>14278</v>
      </c>
      <c r="E19" s="17">
        <v>42794</v>
      </c>
      <c r="F19" s="17">
        <v>8681</v>
      </c>
      <c r="G19" s="17">
        <f>SUM(E19:F19)</f>
        <v>51475</v>
      </c>
      <c r="H19" s="17">
        <v>406</v>
      </c>
      <c r="I19" s="17">
        <f>SUM(H19,G19,D19)</f>
        <v>66159</v>
      </c>
      <c r="J19" s="66"/>
      <c r="K19" s="175" t="s">
        <v>0</v>
      </c>
      <c r="L19" s="16">
        <v>1203</v>
      </c>
      <c r="M19" s="17">
        <v>2064</v>
      </c>
      <c r="N19" s="17">
        <v>5569</v>
      </c>
      <c r="O19" s="17">
        <f>SUM(L19:N19)</f>
        <v>8836</v>
      </c>
      <c r="P19" s="17">
        <v>19052</v>
      </c>
      <c r="Q19" s="17">
        <v>37496</v>
      </c>
      <c r="R19" s="17">
        <f>SUM(P19:Q19)</f>
        <v>56548</v>
      </c>
      <c r="S19" s="17">
        <v>775</v>
      </c>
      <c r="T19" s="17">
        <f>SUM(S19,R19,O19)</f>
        <v>66159</v>
      </c>
      <c r="U19" s="185"/>
    </row>
    <row r="20" spans="1:21" ht="14.25">
      <c r="A20" s="29" t="s">
        <v>9</v>
      </c>
      <c r="B20" s="13"/>
      <c r="C20" s="13"/>
      <c r="D20" s="53"/>
      <c r="E20" s="13"/>
      <c r="F20" s="13"/>
      <c r="G20" s="53"/>
      <c r="H20" s="13"/>
      <c r="I20" s="53"/>
      <c r="J20" s="65"/>
      <c r="K20" s="176" t="s">
        <v>9</v>
      </c>
      <c r="L20" s="173"/>
      <c r="M20" s="13"/>
      <c r="N20" s="13"/>
      <c r="O20" s="53"/>
      <c r="P20" s="13"/>
      <c r="Q20" s="13"/>
      <c r="R20" s="53"/>
      <c r="S20" s="13"/>
      <c r="T20" s="53"/>
      <c r="U20" s="185"/>
    </row>
    <row r="21" spans="1:21" ht="14.25">
      <c r="A21" s="23" t="s">
        <v>4</v>
      </c>
      <c r="B21" s="13">
        <v>2244</v>
      </c>
      <c r="C21" s="13">
        <v>767</v>
      </c>
      <c r="D21" s="53">
        <f>SUM(B21:C21)</f>
        <v>3011</v>
      </c>
      <c r="E21" s="13">
        <v>320</v>
      </c>
      <c r="F21" s="13">
        <v>1038</v>
      </c>
      <c r="G21" s="53">
        <f>SUM(E21:F21)</f>
        <v>1358</v>
      </c>
      <c r="H21" s="13"/>
      <c r="I21" s="53">
        <f>SUM(H21,G21,D21)</f>
        <v>4369</v>
      </c>
      <c r="J21" s="65"/>
      <c r="K21" s="172" t="s">
        <v>4</v>
      </c>
      <c r="L21" s="173">
        <v>289</v>
      </c>
      <c r="M21" s="13">
        <v>387</v>
      </c>
      <c r="N21" s="13">
        <v>936</v>
      </c>
      <c r="O21" s="53">
        <f>SUM(L21:N21)</f>
        <v>1612</v>
      </c>
      <c r="P21" s="13">
        <v>1386</v>
      </c>
      <c r="Q21" s="13">
        <v>1334</v>
      </c>
      <c r="R21" s="53">
        <f>SUM(P21:Q21)</f>
        <v>2720</v>
      </c>
      <c r="S21" s="13">
        <v>37</v>
      </c>
      <c r="T21" s="53">
        <f>SUM(S21,R21,O21)</f>
        <v>4369</v>
      </c>
      <c r="U21" s="185"/>
    </row>
    <row r="22" spans="1:21" ht="14.25">
      <c r="A22" s="23" t="s">
        <v>5</v>
      </c>
      <c r="B22" s="13">
        <v>3890</v>
      </c>
      <c r="C22" s="13">
        <v>1433</v>
      </c>
      <c r="D22" s="53">
        <f>SUM(B22:C22)</f>
        <v>5323</v>
      </c>
      <c r="E22" s="13">
        <v>751</v>
      </c>
      <c r="F22" s="13">
        <v>1811</v>
      </c>
      <c r="G22" s="53">
        <f>SUM(E22:F22)</f>
        <v>2562</v>
      </c>
      <c r="H22" s="13">
        <v>9</v>
      </c>
      <c r="I22" s="53">
        <f>SUM(H22,G22,D22)</f>
        <v>7894</v>
      </c>
      <c r="J22" s="65"/>
      <c r="K22" s="172" t="s">
        <v>5</v>
      </c>
      <c r="L22" s="173">
        <v>591</v>
      </c>
      <c r="M22" s="13">
        <v>609</v>
      </c>
      <c r="N22" s="13">
        <v>1375</v>
      </c>
      <c r="O22" s="53">
        <f>SUM(L22:N22)</f>
        <v>2575</v>
      </c>
      <c r="P22" s="13">
        <v>2088</v>
      </c>
      <c r="Q22" s="13">
        <v>3180</v>
      </c>
      <c r="R22" s="53">
        <f>SUM(P22:Q22)</f>
        <v>5268</v>
      </c>
      <c r="S22" s="13">
        <v>51</v>
      </c>
      <c r="T22" s="53">
        <f>SUM(S22,R22,O22)</f>
        <v>7894</v>
      </c>
      <c r="U22" s="185"/>
    </row>
    <row r="23" spans="1:21" ht="14.25">
      <c r="A23" s="23" t="s">
        <v>7</v>
      </c>
      <c r="B23" s="13">
        <v>2531</v>
      </c>
      <c r="C23" s="13">
        <v>768</v>
      </c>
      <c r="D23" s="53">
        <f>SUM(B23:C23)</f>
        <v>3299</v>
      </c>
      <c r="E23" s="13">
        <v>253</v>
      </c>
      <c r="F23" s="13">
        <v>628</v>
      </c>
      <c r="G23" s="53">
        <f>SUM(E23:F23)</f>
        <v>881</v>
      </c>
      <c r="H23" s="13">
        <v>5</v>
      </c>
      <c r="I23" s="53">
        <f>SUM(H23,G23,D23)</f>
        <v>4185</v>
      </c>
      <c r="J23" s="65"/>
      <c r="K23" s="172" t="s">
        <v>7</v>
      </c>
      <c r="L23" s="173">
        <v>531</v>
      </c>
      <c r="M23" s="13">
        <v>545</v>
      </c>
      <c r="N23" s="13">
        <v>1022</v>
      </c>
      <c r="O23" s="53">
        <f>SUM(L23:N23)</f>
        <v>2098</v>
      </c>
      <c r="P23" s="13">
        <v>1298</v>
      </c>
      <c r="Q23" s="13">
        <v>778</v>
      </c>
      <c r="R23" s="53">
        <f>SUM(P23:Q23)</f>
        <v>2076</v>
      </c>
      <c r="S23" s="13">
        <v>11</v>
      </c>
      <c r="T23" s="53">
        <f>SUM(S23,R23,O23)</f>
        <v>4185</v>
      </c>
      <c r="U23" s="185"/>
    </row>
    <row r="24" spans="1:21" ht="14.25">
      <c r="A24" s="174" t="s">
        <v>0</v>
      </c>
      <c r="B24" s="17">
        <v>8665</v>
      </c>
      <c r="C24" s="17">
        <v>2968</v>
      </c>
      <c r="D24" s="17">
        <f>SUM(B24:C24)</f>
        <v>11633</v>
      </c>
      <c r="E24" s="17">
        <v>1324</v>
      </c>
      <c r="F24" s="17">
        <v>3477</v>
      </c>
      <c r="G24" s="17">
        <f>SUM(E24:F24)</f>
        <v>4801</v>
      </c>
      <c r="H24" s="17">
        <v>14</v>
      </c>
      <c r="I24" s="17">
        <f>SUM(H24,G24,D24)</f>
        <v>16448</v>
      </c>
      <c r="J24" s="66"/>
      <c r="K24" s="175" t="s">
        <v>0</v>
      </c>
      <c r="L24" s="16">
        <v>1411</v>
      </c>
      <c r="M24" s="17">
        <v>1541</v>
      </c>
      <c r="N24" s="17">
        <v>3333</v>
      </c>
      <c r="O24" s="17">
        <f>SUM(L24:N24)</f>
        <v>6285</v>
      </c>
      <c r="P24" s="17">
        <v>4772</v>
      </c>
      <c r="Q24" s="17">
        <v>5292</v>
      </c>
      <c r="R24" s="17">
        <f>SUM(P24:Q24)</f>
        <v>10064</v>
      </c>
      <c r="S24" s="17">
        <v>99</v>
      </c>
      <c r="T24" s="17">
        <f>SUM(S24,R24,O24)</f>
        <v>16448</v>
      </c>
      <c r="U24" s="185"/>
    </row>
    <row r="25" spans="1:21" ht="14.25">
      <c r="A25" s="29" t="s">
        <v>10</v>
      </c>
      <c r="B25" s="13"/>
      <c r="C25" s="13"/>
      <c r="D25" s="53"/>
      <c r="E25" s="13"/>
      <c r="F25" s="13"/>
      <c r="G25" s="53"/>
      <c r="H25" s="13"/>
      <c r="I25" s="53"/>
      <c r="J25" s="65"/>
      <c r="K25" s="176" t="s">
        <v>10</v>
      </c>
      <c r="L25" s="173"/>
      <c r="M25" s="13"/>
      <c r="N25" s="13"/>
      <c r="O25" s="53"/>
      <c r="P25" s="13"/>
      <c r="Q25" s="13"/>
      <c r="R25" s="53"/>
      <c r="S25" s="13"/>
      <c r="T25" s="53"/>
      <c r="U25" s="185"/>
    </row>
    <row r="26" spans="1:21" ht="14.25">
      <c r="A26" s="23" t="s">
        <v>4</v>
      </c>
      <c r="B26" s="13">
        <v>1189</v>
      </c>
      <c r="C26" s="13">
        <v>383</v>
      </c>
      <c r="D26" s="53">
        <f>SUM(B26:C26)</f>
        <v>1572</v>
      </c>
      <c r="E26" s="13">
        <v>6619</v>
      </c>
      <c r="F26" s="13">
        <v>749</v>
      </c>
      <c r="G26" s="53">
        <f>SUM(E26:F26)</f>
        <v>7368</v>
      </c>
      <c r="H26" s="13">
        <v>7</v>
      </c>
      <c r="I26" s="53">
        <f>SUM(H26,G26,D26)</f>
        <v>8947</v>
      </c>
      <c r="J26" s="65"/>
      <c r="K26" s="172" t="s">
        <v>4</v>
      </c>
      <c r="L26" s="173">
        <v>412</v>
      </c>
      <c r="M26" s="13">
        <v>697</v>
      </c>
      <c r="N26" s="13">
        <v>1761</v>
      </c>
      <c r="O26" s="53">
        <f>SUM(L26:N26)</f>
        <v>2870</v>
      </c>
      <c r="P26" s="13">
        <v>3299</v>
      </c>
      <c r="Q26" s="13">
        <v>2698</v>
      </c>
      <c r="R26" s="53">
        <f>SUM(P26:Q26)</f>
        <v>5997</v>
      </c>
      <c r="S26" s="13">
        <v>80</v>
      </c>
      <c r="T26" s="53">
        <f>SUM(S26,R26,O26)</f>
        <v>8947</v>
      </c>
      <c r="U26" s="185"/>
    </row>
    <row r="27" spans="1:21" ht="14.25">
      <c r="A27" s="23" t="s">
        <v>5</v>
      </c>
      <c r="B27" s="13">
        <v>2801</v>
      </c>
      <c r="C27" s="13">
        <v>982</v>
      </c>
      <c r="D27" s="53">
        <f>SUM(B27:C27)</f>
        <v>3783</v>
      </c>
      <c r="E27" s="13">
        <v>43239</v>
      </c>
      <c r="F27" s="13">
        <v>2681</v>
      </c>
      <c r="G27" s="53">
        <f>SUM(E27:F27)</f>
        <v>45920</v>
      </c>
      <c r="H27" s="13">
        <v>17</v>
      </c>
      <c r="I27" s="53">
        <f>SUM(H27,G27,D27)</f>
        <v>49720</v>
      </c>
      <c r="J27" s="65"/>
      <c r="K27" s="172" t="s">
        <v>5</v>
      </c>
      <c r="L27" s="173">
        <v>732</v>
      </c>
      <c r="M27" s="13">
        <v>1500</v>
      </c>
      <c r="N27" s="13">
        <v>4807</v>
      </c>
      <c r="O27" s="53">
        <f>SUM(L27:N27)</f>
        <v>7039</v>
      </c>
      <c r="P27" s="13">
        <v>18844</v>
      </c>
      <c r="Q27" s="13">
        <v>23662</v>
      </c>
      <c r="R27" s="53">
        <f>SUM(P27:Q27)</f>
        <v>42506</v>
      </c>
      <c r="S27" s="13">
        <v>175</v>
      </c>
      <c r="T27" s="53">
        <f>SUM(S27,R27,O27)</f>
        <v>49720</v>
      </c>
      <c r="U27" s="185"/>
    </row>
    <row r="28" spans="1:21" ht="14.25">
      <c r="A28" s="23" t="s">
        <v>6</v>
      </c>
      <c r="B28" s="13">
        <v>0</v>
      </c>
      <c r="C28" s="13">
        <v>0</v>
      </c>
      <c r="D28" s="53">
        <f>SUM(B28:C28)</f>
        <v>0</v>
      </c>
      <c r="E28" s="13">
        <v>0</v>
      </c>
      <c r="F28" s="13">
        <v>0</v>
      </c>
      <c r="G28" s="53">
        <f>SUM(E28:F28)</f>
        <v>0</v>
      </c>
      <c r="H28" s="13">
        <v>0</v>
      </c>
      <c r="I28" s="53">
        <f>SUM(H28,G28,D28)</f>
        <v>0</v>
      </c>
      <c r="J28" s="65"/>
      <c r="K28" s="172" t="s">
        <v>6</v>
      </c>
      <c r="L28" s="173">
        <v>0</v>
      </c>
      <c r="M28" s="13">
        <v>0</v>
      </c>
      <c r="N28" s="13">
        <v>0</v>
      </c>
      <c r="O28" s="53">
        <f>SUM(L28:N28)</f>
        <v>0</v>
      </c>
      <c r="P28" s="13">
        <v>0</v>
      </c>
      <c r="Q28" s="13">
        <v>0</v>
      </c>
      <c r="R28" s="53">
        <f>SUM(P28:Q28)</f>
        <v>0</v>
      </c>
      <c r="S28" s="13">
        <v>0</v>
      </c>
      <c r="T28" s="53">
        <f>SUM(S28,R28,O28)</f>
        <v>0</v>
      </c>
      <c r="U28" s="185"/>
    </row>
    <row r="29" spans="1:21" ht="14.25">
      <c r="A29" s="23" t="s">
        <v>7</v>
      </c>
      <c r="B29" s="13">
        <v>388</v>
      </c>
      <c r="C29" s="13">
        <v>154</v>
      </c>
      <c r="D29" s="53">
        <f>SUM(B29:C29)</f>
        <v>542</v>
      </c>
      <c r="E29" s="13">
        <v>8149</v>
      </c>
      <c r="F29" s="13">
        <v>495</v>
      </c>
      <c r="G29" s="53">
        <f>SUM(E29:F29)</f>
        <v>8644</v>
      </c>
      <c r="H29" s="13">
        <v>3</v>
      </c>
      <c r="I29" s="53">
        <f>SUM(H29,G29,D29)</f>
        <v>9189</v>
      </c>
      <c r="J29" s="65"/>
      <c r="K29" s="172" t="s">
        <v>7</v>
      </c>
      <c r="L29" s="173">
        <v>148</v>
      </c>
      <c r="M29" s="13">
        <v>320</v>
      </c>
      <c r="N29" s="13">
        <v>1003</v>
      </c>
      <c r="O29" s="53">
        <f>SUM(L29:N29)</f>
        <v>1471</v>
      </c>
      <c r="P29" s="13">
        <v>3771</v>
      </c>
      <c r="Q29" s="13">
        <v>3924</v>
      </c>
      <c r="R29" s="53">
        <f>SUM(P29:Q29)</f>
        <v>7695</v>
      </c>
      <c r="S29" s="13">
        <v>23</v>
      </c>
      <c r="T29" s="53">
        <f>SUM(S29,R29,O29)</f>
        <v>9189</v>
      </c>
      <c r="U29" s="185"/>
    </row>
    <row r="30" spans="1:21" ht="14.25">
      <c r="A30" s="174" t="s">
        <v>0</v>
      </c>
      <c r="B30" s="17">
        <v>4378</v>
      </c>
      <c r="C30" s="17">
        <v>1519</v>
      </c>
      <c r="D30" s="17">
        <f>SUM(B30:C30)</f>
        <v>5897</v>
      </c>
      <c r="E30" s="17">
        <v>58007</v>
      </c>
      <c r="F30" s="17">
        <v>3925</v>
      </c>
      <c r="G30" s="17">
        <f>SUM(E30:F30)</f>
        <v>61932</v>
      </c>
      <c r="H30" s="17">
        <v>27</v>
      </c>
      <c r="I30" s="17">
        <f>SUM(H30,G30,D30)</f>
        <v>67856</v>
      </c>
      <c r="J30" s="66"/>
      <c r="K30" s="175" t="s">
        <v>0</v>
      </c>
      <c r="L30" s="16">
        <v>1292</v>
      </c>
      <c r="M30" s="17">
        <v>2517</v>
      </c>
      <c r="N30" s="17">
        <v>7571</v>
      </c>
      <c r="O30" s="17">
        <f>SUM(L30:N30)</f>
        <v>11380</v>
      </c>
      <c r="P30" s="17">
        <v>25914</v>
      </c>
      <c r="Q30" s="17">
        <v>30284</v>
      </c>
      <c r="R30" s="17">
        <f>SUM(P30:Q30)</f>
        <v>56198</v>
      </c>
      <c r="S30" s="17">
        <v>278</v>
      </c>
      <c r="T30" s="17">
        <f>SUM(S30,R30,O30)</f>
        <v>67856</v>
      </c>
      <c r="U30" s="185"/>
    </row>
    <row r="31" spans="1:21" ht="14.25">
      <c r="A31" s="29" t="s">
        <v>11</v>
      </c>
      <c r="B31" s="13"/>
      <c r="C31" s="13"/>
      <c r="D31" s="53"/>
      <c r="E31" s="13"/>
      <c r="F31" s="13"/>
      <c r="G31" s="53"/>
      <c r="H31" s="13"/>
      <c r="I31" s="53"/>
      <c r="J31" s="65"/>
      <c r="K31" s="176" t="s">
        <v>11</v>
      </c>
      <c r="L31" s="173"/>
      <c r="M31" s="13"/>
      <c r="N31" s="13"/>
      <c r="O31" s="53"/>
      <c r="P31" s="13"/>
      <c r="Q31" s="13"/>
      <c r="R31" s="53"/>
      <c r="S31" s="13"/>
      <c r="T31" s="53"/>
      <c r="U31" s="185"/>
    </row>
    <row r="32" spans="1:21" ht="14.25">
      <c r="A32" s="23" t="s">
        <v>4</v>
      </c>
      <c r="B32" s="13">
        <v>1727</v>
      </c>
      <c r="C32" s="13">
        <v>746</v>
      </c>
      <c r="D32" s="53">
        <f>SUM(B32:C32)</f>
        <v>2473</v>
      </c>
      <c r="E32" s="13">
        <v>9374</v>
      </c>
      <c r="F32" s="13">
        <v>1478</v>
      </c>
      <c r="G32" s="53">
        <f>SUM(E32:F32)</f>
        <v>10852</v>
      </c>
      <c r="H32" s="13">
        <v>8</v>
      </c>
      <c r="I32" s="53">
        <f>SUM(H32,G32,D32)</f>
        <v>13333</v>
      </c>
      <c r="J32" s="65"/>
      <c r="K32" s="172" t="s">
        <v>4</v>
      </c>
      <c r="L32" s="173">
        <v>636</v>
      </c>
      <c r="M32" s="13">
        <v>1011</v>
      </c>
      <c r="N32" s="13">
        <v>2244</v>
      </c>
      <c r="O32" s="53">
        <f>SUM(L32:N32)</f>
        <v>3891</v>
      </c>
      <c r="P32" s="13">
        <v>4675</v>
      </c>
      <c r="Q32" s="13">
        <v>4681</v>
      </c>
      <c r="R32" s="53">
        <f>SUM(P32:Q32)</f>
        <v>9356</v>
      </c>
      <c r="S32" s="13">
        <v>86</v>
      </c>
      <c r="T32" s="53">
        <f>SUM(S32,R32,O32)</f>
        <v>13333</v>
      </c>
      <c r="U32" s="185"/>
    </row>
    <row r="33" spans="1:21" ht="16.5" customHeight="1">
      <c r="A33" s="23" t="s">
        <v>5</v>
      </c>
      <c r="B33" s="13">
        <v>5496</v>
      </c>
      <c r="C33" s="13">
        <v>2027</v>
      </c>
      <c r="D33" s="53">
        <f>SUM(B33:C33)</f>
        <v>7523</v>
      </c>
      <c r="E33" s="13">
        <v>47983</v>
      </c>
      <c r="F33" s="13">
        <v>4776</v>
      </c>
      <c r="G33" s="53">
        <f>SUM(E33:F33)</f>
        <v>52759</v>
      </c>
      <c r="H33" s="13">
        <v>31</v>
      </c>
      <c r="I33" s="53">
        <f>SUM(H33,G33,D33)</f>
        <v>60313</v>
      </c>
      <c r="J33" s="65"/>
      <c r="K33" s="172" t="s">
        <v>5</v>
      </c>
      <c r="L33" s="173">
        <v>1357</v>
      </c>
      <c r="M33" s="13">
        <v>2645</v>
      </c>
      <c r="N33" s="13">
        <v>6337</v>
      </c>
      <c r="O33" s="53">
        <f>SUM(L33:N33)</f>
        <v>10339</v>
      </c>
      <c r="P33" s="13">
        <v>19453</v>
      </c>
      <c r="Q33" s="13">
        <v>30312</v>
      </c>
      <c r="R33" s="53">
        <f>SUM(P33:Q33)</f>
        <v>49765</v>
      </c>
      <c r="S33" s="13">
        <v>209</v>
      </c>
      <c r="T33" s="53">
        <f>SUM(S33,R33,O33)</f>
        <v>60313</v>
      </c>
      <c r="U33" s="185"/>
    </row>
    <row r="34" spans="1:21" ht="14.25">
      <c r="A34" s="23" t="s">
        <v>6</v>
      </c>
      <c r="B34" s="13">
        <v>0</v>
      </c>
      <c r="C34" s="13">
        <v>0</v>
      </c>
      <c r="D34" s="53">
        <f>SUM(B34:C34)</f>
        <v>0</v>
      </c>
      <c r="E34" s="13">
        <v>0</v>
      </c>
      <c r="F34" s="13">
        <v>0</v>
      </c>
      <c r="G34" s="53">
        <f>SUM(E34:F34)</f>
        <v>0</v>
      </c>
      <c r="H34" s="13">
        <v>0</v>
      </c>
      <c r="I34" s="53">
        <f>SUM(H34,G34,D34)</f>
        <v>0</v>
      </c>
      <c r="J34" s="65"/>
      <c r="K34" s="172" t="s">
        <v>6</v>
      </c>
      <c r="L34" s="173">
        <v>0</v>
      </c>
      <c r="M34" s="13">
        <v>0</v>
      </c>
      <c r="N34" s="13">
        <v>0</v>
      </c>
      <c r="O34" s="53">
        <f>SUM(L34:N34)</f>
        <v>0</v>
      </c>
      <c r="P34" s="13">
        <v>0</v>
      </c>
      <c r="Q34" s="13">
        <v>0</v>
      </c>
      <c r="R34" s="53">
        <f>SUM(P34:Q34)</f>
        <v>0</v>
      </c>
      <c r="S34" s="13">
        <v>0</v>
      </c>
      <c r="T34" s="53">
        <f>SUM(S34,R34,O34)</f>
        <v>0</v>
      </c>
      <c r="U34" s="185"/>
    </row>
    <row r="35" spans="1:21" ht="14.25">
      <c r="A35" s="23" t="s">
        <v>7</v>
      </c>
      <c r="B35" s="13">
        <v>2159</v>
      </c>
      <c r="C35" s="13">
        <v>664</v>
      </c>
      <c r="D35" s="53">
        <f>SUM(B35:C35)</f>
        <v>2823</v>
      </c>
      <c r="E35" s="13">
        <v>15855</v>
      </c>
      <c r="F35" s="13">
        <v>1606</v>
      </c>
      <c r="G35" s="53">
        <f>SUM(E35:F35)</f>
        <v>17461</v>
      </c>
      <c r="H35" s="13">
        <v>36</v>
      </c>
      <c r="I35" s="53">
        <f>SUM(H35,G35,D35)</f>
        <v>20320</v>
      </c>
      <c r="J35" s="65"/>
      <c r="K35" s="172" t="s">
        <v>7</v>
      </c>
      <c r="L35" s="173">
        <v>629</v>
      </c>
      <c r="M35" s="13">
        <v>1117</v>
      </c>
      <c r="N35" s="13">
        <v>2423</v>
      </c>
      <c r="O35" s="53">
        <f>SUM(L35:N35)</f>
        <v>4169</v>
      </c>
      <c r="P35" s="13">
        <v>6704</v>
      </c>
      <c r="Q35" s="13">
        <v>9341</v>
      </c>
      <c r="R35" s="53">
        <f>SUM(P35:Q35)</f>
        <v>16045</v>
      </c>
      <c r="S35" s="13">
        <v>106</v>
      </c>
      <c r="T35" s="53">
        <f>SUM(S35,R35,O35)</f>
        <v>20320</v>
      </c>
      <c r="U35" s="185"/>
    </row>
    <row r="36" spans="1:21" ht="14.25">
      <c r="A36" s="174" t="s">
        <v>0</v>
      </c>
      <c r="B36" s="17">
        <v>9382</v>
      </c>
      <c r="C36" s="17">
        <v>3437</v>
      </c>
      <c r="D36" s="17">
        <f>SUM(B36:C36)</f>
        <v>12819</v>
      </c>
      <c r="E36" s="17">
        <v>73212</v>
      </c>
      <c r="F36" s="17">
        <v>7860</v>
      </c>
      <c r="G36" s="17">
        <f>SUM(E36:F36)</f>
        <v>81072</v>
      </c>
      <c r="H36" s="17">
        <v>75</v>
      </c>
      <c r="I36" s="17">
        <f>SUM(H36,G36,D36)</f>
        <v>93966</v>
      </c>
      <c r="J36" s="66"/>
      <c r="K36" s="175" t="s">
        <v>0</v>
      </c>
      <c r="L36" s="16">
        <v>2622</v>
      </c>
      <c r="M36" s="17">
        <v>4773</v>
      </c>
      <c r="N36" s="17">
        <v>11004</v>
      </c>
      <c r="O36" s="17">
        <f>SUM(L36:N36)</f>
        <v>18399</v>
      </c>
      <c r="P36" s="17">
        <v>30832</v>
      </c>
      <c r="Q36" s="17">
        <v>44334</v>
      </c>
      <c r="R36" s="17">
        <f>SUM(P36:Q36)</f>
        <v>75166</v>
      </c>
      <c r="S36" s="17">
        <v>401</v>
      </c>
      <c r="T36" s="17">
        <f>SUM(S36,R36,O36)</f>
        <v>93966</v>
      </c>
      <c r="U36" s="185"/>
    </row>
    <row r="37" spans="1:21" ht="14.25">
      <c r="A37" s="29" t="s">
        <v>12</v>
      </c>
      <c r="B37" s="13"/>
      <c r="C37" s="13"/>
      <c r="D37" s="53"/>
      <c r="E37" s="13"/>
      <c r="F37" s="13"/>
      <c r="G37" s="53"/>
      <c r="H37" s="13"/>
      <c r="I37" s="53"/>
      <c r="J37" s="65"/>
      <c r="K37" s="176" t="s">
        <v>12</v>
      </c>
      <c r="L37" s="173"/>
      <c r="M37" s="13"/>
      <c r="N37" s="13"/>
      <c r="O37" s="53"/>
      <c r="P37" s="13"/>
      <c r="Q37" s="13"/>
      <c r="R37" s="53"/>
      <c r="S37" s="13"/>
      <c r="T37" s="53"/>
      <c r="U37" s="185"/>
    </row>
    <row r="38" spans="1:21" ht="14.25">
      <c r="A38" s="23" t="s">
        <v>4</v>
      </c>
      <c r="B38" s="13">
        <v>33</v>
      </c>
      <c r="C38" s="13">
        <v>7</v>
      </c>
      <c r="D38" s="53">
        <f>SUM(B38:C38)</f>
        <v>40</v>
      </c>
      <c r="E38" s="13">
        <v>6</v>
      </c>
      <c r="F38" s="13">
        <v>13</v>
      </c>
      <c r="G38" s="53">
        <f>SUM(E38:F38)</f>
        <v>19</v>
      </c>
      <c r="H38" s="13"/>
      <c r="I38" s="53">
        <f>SUM(H38,G38,D38)</f>
        <v>59</v>
      </c>
      <c r="J38" s="65"/>
      <c r="K38" s="172" t="s">
        <v>4</v>
      </c>
      <c r="L38" s="173">
        <v>3</v>
      </c>
      <c r="M38" s="13">
        <v>4</v>
      </c>
      <c r="N38" s="13">
        <v>17</v>
      </c>
      <c r="O38" s="53">
        <f>SUM(L38:N38)</f>
        <v>24</v>
      </c>
      <c r="P38" s="13">
        <v>21</v>
      </c>
      <c r="Q38" s="13">
        <v>13</v>
      </c>
      <c r="R38" s="53">
        <f>SUM(P38:Q38)</f>
        <v>34</v>
      </c>
      <c r="S38" s="13">
        <v>1</v>
      </c>
      <c r="T38" s="53">
        <f>SUM(S38,R38,O38)</f>
        <v>59</v>
      </c>
      <c r="U38" s="185"/>
    </row>
    <row r="39" spans="1:21" ht="14.25">
      <c r="A39" s="174" t="s">
        <v>0</v>
      </c>
      <c r="B39" s="17">
        <v>33</v>
      </c>
      <c r="C39" s="17">
        <v>7</v>
      </c>
      <c r="D39" s="17">
        <f>SUM(B39:C39)</f>
        <v>40</v>
      </c>
      <c r="E39" s="17">
        <v>6</v>
      </c>
      <c r="F39" s="17">
        <v>13</v>
      </c>
      <c r="G39" s="17">
        <f>SUM(E39:F39)</f>
        <v>19</v>
      </c>
      <c r="H39" s="17"/>
      <c r="I39" s="17">
        <f>SUM(H39,G39,D39)</f>
        <v>59</v>
      </c>
      <c r="J39" s="66"/>
      <c r="K39" s="175" t="s">
        <v>0</v>
      </c>
      <c r="L39" s="16">
        <v>3</v>
      </c>
      <c r="M39" s="17">
        <v>4</v>
      </c>
      <c r="N39" s="17">
        <v>17</v>
      </c>
      <c r="O39" s="17">
        <f>SUM(L39:N39)</f>
        <v>24</v>
      </c>
      <c r="P39" s="17">
        <v>21</v>
      </c>
      <c r="Q39" s="17">
        <v>13</v>
      </c>
      <c r="R39" s="17">
        <f>SUM(P39:Q39)</f>
        <v>34</v>
      </c>
      <c r="S39" s="17">
        <v>1</v>
      </c>
      <c r="T39" s="17">
        <f>SUM(S39,R39,O39)</f>
        <v>59</v>
      </c>
      <c r="U39" s="185"/>
    </row>
    <row r="40" spans="1:21" ht="14.25">
      <c r="A40" s="29" t="s">
        <v>13</v>
      </c>
      <c r="B40" s="13"/>
      <c r="C40" s="13"/>
      <c r="D40" s="53"/>
      <c r="E40" s="13"/>
      <c r="F40" s="13"/>
      <c r="G40" s="53"/>
      <c r="H40" s="13"/>
      <c r="I40" s="53"/>
      <c r="J40" s="65"/>
      <c r="K40" s="176" t="s">
        <v>13</v>
      </c>
      <c r="L40" s="173"/>
      <c r="M40" s="13"/>
      <c r="N40" s="13"/>
      <c r="O40" s="53"/>
      <c r="P40" s="13"/>
      <c r="Q40" s="13"/>
      <c r="R40" s="53"/>
      <c r="S40" s="13"/>
      <c r="T40" s="53"/>
      <c r="U40" s="185"/>
    </row>
    <row r="41" spans="1:21" ht="14.25">
      <c r="A41" s="23" t="s">
        <v>4</v>
      </c>
      <c r="B41" s="13">
        <v>1797</v>
      </c>
      <c r="C41" s="13">
        <v>544</v>
      </c>
      <c r="D41" s="53">
        <f>SUM(B41:C41)</f>
        <v>2341</v>
      </c>
      <c r="E41" s="13">
        <v>5338</v>
      </c>
      <c r="F41" s="13">
        <v>1270</v>
      </c>
      <c r="G41" s="53">
        <f>SUM(E41:F41)</f>
        <v>6608</v>
      </c>
      <c r="H41" s="13">
        <v>1</v>
      </c>
      <c r="I41" s="53">
        <f>SUM(H41,G41,D41)</f>
        <v>8950</v>
      </c>
      <c r="J41" s="65"/>
      <c r="K41" s="172" t="s">
        <v>4</v>
      </c>
      <c r="L41" s="173">
        <v>520</v>
      </c>
      <c r="M41" s="13">
        <v>831</v>
      </c>
      <c r="N41" s="13">
        <v>1817</v>
      </c>
      <c r="O41" s="53">
        <f>SUM(L41:N41)</f>
        <v>3168</v>
      </c>
      <c r="P41" s="13">
        <v>3178</v>
      </c>
      <c r="Q41" s="13">
        <v>2567</v>
      </c>
      <c r="R41" s="53">
        <f>SUM(P41:Q41)</f>
        <v>5745</v>
      </c>
      <c r="S41" s="13">
        <v>37</v>
      </c>
      <c r="T41" s="53">
        <f>SUM(S41,R41,O41)</f>
        <v>8950</v>
      </c>
      <c r="U41" s="185"/>
    </row>
    <row r="42" spans="1:21" ht="14.25">
      <c r="A42" s="23" t="s">
        <v>5</v>
      </c>
      <c r="B42" s="13">
        <v>2813</v>
      </c>
      <c r="C42" s="13">
        <v>962</v>
      </c>
      <c r="D42" s="53">
        <f>SUM(B42:C42)</f>
        <v>3775</v>
      </c>
      <c r="E42" s="13">
        <v>27987</v>
      </c>
      <c r="F42" s="13">
        <v>3185</v>
      </c>
      <c r="G42" s="53">
        <f>SUM(E42:F42)</f>
        <v>31172</v>
      </c>
      <c r="H42" s="13">
        <v>19</v>
      </c>
      <c r="I42" s="53">
        <f>SUM(H42,G42,D42)</f>
        <v>34966</v>
      </c>
      <c r="J42" s="65"/>
      <c r="K42" s="172" t="s">
        <v>5</v>
      </c>
      <c r="L42" s="173">
        <v>579</v>
      </c>
      <c r="M42" s="13">
        <v>1298</v>
      </c>
      <c r="N42" s="13">
        <v>4347</v>
      </c>
      <c r="O42" s="53">
        <f>SUM(L42:N42)</f>
        <v>6224</v>
      </c>
      <c r="P42" s="13">
        <v>13536</v>
      </c>
      <c r="Q42" s="13">
        <v>15090</v>
      </c>
      <c r="R42" s="53">
        <f>SUM(P42:Q42)</f>
        <v>28626</v>
      </c>
      <c r="S42" s="13">
        <v>116</v>
      </c>
      <c r="T42" s="53">
        <f>SUM(S42,R42,O42)</f>
        <v>34966</v>
      </c>
      <c r="U42" s="185"/>
    </row>
    <row r="43" spans="1:21" ht="14.25">
      <c r="A43" s="23" t="s">
        <v>6</v>
      </c>
      <c r="B43" s="13">
        <v>63</v>
      </c>
      <c r="C43" s="13">
        <v>10</v>
      </c>
      <c r="D43" s="53">
        <f>SUM(B43:C43)</f>
        <v>73</v>
      </c>
      <c r="E43" s="13">
        <v>147</v>
      </c>
      <c r="F43" s="13">
        <v>16</v>
      </c>
      <c r="G43" s="53">
        <f>SUM(E43:F43)</f>
        <v>163</v>
      </c>
      <c r="H43" s="13"/>
      <c r="I43" s="53">
        <f>SUM(H43,G43,D43)</f>
        <v>236</v>
      </c>
      <c r="J43" s="65"/>
      <c r="K43" s="172" t="s">
        <v>6</v>
      </c>
      <c r="L43" s="173">
        <v>6</v>
      </c>
      <c r="M43" s="13">
        <v>3</v>
      </c>
      <c r="N43" s="13">
        <v>19</v>
      </c>
      <c r="O43" s="53">
        <f>SUM(L43:N43)</f>
        <v>28</v>
      </c>
      <c r="P43" s="13">
        <v>88</v>
      </c>
      <c r="Q43" s="13">
        <v>118</v>
      </c>
      <c r="R43" s="53">
        <f>SUM(P43:Q43)</f>
        <v>206</v>
      </c>
      <c r="S43" s="13">
        <v>2</v>
      </c>
      <c r="T43" s="53">
        <f>SUM(S43,R43,O43)</f>
        <v>236</v>
      </c>
      <c r="U43" s="185"/>
    </row>
    <row r="44" spans="1:21" ht="14.25">
      <c r="A44" s="23" t="s">
        <v>7</v>
      </c>
      <c r="B44" s="13">
        <v>473</v>
      </c>
      <c r="C44" s="13">
        <v>193</v>
      </c>
      <c r="D44" s="53">
        <f>SUM(B44:C44)</f>
        <v>666</v>
      </c>
      <c r="E44" s="13">
        <v>5843</v>
      </c>
      <c r="F44" s="13">
        <v>627</v>
      </c>
      <c r="G44" s="53">
        <f>SUM(E44:F44)</f>
        <v>6470</v>
      </c>
      <c r="H44" s="13">
        <v>4</v>
      </c>
      <c r="I44" s="53">
        <f>SUM(H44,G44,D44)</f>
        <v>7140</v>
      </c>
      <c r="J44" s="65"/>
      <c r="K44" s="172" t="s">
        <v>7</v>
      </c>
      <c r="L44" s="173">
        <v>74</v>
      </c>
      <c r="M44" s="13">
        <v>281</v>
      </c>
      <c r="N44" s="13">
        <v>859</v>
      </c>
      <c r="O44" s="53">
        <f>SUM(L44:N44)</f>
        <v>1214</v>
      </c>
      <c r="P44" s="13">
        <v>2802</v>
      </c>
      <c r="Q44" s="13">
        <v>3094</v>
      </c>
      <c r="R44" s="53">
        <f>SUM(P44:Q44)</f>
        <v>5896</v>
      </c>
      <c r="S44" s="13">
        <v>30</v>
      </c>
      <c r="T44" s="53">
        <f>SUM(S44,R44,O44)</f>
        <v>7140</v>
      </c>
      <c r="U44" s="185"/>
    </row>
    <row r="45" spans="1:21" ht="14.25">
      <c r="A45" s="174" t="s">
        <v>0</v>
      </c>
      <c r="B45" s="17">
        <v>5146</v>
      </c>
      <c r="C45" s="17">
        <v>1709</v>
      </c>
      <c r="D45" s="17">
        <f>SUM(B45:C45)</f>
        <v>6855</v>
      </c>
      <c r="E45" s="17">
        <v>39315</v>
      </c>
      <c r="F45" s="17">
        <v>5098</v>
      </c>
      <c r="G45" s="17">
        <f>SUM(E45:F45)</f>
        <v>44413</v>
      </c>
      <c r="H45" s="17">
        <v>24</v>
      </c>
      <c r="I45" s="17">
        <f>SUM(H45,G45,D45)</f>
        <v>51292</v>
      </c>
      <c r="J45" s="66"/>
      <c r="K45" s="175" t="s">
        <v>0</v>
      </c>
      <c r="L45" s="16">
        <v>1179</v>
      </c>
      <c r="M45" s="17">
        <v>2413</v>
      </c>
      <c r="N45" s="17">
        <v>7042</v>
      </c>
      <c r="O45" s="17">
        <f>SUM(L45:N45)</f>
        <v>10634</v>
      </c>
      <c r="P45" s="17">
        <v>19604</v>
      </c>
      <c r="Q45" s="17">
        <v>20869</v>
      </c>
      <c r="R45" s="17">
        <f>SUM(P45:Q45)</f>
        <v>40473</v>
      </c>
      <c r="S45" s="17">
        <v>185</v>
      </c>
      <c r="T45" s="17">
        <f>SUM(S45,R45,O45)</f>
        <v>51292</v>
      </c>
      <c r="U45" s="185"/>
    </row>
    <row r="46" spans="1:21" ht="14.25">
      <c r="A46" s="177" t="s">
        <v>14</v>
      </c>
      <c r="B46" s="19"/>
      <c r="C46" s="19"/>
      <c r="D46" s="54"/>
      <c r="E46" s="19"/>
      <c r="F46" s="19"/>
      <c r="G46" s="54"/>
      <c r="H46" s="19"/>
      <c r="I46" s="54"/>
      <c r="J46" s="65"/>
      <c r="K46" s="169" t="s">
        <v>14</v>
      </c>
      <c r="L46" s="178"/>
      <c r="M46" s="19"/>
      <c r="N46" s="19"/>
      <c r="O46" s="54"/>
      <c r="P46" s="19"/>
      <c r="Q46" s="19"/>
      <c r="R46" s="54"/>
      <c r="S46" s="19"/>
      <c r="T46" s="54"/>
      <c r="U46" s="185"/>
    </row>
    <row r="47" spans="1:21" ht="14.25">
      <c r="A47" s="23" t="s">
        <v>4</v>
      </c>
      <c r="B47" s="13">
        <f aca="true" t="shared" si="0" ref="B47:I47">SUM(B9,B15,B21,B26,B32,B38,B41)</f>
        <v>11623</v>
      </c>
      <c r="C47" s="13">
        <f t="shared" si="0"/>
        <v>4347</v>
      </c>
      <c r="D47" s="53">
        <f t="shared" si="0"/>
        <v>15970</v>
      </c>
      <c r="E47" s="13">
        <f t="shared" si="0"/>
        <v>37012</v>
      </c>
      <c r="F47" s="13">
        <f t="shared" si="0"/>
        <v>8191</v>
      </c>
      <c r="G47" s="53">
        <f t="shared" si="0"/>
        <v>45203</v>
      </c>
      <c r="H47" s="13">
        <f t="shared" si="0"/>
        <v>51</v>
      </c>
      <c r="I47" s="53">
        <f t="shared" si="0"/>
        <v>61224</v>
      </c>
      <c r="J47" s="65"/>
      <c r="K47" s="172" t="s">
        <v>4</v>
      </c>
      <c r="L47" s="173">
        <f aca="true" t="shared" si="1" ref="L47:T47">SUM(L9,L15,L21,L26,L32,L38,L41)</f>
        <v>3553</v>
      </c>
      <c r="M47" s="13">
        <f t="shared" si="1"/>
        <v>4871</v>
      </c>
      <c r="N47" s="13">
        <f t="shared" si="1"/>
        <v>10847</v>
      </c>
      <c r="O47" s="53">
        <f t="shared" si="1"/>
        <v>19271</v>
      </c>
      <c r="P47" s="13">
        <f t="shared" si="1"/>
        <v>20745</v>
      </c>
      <c r="Q47" s="13">
        <f t="shared" si="1"/>
        <v>20838</v>
      </c>
      <c r="R47" s="53">
        <f t="shared" si="1"/>
        <v>41583</v>
      </c>
      <c r="S47" s="13">
        <f t="shared" si="1"/>
        <v>370</v>
      </c>
      <c r="T47" s="53">
        <f t="shared" si="1"/>
        <v>61224</v>
      </c>
      <c r="U47" s="185"/>
    </row>
    <row r="48" spans="1:21" ht="14.25">
      <c r="A48" s="23" t="s">
        <v>5</v>
      </c>
      <c r="B48" s="13">
        <f aca="true" t="shared" si="2" ref="B48:I48">SUM(B10,B16,B22,B27,B33,B42)</f>
        <v>27858</v>
      </c>
      <c r="C48" s="13">
        <f t="shared" si="2"/>
        <v>10816</v>
      </c>
      <c r="D48" s="53">
        <f t="shared" si="2"/>
        <v>38674</v>
      </c>
      <c r="E48" s="13">
        <f t="shared" si="2"/>
        <v>193234</v>
      </c>
      <c r="F48" s="13">
        <f t="shared" si="2"/>
        <v>23496</v>
      </c>
      <c r="G48" s="53">
        <f t="shared" si="2"/>
        <v>216730</v>
      </c>
      <c r="H48" s="13">
        <f t="shared" si="2"/>
        <v>243</v>
      </c>
      <c r="I48" s="53">
        <f t="shared" si="2"/>
        <v>255647</v>
      </c>
      <c r="J48" s="65"/>
      <c r="K48" s="172" t="s">
        <v>5</v>
      </c>
      <c r="L48" s="173">
        <f aca="true" t="shared" si="3" ref="L48:T48">SUM(L10,L16,L22,L27,L33,L42)</f>
        <v>6689</v>
      </c>
      <c r="M48" s="13">
        <f t="shared" si="3"/>
        <v>10500</v>
      </c>
      <c r="N48" s="13">
        <f t="shared" si="3"/>
        <v>27024</v>
      </c>
      <c r="O48" s="53">
        <f t="shared" si="3"/>
        <v>44213</v>
      </c>
      <c r="P48" s="13">
        <f t="shared" si="3"/>
        <v>85359</v>
      </c>
      <c r="Q48" s="13">
        <f t="shared" si="3"/>
        <v>124826</v>
      </c>
      <c r="R48" s="53">
        <f t="shared" si="3"/>
        <v>210185</v>
      </c>
      <c r="S48" s="13">
        <f t="shared" si="3"/>
        <v>1249</v>
      </c>
      <c r="T48" s="53">
        <f t="shared" si="3"/>
        <v>255647</v>
      </c>
      <c r="U48" s="185"/>
    </row>
    <row r="49" spans="1:21" ht="14.25">
      <c r="A49" s="23" t="s">
        <v>6</v>
      </c>
      <c r="B49" s="13">
        <f aca="true" t="shared" si="4" ref="B49:I49">SUM(B11,B17,B28,B34,B43)</f>
        <v>63</v>
      </c>
      <c r="C49" s="13">
        <f t="shared" si="4"/>
        <v>10</v>
      </c>
      <c r="D49" s="53">
        <f t="shared" si="4"/>
        <v>73</v>
      </c>
      <c r="E49" s="13">
        <f t="shared" si="4"/>
        <v>147</v>
      </c>
      <c r="F49" s="13">
        <f t="shared" si="4"/>
        <v>16</v>
      </c>
      <c r="G49" s="53">
        <f t="shared" si="4"/>
        <v>163</v>
      </c>
      <c r="H49" s="13">
        <f t="shared" si="4"/>
        <v>0</v>
      </c>
      <c r="I49" s="53">
        <f t="shared" si="4"/>
        <v>236</v>
      </c>
      <c r="J49" s="65"/>
      <c r="K49" s="172" t="s">
        <v>6</v>
      </c>
      <c r="L49" s="173">
        <f aca="true" t="shared" si="5" ref="L49:T49">SUM(L11,L17,L28,L34,L43)</f>
        <v>6</v>
      </c>
      <c r="M49" s="13">
        <f t="shared" si="5"/>
        <v>3</v>
      </c>
      <c r="N49" s="13">
        <f t="shared" si="5"/>
        <v>19</v>
      </c>
      <c r="O49" s="53">
        <f t="shared" si="5"/>
        <v>28</v>
      </c>
      <c r="P49" s="13">
        <f t="shared" si="5"/>
        <v>88</v>
      </c>
      <c r="Q49" s="13">
        <f t="shared" si="5"/>
        <v>118</v>
      </c>
      <c r="R49" s="53">
        <f t="shared" si="5"/>
        <v>206</v>
      </c>
      <c r="S49" s="13">
        <f t="shared" si="5"/>
        <v>2</v>
      </c>
      <c r="T49" s="53">
        <f t="shared" si="5"/>
        <v>236</v>
      </c>
      <c r="U49" s="185"/>
    </row>
    <row r="50" spans="1:21" ht="14.25">
      <c r="A50" s="23" t="s">
        <v>7</v>
      </c>
      <c r="B50" s="13">
        <f aca="true" t="shared" si="6" ref="B50:I50">SUM(B12,B18,B23,B29,B35,B44)</f>
        <v>13824</v>
      </c>
      <c r="C50" s="13">
        <f t="shared" si="6"/>
        <v>4922</v>
      </c>
      <c r="D50" s="53">
        <f t="shared" si="6"/>
        <v>18746</v>
      </c>
      <c r="E50" s="13">
        <f t="shared" si="6"/>
        <v>65874</v>
      </c>
      <c r="F50" s="13">
        <f t="shared" si="6"/>
        <v>9000</v>
      </c>
      <c r="G50" s="53">
        <f t="shared" si="6"/>
        <v>74874</v>
      </c>
      <c r="H50" s="13">
        <f t="shared" si="6"/>
        <v>368</v>
      </c>
      <c r="I50" s="53">
        <f t="shared" si="6"/>
        <v>93988</v>
      </c>
      <c r="J50" s="65"/>
      <c r="K50" s="172" t="s">
        <v>7</v>
      </c>
      <c r="L50" s="173">
        <f aca="true" t="shared" si="7" ref="L50:T50">SUM(L12,L18,L23,L29,L35,L44)</f>
        <v>4517</v>
      </c>
      <c r="M50" s="13">
        <f t="shared" si="7"/>
        <v>5232</v>
      </c>
      <c r="N50" s="13">
        <f t="shared" si="7"/>
        <v>11332</v>
      </c>
      <c r="O50" s="53">
        <f t="shared" si="7"/>
        <v>21081</v>
      </c>
      <c r="P50" s="13">
        <f t="shared" si="7"/>
        <v>31695</v>
      </c>
      <c r="Q50" s="13">
        <f t="shared" si="7"/>
        <v>40545</v>
      </c>
      <c r="R50" s="53">
        <f t="shared" si="7"/>
        <v>72240</v>
      </c>
      <c r="S50" s="13">
        <f t="shared" si="7"/>
        <v>667</v>
      </c>
      <c r="T50" s="53">
        <f t="shared" si="7"/>
        <v>93988</v>
      </c>
      <c r="U50" s="185"/>
    </row>
    <row r="51" spans="1:21" ht="14.25">
      <c r="A51" s="174" t="s">
        <v>15</v>
      </c>
      <c r="B51" s="17">
        <f aca="true" t="shared" si="8" ref="B51:I51">SUM(B47:B50)</f>
        <v>53368</v>
      </c>
      <c r="C51" s="17">
        <f t="shared" si="8"/>
        <v>20095</v>
      </c>
      <c r="D51" s="17">
        <f t="shared" si="8"/>
        <v>73463</v>
      </c>
      <c r="E51" s="17">
        <f t="shared" si="8"/>
        <v>296267</v>
      </c>
      <c r="F51" s="17">
        <f t="shared" si="8"/>
        <v>40703</v>
      </c>
      <c r="G51" s="17">
        <f t="shared" si="8"/>
        <v>336970</v>
      </c>
      <c r="H51" s="17">
        <f t="shared" si="8"/>
        <v>662</v>
      </c>
      <c r="I51" s="17">
        <f t="shared" si="8"/>
        <v>411095</v>
      </c>
      <c r="J51" s="66"/>
      <c r="K51" s="175" t="s">
        <v>15</v>
      </c>
      <c r="L51" s="16">
        <f aca="true" t="shared" si="9" ref="L51:T51">SUM(L47:L50)</f>
        <v>14765</v>
      </c>
      <c r="M51" s="17">
        <f t="shared" si="9"/>
        <v>20606</v>
      </c>
      <c r="N51" s="17">
        <f t="shared" si="9"/>
        <v>49222</v>
      </c>
      <c r="O51" s="17">
        <f t="shared" si="9"/>
        <v>84593</v>
      </c>
      <c r="P51" s="17">
        <f t="shared" si="9"/>
        <v>137887</v>
      </c>
      <c r="Q51" s="17">
        <f t="shared" si="9"/>
        <v>186327</v>
      </c>
      <c r="R51" s="17">
        <f t="shared" si="9"/>
        <v>324214</v>
      </c>
      <c r="S51" s="17">
        <f t="shared" si="9"/>
        <v>2288</v>
      </c>
      <c r="T51" s="17">
        <f t="shared" si="9"/>
        <v>411095</v>
      </c>
      <c r="U51" s="185"/>
    </row>
    <row r="52" ht="14.25">
      <c r="A52" s="23"/>
    </row>
    <row r="53" ht="14.25">
      <c r="A53" s="130" t="s">
        <v>62</v>
      </c>
    </row>
    <row r="54" ht="14.25">
      <c r="A54" s="130" t="s">
        <v>63</v>
      </c>
    </row>
    <row r="55" ht="14.25">
      <c r="A55" s="21"/>
    </row>
    <row r="56" ht="14.25">
      <c r="A56" s="21"/>
    </row>
    <row r="57" ht="14.25">
      <c r="A57" s="21"/>
    </row>
  </sheetData>
  <sheetProtection/>
  <mergeCells count="9">
    <mergeCell ref="L1:U1"/>
    <mergeCell ref="A2:I2"/>
    <mergeCell ref="K4:T4"/>
    <mergeCell ref="K2:T2"/>
    <mergeCell ref="B6:D6"/>
    <mergeCell ref="L6:O6"/>
    <mergeCell ref="A4:I4"/>
    <mergeCell ref="E6:G6"/>
    <mergeCell ref="P6:R6"/>
  </mergeCells>
  <printOptions/>
  <pageMargins left="0.11811023622047245" right="0.11811023622047245" top="0.35433070866141736" bottom="0.15748031496062992" header="0.31496062992125984" footer="0.31496062992125984"/>
  <pageSetup horizontalDpi="600" verticalDpi="600" orientation="portrait" paperSize="9" scale="80" r:id="rId1"/>
  <headerFooter>
    <oddFooter>&amp;R&amp;A</oddFooter>
  </headerFooter>
</worksheet>
</file>

<file path=xl/worksheets/sheet8.xml><?xml version="1.0" encoding="utf-8"?>
<worksheet xmlns="http://schemas.openxmlformats.org/spreadsheetml/2006/main" xmlns:r="http://schemas.openxmlformats.org/officeDocument/2006/relationships">
  <dimension ref="A1:X39"/>
  <sheetViews>
    <sheetView zoomScalePageLayoutView="0" workbookViewId="0" topLeftCell="A1">
      <selection activeCell="A48" sqref="A48"/>
    </sheetView>
  </sheetViews>
  <sheetFormatPr defaultColWidth="9.140625" defaultRowHeight="15"/>
  <cols>
    <col min="1" max="3" width="15.28125" style="0" customWidth="1"/>
    <col min="4" max="4" width="10.8515625" style="0" customWidth="1"/>
    <col min="5" max="5" width="10.28125" style="0" customWidth="1"/>
    <col min="6" max="6" width="11.7109375" style="0" customWidth="1"/>
    <col min="8" max="9" width="9.8515625" style="0" customWidth="1"/>
    <col min="10" max="10" width="11.7109375" style="0" customWidth="1"/>
    <col min="12" max="13" width="10.57421875" style="0" customWidth="1"/>
    <col min="14" max="16" width="8.57421875" style="0" customWidth="1"/>
    <col min="17" max="17" width="11.140625" style="0" customWidth="1"/>
    <col min="18" max="18" width="9.421875" style="0" customWidth="1"/>
    <col min="19" max="19" width="10.140625" style="0" customWidth="1"/>
    <col min="20" max="20" width="10.57421875" style="0" customWidth="1"/>
    <col min="21" max="23" width="8.7109375" style="0" customWidth="1"/>
    <col min="24" max="24" width="10.28125" style="0" customWidth="1"/>
  </cols>
  <sheetData>
    <row r="1" spans="1:10" ht="14.25">
      <c r="A1" s="1" t="s">
        <v>84</v>
      </c>
      <c r="J1" s="2"/>
    </row>
    <row r="2" spans="1:24" ht="14.25">
      <c r="A2" s="194" t="s">
        <v>22</v>
      </c>
      <c r="B2" s="194"/>
      <c r="C2" s="194"/>
      <c r="D2" s="194"/>
      <c r="E2" s="194"/>
      <c r="F2" s="194"/>
      <c r="G2" s="194"/>
      <c r="H2" s="194"/>
      <c r="I2" s="194"/>
      <c r="J2" s="194"/>
      <c r="K2" s="194"/>
      <c r="L2" s="194"/>
      <c r="M2" s="194"/>
      <c r="N2" s="194"/>
      <c r="O2" s="194"/>
      <c r="P2" s="194"/>
      <c r="Q2" s="194"/>
      <c r="R2" s="194"/>
      <c r="S2" s="194"/>
      <c r="T2" s="194"/>
      <c r="U2" s="194"/>
      <c r="V2" s="194"/>
      <c r="W2" s="194"/>
      <c r="X2" s="194"/>
    </row>
    <row r="3" spans="1:24" ht="14.25">
      <c r="A3" s="204" t="s">
        <v>91</v>
      </c>
      <c r="B3" s="204"/>
      <c r="C3" s="204"/>
      <c r="D3" s="204"/>
      <c r="E3" s="204"/>
      <c r="F3" s="204"/>
      <c r="G3" s="204"/>
      <c r="H3" s="204"/>
      <c r="I3" s="204"/>
      <c r="J3" s="204"/>
      <c r="K3" s="204"/>
      <c r="L3" s="204"/>
      <c r="M3" s="204"/>
      <c r="N3" s="204"/>
      <c r="O3" s="204"/>
      <c r="P3" s="204"/>
      <c r="Q3" s="204"/>
      <c r="R3" s="204"/>
      <c r="S3" s="204"/>
      <c r="T3" s="204"/>
      <c r="U3" s="204"/>
      <c r="V3" s="204"/>
      <c r="W3" s="204"/>
      <c r="X3" s="204"/>
    </row>
    <row r="4" spans="1:17" ht="15" thickBot="1">
      <c r="A4" s="74"/>
      <c r="B4" s="46"/>
      <c r="C4" s="46"/>
      <c r="D4" s="46"/>
      <c r="E4" s="46"/>
      <c r="F4" s="46"/>
      <c r="G4" s="46"/>
      <c r="H4" s="46"/>
      <c r="I4" s="46"/>
      <c r="J4" s="46"/>
      <c r="K4" s="46"/>
      <c r="L4" s="46"/>
      <c r="M4" s="46"/>
      <c r="N4" s="46"/>
      <c r="O4" s="46"/>
      <c r="P4" s="46"/>
      <c r="Q4" s="46"/>
    </row>
    <row r="5" spans="1:24" ht="15" thickTop="1">
      <c r="A5" s="205" t="s">
        <v>51</v>
      </c>
      <c r="B5" s="205"/>
      <c r="C5" s="206"/>
      <c r="D5" s="211" t="s">
        <v>1</v>
      </c>
      <c r="E5" s="211"/>
      <c r="F5" s="211"/>
      <c r="G5" s="211"/>
      <c r="H5" s="211"/>
      <c r="I5" s="211"/>
      <c r="J5" s="211"/>
      <c r="K5" s="212" t="s">
        <v>2</v>
      </c>
      <c r="L5" s="211"/>
      <c r="M5" s="211"/>
      <c r="N5" s="211"/>
      <c r="O5" s="211"/>
      <c r="P5" s="211"/>
      <c r="Q5" s="213"/>
      <c r="R5" s="211" t="s">
        <v>0</v>
      </c>
      <c r="S5" s="211"/>
      <c r="T5" s="211"/>
      <c r="U5" s="211"/>
      <c r="V5" s="211"/>
      <c r="W5" s="211"/>
      <c r="X5" s="211"/>
    </row>
    <row r="6" spans="1:24" ht="42.75">
      <c r="A6" s="84" t="s">
        <v>42</v>
      </c>
      <c r="B6" s="48" t="s">
        <v>66</v>
      </c>
      <c r="C6" s="81" t="s">
        <v>41</v>
      </c>
      <c r="D6" s="207" t="s">
        <v>48</v>
      </c>
      <c r="E6" s="208"/>
      <c r="F6" s="51" t="s">
        <v>47</v>
      </c>
      <c r="G6" s="209" t="s">
        <v>46</v>
      </c>
      <c r="H6" s="207"/>
      <c r="I6" s="208"/>
      <c r="J6" s="87" t="s">
        <v>0</v>
      </c>
      <c r="K6" s="210" t="s">
        <v>48</v>
      </c>
      <c r="L6" s="208"/>
      <c r="M6" s="76" t="s">
        <v>47</v>
      </c>
      <c r="N6" s="209" t="s">
        <v>46</v>
      </c>
      <c r="O6" s="207"/>
      <c r="P6" s="208"/>
      <c r="Q6" s="88" t="s">
        <v>0</v>
      </c>
      <c r="R6" s="207" t="s">
        <v>48</v>
      </c>
      <c r="S6" s="208"/>
      <c r="T6" s="76" t="s">
        <v>47</v>
      </c>
      <c r="U6" s="209" t="s">
        <v>46</v>
      </c>
      <c r="V6" s="207"/>
      <c r="W6" s="208"/>
      <c r="X6" s="87" t="s">
        <v>0</v>
      </c>
    </row>
    <row r="7" spans="1:24" ht="14.25">
      <c r="A7" s="85"/>
      <c r="B7" s="47"/>
      <c r="C7" s="82" t="s">
        <v>52</v>
      </c>
      <c r="D7" s="78" t="s">
        <v>53</v>
      </c>
      <c r="E7" s="50">
        <v>1</v>
      </c>
      <c r="F7" s="50">
        <v>0</v>
      </c>
      <c r="G7" s="50">
        <v>1</v>
      </c>
      <c r="H7" s="50">
        <v>2</v>
      </c>
      <c r="I7" s="50" t="s">
        <v>18</v>
      </c>
      <c r="J7" s="87"/>
      <c r="K7" s="80" t="s">
        <v>53</v>
      </c>
      <c r="L7" s="50">
        <v>1</v>
      </c>
      <c r="M7" s="50">
        <v>0</v>
      </c>
      <c r="N7" s="50">
        <v>1</v>
      </c>
      <c r="O7" s="50">
        <v>2</v>
      </c>
      <c r="P7" s="50" t="s">
        <v>18</v>
      </c>
      <c r="Q7" s="88"/>
      <c r="R7" s="78" t="s">
        <v>53</v>
      </c>
      <c r="S7" s="50">
        <v>1</v>
      </c>
      <c r="T7" s="50">
        <v>0</v>
      </c>
      <c r="U7" s="50">
        <v>1</v>
      </c>
      <c r="V7" s="50">
        <v>2</v>
      </c>
      <c r="W7" s="50" t="s">
        <v>18</v>
      </c>
      <c r="X7" s="75"/>
    </row>
    <row r="8" spans="1:24" ht="14.25">
      <c r="A8" s="86" t="s">
        <v>64</v>
      </c>
      <c r="B8" s="77" t="s">
        <v>64</v>
      </c>
      <c r="C8" s="83" t="s">
        <v>64</v>
      </c>
      <c r="D8" s="89">
        <v>2</v>
      </c>
      <c r="E8" s="90">
        <v>25</v>
      </c>
      <c r="F8" s="90">
        <v>6817</v>
      </c>
      <c r="G8" s="90">
        <v>3525</v>
      </c>
      <c r="H8" s="90">
        <v>677</v>
      </c>
      <c r="I8" s="90">
        <v>31</v>
      </c>
      <c r="J8" s="91">
        <v>11077</v>
      </c>
      <c r="K8" s="92">
        <v>1</v>
      </c>
      <c r="L8" s="90">
        <v>25</v>
      </c>
      <c r="M8" s="90">
        <v>7608</v>
      </c>
      <c r="N8" s="90">
        <v>3334</v>
      </c>
      <c r="O8" s="90">
        <v>604</v>
      </c>
      <c r="P8" s="90">
        <v>35</v>
      </c>
      <c r="Q8" s="93">
        <v>11607</v>
      </c>
      <c r="R8" s="89">
        <f>SUM(K8,D8)</f>
        <v>3</v>
      </c>
      <c r="S8" s="90">
        <f aca="true" t="shared" si="0" ref="S8:X15">SUM(L8,E8)</f>
        <v>50</v>
      </c>
      <c r="T8" s="90">
        <f t="shared" si="0"/>
        <v>14425</v>
      </c>
      <c r="U8" s="90">
        <f t="shared" si="0"/>
        <v>6859</v>
      </c>
      <c r="V8" s="90">
        <f t="shared" si="0"/>
        <v>1281</v>
      </c>
      <c r="W8" s="90">
        <f t="shared" si="0"/>
        <v>66</v>
      </c>
      <c r="X8" s="91">
        <f t="shared" si="0"/>
        <v>22684</v>
      </c>
    </row>
    <row r="9" spans="1:24" ht="14.25">
      <c r="A9" s="86" t="s">
        <v>64</v>
      </c>
      <c r="B9" s="77" t="s">
        <v>64</v>
      </c>
      <c r="C9" s="83" t="s">
        <v>65</v>
      </c>
      <c r="D9" s="89">
        <v>7</v>
      </c>
      <c r="E9" s="90">
        <v>24</v>
      </c>
      <c r="F9" s="90">
        <v>3956</v>
      </c>
      <c r="G9" s="90">
        <v>2525</v>
      </c>
      <c r="H9" s="90">
        <v>542</v>
      </c>
      <c r="I9" s="90">
        <v>44</v>
      </c>
      <c r="J9" s="91">
        <v>7098</v>
      </c>
      <c r="K9" s="92">
        <v>6</v>
      </c>
      <c r="L9" s="90">
        <v>15</v>
      </c>
      <c r="M9" s="90">
        <v>4251</v>
      </c>
      <c r="N9" s="90">
        <v>2251</v>
      </c>
      <c r="O9" s="90">
        <v>482</v>
      </c>
      <c r="P9" s="90">
        <v>45</v>
      </c>
      <c r="Q9" s="93">
        <v>7050</v>
      </c>
      <c r="R9" s="89">
        <f aca="true" t="shared" si="1" ref="R9:R15">SUM(K9,D9)</f>
        <v>13</v>
      </c>
      <c r="S9" s="90">
        <f t="shared" si="0"/>
        <v>39</v>
      </c>
      <c r="T9" s="90">
        <f t="shared" si="0"/>
        <v>8207</v>
      </c>
      <c r="U9" s="90">
        <f t="shared" si="0"/>
        <v>4776</v>
      </c>
      <c r="V9" s="90">
        <f t="shared" si="0"/>
        <v>1024</v>
      </c>
      <c r="W9" s="90">
        <f t="shared" si="0"/>
        <v>89</v>
      </c>
      <c r="X9" s="91">
        <f t="shared" si="0"/>
        <v>14148</v>
      </c>
    </row>
    <row r="10" spans="1:24" ht="14.25">
      <c r="A10" s="86" t="s">
        <v>64</v>
      </c>
      <c r="B10" s="77" t="s">
        <v>65</v>
      </c>
      <c r="C10" s="83" t="s">
        <v>64</v>
      </c>
      <c r="D10" s="89">
        <v>1</v>
      </c>
      <c r="E10" s="90">
        <v>35</v>
      </c>
      <c r="F10" s="90">
        <v>4383</v>
      </c>
      <c r="G10" s="90">
        <v>1319</v>
      </c>
      <c r="H10" s="90">
        <v>172</v>
      </c>
      <c r="I10" s="90">
        <v>9</v>
      </c>
      <c r="J10" s="91">
        <v>5919</v>
      </c>
      <c r="K10" s="92"/>
      <c r="L10" s="90">
        <v>28</v>
      </c>
      <c r="M10" s="90">
        <v>4683</v>
      </c>
      <c r="N10" s="90">
        <v>1211</v>
      </c>
      <c r="O10" s="90">
        <v>138</v>
      </c>
      <c r="P10" s="90">
        <v>6</v>
      </c>
      <c r="Q10" s="93">
        <v>6066</v>
      </c>
      <c r="R10" s="89">
        <f t="shared" si="1"/>
        <v>1</v>
      </c>
      <c r="S10" s="90">
        <f t="shared" si="0"/>
        <v>63</v>
      </c>
      <c r="T10" s="90">
        <f t="shared" si="0"/>
        <v>9066</v>
      </c>
      <c r="U10" s="90">
        <f t="shared" si="0"/>
        <v>2530</v>
      </c>
      <c r="V10" s="90">
        <f t="shared" si="0"/>
        <v>310</v>
      </c>
      <c r="W10" s="90">
        <f t="shared" si="0"/>
        <v>15</v>
      </c>
      <c r="X10" s="91">
        <f t="shared" si="0"/>
        <v>11985</v>
      </c>
    </row>
    <row r="11" spans="1:24" ht="14.25">
      <c r="A11" s="86" t="s">
        <v>65</v>
      </c>
      <c r="B11" s="77" t="s">
        <v>64</v>
      </c>
      <c r="C11" s="83" t="s">
        <v>64</v>
      </c>
      <c r="D11" s="89"/>
      <c r="E11" s="90">
        <v>26</v>
      </c>
      <c r="F11" s="90">
        <v>6782</v>
      </c>
      <c r="G11" s="90">
        <v>2690</v>
      </c>
      <c r="H11" s="90">
        <v>293</v>
      </c>
      <c r="I11" s="90">
        <v>10</v>
      </c>
      <c r="J11" s="91">
        <v>9801</v>
      </c>
      <c r="K11" s="92">
        <v>2</v>
      </c>
      <c r="L11" s="90">
        <v>25</v>
      </c>
      <c r="M11" s="90">
        <v>7190</v>
      </c>
      <c r="N11" s="90">
        <v>2755</v>
      </c>
      <c r="O11" s="90">
        <v>282</v>
      </c>
      <c r="P11" s="90">
        <v>9</v>
      </c>
      <c r="Q11" s="93">
        <v>10263</v>
      </c>
      <c r="R11" s="89">
        <f t="shared" si="1"/>
        <v>2</v>
      </c>
      <c r="S11" s="90">
        <f t="shared" si="0"/>
        <v>51</v>
      </c>
      <c r="T11" s="90">
        <f t="shared" si="0"/>
        <v>13972</v>
      </c>
      <c r="U11" s="90">
        <f t="shared" si="0"/>
        <v>5445</v>
      </c>
      <c r="V11" s="90">
        <f t="shared" si="0"/>
        <v>575</v>
      </c>
      <c r="W11" s="90">
        <f t="shared" si="0"/>
        <v>19</v>
      </c>
      <c r="X11" s="91">
        <f t="shared" si="0"/>
        <v>20064</v>
      </c>
    </row>
    <row r="12" spans="1:24" ht="14.25">
      <c r="A12" s="86" t="s">
        <v>64</v>
      </c>
      <c r="B12" s="77" t="s">
        <v>65</v>
      </c>
      <c r="C12" s="83" t="s">
        <v>65</v>
      </c>
      <c r="D12" s="89"/>
      <c r="E12" s="90">
        <v>97</v>
      </c>
      <c r="F12" s="90">
        <v>9047</v>
      </c>
      <c r="G12" s="90">
        <v>1973</v>
      </c>
      <c r="H12" s="90">
        <v>208</v>
      </c>
      <c r="I12" s="90">
        <v>11</v>
      </c>
      <c r="J12" s="91">
        <v>11336</v>
      </c>
      <c r="K12" s="92">
        <v>3</v>
      </c>
      <c r="L12" s="90">
        <v>104</v>
      </c>
      <c r="M12" s="90">
        <v>9128</v>
      </c>
      <c r="N12" s="90">
        <v>1678</v>
      </c>
      <c r="O12" s="90">
        <v>178</v>
      </c>
      <c r="P12" s="90">
        <v>10</v>
      </c>
      <c r="Q12" s="93">
        <v>11101</v>
      </c>
      <c r="R12" s="89">
        <f t="shared" si="1"/>
        <v>3</v>
      </c>
      <c r="S12" s="90">
        <f t="shared" si="0"/>
        <v>201</v>
      </c>
      <c r="T12" s="90">
        <f t="shared" si="0"/>
        <v>18175</v>
      </c>
      <c r="U12" s="90">
        <f t="shared" si="0"/>
        <v>3651</v>
      </c>
      <c r="V12" s="90">
        <f t="shared" si="0"/>
        <v>386</v>
      </c>
      <c r="W12" s="90">
        <f t="shared" si="0"/>
        <v>21</v>
      </c>
      <c r="X12" s="91">
        <f t="shared" si="0"/>
        <v>22437</v>
      </c>
    </row>
    <row r="13" spans="1:24" ht="14.25">
      <c r="A13" s="86" t="s">
        <v>65</v>
      </c>
      <c r="B13" s="77" t="s">
        <v>64</v>
      </c>
      <c r="C13" s="83" t="s">
        <v>65</v>
      </c>
      <c r="D13" s="89"/>
      <c r="E13" s="90">
        <v>35</v>
      </c>
      <c r="F13" s="90">
        <v>9359</v>
      </c>
      <c r="G13" s="90">
        <v>2880</v>
      </c>
      <c r="H13" s="90">
        <v>238</v>
      </c>
      <c r="I13" s="90">
        <v>10</v>
      </c>
      <c r="J13" s="91">
        <v>12522</v>
      </c>
      <c r="K13" s="92"/>
      <c r="L13" s="90">
        <v>37</v>
      </c>
      <c r="M13" s="90">
        <v>9817</v>
      </c>
      <c r="N13" s="90">
        <v>2768</v>
      </c>
      <c r="O13" s="90">
        <v>205</v>
      </c>
      <c r="P13" s="90">
        <v>8</v>
      </c>
      <c r="Q13" s="93">
        <v>12835</v>
      </c>
      <c r="R13" s="89">
        <f t="shared" si="1"/>
        <v>0</v>
      </c>
      <c r="S13" s="90">
        <f t="shared" si="0"/>
        <v>72</v>
      </c>
      <c r="T13" s="90">
        <f t="shared" si="0"/>
        <v>19176</v>
      </c>
      <c r="U13" s="90">
        <f t="shared" si="0"/>
        <v>5648</v>
      </c>
      <c r="V13" s="90">
        <f t="shared" si="0"/>
        <v>443</v>
      </c>
      <c r="W13" s="90">
        <f t="shared" si="0"/>
        <v>18</v>
      </c>
      <c r="X13" s="91">
        <f t="shared" si="0"/>
        <v>25357</v>
      </c>
    </row>
    <row r="14" spans="1:24" ht="14.25">
      <c r="A14" s="86" t="s">
        <v>65</v>
      </c>
      <c r="B14" s="77" t="s">
        <v>65</v>
      </c>
      <c r="C14" s="83" t="s">
        <v>64</v>
      </c>
      <c r="D14" s="89"/>
      <c r="E14" s="90">
        <v>158</v>
      </c>
      <c r="F14" s="90">
        <v>15333</v>
      </c>
      <c r="G14" s="90">
        <v>2786</v>
      </c>
      <c r="H14" s="90">
        <v>167</v>
      </c>
      <c r="I14" s="90">
        <v>5</v>
      </c>
      <c r="J14" s="91">
        <v>18449</v>
      </c>
      <c r="K14" s="92"/>
      <c r="L14" s="90">
        <v>150</v>
      </c>
      <c r="M14" s="90">
        <v>15587</v>
      </c>
      <c r="N14" s="90">
        <v>2546</v>
      </c>
      <c r="O14" s="90">
        <v>129</v>
      </c>
      <c r="P14" s="90"/>
      <c r="Q14" s="93">
        <v>18412</v>
      </c>
      <c r="R14" s="89">
        <f t="shared" si="1"/>
        <v>0</v>
      </c>
      <c r="S14" s="90">
        <f t="shared" si="0"/>
        <v>308</v>
      </c>
      <c r="T14" s="90">
        <f t="shared" si="0"/>
        <v>30920</v>
      </c>
      <c r="U14" s="90">
        <f t="shared" si="0"/>
        <v>5332</v>
      </c>
      <c r="V14" s="90">
        <f t="shared" si="0"/>
        <v>296</v>
      </c>
      <c r="W14" s="90">
        <f t="shared" si="0"/>
        <v>5</v>
      </c>
      <c r="X14" s="91">
        <f t="shared" si="0"/>
        <v>36861</v>
      </c>
    </row>
    <row r="15" spans="1:24" ht="14.25">
      <c r="A15" s="86" t="s">
        <v>65</v>
      </c>
      <c r="B15" s="77" t="s">
        <v>65</v>
      </c>
      <c r="C15" s="83" t="s">
        <v>65</v>
      </c>
      <c r="D15" s="89">
        <v>17</v>
      </c>
      <c r="E15" s="90">
        <v>1865</v>
      </c>
      <c r="F15" s="90">
        <v>113281</v>
      </c>
      <c r="G15" s="90">
        <v>8171</v>
      </c>
      <c r="H15" s="90">
        <v>247</v>
      </c>
      <c r="I15" s="90">
        <v>11</v>
      </c>
      <c r="J15" s="91">
        <v>123592</v>
      </c>
      <c r="K15" s="92">
        <v>16</v>
      </c>
      <c r="L15" s="90">
        <v>1835</v>
      </c>
      <c r="M15" s="90">
        <v>111481</v>
      </c>
      <c r="N15" s="90">
        <v>6634</v>
      </c>
      <c r="O15" s="90">
        <v>200</v>
      </c>
      <c r="P15" s="90">
        <v>4</v>
      </c>
      <c r="Q15" s="93">
        <f>SUM(K15:P15)</f>
        <v>120170</v>
      </c>
      <c r="R15" s="89">
        <f t="shared" si="1"/>
        <v>33</v>
      </c>
      <c r="S15" s="90">
        <f t="shared" si="0"/>
        <v>3700</v>
      </c>
      <c r="T15" s="90">
        <f t="shared" si="0"/>
        <v>224762</v>
      </c>
      <c r="U15" s="90">
        <f t="shared" si="0"/>
        <v>14805</v>
      </c>
      <c r="V15" s="90">
        <f t="shared" si="0"/>
        <v>447</v>
      </c>
      <c r="W15" s="90">
        <f t="shared" si="0"/>
        <v>15</v>
      </c>
      <c r="X15" s="91">
        <f t="shared" si="0"/>
        <v>243762</v>
      </c>
    </row>
    <row r="16" spans="3:24" s="27" customFormat="1" ht="14.25">
      <c r="C16" s="99" t="s">
        <v>0</v>
      </c>
      <c r="D16" s="94">
        <f>SUM(D8:D15)</f>
        <v>27</v>
      </c>
      <c r="E16" s="95">
        <f aca="true" t="shared" si="2" ref="E16:X16">SUM(E8:E15)</f>
        <v>2265</v>
      </c>
      <c r="F16" s="95">
        <f t="shared" si="2"/>
        <v>168958</v>
      </c>
      <c r="G16" s="95">
        <f t="shared" si="2"/>
        <v>25869</v>
      </c>
      <c r="H16" s="95">
        <f t="shared" si="2"/>
        <v>2544</v>
      </c>
      <c r="I16" s="95">
        <f t="shared" si="2"/>
        <v>131</v>
      </c>
      <c r="J16" s="96">
        <f t="shared" si="2"/>
        <v>199794</v>
      </c>
      <c r="K16" s="97">
        <f>SUM(K8:K15)</f>
        <v>28</v>
      </c>
      <c r="L16" s="95">
        <f t="shared" si="2"/>
        <v>2219</v>
      </c>
      <c r="M16" s="95">
        <f t="shared" si="2"/>
        <v>169745</v>
      </c>
      <c r="N16" s="95">
        <f t="shared" si="2"/>
        <v>23177</v>
      </c>
      <c r="O16" s="95">
        <f t="shared" si="2"/>
        <v>2218</v>
      </c>
      <c r="P16" s="95">
        <f t="shared" si="2"/>
        <v>117</v>
      </c>
      <c r="Q16" s="98">
        <f t="shared" si="2"/>
        <v>197504</v>
      </c>
      <c r="R16" s="94">
        <f t="shared" si="2"/>
        <v>55</v>
      </c>
      <c r="S16" s="95">
        <f t="shared" si="2"/>
        <v>4484</v>
      </c>
      <c r="T16" s="95">
        <f t="shared" si="2"/>
        <v>338703</v>
      </c>
      <c r="U16" s="95">
        <f t="shared" si="2"/>
        <v>49046</v>
      </c>
      <c r="V16" s="95">
        <f t="shared" si="2"/>
        <v>4762</v>
      </c>
      <c r="W16" s="95">
        <f t="shared" si="2"/>
        <v>248</v>
      </c>
      <c r="X16" s="96">
        <f t="shared" si="2"/>
        <v>397298</v>
      </c>
    </row>
    <row r="20" spans="1:24" ht="14.25">
      <c r="A20" s="194" t="s">
        <v>22</v>
      </c>
      <c r="B20" s="194"/>
      <c r="C20" s="194"/>
      <c r="D20" s="194"/>
      <c r="E20" s="194"/>
      <c r="F20" s="194"/>
      <c r="G20" s="194"/>
      <c r="H20" s="194"/>
      <c r="I20" s="194"/>
      <c r="J20" s="194"/>
      <c r="K20" s="194"/>
      <c r="L20" s="194"/>
      <c r="M20" s="194"/>
      <c r="N20" s="194"/>
      <c r="O20" s="194"/>
      <c r="P20" s="194"/>
      <c r="Q20" s="194"/>
      <c r="R20" s="194"/>
      <c r="S20" s="194"/>
      <c r="T20" s="194"/>
      <c r="U20" s="194"/>
      <c r="V20" s="194"/>
      <c r="W20" s="194"/>
      <c r="X20" s="194"/>
    </row>
    <row r="21" spans="1:24" ht="14.25">
      <c r="A21" s="204" t="s">
        <v>92</v>
      </c>
      <c r="B21" s="204"/>
      <c r="C21" s="204"/>
      <c r="D21" s="204"/>
      <c r="E21" s="204"/>
      <c r="F21" s="204"/>
      <c r="G21" s="204"/>
      <c r="H21" s="204"/>
      <c r="I21" s="204"/>
      <c r="J21" s="204"/>
      <c r="K21" s="204"/>
      <c r="L21" s="204"/>
      <c r="M21" s="204"/>
      <c r="N21" s="204"/>
      <c r="O21" s="204"/>
      <c r="P21" s="204"/>
      <c r="Q21" s="204"/>
      <c r="R21" s="204"/>
      <c r="S21" s="204"/>
      <c r="T21" s="204"/>
      <c r="U21" s="204"/>
      <c r="V21" s="204"/>
      <c r="W21" s="204"/>
      <c r="X21" s="204"/>
    </row>
    <row r="22" ht="15" thickBot="1"/>
    <row r="23" spans="1:24" ht="15" thickTop="1">
      <c r="A23" s="205" t="s">
        <v>51</v>
      </c>
      <c r="B23" s="205"/>
      <c r="C23" s="206"/>
      <c r="D23" s="211" t="s">
        <v>1</v>
      </c>
      <c r="E23" s="211"/>
      <c r="F23" s="211"/>
      <c r="G23" s="211"/>
      <c r="H23" s="211"/>
      <c r="I23" s="211"/>
      <c r="J23" s="211"/>
      <c r="K23" s="212" t="s">
        <v>2</v>
      </c>
      <c r="L23" s="211"/>
      <c r="M23" s="211"/>
      <c r="N23" s="211"/>
      <c r="O23" s="211"/>
      <c r="P23" s="211"/>
      <c r="Q23" s="213"/>
      <c r="R23" s="212" t="s">
        <v>0</v>
      </c>
      <c r="S23" s="211"/>
      <c r="T23" s="211"/>
      <c r="U23" s="211"/>
      <c r="V23" s="211"/>
      <c r="W23" s="211"/>
      <c r="X23" s="211"/>
    </row>
    <row r="24" spans="1:24" ht="42.75">
      <c r="A24" s="84" t="s">
        <v>42</v>
      </c>
      <c r="B24" s="48" t="s">
        <v>66</v>
      </c>
      <c r="C24" s="81" t="s">
        <v>41</v>
      </c>
      <c r="D24" s="207" t="s">
        <v>48</v>
      </c>
      <c r="E24" s="208"/>
      <c r="F24" s="76" t="s">
        <v>47</v>
      </c>
      <c r="G24" s="209" t="s">
        <v>46</v>
      </c>
      <c r="H24" s="207"/>
      <c r="I24" s="208"/>
      <c r="J24" s="87" t="s">
        <v>0</v>
      </c>
      <c r="K24" s="210" t="s">
        <v>48</v>
      </c>
      <c r="L24" s="208"/>
      <c r="M24" s="76" t="s">
        <v>47</v>
      </c>
      <c r="N24" s="209" t="s">
        <v>46</v>
      </c>
      <c r="O24" s="207"/>
      <c r="P24" s="208"/>
      <c r="Q24" s="88" t="s">
        <v>0</v>
      </c>
      <c r="R24" s="210" t="s">
        <v>48</v>
      </c>
      <c r="S24" s="208"/>
      <c r="T24" s="76" t="s">
        <v>47</v>
      </c>
      <c r="U24" s="209" t="s">
        <v>46</v>
      </c>
      <c r="V24" s="207"/>
      <c r="W24" s="208"/>
      <c r="X24" s="87" t="s">
        <v>0</v>
      </c>
    </row>
    <row r="25" spans="1:24" ht="14.25">
      <c r="A25" s="85"/>
      <c r="B25" s="47"/>
      <c r="C25" s="82" t="s">
        <v>52</v>
      </c>
      <c r="D25" s="78" t="s">
        <v>53</v>
      </c>
      <c r="E25" s="50">
        <v>1</v>
      </c>
      <c r="F25" s="50">
        <v>0</v>
      </c>
      <c r="G25" s="50">
        <v>1</v>
      </c>
      <c r="H25" s="50">
        <v>2</v>
      </c>
      <c r="I25" s="50" t="s">
        <v>18</v>
      </c>
      <c r="J25" s="75"/>
      <c r="K25" s="80" t="s">
        <v>53</v>
      </c>
      <c r="L25" s="50">
        <v>1</v>
      </c>
      <c r="M25" s="50">
        <v>0</v>
      </c>
      <c r="N25" s="50">
        <v>1</v>
      </c>
      <c r="O25" s="50">
        <v>2</v>
      </c>
      <c r="P25" s="50" t="s">
        <v>18</v>
      </c>
      <c r="Q25" s="79"/>
      <c r="R25" s="80" t="s">
        <v>53</v>
      </c>
      <c r="S25" s="50">
        <v>1</v>
      </c>
      <c r="T25" s="50">
        <v>0</v>
      </c>
      <c r="U25" s="50">
        <v>1</v>
      </c>
      <c r="V25" s="50">
        <v>2</v>
      </c>
      <c r="W25" s="50" t="s">
        <v>18</v>
      </c>
      <c r="X25" s="75"/>
    </row>
    <row r="26" spans="1:24" ht="14.25">
      <c r="A26" s="86" t="s">
        <v>64</v>
      </c>
      <c r="B26" s="77" t="s">
        <v>64</v>
      </c>
      <c r="C26" s="83" t="s">
        <v>64</v>
      </c>
      <c r="D26" s="131">
        <f aca="true" t="shared" si="3" ref="D26:J26">D8/$J8*100</f>
        <v>0.018055430170623814</v>
      </c>
      <c r="E26" s="132">
        <f t="shared" si="3"/>
        <v>0.22569287713279768</v>
      </c>
      <c r="F26" s="133">
        <f t="shared" si="3"/>
        <v>61.54193373657127</v>
      </c>
      <c r="G26" s="133">
        <f t="shared" si="3"/>
        <v>31.82269567572447</v>
      </c>
      <c r="H26" s="133">
        <f t="shared" si="3"/>
        <v>6.111763112756162</v>
      </c>
      <c r="I26" s="134">
        <f t="shared" si="3"/>
        <v>0.2798591676446691</v>
      </c>
      <c r="J26" s="131">
        <f t="shared" si="3"/>
        <v>100</v>
      </c>
      <c r="K26" s="140">
        <f aca="true" t="shared" si="4" ref="K26:Q26">K8/$Q8*100</f>
        <v>0.008615490652192644</v>
      </c>
      <c r="L26" s="133">
        <f t="shared" si="4"/>
        <v>0.21538726630481606</v>
      </c>
      <c r="M26" s="133">
        <f t="shared" si="4"/>
        <v>65.54665288188163</v>
      </c>
      <c r="N26" s="133">
        <f t="shared" si="4"/>
        <v>28.724045834410273</v>
      </c>
      <c r="O26" s="133">
        <f t="shared" si="4"/>
        <v>5.203756353924356</v>
      </c>
      <c r="P26" s="133">
        <f t="shared" si="4"/>
        <v>0.3015421728267425</v>
      </c>
      <c r="Q26" s="141">
        <f t="shared" si="4"/>
        <v>100</v>
      </c>
      <c r="R26" s="142">
        <f aca="true" t="shared" si="5" ref="R26:X26">R8/$X8*100</f>
        <v>0.013225180744136835</v>
      </c>
      <c r="S26" s="133">
        <f t="shared" si="5"/>
        <v>0.2204196790689473</v>
      </c>
      <c r="T26" s="133">
        <f t="shared" si="5"/>
        <v>63.59107741139128</v>
      </c>
      <c r="U26" s="133">
        <f t="shared" si="5"/>
        <v>30.23717157467819</v>
      </c>
      <c r="V26" s="133">
        <f t="shared" si="5"/>
        <v>5.647152177746429</v>
      </c>
      <c r="W26" s="133">
        <f t="shared" si="5"/>
        <v>0.2909539763710104</v>
      </c>
      <c r="X26" s="132">
        <f t="shared" si="5"/>
        <v>100</v>
      </c>
    </row>
    <row r="27" spans="1:24" ht="14.25">
      <c r="A27" s="86" t="s">
        <v>64</v>
      </c>
      <c r="B27" s="77" t="s">
        <v>64</v>
      </c>
      <c r="C27" s="83" t="s">
        <v>65</v>
      </c>
      <c r="D27" s="131">
        <f aca="true" t="shared" si="6" ref="D27:J27">D9/$J9*100</f>
        <v>0.09861932938856016</v>
      </c>
      <c r="E27" s="132">
        <f t="shared" si="6"/>
        <v>0.33812341504649196</v>
      </c>
      <c r="F27" s="133">
        <f t="shared" si="6"/>
        <v>55.73400958016342</v>
      </c>
      <c r="G27" s="133">
        <f t="shared" si="6"/>
        <v>35.57340095801634</v>
      </c>
      <c r="H27" s="133">
        <f t="shared" si="6"/>
        <v>7.635953789799943</v>
      </c>
      <c r="I27" s="134">
        <f t="shared" si="6"/>
        <v>0.6198929275852353</v>
      </c>
      <c r="J27" s="131">
        <f t="shared" si="6"/>
        <v>100</v>
      </c>
      <c r="K27" s="142">
        <f aca="true" t="shared" si="7" ref="K27:Q27">K9/$Q9*100</f>
        <v>0.0851063829787234</v>
      </c>
      <c r="L27" s="133">
        <f t="shared" si="7"/>
        <v>0.2127659574468085</v>
      </c>
      <c r="M27" s="133">
        <f t="shared" si="7"/>
        <v>60.29787234042553</v>
      </c>
      <c r="N27" s="133">
        <f t="shared" si="7"/>
        <v>31.929078014184398</v>
      </c>
      <c r="O27" s="133">
        <f t="shared" si="7"/>
        <v>6.836879432624113</v>
      </c>
      <c r="P27" s="133">
        <f t="shared" si="7"/>
        <v>0.6382978723404255</v>
      </c>
      <c r="Q27" s="143">
        <f t="shared" si="7"/>
        <v>100</v>
      </c>
      <c r="R27" s="142">
        <f aca="true" t="shared" si="8" ref="R27:X27">R9/$X9*100</f>
        <v>0.09188577890867967</v>
      </c>
      <c r="S27" s="133">
        <f t="shared" si="8"/>
        <v>0.275657336726039</v>
      </c>
      <c r="T27" s="133">
        <f t="shared" si="8"/>
        <v>58.00819903873339</v>
      </c>
      <c r="U27" s="133">
        <f t="shared" si="8"/>
        <v>33.75742154368109</v>
      </c>
      <c r="V27" s="133">
        <f t="shared" si="8"/>
        <v>7.237772123268306</v>
      </c>
      <c r="W27" s="133">
        <f t="shared" si="8"/>
        <v>0.6290641786824993</v>
      </c>
      <c r="X27" s="132">
        <f t="shared" si="8"/>
        <v>100</v>
      </c>
    </row>
    <row r="28" spans="1:24" ht="14.25">
      <c r="A28" s="86" t="s">
        <v>64</v>
      </c>
      <c r="B28" s="77" t="s">
        <v>65</v>
      </c>
      <c r="C28" s="83" t="s">
        <v>64</v>
      </c>
      <c r="D28" s="131">
        <f aca="true" t="shared" si="9" ref="D28:J28">D10/$J10*100</f>
        <v>0.0168947457340767</v>
      </c>
      <c r="E28" s="132">
        <f t="shared" si="9"/>
        <v>0.5913161006926846</v>
      </c>
      <c r="F28" s="133">
        <f t="shared" si="9"/>
        <v>74.04967055245818</v>
      </c>
      <c r="G28" s="133">
        <f t="shared" si="9"/>
        <v>22.28416962324717</v>
      </c>
      <c r="H28" s="133">
        <f t="shared" si="9"/>
        <v>2.905896266261193</v>
      </c>
      <c r="I28" s="134">
        <f t="shared" si="9"/>
        <v>0.15205271160669032</v>
      </c>
      <c r="J28" s="131">
        <f t="shared" si="9"/>
        <v>100</v>
      </c>
      <c r="K28" s="142">
        <f aca="true" t="shared" si="10" ref="K28:Q28">K10/$Q10*100</f>
        <v>0</v>
      </c>
      <c r="L28" s="133">
        <f t="shared" si="10"/>
        <v>0.46158918562479395</v>
      </c>
      <c r="M28" s="133">
        <f t="shared" si="10"/>
        <v>77.20079129574678</v>
      </c>
      <c r="N28" s="133">
        <f t="shared" si="10"/>
        <v>19.963732278272335</v>
      </c>
      <c r="O28" s="133">
        <f t="shared" si="10"/>
        <v>2.274975272007913</v>
      </c>
      <c r="P28" s="133">
        <f t="shared" si="10"/>
        <v>0.09891196834817012</v>
      </c>
      <c r="Q28" s="143">
        <f t="shared" si="10"/>
        <v>100</v>
      </c>
      <c r="R28" s="142">
        <f aca="true" t="shared" si="11" ref="R28:X28">R10/$X10*100</f>
        <v>0.008343763037129746</v>
      </c>
      <c r="S28" s="133">
        <f t="shared" si="11"/>
        <v>0.5256570713391739</v>
      </c>
      <c r="T28" s="133">
        <f t="shared" si="11"/>
        <v>75.64455569461828</v>
      </c>
      <c r="U28" s="133">
        <f t="shared" si="11"/>
        <v>21.109720483938258</v>
      </c>
      <c r="V28" s="133">
        <f t="shared" si="11"/>
        <v>2.586566541510221</v>
      </c>
      <c r="W28" s="133">
        <f t="shared" si="11"/>
        <v>0.1251564455569462</v>
      </c>
      <c r="X28" s="132">
        <f t="shared" si="11"/>
        <v>100</v>
      </c>
    </row>
    <row r="29" spans="1:24" ht="14.25">
      <c r="A29" s="86" t="s">
        <v>65</v>
      </c>
      <c r="B29" s="77" t="s">
        <v>64</v>
      </c>
      <c r="C29" s="83" t="s">
        <v>64</v>
      </c>
      <c r="D29" s="131">
        <f aca="true" t="shared" si="12" ref="D29:J29">D11/$J11*100</f>
        <v>0</v>
      </c>
      <c r="E29" s="132">
        <f t="shared" si="12"/>
        <v>0.26527905315784106</v>
      </c>
      <c r="F29" s="133">
        <f t="shared" si="12"/>
        <v>69.19702071217223</v>
      </c>
      <c r="G29" s="133">
        <f t="shared" si="12"/>
        <v>27.446178961330475</v>
      </c>
      <c r="H29" s="133">
        <f t="shared" si="12"/>
        <v>2.989490868278747</v>
      </c>
      <c r="I29" s="134">
        <f t="shared" si="12"/>
        <v>0.1020304050607081</v>
      </c>
      <c r="J29" s="131">
        <f t="shared" si="12"/>
        <v>100</v>
      </c>
      <c r="K29" s="142">
        <f aca="true" t="shared" si="13" ref="K29:Q29">K11/$Q11*100</f>
        <v>0.01948747929455325</v>
      </c>
      <c r="L29" s="133">
        <f t="shared" si="13"/>
        <v>0.24359349118191562</v>
      </c>
      <c r="M29" s="133">
        <f t="shared" si="13"/>
        <v>70.05748806391892</v>
      </c>
      <c r="N29" s="133">
        <f t="shared" si="13"/>
        <v>26.8440027282471</v>
      </c>
      <c r="O29" s="133">
        <f t="shared" si="13"/>
        <v>2.747734580532008</v>
      </c>
      <c r="P29" s="133">
        <f t="shared" si="13"/>
        <v>0.08769365682548962</v>
      </c>
      <c r="Q29" s="143">
        <f t="shared" si="13"/>
        <v>100</v>
      </c>
      <c r="R29" s="142">
        <f aca="true" t="shared" si="14" ref="R29:X29">R11/$X11*100</f>
        <v>0.009968102073365232</v>
      </c>
      <c r="S29" s="133">
        <f t="shared" si="14"/>
        <v>0.2541866028708134</v>
      </c>
      <c r="T29" s="133">
        <f t="shared" si="14"/>
        <v>69.63716108452951</v>
      </c>
      <c r="U29" s="133">
        <f t="shared" si="14"/>
        <v>27.138157894736842</v>
      </c>
      <c r="V29" s="133">
        <f t="shared" si="14"/>
        <v>2.8658293460925037</v>
      </c>
      <c r="W29" s="133">
        <f t="shared" si="14"/>
        <v>0.0946969696969697</v>
      </c>
      <c r="X29" s="132">
        <f t="shared" si="14"/>
        <v>100</v>
      </c>
    </row>
    <row r="30" spans="1:24" ht="14.25">
      <c r="A30" s="86" t="s">
        <v>64</v>
      </c>
      <c r="B30" s="77" t="s">
        <v>65</v>
      </c>
      <c r="C30" s="83" t="s">
        <v>65</v>
      </c>
      <c r="D30" s="131">
        <f aca="true" t="shared" si="15" ref="D30:J30">D12/$J12*100</f>
        <v>0</v>
      </c>
      <c r="E30" s="132">
        <f t="shared" si="15"/>
        <v>0.855681016231475</v>
      </c>
      <c r="F30" s="133">
        <f t="shared" si="15"/>
        <v>79.8076923076923</v>
      </c>
      <c r="G30" s="133">
        <f t="shared" si="15"/>
        <v>17.404728299223713</v>
      </c>
      <c r="H30" s="133">
        <f t="shared" si="15"/>
        <v>1.834862385321101</v>
      </c>
      <c r="I30" s="134">
        <f t="shared" si="15"/>
        <v>0.09703599153140438</v>
      </c>
      <c r="J30" s="131">
        <f t="shared" si="15"/>
        <v>100</v>
      </c>
      <c r="K30" s="142">
        <f aca="true" t="shared" si="16" ref="K30:Q30">K12/$Q12*100</f>
        <v>0.02702459237906495</v>
      </c>
      <c r="L30" s="133">
        <f t="shared" si="16"/>
        <v>0.936852535807585</v>
      </c>
      <c r="M30" s="133">
        <f t="shared" si="16"/>
        <v>82.22682641203495</v>
      </c>
      <c r="N30" s="133">
        <f t="shared" si="16"/>
        <v>15.115755337356996</v>
      </c>
      <c r="O30" s="133">
        <f t="shared" si="16"/>
        <v>1.6034591478245204</v>
      </c>
      <c r="P30" s="133">
        <f t="shared" si="16"/>
        <v>0.09008197459688316</v>
      </c>
      <c r="Q30" s="143">
        <f t="shared" si="16"/>
        <v>100</v>
      </c>
      <c r="R30" s="142">
        <f aca="true" t="shared" si="17" ref="R30:X30">R12/$X12*100</f>
        <v>0.013370771493515177</v>
      </c>
      <c r="S30" s="133">
        <f t="shared" si="17"/>
        <v>0.8958416900655167</v>
      </c>
      <c r="T30" s="133">
        <f t="shared" si="17"/>
        <v>81.00459063154611</v>
      </c>
      <c r="U30" s="133">
        <f t="shared" si="17"/>
        <v>16.272228907607968</v>
      </c>
      <c r="V30" s="133">
        <f t="shared" si="17"/>
        <v>1.720372598832286</v>
      </c>
      <c r="W30" s="133">
        <f t="shared" si="17"/>
        <v>0.09359540045460624</v>
      </c>
      <c r="X30" s="132">
        <f t="shared" si="17"/>
        <v>100</v>
      </c>
    </row>
    <row r="31" spans="1:24" ht="14.25">
      <c r="A31" s="86" t="s">
        <v>65</v>
      </c>
      <c r="B31" s="77" t="s">
        <v>64</v>
      </c>
      <c r="C31" s="83" t="s">
        <v>65</v>
      </c>
      <c r="D31" s="131">
        <f aca="true" t="shared" si="18" ref="D31:J31">D13/$J13*100</f>
        <v>0</v>
      </c>
      <c r="E31" s="132">
        <f t="shared" si="18"/>
        <v>0.27950806580418464</v>
      </c>
      <c r="F31" s="133">
        <f t="shared" si="18"/>
        <v>74.74045679603897</v>
      </c>
      <c r="G31" s="133">
        <f t="shared" si="18"/>
        <v>22.999520843315764</v>
      </c>
      <c r="H31" s="133">
        <f t="shared" si="18"/>
        <v>1.9006548474684553</v>
      </c>
      <c r="I31" s="134">
        <f t="shared" si="18"/>
        <v>0.07985944737262418</v>
      </c>
      <c r="J31" s="131">
        <f t="shared" si="18"/>
        <v>100</v>
      </c>
      <c r="K31" s="142">
        <f aca="true" t="shared" si="19" ref="K31:Q31">K13/$Q13*100</f>
        <v>0</v>
      </c>
      <c r="L31" s="133">
        <f t="shared" si="19"/>
        <v>0.28827425009738994</v>
      </c>
      <c r="M31" s="133">
        <f t="shared" si="19"/>
        <v>76.48617062719127</v>
      </c>
      <c r="N31" s="133">
        <f t="shared" si="19"/>
        <v>21.5660303856642</v>
      </c>
      <c r="O31" s="133">
        <f t="shared" si="19"/>
        <v>1.597195169458512</v>
      </c>
      <c r="P31" s="133">
        <f t="shared" si="19"/>
        <v>0.06232956758862485</v>
      </c>
      <c r="Q31" s="143">
        <f t="shared" si="19"/>
        <v>100</v>
      </c>
      <c r="R31" s="142">
        <f aca="true" t="shared" si="20" ref="R31:X31">R13/$X13*100</f>
        <v>0</v>
      </c>
      <c r="S31" s="133">
        <f t="shared" si="20"/>
        <v>0.28394526166344597</v>
      </c>
      <c r="T31" s="133">
        <f t="shared" si="20"/>
        <v>75.6240880230311</v>
      </c>
      <c r="U31" s="133">
        <f t="shared" si="20"/>
        <v>22.27392830382143</v>
      </c>
      <c r="V31" s="133">
        <f t="shared" si="20"/>
        <v>1.7470520960681468</v>
      </c>
      <c r="W31" s="133">
        <f t="shared" si="20"/>
        <v>0.07098631541586149</v>
      </c>
      <c r="X31" s="132">
        <f t="shared" si="20"/>
        <v>100</v>
      </c>
    </row>
    <row r="32" spans="1:24" ht="14.25">
      <c r="A32" s="86" t="s">
        <v>65</v>
      </c>
      <c r="B32" s="77" t="s">
        <v>65</v>
      </c>
      <c r="C32" s="83" t="s">
        <v>64</v>
      </c>
      <c r="D32" s="131">
        <f aca="true" t="shared" si="21" ref="D32:J32">D14/$J14*100</f>
        <v>0</v>
      </c>
      <c r="E32" s="132">
        <f t="shared" si="21"/>
        <v>0.8564149818418342</v>
      </c>
      <c r="F32" s="133">
        <f t="shared" si="21"/>
        <v>83.1101956745623</v>
      </c>
      <c r="G32" s="133">
        <f t="shared" si="21"/>
        <v>15.101089489945254</v>
      </c>
      <c r="H32" s="133">
        <f t="shared" si="21"/>
        <v>0.9051981137189007</v>
      </c>
      <c r="I32" s="134">
        <f t="shared" si="21"/>
        <v>0.027101739931703617</v>
      </c>
      <c r="J32" s="131">
        <f t="shared" si="21"/>
        <v>100</v>
      </c>
      <c r="K32" s="142">
        <f aca="true" t="shared" si="22" ref="K32:Q32">K14/$Q14*100</f>
        <v>0</v>
      </c>
      <c r="L32" s="133">
        <f t="shared" si="22"/>
        <v>0.81468607429937</v>
      </c>
      <c r="M32" s="133">
        <f t="shared" si="22"/>
        <v>84.65674560069519</v>
      </c>
      <c r="N32" s="133">
        <f t="shared" si="22"/>
        <v>13.827938301107972</v>
      </c>
      <c r="O32" s="133">
        <f t="shared" si="22"/>
        <v>0.7006300238974581</v>
      </c>
      <c r="P32" s="133">
        <f t="shared" si="22"/>
        <v>0</v>
      </c>
      <c r="Q32" s="143">
        <f t="shared" si="22"/>
        <v>100</v>
      </c>
      <c r="R32" s="142">
        <f aca="true" t="shared" si="23" ref="R32:X32">R14/$X14*100</f>
        <v>0</v>
      </c>
      <c r="S32" s="133">
        <f t="shared" si="23"/>
        <v>0.8355714712026261</v>
      </c>
      <c r="T32" s="133">
        <f t="shared" si="23"/>
        <v>83.88269444670519</v>
      </c>
      <c r="U32" s="133">
        <f t="shared" si="23"/>
        <v>14.465152871598708</v>
      </c>
      <c r="V32" s="133">
        <f t="shared" si="23"/>
        <v>0.8030167385583679</v>
      </c>
      <c r="W32" s="133">
        <f t="shared" si="23"/>
        <v>0.013564471935107568</v>
      </c>
      <c r="X32" s="132">
        <f t="shared" si="23"/>
        <v>100</v>
      </c>
    </row>
    <row r="33" spans="1:24" ht="14.25">
      <c r="A33" s="86" t="s">
        <v>65</v>
      </c>
      <c r="B33" s="77" t="s">
        <v>65</v>
      </c>
      <c r="C33" s="83" t="s">
        <v>65</v>
      </c>
      <c r="D33" s="131">
        <f aca="true" t="shared" si="24" ref="D33:J33">D15/$J15*100</f>
        <v>0.013754935594536864</v>
      </c>
      <c r="E33" s="132">
        <f t="shared" si="24"/>
        <v>1.508997346106544</v>
      </c>
      <c r="F33" s="133">
        <f t="shared" si="24"/>
        <v>91.65722700498414</v>
      </c>
      <c r="G33" s="133">
        <f t="shared" si="24"/>
        <v>6.611269337821218</v>
      </c>
      <c r="H33" s="133">
        <f t="shared" si="24"/>
        <v>0.19985112305003558</v>
      </c>
      <c r="I33" s="134">
        <f t="shared" si="24"/>
        <v>0.008900252443523852</v>
      </c>
      <c r="J33" s="131">
        <f t="shared" si="24"/>
        <v>100</v>
      </c>
      <c r="K33" s="142">
        <f aca="true" t="shared" si="25" ref="K33:Q33">K15/$Q15*100</f>
        <v>0.013314471165848382</v>
      </c>
      <c r="L33" s="133">
        <f t="shared" si="25"/>
        <v>1.5270034118332363</v>
      </c>
      <c r="M33" s="133">
        <f t="shared" si="25"/>
        <v>92.76941000249647</v>
      </c>
      <c r="N33" s="133">
        <f t="shared" si="25"/>
        <v>5.520512607139885</v>
      </c>
      <c r="O33" s="133">
        <f t="shared" si="25"/>
        <v>0.16643088957310476</v>
      </c>
      <c r="P33" s="133">
        <f t="shared" si="25"/>
        <v>0.0033286177914620954</v>
      </c>
      <c r="Q33" s="143">
        <f t="shared" si="25"/>
        <v>100</v>
      </c>
      <c r="R33" s="142">
        <f aca="true" t="shared" si="26" ref="R33:X33">R15/$X15*100</f>
        <v>0.013537795062396928</v>
      </c>
      <c r="S33" s="133">
        <f t="shared" si="26"/>
        <v>1.5178739918445041</v>
      </c>
      <c r="T33" s="133">
        <f t="shared" si="26"/>
        <v>92.20551193377146</v>
      </c>
      <c r="U33" s="133">
        <f t="shared" si="26"/>
        <v>6.0735471484480765</v>
      </c>
      <c r="V33" s="133">
        <f t="shared" si="26"/>
        <v>0.18337558766337655</v>
      </c>
      <c r="W33" s="133">
        <f t="shared" si="26"/>
        <v>0.006153543210180422</v>
      </c>
      <c r="X33" s="132">
        <f t="shared" si="26"/>
        <v>100</v>
      </c>
    </row>
    <row r="34" spans="3:24" s="27" customFormat="1" ht="14.25">
      <c r="C34" s="99" t="s">
        <v>0</v>
      </c>
      <c r="D34" s="135">
        <f aca="true" t="shared" si="27" ref="D34:J34">D16/$J16*100</f>
        <v>0.013513919336917025</v>
      </c>
      <c r="E34" s="136">
        <f t="shared" si="27"/>
        <v>1.1336676777080394</v>
      </c>
      <c r="F34" s="137">
        <f t="shared" si="27"/>
        <v>84.56610308617877</v>
      </c>
      <c r="G34" s="137">
        <f t="shared" si="27"/>
        <v>12.9478362713595</v>
      </c>
      <c r="H34" s="137">
        <f t="shared" si="27"/>
        <v>1.2733115108561819</v>
      </c>
      <c r="I34" s="138">
        <f t="shared" si="27"/>
        <v>0.06556753456059741</v>
      </c>
      <c r="J34" s="135">
        <f t="shared" si="27"/>
        <v>100</v>
      </c>
      <c r="K34" s="144">
        <f aca="true" t="shared" si="28" ref="K34:Q34">K16/$Q16*100</f>
        <v>0.014176928062216461</v>
      </c>
      <c r="L34" s="137">
        <f t="shared" si="28"/>
        <v>1.1235215489306547</v>
      </c>
      <c r="M34" s="137">
        <f t="shared" si="28"/>
        <v>85.94509478289048</v>
      </c>
      <c r="N34" s="137">
        <f t="shared" si="28"/>
        <v>11.734952203499676</v>
      </c>
      <c r="O34" s="137">
        <f t="shared" si="28"/>
        <v>1.1230152300712897</v>
      </c>
      <c r="P34" s="137">
        <f t="shared" si="28"/>
        <v>0.059239306545690214</v>
      </c>
      <c r="Q34" s="145">
        <f t="shared" si="28"/>
        <v>100</v>
      </c>
      <c r="R34" s="144">
        <f aca="true" t="shared" si="29" ref="R34:X34">R16/$X16*100</f>
        <v>0.013843512929841078</v>
      </c>
      <c r="S34" s="137">
        <f t="shared" si="29"/>
        <v>1.1286238541346798</v>
      </c>
      <c r="T34" s="137">
        <f t="shared" si="29"/>
        <v>85.25162472501749</v>
      </c>
      <c r="U34" s="137">
        <f t="shared" si="29"/>
        <v>12.344889730127008</v>
      </c>
      <c r="V34" s="137">
        <f t="shared" si="29"/>
        <v>1.198596519489149</v>
      </c>
      <c r="W34" s="137">
        <f t="shared" si="29"/>
        <v>0.06242165830182885</v>
      </c>
      <c r="X34" s="136">
        <f t="shared" si="29"/>
        <v>100</v>
      </c>
    </row>
    <row r="36" spans="4:18" ht="14.25">
      <c r="D36" s="191"/>
      <c r="E36" s="191"/>
      <c r="F36" s="191"/>
      <c r="G36" s="191"/>
      <c r="H36" s="191"/>
      <c r="I36" s="191"/>
      <c r="J36" s="191"/>
      <c r="K36" s="191"/>
      <c r="L36" s="191"/>
      <c r="M36" s="191"/>
      <c r="N36" s="191"/>
      <c r="O36" s="191"/>
      <c r="P36" s="191"/>
      <c r="Q36" s="191"/>
      <c r="R36" s="191"/>
    </row>
    <row r="37" ht="14.25">
      <c r="D37" s="191"/>
    </row>
    <row r="38" ht="14.25">
      <c r="D38" s="191"/>
    </row>
    <row r="39" ht="14.25">
      <c r="D39" s="191"/>
    </row>
  </sheetData>
  <sheetProtection/>
  <mergeCells count="24">
    <mergeCell ref="D24:E24"/>
    <mergeCell ref="G24:I24"/>
    <mergeCell ref="R23:X23"/>
    <mergeCell ref="R24:S24"/>
    <mergeCell ref="U24:W24"/>
    <mergeCell ref="K23:Q23"/>
    <mergeCell ref="K24:L24"/>
    <mergeCell ref="N24:P24"/>
    <mergeCell ref="K5:Q5"/>
    <mergeCell ref="R5:X5"/>
    <mergeCell ref="A20:X20"/>
    <mergeCell ref="A23:C23"/>
    <mergeCell ref="D23:J23"/>
    <mergeCell ref="A21:X21"/>
    <mergeCell ref="A3:X3"/>
    <mergeCell ref="A2:X2"/>
    <mergeCell ref="A5:C5"/>
    <mergeCell ref="D6:E6"/>
    <mergeCell ref="G6:I6"/>
    <mergeCell ref="K6:L6"/>
    <mergeCell ref="N6:P6"/>
    <mergeCell ref="R6:S6"/>
    <mergeCell ref="U6:W6"/>
    <mergeCell ref="D5:J5"/>
  </mergeCells>
  <printOptions/>
  <pageMargins left="0.11811023622047245" right="0.11811023622047245" top="0.15748031496062992" bottom="0.15748031496062992" header="0.31496062992125984" footer="0.31496062992125984"/>
  <pageSetup horizontalDpi="600" verticalDpi="600" orientation="landscape" paperSize="9" scale="90" r:id="rId1"/>
  <headerFooter>
    <oddFooter>&amp;R&amp;A</oddFooter>
  </headerFooter>
</worksheet>
</file>

<file path=xl/worksheets/sheet9.xml><?xml version="1.0" encoding="utf-8"?>
<worksheet xmlns="http://schemas.openxmlformats.org/spreadsheetml/2006/main" xmlns:r="http://schemas.openxmlformats.org/officeDocument/2006/relationships">
  <dimension ref="A1:R48"/>
  <sheetViews>
    <sheetView zoomScalePageLayoutView="0" workbookViewId="0" topLeftCell="A1">
      <selection activeCell="A50" sqref="A50"/>
    </sheetView>
  </sheetViews>
  <sheetFormatPr defaultColWidth="9.140625" defaultRowHeight="15"/>
  <cols>
    <col min="1" max="1" width="13.28125" style="2" customWidth="1"/>
    <col min="2" max="2" width="15.57421875" style="0" customWidth="1"/>
    <col min="3" max="3" width="14.28125" style="0" customWidth="1"/>
    <col min="4" max="15" width="12.28125" style="0" customWidth="1"/>
    <col min="16" max="18" width="12.00390625" style="0" customWidth="1"/>
  </cols>
  <sheetData>
    <row r="1" ht="14.25">
      <c r="A1" s="190" t="s">
        <v>84</v>
      </c>
    </row>
    <row r="2" spans="1:18" ht="14.25">
      <c r="A2" s="194" t="s">
        <v>22</v>
      </c>
      <c r="B2" s="194"/>
      <c r="C2" s="194"/>
      <c r="D2" s="194"/>
      <c r="E2" s="194"/>
      <c r="F2" s="194"/>
      <c r="G2" s="194"/>
      <c r="H2" s="194"/>
      <c r="I2" s="194"/>
      <c r="J2" s="194"/>
      <c r="K2" s="194"/>
      <c r="L2" s="194"/>
      <c r="M2" s="194"/>
      <c r="N2" s="194"/>
      <c r="O2" s="194"/>
      <c r="P2" s="64"/>
      <c r="Q2" s="64"/>
      <c r="R2" s="64"/>
    </row>
    <row r="3" spans="1:18" ht="14.25">
      <c r="A3" s="204" t="s">
        <v>93</v>
      </c>
      <c r="B3" s="204"/>
      <c r="C3" s="204"/>
      <c r="D3" s="204"/>
      <c r="E3" s="204"/>
      <c r="F3" s="204"/>
      <c r="G3" s="204"/>
      <c r="H3" s="204"/>
      <c r="I3" s="204"/>
      <c r="J3" s="204"/>
      <c r="K3" s="204"/>
      <c r="L3" s="204"/>
      <c r="M3" s="204"/>
      <c r="N3" s="204"/>
      <c r="O3" s="204"/>
      <c r="P3" s="105"/>
      <c r="Q3" s="105"/>
      <c r="R3" s="105"/>
    </row>
    <row r="4" ht="15" thickBot="1"/>
    <row r="5" spans="1:15" ht="15" thickTop="1">
      <c r="A5" s="205" t="s">
        <v>51</v>
      </c>
      <c r="B5" s="205"/>
      <c r="C5" s="206"/>
      <c r="D5" s="211" t="s">
        <v>1</v>
      </c>
      <c r="E5" s="211"/>
      <c r="F5" s="211"/>
      <c r="G5" s="211"/>
      <c r="H5" s="212" t="s">
        <v>2</v>
      </c>
      <c r="I5" s="211"/>
      <c r="J5" s="211"/>
      <c r="K5" s="213"/>
      <c r="L5" s="212" t="s">
        <v>0</v>
      </c>
      <c r="M5" s="211"/>
      <c r="N5" s="211"/>
      <c r="O5" s="211"/>
    </row>
    <row r="6" spans="1:15" ht="42.75">
      <c r="A6" s="84" t="s">
        <v>42</v>
      </c>
      <c r="B6" s="48" t="s">
        <v>66</v>
      </c>
      <c r="C6" s="81" t="s">
        <v>41</v>
      </c>
      <c r="D6" s="84" t="s">
        <v>19</v>
      </c>
      <c r="E6" s="48" t="s">
        <v>20</v>
      </c>
      <c r="F6" s="48" t="s">
        <v>43</v>
      </c>
      <c r="G6" s="87" t="s">
        <v>0</v>
      </c>
      <c r="H6" s="102" t="s">
        <v>19</v>
      </c>
      <c r="I6" s="48" t="s">
        <v>20</v>
      </c>
      <c r="J6" s="48" t="s">
        <v>43</v>
      </c>
      <c r="K6" s="81" t="s">
        <v>0</v>
      </c>
      <c r="L6" s="102" t="s">
        <v>19</v>
      </c>
      <c r="M6" s="48" t="s">
        <v>20</v>
      </c>
      <c r="N6" s="48" t="s">
        <v>43</v>
      </c>
      <c r="O6" s="119" t="s">
        <v>0</v>
      </c>
    </row>
    <row r="7" spans="1:15" ht="14.25">
      <c r="A7" s="86" t="s">
        <v>64</v>
      </c>
      <c r="B7" s="77" t="s">
        <v>64</v>
      </c>
      <c r="C7" s="83" t="s">
        <v>64</v>
      </c>
      <c r="D7" s="89">
        <v>711</v>
      </c>
      <c r="E7" s="90">
        <v>10210</v>
      </c>
      <c r="F7" s="90">
        <v>156</v>
      </c>
      <c r="G7" s="91">
        <v>11077</v>
      </c>
      <c r="H7" s="92">
        <v>719</v>
      </c>
      <c r="I7" s="90">
        <v>10754</v>
      </c>
      <c r="J7" s="90">
        <v>134</v>
      </c>
      <c r="K7" s="93">
        <v>11607</v>
      </c>
      <c r="L7" s="186">
        <f>SUM(H7,D7)</f>
        <v>1430</v>
      </c>
      <c r="M7" s="90">
        <f aca="true" t="shared" si="0" ref="M7:O14">SUM(I7,E7)</f>
        <v>20964</v>
      </c>
      <c r="N7" s="90">
        <f t="shared" si="0"/>
        <v>290</v>
      </c>
      <c r="O7" s="187">
        <f t="shared" si="0"/>
        <v>22684</v>
      </c>
    </row>
    <row r="8" spans="1:15" ht="14.25">
      <c r="A8" s="86" t="s">
        <v>64</v>
      </c>
      <c r="B8" s="77" t="s">
        <v>64</v>
      </c>
      <c r="C8" s="83" t="s">
        <v>65</v>
      </c>
      <c r="D8" s="89">
        <v>439</v>
      </c>
      <c r="E8" s="90">
        <v>5824</v>
      </c>
      <c r="F8" s="90">
        <v>835</v>
      </c>
      <c r="G8" s="91">
        <v>7098</v>
      </c>
      <c r="H8" s="92">
        <v>458</v>
      </c>
      <c r="I8" s="90">
        <v>5895</v>
      </c>
      <c r="J8" s="90">
        <v>697</v>
      </c>
      <c r="K8" s="93">
        <v>7050</v>
      </c>
      <c r="L8" s="186">
        <f aca="true" t="shared" si="1" ref="L8:L14">SUM(H8,D8)</f>
        <v>897</v>
      </c>
      <c r="M8" s="90">
        <f t="shared" si="0"/>
        <v>11719</v>
      </c>
      <c r="N8" s="90">
        <f t="shared" si="0"/>
        <v>1532</v>
      </c>
      <c r="O8" s="187">
        <f t="shared" si="0"/>
        <v>14148</v>
      </c>
    </row>
    <row r="9" spans="1:15" ht="14.25">
      <c r="A9" s="86" t="s">
        <v>64</v>
      </c>
      <c r="B9" s="77" t="s">
        <v>65</v>
      </c>
      <c r="C9" s="83" t="s">
        <v>64</v>
      </c>
      <c r="D9" s="89">
        <v>234</v>
      </c>
      <c r="E9" s="90">
        <v>5592</v>
      </c>
      <c r="F9" s="90">
        <v>93</v>
      </c>
      <c r="G9" s="91">
        <v>5919</v>
      </c>
      <c r="H9" s="92">
        <v>211</v>
      </c>
      <c r="I9" s="90">
        <v>5783</v>
      </c>
      <c r="J9" s="90">
        <v>72</v>
      </c>
      <c r="K9" s="93">
        <v>6066</v>
      </c>
      <c r="L9" s="186">
        <f t="shared" si="1"/>
        <v>445</v>
      </c>
      <c r="M9" s="90">
        <f t="shared" si="0"/>
        <v>11375</v>
      </c>
      <c r="N9" s="90">
        <f t="shared" si="0"/>
        <v>165</v>
      </c>
      <c r="O9" s="187">
        <f t="shared" si="0"/>
        <v>11985</v>
      </c>
    </row>
    <row r="10" spans="1:15" ht="14.25">
      <c r="A10" s="86" t="s">
        <v>65</v>
      </c>
      <c r="B10" s="77" t="s">
        <v>64</v>
      </c>
      <c r="C10" s="83" t="s">
        <v>64</v>
      </c>
      <c r="D10" s="89">
        <v>529</v>
      </c>
      <c r="E10" s="90">
        <v>9212</v>
      </c>
      <c r="F10" s="90">
        <v>60</v>
      </c>
      <c r="G10" s="91">
        <v>9801</v>
      </c>
      <c r="H10" s="92">
        <v>547</v>
      </c>
      <c r="I10" s="90">
        <v>9656</v>
      </c>
      <c r="J10" s="90">
        <v>60</v>
      </c>
      <c r="K10" s="93">
        <v>10263</v>
      </c>
      <c r="L10" s="186">
        <f t="shared" si="1"/>
        <v>1076</v>
      </c>
      <c r="M10" s="90">
        <f t="shared" si="0"/>
        <v>18868</v>
      </c>
      <c r="N10" s="90">
        <f t="shared" si="0"/>
        <v>120</v>
      </c>
      <c r="O10" s="187">
        <f t="shared" si="0"/>
        <v>20064</v>
      </c>
    </row>
    <row r="11" spans="1:15" ht="14.25">
      <c r="A11" s="86" t="s">
        <v>64</v>
      </c>
      <c r="B11" s="77" t="s">
        <v>65</v>
      </c>
      <c r="C11" s="83" t="s">
        <v>65</v>
      </c>
      <c r="D11" s="89">
        <v>276</v>
      </c>
      <c r="E11" s="90">
        <v>10414</v>
      </c>
      <c r="F11" s="90">
        <v>646</v>
      </c>
      <c r="G11" s="91">
        <v>11336</v>
      </c>
      <c r="H11" s="92">
        <v>233</v>
      </c>
      <c r="I11" s="90">
        <v>10282</v>
      </c>
      <c r="J11" s="90">
        <v>586</v>
      </c>
      <c r="K11" s="93">
        <v>11101</v>
      </c>
      <c r="L11" s="186">
        <f t="shared" si="1"/>
        <v>509</v>
      </c>
      <c r="M11" s="90">
        <f t="shared" si="0"/>
        <v>20696</v>
      </c>
      <c r="N11" s="90">
        <f t="shared" si="0"/>
        <v>1232</v>
      </c>
      <c r="O11" s="187">
        <f t="shared" si="0"/>
        <v>22437</v>
      </c>
    </row>
    <row r="12" spans="1:15" ht="14.25">
      <c r="A12" s="86" t="s">
        <v>65</v>
      </c>
      <c r="B12" s="77" t="s">
        <v>64</v>
      </c>
      <c r="C12" s="83" t="s">
        <v>65</v>
      </c>
      <c r="D12" s="89">
        <v>496</v>
      </c>
      <c r="E12" s="90">
        <v>11828</v>
      </c>
      <c r="F12" s="90">
        <v>198</v>
      </c>
      <c r="G12" s="91">
        <v>12522</v>
      </c>
      <c r="H12" s="92">
        <v>548</v>
      </c>
      <c r="I12" s="90">
        <v>12107</v>
      </c>
      <c r="J12" s="90">
        <v>180</v>
      </c>
      <c r="K12" s="93">
        <v>12835</v>
      </c>
      <c r="L12" s="186">
        <f t="shared" si="1"/>
        <v>1044</v>
      </c>
      <c r="M12" s="90">
        <f t="shared" si="0"/>
        <v>23935</v>
      </c>
      <c r="N12" s="90">
        <f t="shared" si="0"/>
        <v>378</v>
      </c>
      <c r="O12" s="187">
        <f t="shared" si="0"/>
        <v>25357</v>
      </c>
    </row>
    <row r="13" spans="1:15" ht="14.25">
      <c r="A13" s="86" t="s">
        <v>65</v>
      </c>
      <c r="B13" s="77" t="s">
        <v>65</v>
      </c>
      <c r="C13" s="83" t="s">
        <v>64</v>
      </c>
      <c r="D13" s="89">
        <v>471</v>
      </c>
      <c r="E13" s="90">
        <v>17873</v>
      </c>
      <c r="F13" s="90">
        <v>105</v>
      </c>
      <c r="G13" s="91">
        <v>18449</v>
      </c>
      <c r="H13" s="92">
        <v>468</v>
      </c>
      <c r="I13" s="90">
        <v>17857</v>
      </c>
      <c r="J13" s="90">
        <v>87</v>
      </c>
      <c r="K13" s="93">
        <v>18412</v>
      </c>
      <c r="L13" s="186">
        <f t="shared" si="1"/>
        <v>939</v>
      </c>
      <c r="M13" s="90">
        <f t="shared" si="0"/>
        <v>35730</v>
      </c>
      <c r="N13" s="90">
        <f t="shared" si="0"/>
        <v>192</v>
      </c>
      <c r="O13" s="187">
        <f t="shared" si="0"/>
        <v>36861</v>
      </c>
    </row>
    <row r="14" spans="1:15" ht="14.25">
      <c r="A14" s="86" t="s">
        <v>65</v>
      </c>
      <c r="B14" s="77" t="s">
        <v>65</v>
      </c>
      <c r="C14" s="83" t="s">
        <v>65</v>
      </c>
      <c r="D14" s="89">
        <v>1293</v>
      </c>
      <c r="E14" s="90">
        <v>121604</v>
      </c>
      <c r="F14" s="90">
        <v>695</v>
      </c>
      <c r="G14" s="91">
        <v>123592</v>
      </c>
      <c r="H14" s="92">
        <v>1138</v>
      </c>
      <c r="I14" s="90">
        <v>118461</v>
      </c>
      <c r="J14" s="90">
        <v>571</v>
      </c>
      <c r="K14" s="93">
        <v>120170</v>
      </c>
      <c r="L14" s="186">
        <f t="shared" si="1"/>
        <v>2431</v>
      </c>
      <c r="M14" s="90">
        <f t="shared" si="0"/>
        <v>240065</v>
      </c>
      <c r="N14" s="90">
        <f t="shared" si="0"/>
        <v>1266</v>
      </c>
      <c r="O14" s="187">
        <f t="shared" si="0"/>
        <v>243762</v>
      </c>
    </row>
    <row r="15" spans="1:15" s="27" customFormat="1" ht="14.25">
      <c r="A15" s="103"/>
      <c r="B15" s="103"/>
      <c r="C15" s="104" t="s">
        <v>0</v>
      </c>
      <c r="D15" s="94">
        <f>SUM(D7:D14)</f>
        <v>4449</v>
      </c>
      <c r="E15" s="95">
        <f aca="true" t="shared" si="2" ref="E15:O15">SUM(E7:E14)</f>
        <v>192557</v>
      </c>
      <c r="F15" s="95">
        <f t="shared" si="2"/>
        <v>2788</v>
      </c>
      <c r="G15" s="96">
        <f t="shared" si="2"/>
        <v>199794</v>
      </c>
      <c r="H15" s="97">
        <f t="shared" si="2"/>
        <v>4322</v>
      </c>
      <c r="I15" s="95">
        <f t="shared" si="2"/>
        <v>190795</v>
      </c>
      <c r="J15" s="95">
        <f t="shared" si="2"/>
        <v>2387</v>
      </c>
      <c r="K15" s="98">
        <f t="shared" si="2"/>
        <v>197504</v>
      </c>
      <c r="L15" s="188">
        <f t="shared" si="2"/>
        <v>8771</v>
      </c>
      <c r="M15" s="95">
        <f t="shared" si="2"/>
        <v>383352</v>
      </c>
      <c r="N15" s="95">
        <f t="shared" si="2"/>
        <v>5175</v>
      </c>
      <c r="O15" s="189">
        <f t="shared" si="2"/>
        <v>397298</v>
      </c>
    </row>
    <row r="19" spans="1:18" ht="14.25">
      <c r="A19" s="194" t="s">
        <v>22</v>
      </c>
      <c r="B19" s="194"/>
      <c r="C19" s="194"/>
      <c r="D19" s="194"/>
      <c r="E19" s="194"/>
      <c r="F19" s="194"/>
      <c r="G19" s="194"/>
      <c r="H19" s="194"/>
      <c r="I19" s="194"/>
      <c r="J19" s="194"/>
      <c r="K19" s="194"/>
      <c r="L19" s="194"/>
      <c r="M19" s="64"/>
      <c r="N19" s="64"/>
      <c r="O19" s="64"/>
      <c r="P19" s="64"/>
      <c r="Q19" s="64"/>
      <c r="R19" s="64"/>
    </row>
    <row r="20" spans="1:18" ht="14.25">
      <c r="A20" s="204" t="s">
        <v>94</v>
      </c>
      <c r="B20" s="204"/>
      <c r="C20" s="204"/>
      <c r="D20" s="204"/>
      <c r="E20" s="204"/>
      <c r="F20" s="204"/>
      <c r="G20" s="204"/>
      <c r="H20" s="204"/>
      <c r="I20" s="204"/>
      <c r="J20" s="204"/>
      <c r="K20" s="204"/>
      <c r="L20" s="204"/>
      <c r="M20" s="105"/>
      <c r="N20" s="105"/>
      <c r="O20" s="105"/>
      <c r="P20" s="105"/>
      <c r="Q20" s="105"/>
      <c r="R20" s="105"/>
    </row>
    <row r="21" ht="15" thickBot="1"/>
    <row r="22" spans="1:12" ht="15" thickTop="1">
      <c r="A22" s="205" t="s">
        <v>51</v>
      </c>
      <c r="B22" s="205"/>
      <c r="C22" s="206"/>
      <c r="D22" s="212" t="s">
        <v>1</v>
      </c>
      <c r="E22" s="211"/>
      <c r="F22" s="211"/>
      <c r="G22" s="212" t="s">
        <v>2</v>
      </c>
      <c r="H22" s="211"/>
      <c r="I22" s="211"/>
      <c r="J22" s="212" t="s">
        <v>0</v>
      </c>
      <c r="K22" s="211"/>
      <c r="L22" s="211"/>
    </row>
    <row r="23" spans="1:12" ht="42.75">
      <c r="A23" s="84" t="s">
        <v>42</v>
      </c>
      <c r="B23" s="48" t="s">
        <v>66</v>
      </c>
      <c r="C23" s="81" t="s">
        <v>41</v>
      </c>
      <c r="D23" s="102" t="s">
        <v>19</v>
      </c>
      <c r="E23" s="48" t="s">
        <v>20</v>
      </c>
      <c r="F23" s="119" t="s">
        <v>0</v>
      </c>
      <c r="G23" s="102" t="s">
        <v>19</v>
      </c>
      <c r="H23" s="48" t="s">
        <v>20</v>
      </c>
      <c r="I23" s="101" t="s">
        <v>0</v>
      </c>
      <c r="J23" s="102" t="s">
        <v>19</v>
      </c>
      <c r="K23" s="48" t="s">
        <v>20</v>
      </c>
      <c r="L23" s="119" t="s">
        <v>0</v>
      </c>
    </row>
    <row r="24" spans="1:12" ht="14.25">
      <c r="A24" s="86" t="s">
        <v>64</v>
      </c>
      <c r="B24" s="77" t="s">
        <v>64</v>
      </c>
      <c r="C24" s="83" t="s">
        <v>64</v>
      </c>
      <c r="D24" s="140">
        <f>D7/(D7+E7)*100</f>
        <v>6.510392821170223</v>
      </c>
      <c r="E24" s="133">
        <f>E7/(E7+D7)*100</f>
        <v>93.48960717882979</v>
      </c>
      <c r="F24" s="132">
        <f>SUM(D24:E24)</f>
        <v>100.00000000000001</v>
      </c>
      <c r="G24" s="140">
        <f>H7/(H7+I7)*100</f>
        <v>6.266887474941166</v>
      </c>
      <c r="H24" s="133">
        <f>I7/(H7+I7)*100</f>
        <v>93.73311252505884</v>
      </c>
      <c r="I24" s="132">
        <f>SUM(G24:H24)</f>
        <v>100.00000000000001</v>
      </c>
      <c r="J24" s="140">
        <f>L7/(L7+M7)*100</f>
        <v>6.3856390104492275</v>
      </c>
      <c r="K24" s="133">
        <f>M7/(M7+L7)*100</f>
        <v>93.61436098955078</v>
      </c>
      <c r="L24" s="132">
        <f>SUM(J24:K24)</f>
        <v>100</v>
      </c>
    </row>
    <row r="25" spans="1:12" ht="14.25">
      <c r="A25" s="86" t="s">
        <v>64</v>
      </c>
      <c r="B25" s="77" t="s">
        <v>64</v>
      </c>
      <c r="C25" s="83" t="s">
        <v>65</v>
      </c>
      <c r="D25" s="140">
        <f aca="true" t="shared" si="3" ref="D25:D32">D8/(D8+E8)*100</f>
        <v>7.009420405556442</v>
      </c>
      <c r="E25" s="133">
        <f aca="true" t="shared" si="4" ref="E25:E32">E8/(E8+D8)*100</f>
        <v>92.99057959444356</v>
      </c>
      <c r="F25" s="132">
        <f aca="true" t="shared" si="5" ref="F25:F32">SUM(D25:E25)</f>
        <v>100</v>
      </c>
      <c r="G25" s="140">
        <f aca="true" t="shared" si="6" ref="G25:G32">H8/(H8+I8)*100</f>
        <v>7.209192507476783</v>
      </c>
      <c r="H25" s="133">
        <f aca="true" t="shared" si="7" ref="H25:H32">I8/(H8+I8)*100</f>
        <v>92.79080749252321</v>
      </c>
      <c r="I25" s="132">
        <f aca="true" t="shared" si="8" ref="I25:I32">SUM(G25:H25)</f>
        <v>100</v>
      </c>
      <c r="J25" s="140">
        <f aca="true" t="shared" si="9" ref="J25:J32">L8/(L8+M8)*100</f>
        <v>7.110019023462271</v>
      </c>
      <c r="K25" s="133">
        <f aca="true" t="shared" si="10" ref="K25:K32">M8/(M8+L8)*100</f>
        <v>92.88998097653773</v>
      </c>
      <c r="L25" s="132">
        <f aca="true" t="shared" si="11" ref="L25:L32">SUM(J25:K25)</f>
        <v>100</v>
      </c>
    </row>
    <row r="26" spans="1:12" ht="14.25">
      <c r="A26" s="86" t="s">
        <v>64</v>
      </c>
      <c r="B26" s="77" t="s">
        <v>65</v>
      </c>
      <c r="C26" s="83" t="s">
        <v>64</v>
      </c>
      <c r="D26" s="140">
        <f t="shared" si="3"/>
        <v>4.016477857878476</v>
      </c>
      <c r="E26" s="133">
        <f t="shared" si="4"/>
        <v>95.98352214212153</v>
      </c>
      <c r="F26" s="132">
        <f t="shared" si="5"/>
        <v>100</v>
      </c>
      <c r="G26" s="140">
        <f t="shared" si="6"/>
        <v>3.520186853520187</v>
      </c>
      <c r="H26" s="133">
        <f t="shared" si="7"/>
        <v>96.47981314647981</v>
      </c>
      <c r="I26" s="132">
        <f t="shared" si="8"/>
        <v>100</v>
      </c>
      <c r="J26" s="140">
        <f t="shared" si="9"/>
        <v>3.764805414551607</v>
      </c>
      <c r="K26" s="133">
        <f t="shared" si="10"/>
        <v>96.2351945854484</v>
      </c>
      <c r="L26" s="132">
        <f t="shared" si="11"/>
        <v>100</v>
      </c>
    </row>
    <row r="27" spans="1:12" ht="14.25">
      <c r="A27" s="86" t="s">
        <v>65</v>
      </c>
      <c r="B27" s="77" t="s">
        <v>64</v>
      </c>
      <c r="C27" s="83" t="s">
        <v>64</v>
      </c>
      <c r="D27" s="140">
        <f t="shared" si="3"/>
        <v>5.430653936967457</v>
      </c>
      <c r="E27" s="133">
        <f t="shared" si="4"/>
        <v>94.56934606303254</v>
      </c>
      <c r="F27" s="132">
        <f t="shared" si="5"/>
        <v>100</v>
      </c>
      <c r="G27" s="140">
        <f t="shared" si="6"/>
        <v>5.3611682838380865</v>
      </c>
      <c r="H27" s="133">
        <f t="shared" si="7"/>
        <v>94.6388317161619</v>
      </c>
      <c r="I27" s="132">
        <f t="shared" si="8"/>
        <v>99.99999999999999</v>
      </c>
      <c r="J27" s="140">
        <f t="shared" si="9"/>
        <v>5.395106297633374</v>
      </c>
      <c r="K27" s="133">
        <f t="shared" si="10"/>
        <v>94.60489370236662</v>
      </c>
      <c r="L27" s="132">
        <f t="shared" si="11"/>
        <v>100</v>
      </c>
    </row>
    <row r="28" spans="1:12" ht="14.25">
      <c r="A28" s="86" t="s">
        <v>64</v>
      </c>
      <c r="B28" s="77" t="s">
        <v>65</v>
      </c>
      <c r="C28" s="83" t="s">
        <v>65</v>
      </c>
      <c r="D28" s="140">
        <f t="shared" si="3"/>
        <v>2.5818521983161835</v>
      </c>
      <c r="E28" s="133">
        <f t="shared" si="4"/>
        <v>97.41814780168382</v>
      </c>
      <c r="F28" s="132">
        <f t="shared" si="5"/>
        <v>100</v>
      </c>
      <c r="G28" s="140">
        <f t="shared" si="6"/>
        <v>2.215882073228721</v>
      </c>
      <c r="H28" s="133">
        <f t="shared" si="7"/>
        <v>97.78411792677127</v>
      </c>
      <c r="I28" s="132">
        <f t="shared" si="8"/>
        <v>100</v>
      </c>
      <c r="J28" s="140">
        <f t="shared" si="9"/>
        <v>2.4003772695119077</v>
      </c>
      <c r="K28" s="133">
        <f t="shared" si="10"/>
        <v>97.5996227304881</v>
      </c>
      <c r="L28" s="132">
        <f t="shared" si="11"/>
        <v>100</v>
      </c>
    </row>
    <row r="29" spans="1:12" ht="14.25">
      <c r="A29" s="86" t="s">
        <v>65</v>
      </c>
      <c r="B29" s="77" t="s">
        <v>64</v>
      </c>
      <c r="C29" s="83" t="s">
        <v>65</v>
      </c>
      <c r="D29" s="140">
        <f t="shared" si="3"/>
        <v>4.024667315806556</v>
      </c>
      <c r="E29" s="133">
        <f t="shared" si="4"/>
        <v>95.97533268419345</v>
      </c>
      <c r="F29" s="132">
        <f t="shared" si="5"/>
        <v>100</v>
      </c>
      <c r="G29" s="140">
        <f t="shared" si="6"/>
        <v>4.330304227578032</v>
      </c>
      <c r="H29" s="133">
        <f t="shared" si="7"/>
        <v>95.66969577242197</v>
      </c>
      <c r="I29" s="132">
        <f t="shared" si="8"/>
        <v>100</v>
      </c>
      <c r="J29" s="140">
        <f t="shared" si="9"/>
        <v>4.179510789062812</v>
      </c>
      <c r="K29" s="133">
        <f t="shared" si="10"/>
        <v>95.82048921093718</v>
      </c>
      <c r="L29" s="132">
        <f t="shared" si="11"/>
        <v>100</v>
      </c>
    </row>
    <row r="30" spans="1:12" ht="14.25">
      <c r="A30" s="86" t="s">
        <v>65</v>
      </c>
      <c r="B30" s="77" t="s">
        <v>65</v>
      </c>
      <c r="C30" s="83" t="s">
        <v>64</v>
      </c>
      <c r="D30" s="140">
        <f t="shared" si="3"/>
        <v>2.567597034452682</v>
      </c>
      <c r="E30" s="133">
        <f t="shared" si="4"/>
        <v>97.43240296554731</v>
      </c>
      <c r="F30" s="132">
        <f t="shared" si="5"/>
        <v>100</v>
      </c>
      <c r="G30" s="140">
        <f t="shared" si="6"/>
        <v>2.553888130968622</v>
      </c>
      <c r="H30" s="133">
        <f t="shared" si="7"/>
        <v>97.44611186903138</v>
      </c>
      <c r="I30" s="132">
        <f t="shared" si="8"/>
        <v>100</v>
      </c>
      <c r="J30" s="140">
        <f t="shared" si="9"/>
        <v>2.5607461343369056</v>
      </c>
      <c r="K30" s="133">
        <f t="shared" si="10"/>
        <v>97.43925386566309</v>
      </c>
      <c r="L30" s="132">
        <f t="shared" si="11"/>
        <v>100</v>
      </c>
    </row>
    <row r="31" spans="1:12" ht="14.25">
      <c r="A31" s="86" t="s">
        <v>65</v>
      </c>
      <c r="B31" s="77" t="s">
        <v>65</v>
      </c>
      <c r="C31" s="83" t="s">
        <v>65</v>
      </c>
      <c r="D31" s="140">
        <f t="shared" si="3"/>
        <v>1.0521005394761467</v>
      </c>
      <c r="E31" s="133">
        <f t="shared" si="4"/>
        <v>98.94789946052386</v>
      </c>
      <c r="F31" s="132">
        <f t="shared" si="5"/>
        <v>100</v>
      </c>
      <c r="G31" s="140">
        <f t="shared" si="6"/>
        <v>0.9515129725164926</v>
      </c>
      <c r="H31" s="133">
        <f t="shared" si="7"/>
        <v>99.04848702748352</v>
      </c>
      <c r="I31" s="132">
        <f t="shared" si="8"/>
        <v>100.00000000000001</v>
      </c>
      <c r="J31" s="140">
        <f t="shared" si="9"/>
        <v>1.0024907627342305</v>
      </c>
      <c r="K31" s="133">
        <f t="shared" si="10"/>
        <v>98.99750923726577</v>
      </c>
      <c r="L31" s="132">
        <f t="shared" si="11"/>
        <v>100</v>
      </c>
    </row>
    <row r="32" spans="1:12" s="27" customFormat="1" ht="14.25">
      <c r="A32" s="103"/>
      <c r="B32" s="103"/>
      <c r="C32" s="104" t="s">
        <v>0</v>
      </c>
      <c r="D32" s="146">
        <f t="shared" si="3"/>
        <v>2.2583068535983677</v>
      </c>
      <c r="E32" s="137">
        <f t="shared" si="4"/>
        <v>97.74169314640163</v>
      </c>
      <c r="F32" s="136">
        <f t="shared" si="5"/>
        <v>100</v>
      </c>
      <c r="G32" s="146">
        <f t="shared" si="6"/>
        <v>2.215081207685645</v>
      </c>
      <c r="H32" s="137">
        <f t="shared" si="7"/>
        <v>97.78491879231436</v>
      </c>
      <c r="I32" s="136">
        <f t="shared" si="8"/>
        <v>100</v>
      </c>
      <c r="J32" s="146">
        <f t="shared" si="9"/>
        <v>2.2367981475200382</v>
      </c>
      <c r="K32" s="137">
        <f t="shared" si="10"/>
        <v>97.76320185247997</v>
      </c>
      <c r="L32" s="136">
        <f t="shared" si="11"/>
        <v>100</v>
      </c>
    </row>
    <row r="34" spans="4:12" ht="14.25">
      <c r="D34" s="139"/>
      <c r="E34" s="139"/>
      <c r="F34" s="139"/>
      <c r="G34" s="139"/>
      <c r="H34" s="139"/>
      <c r="I34" s="139"/>
      <c r="J34" s="139"/>
      <c r="K34" s="139"/>
      <c r="L34" s="139"/>
    </row>
    <row r="35" spans="4:12" ht="14.25">
      <c r="D35" s="139"/>
      <c r="E35" s="139"/>
      <c r="F35" s="139"/>
      <c r="G35" s="139"/>
      <c r="H35" s="139"/>
      <c r="I35" s="139"/>
      <c r="J35" s="139"/>
      <c r="K35" s="139"/>
      <c r="L35" s="139"/>
    </row>
    <row r="36" spans="4:12" ht="14.25">
      <c r="D36" s="139"/>
      <c r="E36" s="139"/>
      <c r="F36" s="139"/>
      <c r="G36" s="139"/>
      <c r="H36" s="139"/>
      <c r="I36" s="139"/>
      <c r="J36" s="139"/>
      <c r="K36" s="139"/>
      <c r="L36" s="139"/>
    </row>
    <row r="37" spans="4:12" ht="14.25">
      <c r="D37" s="139"/>
      <c r="E37" s="139"/>
      <c r="F37" s="139"/>
      <c r="G37" s="139"/>
      <c r="H37" s="139"/>
      <c r="I37" s="139"/>
      <c r="J37" s="139"/>
      <c r="K37" s="139"/>
      <c r="L37" s="139"/>
    </row>
    <row r="38" spans="4:12" ht="14.25">
      <c r="D38" s="139"/>
      <c r="E38" s="139"/>
      <c r="F38" s="139"/>
      <c r="G38" s="139"/>
      <c r="H38" s="139"/>
      <c r="I38" s="139"/>
      <c r="J38" s="139"/>
      <c r="K38" s="139"/>
      <c r="L38" s="139"/>
    </row>
    <row r="39" spans="4:12" ht="14.25">
      <c r="D39" s="139"/>
      <c r="E39" s="139"/>
      <c r="F39" s="139"/>
      <c r="G39" s="139"/>
      <c r="H39" s="139"/>
      <c r="I39" s="139"/>
      <c r="J39" s="139"/>
      <c r="K39" s="139"/>
      <c r="L39" s="139"/>
    </row>
    <row r="40" spans="4:12" ht="14.25">
      <c r="D40" s="139"/>
      <c r="E40" s="139"/>
      <c r="F40" s="139"/>
      <c r="G40" s="139"/>
      <c r="H40" s="139"/>
      <c r="I40" s="139"/>
      <c r="J40" s="139"/>
      <c r="K40" s="139"/>
      <c r="L40" s="139"/>
    </row>
    <row r="41" spans="4:12" ht="14.25">
      <c r="D41" s="139"/>
      <c r="E41" s="139"/>
      <c r="F41" s="139"/>
      <c r="G41" s="139"/>
      <c r="H41" s="139"/>
      <c r="I41" s="139"/>
      <c r="J41" s="139"/>
      <c r="K41" s="139"/>
      <c r="L41" s="139"/>
    </row>
    <row r="42" spans="4:12" ht="14.25">
      <c r="D42" s="139"/>
      <c r="E42" s="139"/>
      <c r="F42" s="139"/>
      <c r="G42" s="139"/>
      <c r="H42" s="139"/>
      <c r="I42" s="139"/>
      <c r="J42" s="139"/>
      <c r="K42" s="139"/>
      <c r="L42" s="139"/>
    </row>
    <row r="43" spans="4:12" ht="14.25">
      <c r="D43" s="139"/>
      <c r="E43" s="139"/>
      <c r="F43" s="139"/>
      <c r="G43" s="139"/>
      <c r="H43" s="139"/>
      <c r="I43" s="139"/>
      <c r="J43" s="139"/>
      <c r="K43" s="139"/>
      <c r="L43" s="139"/>
    </row>
    <row r="44" spans="4:12" ht="14.25">
      <c r="D44" s="139"/>
      <c r="E44" s="139"/>
      <c r="F44" s="139"/>
      <c r="G44" s="139"/>
      <c r="H44" s="139"/>
      <c r="I44" s="139"/>
      <c r="J44" s="139"/>
      <c r="K44" s="139"/>
      <c r="L44" s="139"/>
    </row>
    <row r="45" spans="4:12" ht="14.25">
      <c r="D45" s="139"/>
      <c r="E45" s="139"/>
      <c r="F45" s="139"/>
      <c r="G45" s="139"/>
      <c r="H45" s="139"/>
      <c r="I45" s="139"/>
      <c r="J45" s="139"/>
      <c r="K45" s="139"/>
      <c r="L45" s="139"/>
    </row>
    <row r="46" spans="4:12" ht="14.25">
      <c r="D46" s="139"/>
      <c r="E46" s="139"/>
      <c r="F46" s="139"/>
      <c r="G46" s="139"/>
      <c r="H46" s="139"/>
      <c r="I46" s="139"/>
      <c r="J46" s="139"/>
      <c r="K46" s="139"/>
      <c r="L46" s="139"/>
    </row>
    <row r="47" spans="4:12" ht="14.25">
      <c r="D47" s="139"/>
      <c r="E47" s="139"/>
      <c r="F47" s="139"/>
      <c r="G47" s="139"/>
      <c r="H47" s="139"/>
      <c r="I47" s="139"/>
      <c r="J47" s="139"/>
      <c r="K47" s="139"/>
      <c r="L47" s="139"/>
    </row>
    <row r="48" spans="4:12" ht="14.25">
      <c r="D48" s="139"/>
      <c r="E48" s="139"/>
      <c r="F48" s="139"/>
      <c r="G48" s="139"/>
      <c r="H48" s="139"/>
      <c r="I48" s="139"/>
      <c r="J48" s="139"/>
      <c r="K48" s="139"/>
      <c r="L48" s="139"/>
    </row>
  </sheetData>
  <sheetProtection/>
  <mergeCells count="12">
    <mergeCell ref="A3:O3"/>
    <mergeCell ref="A2:O2"/>
    <mergeCell ref="A5:C5"/>
    <mergeCell ref="D5:G5"/>
    <mergeCell ref="H5:K5"/>
    <mergeCell ref="L5:O5"/>
    <mergeCell ref="J22:L22"/>
    <mergeCell ref="A22:C22"/>
    <mergeCell ref="G22:I22"/>
    <mergeCell ref="D22:F22"/>
    <mergeCell ref="A19:L19"/>
    <mergeCell ref="A20:L20"/>
  </mergeCells>
  <printOptions/>
  <pageMargins left="0.7086614173228347" right="0.7086614173228347" top="0.7480314960629921" bottom="0.7480314960629921" header="0.31496062992125984" footer="0.31496062992125984"/>
  <pageSetup horizontalDpi="600" verticalDpi="600" orientation="landscape" paperSize="9" scale="90" r:id="rId1"/>
  <headerFooter>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Vlaamse Overheid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dc:creator>
  <cp:keywords/>
  <dc:description/>
  <cp:lastModifiedBy>Vermeulen, Geert</cp:lastModifiedBy>
  <cp:lastPrinted>2015-12-02T12:23:35Z</cp:lastPrinted>
  <dcterms:created xsi:type="dcterms:W3CDTF">2012-06-27T12:37:12Z</dcterms:created>
  <dcterms:modified xsi:type="dcterms:W3CDTF">2016-08-18T11:12:16Z</dcterms:modified>
  <cp:category/>
  <cp:version/>
  <cp:contentType/>
  <cp:contentStatus/>
</cp:coreProperties>
</file>