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9600" windowHeight="11640" tabRatio="842" activeTab="0"/>
  </bookViews>
  <sheets>
    <sheet name="INHOUD" sheetId="1" r:id="rId1"/>
    <sheet name="15sec11" sheetId="2" r:id="rId2"/>
    <sheet name="15sec12" sheetId="3" r:id="rId3"/>
    <sheet name="15sec13" sheetId="4" r:id="rId4"/>
    <sheet name="15sec14" sheetId="5" r:id="rId5"/>
    <sheet name="15sec15" sheetId="6" r:id="rId6"/>
    <sheet name="15sec16" sheetId="7" r:id="rId7"/>
    <sheet name="15sec17" sheetId="8" r:id="rId8"/>
    <sheet name="15sec18" sheetId="9" r:id="rId9"/>
    <sheet name="15sec19" sheetId="10" r:id="rId10"/>
    <sheet name="15sec20" sheetId="11" r:id="rId11"/>
    <sheet name="15sec21" sheetId="12" r:id="rId12"/>
    <sheet name="15sec22" sheetId="13" r:id="rId13"/>
    <sheet name="15sec23" sheetId="14" r:id="rId14"/>
    <sheet name="15sec24" sheetId="15" r:id="rId15"/>
    <sheet name="15sec25" sheetId="16" r:id="rId16"/>
    <sheet name="15sec26" sheetId="17" r:id="rId17"/>
    <sheet name="15sec27" sheetId="18" r:id="rId18"/>
    <sheet name="15sec28" sheetId="19" r:id="rId19"/>
    <sheet name="15sec29" sheetId="20" r:id="rId20"/>
    <sheet name="15sec30" sheetId="21" r:id="rId21"/>
    <sheet name="15sec31" sheetId="22" r:id="rId22"/>
    <sheet name="15sec32" sheetId="23" r:id="rId23"/>
    <sheet name="15sec33" sheetId="24" r:id="rId24"/>
    <sheet name="15sec34" sheetId="25" r:id="rId25"/>
    <sheet name="15sec35" sheetId="26" r:id="rId26"/>
    <sheet name="15sec36" sheetId="27" r:id="rId27"/>
    <sheet name="15sec37" sheetId="28" r:id="rId28"/>
    <sheet name="15sec38" sheetId="29" r:id="rId29"/>
    <sheet name="15sec39" sheetId="30" r:id="rId30"/>
    <sheet name="15sec40" sheetId="31" r:id="rId31"/>
    <sheet name="15sec41" sheetId="32" r:id="rId32"/>
    <sheet name="15sec42" sheetId="33" r:id="rId3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<sst xmlns="http://schemas.openxmlformats.org/spreadsheetml/2006/main" count="2531" uniqueCount="547">
  <si>
    <t>J</t>
  </si>
  <si>
    <t>M</t>
  </si>
  <si>
    <t>Privaatrechtelijk</t>
  </si>
  <si>
    <t>Provincie</t>
  </si>
  <si>
    <t>Gemeente</t>
  </si>
  <si>
    <t>1ste leerjaar</t>
  </si>
  <si>
    <t>1ste graad</t>
  </si>
  <si>
    <t>Totaal 1ste graad</t>
  </si>
  <si>
    <t>SECUNDAIR ONDERWIJS</t>
  </si>
  <si>
    <t>Privaatrechtelijk rechtspersoon</t>
  </si>
  <si>
    <t>Land- en tuinbouw</t>
  </si>
  <si>
    <t>Bouw</t>
  </si>
  <si>
    <t>Hout</t>
  </si>
  <si>
    <t>Textiel</t>
  </si>
  <si>
    <t>Chemie</t>
  </si>
  <si>
    <t>Handel</t>
  </si>
  <si>
    <t>Toerisme</t>
  </si>
  <si>
    <t>Ballet</t>
  </si>
  <si>
    <t>Personenzorg</t>
  </si>
  <si>
    <t>Fotografie</t>
  </si>
  <si>
    <t>Optiek</t>
  </si>
  <si>
    <t>Orthopedische technieken</t>
  </si>
  <si>
    <t>Tandtechnieken</t>
  </si>
  <si>
    <t>Mechanica-elektriciteit</t>
  </si>
  <si>
    <t>Muziekinstrumentenbouw</t>
  </si>
  <si>
    <t>Gemeenschapsonderwijs</t>
  </si>
  <si>
    <t>2de leerjaar</t>
  </si>
  <si>
    <t>Totaal</t>
  </si>
  <si>
    <t>T</t>
  </si>
  <si>
    <t>3de leerjaar</t>
  </si>
  <si>
    <t>Algemeen totaal</t>
  </si>
  <si>
    <t>1ste leerjaar A</t>
  </si>
  <si>
    <t>1ste leerjaar B</t>
  </si>
  <si>
    <t>Studierichting</t>
  </si>
  <si>
    <t xml:space="preserve">   1ste leerjaar A</t>
  </si>
  <si>
    <t xml:space="preserve">   1ste leerjaar B</t>
  </si>
  <si>
    <t xml:space="preserve">   2de leerjaar</t>
  </si>
  <si>
    <t>2de graad</t>
  </si>
  <si>
    <t>Totaal 2de graad</t>
  </si>
  <si>
    <t>3de graad</t>
  </si>
  <si>
    <t>Totaal 3de graad</t>
  </si>
  <si>
    <t>ASO</t>
  </si>
  <si>
    <t>TSO</t>
  </si>
  <si>
    <t>BSO</t>
  </si>
  <si>
    <t>KSO</t>
  </si>
  <si>
    <t>Onthaalklas voor</t>
  </si>
  <si>
    <t>Totaal onthaalklas</t>
  </si>
  <si>
    <t>anderstalige nieuwkomers</t>
  </si>
  <si>
    <t xml:space="preserve">   Beroepsvoorbereidend leerjaar</t>
  </si>
  <si>
    <t xml:space="preserve">   1ste leerjaar</t>
  </si>
  <si>
    <t xml:space="preserve">   3de leerjaar</t>
  </si>
  <si>
    <t>Auto</t>
  </si>
  <si>
    <t>Beeldende kunsten</t>
  </si>
  <si>
    <t>Decoratieve technieken</t>
  </si>
  <si>
    <t>Juwelen</t>
  </si>
  <si>
    <t>Koeling en warmte</t>
  </si>
  <si>
    <t>Lichaamsverzorging</t>
  </si>
  <si>
    <t>Maritieme opleidingen</t>
  </si>
  <si>
    <t>Podiumkunsten</t>
  </si>
  <si>
    <t>Sport</t>
  </si>
  <si>
    <t>Voeding</t>
  </si>
  <si>
    <t>Onderwijsvorm</t>
  </si>
  <si>
    <t>Studiegebied</t>
  </si>
  <si>
    <t xml:space="preserve">Algemeen </t>
  </si>
  <si>
    <t>secundair onderwijs</t>
  </si>
  <si>
    <t xml:space="preserve">Niet opgedeeld </t>
  </si>
  <si>
    <t>Modulair onderwijs per studiegebied (1)</t>
  </si>
  <si>
    <t xml:space="preserve">   modulair onderwijs -</t>
  </si>
  <si>
    <t>Jongens</t>
  </si>
  <si>
    <t>Meisjes</t>
  </si>
  <si>
    <t>Beroepssecundair onderwijs</t>
  </si>
  <si>
    <t>Tweede graad</t>
  </si>
  <si>
    <t>Derde graad</t>
  </si>
  <si>
    <t>Leerjaar en studierichting</t>
  </si>
  <si>
    <t>Beroepsvoorbereidend leerjaar</t>
  </si>
  <si>
    <t>Beroepenvelden</t>
  </si>
  <si>
    <t>Algemeen secundair onderwijs</t>
  </si>
  <si>
    <t>Kunstsecundair onderwijs</t>
  </si>
  <si>
    <t>Technisch secundair onderwijs</t>
  </si>
  <si>
    <t>Algemeen totaal BSO</t>
  </si>
  <si>
    <t>Privaatrechtelijk onderwijs</t>
  </si>
  <si>
    <t>Provinciaal onderwijs</t>
  </si>
  <si>
    <t>Gemeentelijk onderwijs</t>
  </si>
  <si>
    <t>Modulair onderwijs op het niveau</t>
  </si>
  <si>
    <t>van de 2de en 3de graad</t>
  </si>
  <si>
    <t xml:space="preserve">   niv. 2de en 3de graad (BSO)</t>
  </si>
  <si>
    <t>Evolutie leerlingenaantallen in het gewoon secundair onderwijs per onderwijsvorm</t>
  </si>
  <si>
    <t>Schooljaar</t>
  </si>
  <si>
    <t xml:space="preserve">Onthaalklas voor </t>
  </si>
  <si>
    <t>(incl. 4de graad en mod. onderwijs)</t>
  </si>
  <si>
    <t xml:space="preserve">1991 - 1992 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</si>
  <si>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</si>
  <si>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</si>
  <si>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</si>
  <si>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</si>
  <si>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</si>
  <si>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</si>
  <si>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</si>
  <si>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</si>
  <si>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</si>
  <si>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</si>
  <si>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</si>
  <si>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</si>
  <si>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Mode</t>
  </si>
  <si>
    <t>2004 - 2005</t>
  </si>
  <si>
    <t>2005 - 2006</t>
  </si>
  <si>
    <t>Grafische communicatie en media</t>
  </si>
  <si>
    <t>2006 - 2007</t>
  </si>
  <si>
    <t>2007 - 2008</t>
  </si>
  <si>
    <t>2008 - 2009</t>
  </si>
  <si>
    <t>2008-2009</t>
  </si>
  <si>
    <t>(studierichtingen: zie volgende tabel)</t>
  </si>
  <si>
    <t>Modulair onderwijs op het niveau van de 2de en 3de graad naar opleiding</t>
  </si>
  <si>
    <t>Opleiding</t>
  </si>
  <si>
    <t>2009 - 2010 (1)</t>
  </si>
  <si>
    <t>Maatschappelijke veiligheid</t>
  </si>
  <si>
    <t xml:space="preserve">   Se-n-Se</t>
  </si>
  <si>
    <t>Se-n-Se</t>
  </si>
  <si>
    <t>in studiegebieden (2)</t>
  </si>
  <si>
    <t xml:space="preserve">(2) 7de naamloos leerjaar BSO. </t>
  </si>
  <si>
    <t>2009-2010 (1)</t>
  </si>
  <si>
    <t xml:space="preserve">Schoolbevolking per studierichting </t>
  </si>
  <si>
    <t>Schoolbevolking per leerjaar</t>
  </si>
  <si>
    <t>Beroepssecundair onderwijrwijs - modulair onderwijs</t>
  </si>
  <si>
    <t>2de en 3de graad ASO - Gemeenschapsonderwijs</t>
  </si>
  <si>
    <t>2de en 3de graad KSO - Gemeenschapsonderwijs</t>
  </si>
  <si>
    <t>2de en 3de graad TSO - Gemeenschapsonderwijs</t>
  </si>
  <si>
    <t>2de en 3de graad BSO - Gemeenschapsonderwijs</t>
  </si>
  <si>
    <t>2de en 3de graad BSO - Gemeenschapsonderwijs - modulair onderwijs</t>
  </si>
  <si>
    <t>2de en 3de graad ASO - Privaatrechtelijk rechtspersoon</t>
  </si>
  <si>
    <t>2de en 3de graad KSO - Privaatrechtelijk rechtspersoon</t>
  </si>
  <si>
    <t>2de en 3de graad TSO - Privaatrechtelijk rechtspersoon</t>
  </si>
  <si>
    <t>2de en 3de graad BSO - Privaatrechtelijk rechtspersoon</t>
  </si>
  <si>
    <t>2de en 3de graad BSO - Privaatrechtelijk rechtspersoon - modulair onderwijs</t>
  </si>
  <si>
    <t>2de en 3de graad ASO - Provincie</t>
  </si>
  <si>
    <t>2de en 3de graad KSO - Provincie</t>
  </si>
  <si>
    <t>2de en 3de graad TSO - Provincie</t>
  </si>
  <si>
    <t>2de en 3de graad BSO - Provincie</t>
  </si>
  <si>
    <t>2de en 3de graad BSO - Provincie - modulair onderwijs</t>
  </si>
  <si>
    <t>2de en 3de graad ASO - Gemeente</t>
  </si>
  <si>
    <t>2de en 3de graad KSO - Gemeente</t>
  </si>
  <si>
    <t>2de en 3de graad TSO - Gemeente</t>
  </si>
  <si>
    <t>2de en 3de graad BSO - Gemeente</t>
  </si>
  <si>
    <t>2de en 3de graad BSO - Gemeente - modulair onderwjis</t>
  </si>
  <si>
    <t>Modulair onderwijs per studiegebied</t>
  </si>
  <si>
    <t>Evolutie gewoon secundair onderwijs per onderwijsvorm</t>
  </si>
  <si>
    <t>Evolutie gewoon secundair onderwijs per studiegebied en onderwijsvorm</t>
  </si>
  <si>
    <t>SCHOOLBEVOLKING VOLTIJDS GEWOON SECUNDAIR ONDERWIJS</t>
  </si>
  <si>
    <t xml:space="preserve">(1) 7de naamloos leerjaar BSO. </t>
  </si>
  <si>
    <t>in studiegebieden (1)</t>
  </si>
  <si>
    <t>2010 - 2011</t>
  </si>
  <si>
    <t>2010-2011</t>
  </si>
  <si>
    <t>(1) In 2009-2010 werd de vroegere opleiding verpleegkunde van de 4de graad omgevormd tot hoger beroepsonderwijs (HBO5-verpleegkunde). Vanaf dat schooljaar zijn die leerlingen niet meer inbegrepen in deze tabel.</t>
  </si>
  <si>
    <t>Onderwijs-vorm</t>
  </si>
  <si>
    <t>2011-2012</t>
  </si>
  <si>
    <t>2012 - 2013</t>
  </si>
  <si>
    <t>2012-2013</t>
  </si>
  <si>
    <t>Agro- en biotechnieken</t>
  </si>
  <si>
    <t>Artistieke vorming</t>
  </si>
  <si>
    <t>Bouw- en houttechnieken</t>
  </si>
  <si>
    <t>Creatie en vormgeving</t>
  </si>
  <si>
    <t>Grieks-Latijn</t>
  </si>
  <si>
    <t>Hotel-voeding</t>
  </si>
  <si>
    <t>Industriële wetenschappen</t>
  </si>
  <si>
    <t>Latijn</t>
  </si>
  <si>
    <t>Maritieme technieken</t>
  </si>
  <si>
    <t>Moderne wetenschappen</t>
  </si>
  <si>
    <t>Rudolf Steinerpedagogie</t>
  </si>
  <si>
    <t>Sociale en technische vorming</t>
  </si>
  <si>
    <t>Techniek-wetenschappen</t>
  </si>
  <si>
    <t>Topsport</t>
  </si>
  <si>
    <t>Yeshiva</t>
  </si>
  <si>
    <t>Bouw - Decoratie</t>
  </si>
  <si>
    <t>Bouw - Elektriciteit</t>
  </si>
  <si>
    <t>Bouw - Hout</t>
  </si>
  <si>
    <t>Bouw - Metaal</t>
  </si>
  <si>
    <t>Decoratie - Elektriciteit</t>
  </si>
  <si>
    <t>Decoratie - Haarzorg</t>
  </si>
  <si>
    <t>Decoratie - Hout</t>
  </si>
  <si>
    <t>Decoratie - Kantoor en verkoop</t>
  </si>
  <si>
    <t>Decoratie - Metaal</t>
  </si>
  <si>
    <t>Decoratie - Mode</t>
  </si>
  <si>
    <t>Decoratie - Verzorging-voeding</t>
  </si>
  <si>
    <t>Elektriciteit - Hout</t>
  </si>
  <si>
    <t>Elektriciteit - Kantoor en verkoop</t>
  </si>
  <si>
    <t>Elektriciteit - Metaal</t>
  </si>
  <si>
    <t>Elektriciteit - Verzorging-voeding</t>
  </si>
  <si>
    <t>Haarzorg - Kantoor en verkoop</t>
  </si>
  <si>
    <t>Haarzorg - Mode</t>
  </si>
  <si>
    <t>Haarzorg - Verzorging-voeding</t>
  </si>
  <si>
    <t>Hotel-bakkerij-slagerij</t>
  </si>
  <si>
    <t>Hout - Kantoor en verkoop</t>
  </si>
  <si>
    <t>Hout - Metaal</t>
  </si>
  <si>
    <t>Hout - Verzorging-voeding</t>
  </si>
  <si>
    <t>Kantoor en verkoop - Metaal</t>
  </si>
  <si>
    <t>Kantoor en verkoop - Mode</t>
  </si>
  <si>
    <t>Kantoor en verkoop - Verzorging-voeding</t>
  </si>
  <si>
    <t>Maritieme vorming</t>
  </si>
  <si>
    <t>Metaal - Rijn- en binnenvaart</t>
  </si>
  <si>
    <t>Metaal - Textiel</t>
  </si>
  <si>
    <t>Metaal - Verzorging-voeding</t>
  </si>
  <si>
    <t>Mode - Verzorging-voeding</t>
  </si>
  <si>
    <t>Nijverheid</t>
  </si>
  <si>
    <t>Bijzondere wetenschappelijke vorming</t>
  </si>
  <si>
    <t>Economie</t>
  </si>
  <si>
    <t>Economie-moderne talen</t>
  </si>
  <si>
    <t>Economie-wetenschappen</t>
  </si>
  <si>
    <t>Economie-wiskunde</t>
  </si>
  <si>
    <t>Grieks</t>
  </si>
  <si>
    <t>Grieks-moderne talen</t>
  </si>
  <si>
    <t>Grieks-wetenschappen</t>
  </si>
  <si>
    <t>Grieks-wiskunde</t>
  </si>
  <si>
    <t>Humane wetenschappen</t>
  </si>
  <si>
    <t>Latijn-moderne talen</t>
  </si>
  <si>
    <t>Latijn-wetenschappen</t>
  </si>
  <si>
    <t>Latijn-wiskunde</t>
  </si>
  <si>
    <t>Moderne talen-topsport</t>
  </si>
  <si>
    <t>Moderne talen-wetenschappen</t>
  </si>
  <si>
    <t>Moderne talen-wiskunde</t>
  </si>
  <si>
    <t>Sportwetenschappen</t>
  </si>
  <si>
    <t>Wetenschappen</t>
  </si>
  <si>
    <t>Wetenschappen-topsport</t>
  </si>
  <si>
    <t>Wetenschappen-wiskunde</t>
  </si>
  <si>
    <t>Wiskunde-topsport</t>
  </si>
  <si>
    <t>Architecturale en binnenhuiskunst</t>
  </si>
  <si>
    <t>Architecturale vorming</t>
  </si>
  <si>
    <t>Artistieke opleiding</t>
  </si>
  <si>
    <t>Audiovisuele vorming</t>
  </si>
  <si>
    <t>Beeldende en architecturale kunsten</t>
  </si>
  <si>
    <t>Beeldende en architecturale vorming</t>
  </si>
  <si>
    <t>Beeldende vorming</t>
  </si>
  <si>
    <t>Bijzondere beeldende vorming</t>
  </si>
  <si>
    <t>Bijzondere muzikale vorming</t>
  </si>
  <si>
    <t>Dans</t>
  </si>
  <si>
    <t>Industriële kunst</t>
  </si>
  <si>
    <t>Industriële vormgeving</t>
  </si>
  <si>
    <t>Muziek</t>
  </si>
  <si>
    <t>Ruimtelijke vormgeving</t>
  </si>
  <si>
    <t>Toegepaste beeldende kunst</t>
  </si>
  <si>
    <t>Vrije beeldende kunst</t>
  </si>
  <si>
    <t>Woordkunst-drama</t>
  </si>
  <si>
    <t>Administratie vrije beroepen</t>
  </si>
  <si>
    <t>Agro- en groenbeheer</t>
  </si>
  <si>
    <t>Agro- en groenmechanisatie</t>
  </si>
  <si>
    <t>Animatie in de ouderenzorg</t>
  </si>
  <si>
    <t>Apotheekassistent</t>
  </si>
  <si>
    <t>Assistent voedingsindustrie</t>
  </si>
  <si>
    <t>Automotive</t>
  </si>
  <si>
    <t>Autotechnieken</t>
  </si>
  <si>
    <t>Bakkerijtechnieken</t>
  </si>
  <si>
    <t>Bio-esthetiek</t>
  </si>
  <si>
    <t>Biotechnische wetenschappen</t>
  </si>
  <si>
    <t>Boekhouden-informatica</t>
  </si>
  <si>
    <t>Bouw constructie- en planningstechnieken</t>
  </si>
  <si>
    <t>Bouw- en houtkunde</t>
  </si>
  <si>
    <t>Bouwtechnieken</t>
  </si>
  <si>
    <t>Brood en banket</t>
  </si>
  <si>
    <t>Chemische procestechnieken</t>
  </si>
  <si>
    <t>Commercieel webverkeer</t>
  </si>
  <si>
    <t>Contactologie-optometrie</t>
  </si>
  <si>
    <t>Creatie en mode</t>
  </si>
  <si>
    <t>Creatie en patroonontwerpen</t>
  </si>
  <si>
    <t>Dentaaltechnieken en supra-structuren</t>
  </si>
  <si>
    <t>Elektriciteit-elektronica</t>
  </si>
  <si>
    <t>Elektrische installatietechnieken</t>
  </si>
  <si>
    <t>Elektromechanica</t>
  </si>
  <si>
    <t>Elektronische installatietechnieken</t>
  </si>
  <si>
    <t>Elektrotechnieken</t>
  </si>
  <si>
    <t>Esthetische lichaamsverzorging</t>
  </si>
  <si>
    <t>Farmaceutisch-technisch assistent</t>
  </si>
  <si>
    <t>Gezondheids- en welzijnswetenschappen</t>
  </si>
  <si>
    <t>Grafische communicatie</t>
  </si>
  <si>
    <t>Grafische media</t>
  </si>
  <si>
    <t>Grime</t>
  </si>
  <si>
    <t>Handel-talen</t>
  </si>
  <si>
    <t>Haventechnieken</t>
  </si>
  <si>
    <t>Hospitality</t>
  </si>
  <si>
    <t>Hotel</t>
  </si>
  <si>
    <t>Hotelbeheer</t>
  </si>
  <si>
    <t>Hout constructie- en planningstechnieken</t>
  </si>
  <si>
    <t>Houttechnieken</t>
  </si>
  <si>
    <t>Immobiliënbeheer</t>
  </si>
  <si>
    <t>Industriële computertechnieken</t>
  </si>
  <si>
    <t>Industriële ICT</t>
  </si>
  <si>
    <t>Industriële koeltechnieken</t>
  </si>
  <si>
    <t>Industriële onderhoudstechnieken</t>
  </si>
  <si>
    <t>Industriële warmtetechnieken</t>
  </si>
  <si>
    <t>Informaticabeheer</t>
  </si>
  <si>
    <t>Integrale veiligheid</t>
  </si>
  <si>
    <t>Interactieve multimediatechnieken</t>
  </si>
  <si>
    <t>Internaatswerking</t>
  </si>
  <si>
    <t>Jeugd- en gehandicaptenzorg</t>
  </si>
  <si>
    <t>KMO-administratie</t>
  </si>
  <si>
    <t>Koel- en warmtechnieken</t>
  </si>
  <si>
    <t>Kunststofvormgevingstechnieken</t>
  </si>
  <si>
    <t>Leefgroepenwerking</t>
  </si>
  <si>
    <t>Maritieme technieken Dek</t>
  </si>
  <si>
    <t>Maritieme technieken Motoren</t>
  </si>
  <si>
    <t>Mechanische technieken</t>
  </si>
  <si>
    <t>Mechanische vormgevingstechnieken</t>
  </si>
  <si>
    <t>Medico-sociale administratie</t>
  </si>
  <si>
    <t>Multimedia</t>
  </si>
  <si>
    <t>Natuur- en groentechnische wetenschappen</t>
  </si>
  <si>
    <t>Onthaal en public relations</t>
  </si>
  <si>
    <t>Optiektechnieken</t>
  </si>
  <si>
    <t>Orthopedietechnieken</t>
  </si>
  <si>
    <t>Orthopedische instrumenten</t>
  </si>
  <si>
    <t>Plant-, dier- en milieutechnieken</t>
  </si>
  <si>
    <t>Planttechnische wetenschappen</t>
  </si>
  <si>
    <t>Podiumtechnieken</t>
  </si>
  <si>
    <t>Printmedia</t>
  </si>
  <si>
    <t>Productie- en procestechnologie</t>
  </si>
  <si>
    <t>Regeltechnieken</t>
  </si>
  <si>
    <t>Schoonheidsverzorging</t>
  </si>
  <si>
    <t>Secretariaat-talen</t>
  </si>
  <si>
    <t>Slagerij en vleeswaren</t>
  </si>
  <si>
    <t>Sociale en technische wetenschappen</t>
  </si>
  <si>
    <t>Sportclub- en fitnessbegeleider</t>
  </si>
  <si>
    <t>Stuur- en beveiligingstechnieken</t>
  </si>
  <si>
    <t>Tandartsassistentie</t>
  </si>
  <si>
    <t>Tekst- en beeldintegratietechnieken</t>
  </si>
  <si>
    <t>Textiel- en designtechnieken</t>
  </si>
  <si>
    <t>Textielproduktietechnieken</t>
  </si>
  <si>
    <t>Textieltechnieken</t>
  </si>
  <si>
    <t>Toegepaste autotechnieken</t>
  </si>
  <si>
    <t>Toerisme en organisatie</t>
  </si>
  <si>
    <t>Toerisme en recreatie</t>
  </si>
  <si>
    <t>Verkoop en distributie</t>
  </si>
  <si>
    <t>Vliegtuigtechnicus</t>
  </si>
  <si>
    <t>Vliegtuigtechnieken</t>
  </si>
  <si>
    <t>Voedingstechnieken</t>
  </si>
  <si>
    <t>Auto-elektriciteit</t>
  </si>
  <si>
    <t>Banketaannemer-traiteur</t>
  </si>
  <si>
    <t>Banketbakkerij-chocoladebewerking</t>
  </si>
  <si>
    <t>Basismechanica</t>
  </si>
  <si>
    <t>Bedrijfsgrafiek</t>
  </si>
  <si>
    <t>Bedrijfsvoertuigen</t>
  </si>
  <si>
    <t>Beperkte kustvaart</t>
  </si>
  <si>
    <t>Bijzonder transport</t>
  </si>
  <si>
    <t>Bijzondere schrijnwerkconstructies</t>
  </si>
  <si>
    <t>Bio-ecologische bouwafwerking</t>
  </si>
  <si>
    <t>Bloemsierkunst</t>
  </si>
  <si>
    <t>Bosbouw en bosbeheer</t>
  </si>
  <si>
    <t>Bouw historische muziekinstrumenten</t>
  </si>
  <si>
    <t>Bouwplaatsmachinist</t>
  </si>
  <si>
    <t>Brood- en banketbakkerij</t>
  </si>
  <si>
    <t>Brood- en banketbakkerij en confiserie</t>
  </si>
  <si>
    <t>Carrosserie</t>
  </si>
  <si>
    <t>Carrosserie- en spuitwerk</t>
  </si>
  <si>
    <t>Composietverwerking</t>
  </si>
  <si>
    <t>Computergestuurde werktuigmachines</t>
  </si>
  <si>
    <t>Dakwerken</t>
  </si>
  <si>
    <t>Decor- en standenbouw</t>
  </si>
  <si>
    <t>Decoratie en restauratie schilderwerk</t>
  </si>
  <si>
    <t>Diamantbewerking</t>
  </si>
  <si>
    <t>Dieetbakkerij</t>
  </si>
  <si>
    <t>Dierenzorg</t>
  </si>
  <si>
    <t>Diesel- en LPG-motoren</t>
  </si>
  <si>
    <t>Drukken en afwerken</t>
  </si>
  <si>
    <t>Drukken en voorbereiden</t>
  </si>
  <si>
    <t>Drukvoorbereiding</t>
  </si>
  <si>
    <t>Duurzaam wonen</t>
  </si>
  <si>
    <t>Elektrische installaties</t>
  </si>
  <si>
    <t>Etalage en standendecoratie</t>
  </si>
  <si>
    <t>Fotolassen</t>
  </si>
  <si>
    <t>Gemeenschapsrestauratie</t>
  </si>
  <si>
    <t>Gespecialiseerde dierenverzorging</t>
  </si>
  <si>
    <t>Goud en juwelen</t>
  </si>
  <si>
    <t>Grafische opmaaksystemen</t>
  </si>
  <si>
    <t>Groendecoratie</t>
  </si>
  <si>
    <t>Grootkeuken</t>
  </si>
  <si>
    <t>Haarstilist</t>
  </si>
  <si>
    <t>Haarzorg</t>
  </si>
  <si>
    <t>Hotelonthaal</t>
  </si>
  <si>
    <t>Houtbewerking</t>
  </si>
  <si>
    <t>Houtbewerking-snijwerk</t>
  </si>
  <si>
    <t>Industrieel onderhoud</t>
  </si>
  <si>
    <t>Industriële elektriciteit</t>
  </si>
  <si>
    <t>Industriële houtbewerking</t>
  </si>
  <si>
    <t>Instellen van textielmachines</t>
  </si>
  <si>
    <t>Interieurinrichting</t>
  </si>
  <si>
    <t>Juwelencreatie</t>
  </si>
  <si>
    <t>Kantoor</t>
  </si>
  <si>
    <t>Kantooradministratie en gegevensbeheer</t>
  </si>
  <si>
    <t>Kinderzorg</t>
  </si>
  <si>
    <t>Koelinstallaties</t>
  </si>
  <si>
    <t>Koeltechnische installaties</t>
  </si>
  <si>
    <t>Kunststofverwerking</t>
  </si>
  <si>
    <t>Land- en tuinbouwmechanisatie</t>
  </si>
  <si>
    <t>Landbouw</t>
  </si>
  <si>
    <t>Lassen-constructie</t>
  </si>
  <si>
    <t>Logistiek</t>
  </si>
  <si>
    <t>Manegehouder-rijmeester</t>
  </si>
  <si>
    <t>Matrijzenbouw</t>
  </si>
  <si>
    <t>Mechanisch onderhoud</t>
  </si>
  <si>
    <t>Mechanische en hydraulische kranen</t>
  </si>
  <si>
    <t>Meerkleurendruk-drukwerkveredeling</t>
  </si>
  <si>
    <t>Meubelgarneren</t>
  </si>
  <si>
    <t>Moderealisatie en -presentatie</t>
  </si>
  <si>
    <t>Moderealisatie en -verkoop</t>
  </si>
  <si>
    <t>Modespecialisatie en trendstudie</t>
  </si>
  <si>
    <t>Mode-verkoop</t>
  </si>
  <si>
    <t>Naamloos leerjaar</t>
  </si>
  <si>
    <t>Onthaal en recreatie</t>
  </si>
  <si>
    <t>Organisatie-assistentie</t>
  </si>
  <si>
    <t>Organisatiehulp</t>
  </si>
  <si>
    <t>Paardrijden en -verzorgen</t>
  </si>
  <si>
    <t>Pijpfitten-lassen-monteren</t>
  </si>
  <si>
    <t>Plant, dier en milieu</t>
  </si>
  <si>
    <t>Publiciteit en etalage</t>
  </si>
  <si>
    <t>Publiciteit en illustratie</t>
  </si>
  <si>
    <t>Publiciteitsgrafiek</t>
  </si>
  <si>
    <t>Renovatie bouw</t>
  </si>
  <si>
    <t>Restaurant en keuken</t>
  </si>
  <si>
    <t>Restaurantbedrijf en drankenkennis</t>
  </si>
  <si>
    <t>Restauratie bouw</t>
  </si>
  <si>
    <t>Restauratie muziekinstrumenten</t>
  </si>
  <si>
    <t>Restauratie van meubelen</t>
  </si>
  <si>
    <t>Rijn- en binnenvaart</t>
  </si>
  <si>
    <t>Ruwbouw</t>
  </si>
  <si>
    <t>Ruwbouwafwerking</t>
  </si>
  <si>
    <t>Scheeps- en havenwerk</t>
  </si>
  <si>
    <t>Schilderwerk en decoratie</t>
  </si>
  <si>
    <t>Schipper-motorist</t>
  </si>
  <si>
    <t>Slagerij en verkoopsklare gerechten</t>
  </si>
  <si>
    <t>Slagerij en vleeswarenbereiding</t>
  </si>
  <si>
    <t>Slagerij-fijnkosttraiteur</t>
  </si>
  <si>
    <t>Specialiteitenrestaurant</t>
  </si>
  <si>
    <t>Steen- en marmerbewerking</t>
  </si>
  <si>
    <t>Stijl- en designmeubelen</t>
  </si>
  <si>
    <t>Thuis- en bejaardenzorg/zorgkundige</t>
  </si>
  <si>
    <t>Topsport-sportbegeleider</t>
  </si>
  <si>
    <t>Topsport-sportinitiatie</t>
  </si>
  <si>
    <t>Tuinaanleg en -onderhoud</t>
  </si>
  <si>
    <t>Tuinbouw en groenvoorziening</t>
  </si>
  <si>
    <t>Tuinbouwproductie</t>
  </si>
  <si>
    <t>Uurwerkherstelling</t>
  </si>
  <si>
    <t>Uurwerkmaken</t>
  </si>
  <si>
    <t>Veehouderij en landbouwteelten</t>
  </si>
  <si>
    <t>Veiligheidsberoepen</t>
  </si>
  <si>
    <t>Verkoop</t>
  </si>
  <si>
    <t>Verkoop en vertegenwoordiging</t>
  </si>
  <si>
    <t>Verwarmingsinstallaties</t>
  </si>
  <si>
    <t>Verzorging</t>
  </si>
  <si>
    <t>Verzorging-voeding</t>
  </si>
  <si>
    <t>Vrachtwagenchauffeur</t>
  </si>
  <si>
    <t>Wegenbouwmachines</t>
  </si>
  <si>
    <t>Wereldgastronomie</t>
  </si>
  <si>
    <t>Werktuigmachines</t>
  </si>
  <si>
    <t>Winkelbeheer en etalage</t>
  </si>
  <si>
    <t>Zeefdruk</t>
  </si>
  <si>
    <t>Begeleider in de kinderopvang</t>
  </si>
  <si>
    <t>Binnenschrijnwerker</t>
  </si>
  <si>
    <t>BMBE-lasser</t>
  </si>
  <si>
    <t>Buisfitter</t>
  </si>
  <si>
    <t>Buitenschrijnwerker</t>
  </si>
  <si>
    <t>Hoeklasser</t>
  </si>
  <si>
    <t>Installateur domotica</t>
  </si>
  <si>
    <t>Koeltechnieker</t>
  </si>
  <si>
    <t>Koetswerkhersteller</t>
  </si>
  <si>
    <t>Lasser monteerder</t>
  </si>
  <si>
    <t>Lasser monteerder BMBE</t>
  </si>
  <si>
    <t>Lasser monteerder MIG/MAG</t>
  </si>
  <si>
    <t>Machinaal houtbewerker</t>
  </si>
  <si>
    <t>Metselaar</t>
  </si>
  <si>
    <t>Metselaar siermetselwerk</t>
  </si>
  <si>
    <t>MIG/MAG-lasser</t>
  </si>
  <si>
    <t>Plaatwerker</t>
  </si>
  <si>
    <t>Spuiter</t>
  </si>
  <si>
    <t>Technieker centrale verwarming</t>
  </si>
  <si>
    <t>Technieker klimatisatie</t>
  </si>
  <si>
    <t>Verzorgende</t>
  </si>
  <si>
    <t>Vloerder-tegelzetter</t>
  </si>
  <si>
    <t>Werfbediener ruwbouw</t>
  </si>
  <si>
    <t>Werkplaatsschrijnwerker</t>
  </si>
  <si>
    <t>2011 - 2012</t>
  </si>
  <si>
    <t>1ste graad (1ste +2de leerjaar) naar soort schoolbestuur</t>
  </si>
  <si>
    <t>1ste graad (beroepsvoorbereidend leerjaar) naar soort schoolbestuur</t>
  </si>
  <si>
    <t>Per studiegebied, onderwijsvorm en soort schoolbestuur</t>
  </si>
  <si>
    <t>2013 - 2014</t>
  </si>
  <si>
    <t>2013-2014</t>
  </si>
  <si>
    <t>Bijzondere vorming woordkunst-drama</t>
  </si>
  <si>
    <t>Grafische vormgeving</t>
  </si>
  <si>
    <t>Rotatiedruktechnieken</t>
  </si>
  <si>
    <t>Gewoon secundair onderwijs per studiegebied, onderwijsvorm en soort schoolbestuur (2de en 3de graad en modulair onderwijs)</t>
  </si>
  <si>
    <t>Evolutie leerlingenaantallen in het gewoon secundair onderwijs per studiegebied en onderwijsvorm (2de en 3de graad en modulair onderwijs)</t>
  </si>
  <si>
    <t>Logistiek assistent in ziekenhuizen en zorginstellingen</t>
  </si>
  <si>
    <t>Mecanicien personen- en lichte bedrijfswagens</t>
  </si>
  <si>
    <t>Residentieel elektrotechnisch installateur</t>
  </si>
  <si>
    <t>Technicus personen- en lichte bedrijfswagens</t>
  </si>
  <si>
    <t>2014 - 2015</t>
  </si>
  <si>
    <t>2014-2015</t>
  </si>
  <si>
    <t>Vleeswarentechnieken</t>
  </si>
  <si>
    <t>Gespecialiseerd recreatiemedewerker</t>
  </si>
  <si>
    <t>15sec11</t>
  </si>
  <si>
    <t>15sec12</t>
  </si>
  <si>
    <t>15sec13</t>
  </si>
  <si>
    <t>15sec14</t>
  </si>
  <si>
    <t>15sec15</t>
  </si>
  <si>
    <t>15sec16</t>
  </si>
  <si>
    <t>15sec17</t>
  </si>
  <si>
    <t>15sec18</t>
  </si>
  <si>
    <t>15sec19</t>
  </si>
  <si>
    <t>15sec20</t>
  </si>
  <si>
    <t>15sec21</t>
  </si>
  <si>
    <t>15sec22</t>
  </si>
  <si>
    <t>15sec23</t>
  </si>
  <si>
    <t>15sec24</t>
  </si>
  <si>
    <t>15sec25</t>
  </si>
  <si>
    <t>15sec26</t>
  </si>
  <si>
    <t>15sec27</t>
  </si>
  <si>
    <t>15sec28</t>
  </si>
  <si>
    <t>15sec29</t>
  </si>
  <si>
    <t>15sec30</t>
  </si>
  <si>
    <t>15sec31</t>
  </si>
  <si>
    <t>15sec32</t>
  </si>
  <si>
    <t>15sec33</t>
  </si>
  <si>
    <t>15sec34</t>
  </si>
  <si>
    <t>15sec35</t>
  </si>
  <si>
    <t>15sec36</t>
  </si>
  <si>
    <t>15sec37</t>
  </si>
  <si>
    <t>15sec38</t>
  </si>
  <si>
    <t>15sec39</t>
  </si>
  <si>
    <t>15sec40</t>
  </si>
  <si>
    <t>15sec41</t>
  </si>
  <si>
    <t>15sec42</t>
  </si>
  <si>
    <t>Schooljaar 2015-2016</t>
  </si>
  <si>
    <t>2015-2016</t>
  </si>
  <si>
    <t>2015 - 2016</t>
  </si>
  <si>
    <t>Gestand. en geprogram. druktechnieken</t>
  </si>
  <si>
    <t>Internat.transport en goederenverzending</t>
  </si>
  <si>
    <t>Lichamelijke opvoeding en sport</t>
  </si>
  <si>
    <t>Monteur centrale verwarming</t>
  </si>
  <si>
    <t>Onderhoudselektricien</t>
  </si>
  <si>
    <t>Hulpmec. personen- en lichte bedrijfswagens</t>
  </si>
  <si>
    <t>Koetswerkhersteller specialiteit cartuning-lettering</t>
  </si>
  <si>
    <t>Technicus personen- en lichte bedrijfswagens LPG</t>
  </si>
  <si>
    <t>Hulpmecanicien personen- en lichte bedrijfswagens</t>
  </si>
  <si>
    <t>Geautomatiseerde diamantbewerking en kwaliteitsanalyse</t>
  </si>
  <si>
    <t>Mecanicien onderhoud en herstel motorfiets</t>
  </si>
  <si>
    <t>Tweewielers en lichte verbrandingsmotoren</t>
  </si>
  <si>
    <t>Dier- en landbouwtechnische wetenschappen</t>
  </si>
  <si>
    <t>Centrale verwarming en sanitaire installaties</t>
  </si>
  <si>
    <t>Computergestuurde mechanische produktietechnieken</t>
  </si>
  <si>
    <t>Mechanica constructie- en planningstechnieken</t>
  </si>
  <si>
    <t>Gestandaardiseerde en geprogrammeerde druktechnieken</t>
  </si>
  <si>
    <t>Internationaal transport en goederenverzending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</si>
</sst>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  <numFmt numFmtId="172" formatCode="[$-813]dddd\ d\ mmmm\ yyyy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>
        <color indexed="8"/>
      </right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/>
      <right/>
      <top style="dotted">
        <color indexed="8"/>
      </top>
      <bottom>
        <color indexed="63"/>
      </bottom>
    </border>
    <border>
      <left/>
      <right style="thin"/>
      <top style="dotted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165" fontId="2" fillId="0" borderId="2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164" fontId="0" fillId="0" borderId="15" xfId="0" applyNumberForma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2" fillId="0" borderId="26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2" fillId="0" borderId="2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5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/>
    </xf>
    <xf numFmtId="164" fontId="2" fillId="0" borderId="31" xfId="0" applyNumberFormat="1" applyFon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2" fillId="0" borderId="2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164" fontId="2" fillId="0" borderId="27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3" fontId="0" fillId="0" borderId="0" xfId="69" applyNumberFormat="1" applyFont="1" applyFill="1" applyBorder="1" applyAlignment="1">
      <alignment horizontal="left"/>
      <protection/>
    </xf>
    <xf numFmtId="0" fontId="0" fillId="0" borderId="0" xfId="0" applyBorder="1" applyAlignment="1">
      <alignment wrapText="1"/>
    </xf>
    <xf numFmtId="164" fontId="0" fillId="0" borderId="26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5" fillId="0" borderId="0" xfId="0" applyFont="1" applyFill="1" applyAlignment="1">
      <alignment/>
    </xf>
    <xf numFmtId="164" fontId="0" fillId="0" borderId="41" xfId="0" applyNumberFormat="1" applyFill="1" applyBorder="1" applyAlignment="1">
      <alignment/>
    </xf>
    <xf numFmtId="164" fontId="2" fillId="0" borderId="4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0" fillId="0" borderId="42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164" fontId="2" fillId="0" borderId="2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65" fontId="4" fillId="0" borderId="16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2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164" fontId="0" fillId="0" borderId="22" xfId="0" applyNumberForma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0" fillId="0" borderId="32" xfId="0" applyNumberForma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48" xfId="0" applyFill="1" applyBorder="1" applyAlignment="1">
      <alignment horizontal="centerContinuous"/>
    </xf>
    <xf numFmtId="0" fontId="0" fillId="0" borderId="49" xfId="0" applyFill="1" applyBorder="1" applyAlignment="1">
      <alignment horizontal="centerContinuous"/>
    </xf>
    <xf numFmtId="0" fontId="0" fillId="0" borderId="16" xfId="0" applyFill="1" applyBorder="1" applyAlignment="1">
      <alignment horizontal="right"/>
    </xf>
    <xf numFmtId="164" fontId="2" fillId="0" borderId="16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  <xf numFmtId="165" fontId="0" fillId="0" borderId="1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16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0" fillId="0" borderId="32" xfId="69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48" xfId="0" applyFont="1" applyFill="1" applyBorder="1" applyAlignment="1">
      <alignment horizontal="centerContinuous"/>
    </xf>
    <xf numFmtId="0" fontId="2" fillId="0" borderId="56" xfId="0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53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64" fontId="0" fillId="0" borderId="15" xfId="0" applyNumberFormat="1" applyBorder="1" applyAlignment="1" applyProtection="1">
      <alignment horizontal="right"/>
      <protection/>
    </xf>
    <xf numFmtId="165" fontId="0" fillId="0" borderId="26" xfId="0" applyNumberFormat="1" applyBorder="1" applyAlignment="1">
      <alignment/>
    </xf>
    <xf numFmtId="164" fontId="2" fillId="0" borderId="5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0" fontId="2" fillId="0" borderId="29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5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164" fontId="3" fillId="0" borderId="6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64" xfId="0" applyFont="1" applyFill="1" applyBorder="1" applyAlignment="1">
      <alignment horizontal="center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1933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241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193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193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5270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5270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11.7109375" style="0" customWidth="1"/>
    <col min="8" max="8" width="9.8515625" style="0" customWidth="1"/>
  </cols>
  <sheetData>
    <row r="1" ht="15">
      <c r="A1" s="125" t="s">
        <v>147</v>
      </c>
    </row>
    <row r="2" ht="15">
      <c r="A2" s="125"/>
    </row>
    <row r="3" ht="13.5">
      <c r="A3" s="126" t="s">
        <v>121</v>
      </c>
    </row>
    <row r="4" spans="1:2" ht="12.75">
      <c r="A4" t="s">
        <v>494</v>
      </c>
      <c r="B4" t="s">
        <v>122</v>
      </c>
    </row>
    <row r="5" spans="1:2" ht="12.75">
      <c r="A5" t="s">
        <v>495</v>
      </c>
      <c r="B5" t="s">
        <v>476</v>
      </c>
    </row>
    <row r="6" spans="1:2" ht="12.75">
      <c r="A6" t="s">
        <v>496</v>
      </c>
      <c r="B6" t="s">
        <v>477</v>
      </c>
    </row>
    <row r="7" spans="1:2" ht="12.75">
      <c r="A7" t="s">
        <v>497</v>
      </c>
      <c r="B7" t="s">
        <v>76</v>
      </c>
    </row>
    <row r="8" spans="1:2" ht="12.75">
      <c r="A8" t="s">
        <v>498</v>
      </c>
      <c r="B8" t="s">
        <v>77</v>
      </c>
    </row>
    <row r="9" spans="1:2" ht="12.75">
      <c r="A9" t="s">
        <v>499</v>
      </c>
      <c r="B9" t="s">
        <v>78</v>
      </c>
    </row>
    <row r="10" spans="1:2" ht="12.75">
      <c r="A10" t="s">
        <v>500</v>
      </c>
      <c r="B10" t="s">
        <v>70</v>
      </c>
    </row>
    <row r="11" spans="1:2" ht="12.75">
      <c r="A11" t="s">
        <v>501</v>
      </c>
      <c r="B11" t="s">
        <v>123</v>
      </c>
    </row>
    <row r="12" spans="1:2" ht="12.75">
      <c r="A12" t="s">
        <v>502</v>
      </c>
      <c r="B12" t="s">
        <v>124</v>
      </c>
    </row>
    <row r="13" spans="1:2" ht="12.75">
      <c r="A13" t="s">
        <v>503</v>
      </c>
      <c r="B13" t="s">
        <v>125</v>
      </c>
    </row>
    <row r="14" spans="1:2" ht="12.75">
      <c r="A14" t="s">
        <v>504</v>
      </c>
      <c r="B14" t="s">
        <v>126</v>
      </c>
    </row>
    <row r="15" spans="1:2" ht="12.75">
      <c r="A15" t="s">
        <v>505</v>
      </c>
      <c r="B15" t="s">
        <v>127</v>
      </c>
    </row>
    <row r="16" spans="1:2" ht="12.75">
      <c r="A16" t="s">
        <v>506</v>
      </c>
      <c r="B16" t="s">
        <v>128</v>
      </c>
    </row>
    <row r="17" spans="1:2" ht="12.75">
      <c r="A17" t="s">
        <v>507</v>
      </c>
      <c r="B17" t="s">
        <v>129</v>
      </c>
    </row>
    <row r="18" spans="1:2" ht="12.75">
      <c r="A18" t="s">
        <v>508</v>
      </c>
      <c r="B18" t="s">
        <v>130</v>
      </c>
    </row>
    <row r="19" spans="1:2" ht="12.75">
      <c r="A19" t="s">
        <v>509</v>
      </c>
      <c r="B19" t="s">
        <v>131</v>
      </c>
    </row>
    <row r="20" spans="1:2" ht="12.75">
      <c r="A20" t="s">
        <v>510</v>
      </c>
      <c r="B20" t="s">
        <v>132</v>
      </c>
    </row>
    <row r="21" spans="1:2" ht="12.75">
      <c r="A21" t="s">
        <v>511</v>
      </c>
      <c r="B21" t="s">
        <v>133</v>
      </c>
    </row>
    <row r="22" spans="1:2" ht="12.75">
      <c r="A22" t="s">
        <v>512</v>
      </c>
      <c r="B22" t="s">
        <v>134</v>
      </c>
    </row>
    <row r="23" spans="1:2" ht="12.75">
      <c r="A23" t="s">
        <v>513</v>
      </c>
      <c r="B23" t="s">
        <v>135</v>
      </c>
    </row>
    <row r="24" spans="1:2" ht="12.75">
      <c r="A24" t="s">
        <v>514</v>
      </c>
      <c r="B24" t="s">
        <v>136</v>
      </c>
    </row>
    <row r="25" spans="1:2" ht="12.75">
      <c r="A25" t="s">
        <v>515</v>
      </c>
      <c r="B25" t="s">
        <v>137</v>
      </c>
    </row>
    <row r="26" spans="1:2" ht="12.75">
      <c r="A26" t="s">
        <v>516</v>
      </c>
      <c r="B26" t="s">
        <v>138</v>
      </c>
    </row>
    <row r="27" spans="1:2" ht="12.75">
      <c r="A27" t="s">
        <v>517</v>
      </c>
      <c r="B27" t="s">
        <v>139</v>
      </c>
    </row>
    <row r="28" spans="1:2" ht="12.75">
      <c r="A28" t="s">
        <v>518</v>
      </c>
      <c r="B28" t="s">
        <v>140</v>
      </c>
    </row>
    <row r="29" spans="1:2" ht="12.75">
      <c r="A29" t="s">
        <v>519</v>
      </c>
      <c r="B29" t="s">
        <v>141</v>
      </c>
    </row>
    <row r="30" spans="1:2" ht="12.75">
      <c r="A30" t="s">
        <v>520</v>
      </c>
      <c r="B30" t="s">
        <v>142</v>
      </c>
    </row>
    <row r="31" spans="1:2" ht="12.75">
      <c r="A31" t="s">
        <v>521</v>
      </c>
      <c r="B31" t="s">
        <v>143</v>
      </c>
    </row>
    <row r="32" spans="1:2" ht="12.75">
      <c r="A32" t="s">
        <v>522</v>
      </c>
      <c r="B32" t="s">
        <v>478</v>
      </c>
    </row>
    <row r="33" spans="1:2" ht="12.75">
      <c r="A33" t="s">
        <v>523</v>
      </c>
      <c r="B33" t="s">
        <v>144</v>
      </c>
    </row>
    <row r="34" spans="1:2" ht="12.75">
      <c r="A34" t="s">
        <v>524</v>
      </c>
      <c r="B34" t="s">
        <v>145</v>
      </c>
    </row>
    <row r="35" spans="1:2" ht="12.75">
      <c r="A35" t="s">
        <v>525</v>
      </c>
      <c r="B35" t="s">
        <v>146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32.28125" style="4" customWidth="1"/>
    <col min="2" max="7" width="8.140625" style="0" customWidth="1"/>
    <col min="8" max="8" width="8.140625" style="4" customWidth="1"/>
    <col min="9" max="16" width="8.140625" style="0" customWidth="1"/>
    <col min="17" max="17" width="8.140625" style="4" customWidth="1"/>
    <col min="18" max="19" width="8.140625" style="0" customWidth="1"/>
    <col min="20" max="20" width="8.140625" style="4" customWidth="1"/>
    <col min="21" max="25" width="8.1406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s="2" customFormat="1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s="2" customFormat="1" ht="12.75">
      <c r="A3" s="285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0" s="2" customFormat="1" ht="12.75">
      <c r="A4" s="3"/>
      <c r="H4" s="3"/>
      <c r="Q4" s="3"/>
      <c r="T4" s="3"/>
    </row>
    <row r="5" spans="1:20" s="2" customFormat="1" ht="12.75">
      <c r="A5" s="285" t="s">
        <v>76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2:3" ht="13.5" thickBot="1">
      <c r="B6" s="4"/>
      <c r="C6" s="4"/>
    </row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203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230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24</v>
      </c>
      <c r="N10" s="10">
        <v>25</v>
      </c>
      <c r="O10" s="69">
        <f>SUM(M10,K10,I10)</f>
        <v>24</v>
      </c>
      <c r="P10" s="70">
        <f>SUM(N10,L10,J10)</f>
        <v>25</v>
      </c>
      <c r="Q10" s="230">
        <f>SUM(O10:P10)</f>
        <v>49</v>
      </c>
      <c r="R10" s="69">
        <f>SUM(O10,F10)</f>
        <v>24</v>
      </c>
      <c r="S10" s="70">
        <f>SUM(P10,G10)</f>
        <v>25</v>
      </c>
      <c r="T10" s="70">
        <f>SUM(Q10,H10)</f>
        <v>49</v>
      </c>
    </row>
    <row r="11" spans="1:20" ht="12.75">
      <c r="A11" s="4" t="s">
        <v>204</v>
      </c>
      <c r="B11" s="11">
        <v>836</v>
      </c>
      <c r="C11" s="13">
        <v>748</v>
      </c>
      <c r="D11" s="11">
        <v>649</v>
      </c>
      <c r="E11" s="13">
        <v>639</v>
      </c>
      <c r="F11" s="36">
        <f aca="true" t="shared" si="0" ref="F11:F32">SUM(B11,D11)</f>
        <v>1485</v>
      </c>
      <c r="G11" s="37">
        <f aca="true" t="shared" si="1" ref="G11:G32">SUM(C11,E11)</f>
        <v>1387</v>
      </c>
      <c r="H11" s="37">
        <f aca="true" t="shared" si="2" ref="H11:H32">SUM(F11:G11)</f>
        <v>2872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aca="true" t="shared" si="3" ref="O11:O32">SUM(M11,K11,I11)</f>
        <v>0</v>
      </c>
      <c r="P11" s="37">
        <f aca="true" t="shared" si="4" ref="P11:P32">SUM(N11,L11,J11)</f>
        <v>0</v>
      </c>
      <c r="Q11" s="37">
        <f aca="true" t="shared" si="5" ref="Q11:Q32">SUM(O11:P11)</f>
        <v>0</v>
      </c>
      <c r="R11" s="36">
        <f aca="true" t="shared" si="6" ref="R11:R32">SUM(O11,F11)</f>
        <v>1485</v>
      </c>
      <c r="S11" s="37">
        <f aca="true" t="shared" si="7" ref="S11:S32">SUM(P11,G11)</f>
        <v>1387</v>
      </c>
      <c r="T11" s="37">
        <f aca="true" t="shared" si="8" ref="T11:T32">SUM(Q11,H11)</f>
        <v>2872</v>
      </c>
    </row>
    <row r="12" spans="1:20" ht="12.75">
      <c r="A12" s="4" t="s">
        <v>205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67">
        <f t="shared" si="2"/>
        <v>0</v>
      </c>
      <c r="I12" s="11">
        <v>440</v>
      </c>
      <c r="J12" s="13">
        <v>513</v>
      </c>
      <c r="K12" s="11">
        <v>372</v>
      </c>
      <c r="L12" s="13">
        <v>429</v>
      </c>
      <c r="M12" s="11">
        <v>0</v>
      </c>
      <c r="N12" s="13">
        <v>0</v>
      </c>
      <c r="O12" s="11">
        <f t="shared" si="3"/>
        <v>812</v>
      </c>
      <c r="P12" s="13">
        <f>SUM(N12,L12,J12)</f>
        <v>942</v>
      </c>
      <c r="Q12" s="67">
        <f t="shared" si="5"/>
        <v>1754</v>
      </c>
      <c r="R12" s="11">
        <f t="shared" si="6"/>
        <v>812</v>
      </c>
      <c r="S12" s="13">
        <f t="shared" si="7"/>
        <v>942</v>
      </c>
      <c r="T12" s="13">
        <f t="shared" si="8"/>
        <v>1754</v>
      </c>
    </row>
    <row r="13" spans="1:20" ht="12.75">
      <c r="A13" s="4" t="s">
        <v>206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67">
        <f t="shared" si="2"/>
        <v>0</v>
      </c>
      <c r="I13" s="11">
        <v>215</v>
      </c>
      <c r="J13" s="12">
        <v>125</v>
      </c>
      <c r="K13" s="11">
        <v>150</v>
      </c>
      <c r="L13" s="12">
        <v>80</v>
      </c>
      <c r="M13" s="11">
        <v>0</v>
      </c>
      <c r="N13" s="12">
        <v>0</v>
      </c>
      <c r="O13" s="11">
        <f t="shared" si="3"/>
        <v>365</v>
      </c>
      <c r="P13" s="13">
        <f t="shared" si="4"/>
        <v>205</v>
      </c>
      <c r="Q13" s="67">
        <f t="shared" si="5"/>
        <v>570</v>
      </c>
      <c r="R13" s="11">
        <f t="shared" si="6"/>
        <v>365</v>
      </c>
      <c r="S13" s="12">
        <f t="shared" si="7"/>
        <v>205</v>
      </c>
      <c r="T13" s="13">
        <f t="shared" si="8"/>
        <v>570</v>
      </c>
    </row>
    <row r="14" spans="1:20" ht="12.75">
      <c r="A14" s="4" t="s">
        <v>207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67">
        <f t="shared" si="2"/>
        <v>0</v>
      </c>
      <c r="I14" s="11">
        <v>81</v>
      </c>
      <c r="J14" s="12">
        <v>47</v>
      </c>
      <c r="K14" s="11">
        <v>65</v>
      </c>
      <c r="L14" s="12">
        <v>37</v>
      </c>
      <c r="M14" s="11">
        <v>0</v>
      </c>
      <c r="N14" s="12">
        <v>0</v>
      </c>
      <c r="O14" s="11">
        <f>SUM(M14,K14,I14)</f>
        <v>146</v>
      </c>
      <c r="P14" s="13">
        <f t="shared" si="4"/>
        <v>84</v>
      </c>
      <c r="Q14" s="67">
        <f t="shared" si="5"/>
        <v>230</v>
      </c>
      <c r="R14" s="11">
        <f t="shared" si="6"/>
        <v>146</v>
      </c>
      <c r="S14" s="12">
        <f t="shared" si="7"/>
        <v>84</v>
      </c>
      <c r="T14" s="13">
        <f t="shared" si="8"/>
        <v>230</v>
      </c>
    </row>
    <row r="15" spans="1:20" ht="12.75">
      <c r="A15" s="4" t="s">
        <v>208</v>
      </c>
      <c r="B15" s="11">
        <v>10</v>
      </c>
      <c r="C15" s="12">
        <v>10</v>
      </c>
      <c r="D15" s="11">
        <v>3</v>
      </c>
      <c r="E15" s="12">
        <v>7</v>
      </c>
      <c r="F15" s="11">
        <f t="shared" si="0"/>
        <v>13</v>
      </c>
      <c r="G15" s="13">
        <f t="shared" si="1"/>
        <v>17</v>
      </c>
      <c r="H15" s="67">
        <f t="shared" si="2"/>
        <v>30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3">
        <f t="shared" si="4"/>
        <v>0</v>
      </c>
      <c r="Q15" s="67">
        <f t="shared" si="5"/>
        <v>0</v>
      </c>
      <c r="R15" s="11">
        <f t="shared" si="6"/>
        <v>13</v>
      </c>
      <c r="S15" s="12">
        <f t="shared" si="7"/>
        <v>17</v>
      </c>
      <c r="T15" s="13">
        <f t="shared" si="8"/>
        <v>30</v>
      </c>
    </row>
    <row r="16" spans="1:20" ht="12.75">
      <c r="A16" s="4" t="s">
        <v>161</v>
      </c>
      <c r="B16" s="11">
        <v>8</v>
      </c>
      <c r="C16" s="12">
        <v>27</v>
      </c>
      <c r="D16" s="11">
        <v>9</v>
      </c>
      <c r="E16" s="12">
        <v>31</v>
      </c>
      <c r="F16" s="11">
        <f t="shared" si="0"/>
        <v>17</v>
      </c>
      <c r="G16" s="13">
        <f t="shared" si="1"/>
        <v>58</v>
      </c>
      <c r="H16" s="67">
        <f t="shared" si="2"/>
        <v>75</v>
      </c>
      <c r="I16" s="11">
        <v>13</v>
      </c>
      <c r="J16" s="12">
        <v>18</v>
      </c>
      <c r="K16" s="11">
        <v>5</v>
      </c>
      <c r="L16" s="12">
        <v>16</v>
      </c>
      <c r="M16" s="11">
        <v>0</v>
      </c>
      <c r="N16" s="12">
        <v>0</v>
      </c>
      <c r="O16" s="11">
        <f t="shared" si="3"/>
        <v>18</v>
      </c>
      <c r="P16" s="13">
        <f t="shared" si="4"/>
        <v>34</v>
      </c>
      <c r="Q16" s="67">
        <f t="shared" si="5"/>
        <v>52</v>
      </c>
      <c r="R16" s="11">
        <f t="shared" si="6"/>
        <v>35</v>
      </c>
      <c r="S16" s="12">
        <f t="shared" si="7"/>
        <v>92</v>
      </c>
      <c r="T16" s="13">
        <f t="shared" si="8"/>
        <v>127</v>
      </c>
    </row>
    <row r="17" spans="1:20" ht="12.75">
      <c r="A17" s="4" t="s">
        <v>209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1">
        <v>1</v>
      </c>
      <c r="J17" s="12">
        <v>1</v>
      </c>
      <c r="K17" s="11">
        <v>0</v>
      </c>
      <c r="L17" s="12">
        <v>2</v>
      </c>
      <c r="M17" s="11">
        <v>0</v>
      </c>
      <c r="N17" s="12">
        <v>0</v>
      </c>
      <c r="O17" s="11">
        <f t="shared" si="3"/>
        <v>1</v>
      </c>
      <c r="P17" s="13">
        <f t="shared" si="4"/>
        <v>3</v>
      </c>
      <c r="Q17" s="67">
        <f t="shared" si="5"/>
        <v>4</v>
      </c>
      <c r="R17" s="11">
        <f t="shared" si="6"/>
        <v>1</v>
      </c>
      <c r="S17" s="12">
        <f t="shared" si="7"/>
        <v>3</v>
      </c>
      <c r="T17" s="13">
        <f t="shared" si="8"/>
        <v>4</v>
      </c>
    </row>
    <row r="18" spans="1:20" ht="12.75">
      <c r="A18" s="4" t="s">
        <v>210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1">
        <v>3</v>
      </c>
      <c r="J18" s="12">
        <v>3</v>
      </c>
      <c r="K18" s="11">
        <v>1</v>
      </c>
      <c r="L18" s="12">
        <v>1</v>
      </c>
      <c r="M18" s="11">
        <v>0</v>
      </c>
      <c r="N18" s="12">
        <v>0</v>
      </c>
      <c r="O18" s="11">
        <f t="shared" si="3"/>
        <v>4</v>
      </c>
      <c r="P18" s="13">
        <f t="shared" si="4"/>
        <v>4</v>
      </c>
      <c r="Q18" s="67">
        <f t="shared" si="5"/>
        <v>8</v>
      </c>
      <c r="R18" s="11">
        <f t="shared" si="6"/>
        <v>4</v>
      </c>
      <c r="S18" s="12">
        <f t="shared" si="7"/>
        <v>4</v>
      </c>
      <c r="T18" s="13">
        <f t="shared" si="8"/>
        <v>8</v>
      </c>
    </row>
    <row r="19" spans="1:20" ht="12.75">
      <c r="A19" s="4" t="s">
        <v>211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67">
        <f t="shared" si="2"/>
        <v>0</v>
      </c>
      <c r="I19" s="11">
        <v>1</v>
      </c>
      <c r="J19" s="12">
        <v>5</v>
      </c>
      <c r="K19" s="11">
        <v>4</v>
      </c>
      <c r="L19" s="12">
        <v>4</v>
      </c>
      <c r="M19" s="11">
        <v>0</v>
      </c>
      <c r="N19" s="12">
        <v>0</v>
      </c>
      <c r="O19" s="11">
        <f t="shared" si="3"/>
        <v>5</v>
      </c>
      <c r="P19" s="13">
        <f t="shared" si="4"/>
        <v>9</v>
      </c>
      <c r="Q19" s="67">
        <f t="shared" si="5"/>
        <v>14</v>
      </c>
      <c r="R19" s="11">
        <f t="shared" si="6"/>
        <v>5</v>
      </c>
      <c r="S19" s="12">
        <f t="shared" si="7"/>
        <v>9</v>
      </c>
      <c r="T19" s="13">
        <f t="shared" si="8"/>
        <v>14</v>
      </c>
    </row>
    <row r="20" spans="1:20" ht="12.75">
      <c r="A20" s="4" t="s">
        <v>212</v>
      </c>
      <c r="B20" s="11">
        <v>351</v>
      </c>
      <c r="C20" s="12">
        <v>1000</v>
      </c>
      <c r="D20" s="11">
        <v>363</v>
      </c>
      <c r="E20" s="12">
        <v>854</v>
      </c>
      <c r="F20" s="11">
        <f t="shared" si="0"/>
        <v>714</v>
      </c>
      <c r="G20" s="13">
        <f t="shared" si="1"/>
        <v>1854</v>
      </c>
      <c r="H20" s="67">
        <f t="shared" si="2"/>
        <v>2568</v>
      </c>
      <c r="I20" s="11">
        <v>422</v>
      </c>
      <c r="J20" s="12">
        <v>955</v>
      </c>
      <c r="K20" s="11">
        <v>380</v>
      </c>
      <c r="L20" s="12">
        <v>830</v>
      </c>
      <c r="M20" s="11">
        <v>0</v>
      </c>
      <c r="N20" s="12">
        <v>0</v>
      </c>
      <c r="O20" s="11">
        <f t="shared" si="3"/>
        <v>802</v>
      </c>
      <c r="P20" s="13">
        <f t="shared" si="4"/>
        <v>1785</v>
      </c>
      <c r="Q20" s="67">
        <f t="shared" si="5"/>
        <v>2587</v>
      </c>
      <c r="R20" s="11">
        <f t="shared" si="6"/>
        <v>1516</v>
      </c>
      <c r="S20" s="12">
        <f t="shared" si="7"/>
        <v>3639</v>
      </c>
      <c r="T20" s="13">
        <f t="shared" si="8"/>
        <v>5155</v>
      </c>
    </row>
    <row r="21" spans="1:20" ht="12.75">
      <c r="A21" s="4" t="s">
        <v>164</v>
      </c>
      <c r="B21" s="11">
        <v>394</v>
      </c>
      <c r="C21" s="12">
        <v>646</v>
      </c>
      <c r="D21" s="11">
        <v>348</v>
      </c>
      <c r="E21" s="12">
        <v>560</v>
      </c>
      <c r="F21" s="11">
        <f t="shared" si="0"/>
        <v>742</v>
      </c>
      <c r="G21" s="13">
        <f t="shared" si="1"/>
        <v>1206</v>
      </c>
      <c r="H21" s="67">
        <f t="shared" si="2"/>
        <v>1948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3">
        <f t="shared" si="4"/>
        <v>0</v>
      </c>
      <c r="Q21" s="67">
        <f t="shared" si="5"/>
        <v>0</v>
      </c>
      <c r="R21" s="11">
        <f t="shared" si="6"/>
        <v>742</v>
      </c>
      <c r="S21" s="12">
        <f t="shared" si="7"/>
        <v>1206</v>
      </c>
      <c r="T21" s="13">
        <f t="shared" si="8"/>
        <v>1948</v>
      </c>
    </row>
    <row r="22" spans="1:20" ht="12.75">
      <c r="A22" s="4" t="s">
        <v>213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67">
        <f t="shared" si="2"/>
        <v>0</v>
      </c>
      <c r="I22" s="11">
        <v>76</v>
      </c>
      <c r="J22" s="12">
        <v>165</v>
      </c>
      <c r="K22" s="11">
        <v>83</v>
      </c>
      <c r="L22" s="12">
        <v>180</v>
      </c>
      <c r="M22" s="11">
        <v>0</v>
      </c>
      <c r="N22" s="12">
        <v>0</v>
      </c>
      <c r="O22" s="11">
        <f t="shared" si="3"/>
        <v>159</v>
      </c>
      <c r="P22" s="13">
        <f t="shared" si="4"/>
        <v>345</v>
      </c>
      <c r="Q22" s="67">
        <f t="shared" si="5"/>
        <v>504</v>
      </c>
      <c r="R22" s="11">
        <f t="shared" si="6"/>
        <v>159</v>
      </c>
      <c r="S22" s="12">
        <f t="shared" si="7"/>
        <v>345</v>
      </c>
      <c r="T22" s="13">
        <f t="shared" si="8"/>
        <v>504</v>
      </c>
    </row>
    <row r="23" spans="1:20" ht="12.75">
      <c r="A23" s="4" t="s">
        <v>214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67">
        <f t="shared" si="2"/>
        <v>0</v>
      </c>
      <c r="I23" s="11">
        <v>48</v>
      </c>
      <c r="J23" s="12">
        <v>104</v>
      </c>
      <c r="K23" s="11">
        <v>54</v>
      </c>
      <c r="L23" s="12">
        <v>95</v>
      </c>
      <c r="M23" s="11">
        <v>0</v>
      </c>
      <c r="N23" s="12">
        <v>0</v>
      </c>
      <c r="O23" s="11">
        <f t="shared" si="3"/>
        <v>102</v>
      </c>
      <c r="P23" s="13">
        <f t="shared" si="4"/>
        <v>199</v>
      </c>
      <c r="Q23" s="67">
        <f t="shared" si="5"/>
        <v>301</v>
      </c>
      <c r="R23" s="11">
        <f t="shared" si="6"/>
        <v>102</v>
      </c>
      <c r="S23" s="12">
        <f t="shared" si="7"/>
        <v>199</v>
      </c>
      <c r="T23" s="13">
        <f t="shared" si="8"/>
        <v>301</v>
      </c>
    </row>
    <row r="24" spans="1:20" ht="12.75">
      <c r="A24" s="4" t="s">
        <v>215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67">
        <f t="shared" si="2"/>
        <v>0</v>
      </c>
      <c r="I24" s="11">
        <v>82</v>
      </c>
      <c r="J24" s="12">
        <v>107</v>
      </c>
      <c r="K24" s="11">
        <v>98</v>
      </c>
      <c r="L24" s="12">
        <v>108</v>
      </c>
      <c r="M24" s="11">
        <v>0</v>
      </c>
      <c r="N24" s="12">
        <v>0</v>
      </c>
      <c r="O24" s="11">
        <f t="shared" si="3"/>
        <v>180</v>
      </c>
      <c r="P24" s="13">
        <f t="shared" si="4"/>
        <v>215</v>
      </c>
      <c r="Q24" s="67">
        <f t="shared" si="5"/>
        <v>395</v>
      </c>
      <c r="R24" s="11">
        <f t="shared" si="6"/>
        <v>180</v>
      </c>
      <c r="S24" s="12">
        <f t="shared" si="7"/>
        <v>215</v>
      </c>
      <c r="T24" s="13">
        <f t="shared" si="8"/>
        <v>395</v>
      </c>
    </row>
    <row r="25" spans="1:20" ht="12.75">
      <c r="A25" s="4" t="s">
        <v>216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67">
        <f t="shared" si="2"/>
        <v>0</v>
      </c>
      <c r="I25" s="11">
        <v>4</v>
      </c>
      <c r="J25" s="12">
        <v>3</v>
      </c>
      <c r="K25" s="11">
        <v>1</v>
      </c>
      <c r="L25" s="12">
        <v>2</v>
      </c>
      <c r="M25" s="11">
        <v>0</v>
      </c>
      <c r="N25" s="12">
        <v>0</v>
      </c>
      <c r="O25" s="11">
        <f t="shared" si="3"/>
        <v>5</v>
      </c>
      <c r="P25" s="13">
        <f t="shared" si="4"/>
        <v>5</v>
      </c>
      <c r="Q25" s="67">
        <f t="shared" si="5"/>
        <v>10</v>
      </c>
      <c r="R25" s="11">
        <f t="shared" si="6"/>
        <v>5</v>
      </c>
      <c r="S25" s="12">
        <f t="shared" si="7"/>
        <v>5</v>
      </c>
      <c r="T25" s="13">
        <f t="shared" si="8"/>
        <v>10</v>
      </c>
    </row>
    <row r="26" spans="1:20" ht="12.75">
      <c r="A26" s="4" t="s">
        <v>217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67">
        <f t="shared" si="2"/>
        <v>0</v>
      </c>
      <c r="I26" s="11">
        <v>84</v>
      </c>
      <c r="J26" s="12">
        <v>152</v>
      </c>
      <c r="K26" s="11">
        <v>99</v>
      </c>
      <c r="L26" s="12">
        <v>145</v>
      </c>
      <c r="M26" s="11">
        <v>0</v>
      </c>
      <c r="N26" s="12">
        <v>0</v>
      </c>
      <c r="O26" s="11">
        <f t="shared" si="3"/>
        <v>183</v>
      </c>
      <c r="P26" s="13">
        <f t="shared" si="4"/>
        <v>297</v>
      </c>
      <c r="Q26" s="67">
        <f t="shared" si="5"/>
        <v>480</v>
      </c>
      <c r="R26" s="11">
        <f t="shared" si="6"/>
        <v>183</v>
      </c>
      <c r="S26" s="12">
        <f t="shared" si="7"/>
        <v>297</v>
      </c>
      <c r="T26" s="13">
        <f t="shared" si="8"/>
        <v>480</v>
      </c>
    </row>
    <row r="27" spans="1:20" ht="12.75">
      <c r="A27" s="4" t="s">
        <v>218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67">
        <f t="shared" si="2"/>
        <v>0</v>
      </c>
      <c r="I27" s="11">
        <v>0</v>
      </c>
      <c r="J27" s="12">
        <v>2</v>
      </c>
      <c r="K27" s="11">
        <v>2</v>
      </c>
      <c r="L27" s="12">
        <v>5</v>
      </c>
      <c r="M27" s="11">
        <v>0</v>
      </c>
      <c r="N27" s="12">
        <v>0</v>
      </c>
      <c r="O27" s="11">
        <f t="shared" si="3"/>
        <v>2</v>
      </c>
      <c r="P27" s="13">
        <f t="shared" si="4"/>
        <v>7</v>
      </c>
      <c r="Q27" s="67">
        <f t="shared" si="5"/>
        <v>9</v>
      </c>
      <c r="R27" s="11">
        <f t="shared" si="6"/>
        <v>2</v>
      </c>
      <c r="S27" s="12">
        <f t="shared" si="7"/>
        <v>7</v>
      </c>
      <c r="T27" s="13">
        <f t="shared" si="8"/>
        <v>9</v>
      </c>
    </row>
    <row r="28" spans="1:20" ht="12.75">
      <c r="A28" s="4" t="s">
        <v>219</v>
      </c>
      <c r="B28" s="11">
        <v>261</v>
      </c>
      <c r="C28" s="12">
        <v>126</v>
      </c>
      <c r="D28" s="11">
        <v>204</v>
      </c>
      <c r="E28" s="12">
        <v>90</v>
      </c>
      <c r="F28" s="11">
        <f t="shared" si="0"/>
        <v>465</v>
      </c>
      <c r="G28" s="13">
        <f t="shared" si="1"/>
        <v>216</v>
      </c>
      <c r="H28" s="67">
        <f t="shared" si="2"/>
        <v>681</v>
      </c>
      <c r="I28" s="11">
        <v>180</v>
      </c>
      <c r="J28" s="12">
        <v>70</v>
      </c>
      <c r="K28" s="11">
        <v>151</v>
      </c>
      <c r="L28" s="12">
        <v>57</v>
      </c>
      <c r="M28" s="11">
        <v>0</v>
      </c>
      <c r="N28" s="12">
        <v>0</v>
      </c>
      <c r="O28" s="11">
        <f t="shared" si="3"/>
        <v>331</v>
      </c>
      <c r="P28" s="13">
        <f t="shared" si="4"/>
        <v>127</v>
      </c>
      <c r="Q28" s="67">
        <f t="shared" si="5"/>
        <v>458</v>
      </c>
      <c r="R28" s="11">
        <f t="shared" si="6"/>
        <v>796</v>
      </c>
      <c r="S28" s="12">
        <f t="shared" si="7"/>
        <v>343</v>
      </c>
      <c r="T28" s="13">
        <f t="shared" si="8"/>
        <v>1139</v>
      </c>
    </row>
    <row r="29" spans="1:20" ht="12.75">
      <c r="A29" s="4" t="s">
        <v>220</v>
      </c>
      <c r="B29" s="11">
        <v>1054</v>
      </c>
      <c r="C29" s="12">
        <v>818</v>
      </c>
      <c r="D29" s="11">
        <v>827</v>
      </c>
      <c r="E29" s="12">
        <v>618</v>
      </c>
      <c r="F29" s="11">
        <f t="shared" si="0"/>
        <v>1881</v>
      </c>
      <c r="G29" s="13">
        <f t="shared" si="1"/>
        <v>1436</v>
      </c>
      <c r="H29" s="67">
        <f t="shared" si="2"/>
        <v>3317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67">
        <f t="shared" si="5"/>
        <v>0</v>
      </c>
      <c r="R29" s="11">
        <f t="shared" si="6"/>
        <v>1881</v>
      </c>
      <c r="S29" s="12">
        <f t="shared" si="7"/>
        <v>1436</v>
      </c>
      <c r="T29" s="13">
        <f t="shared" si="8"/>
        <v>3317</v>
      </c>
    </row>
    <row r="30" spans="1:20" ht="12.75">
      <c r="A30" s="4" t="s">
        <v>221</v>
      </c>
      <c r="B30" s="11">
        <v>30</v>
      </c>
      <c r="C30" s="12">
        <v>13</v>
      </c>
      <c r="D30" s="11">
        <v>28</v>
      </c>
      <c r="E30" s="12">
        <v>18</v>
      </c>
      <c r="F30" s="11">
        <f t="shared" si="0"/>
        <v>58</v>
      </c>
      <c r="G30" s="13">
        <f t="shared" si="1"/>
        <v>31</v>
      </c>
      <c r="H30" s="67">
        <f t="shared" si="2"/>
        <v>89</v>
      </c>
      <c r="I30" s="11">
        <v>12</v>
      </c>
      <c r="J30" s="12">
        <v>3</v>
      </c>
      <c r="K30" s="11">
        <v>9</v>
      </c>
      <c r="L30" s="12">
        <v>6</v>
      </c>
      <c r="M30" s="11">
        <v>0</v>
      </c>
      <c r="N30" s="12">
        <v>0</v>
      </c>
      <c r="O30" s="11">
        <f t="shared" si="3"/>
        <v>21</v>
      </c>
      <c r="P30" s="13">
        <f t="shared" si="4"/>
        <v>9</v>
      </c>
      <c r="Q30" s="67">
        <f t="shared" si="5"/>
        <v>30</v>
      </c>
      <c r="R30" s="11">
        <f t="shared" si="6"/>
        <v>79</v>
      </c>
      <c r="S30" s="12">
        <f t="shared" si="7"/>
        <v>40</v>
      </c>
      <c r="T30" s="13">
        <f t="shared" si="8"/>
        <v>119</v>
      </c>
    </row>
    <row r="31" spans="1:20" ht="12.75">
      <c r="A31" s="4" t="s">
        <v>222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67">
        <f t="shared" si="2"/>
        <v>0</v>
      </c>
      <c r="I31" s="11">
        <v>478</v>
      </c>
      <c r="J31" s="12">
        <v>339</v>
      </c>
      <c r="K31" s="11">
        <v>405</v>
      </c>
      <c r="L31" s="12">
        <v>322</v>
      </c>
      <c r="M31" s="11">
        <v>0</v>
      </c>
      <c r="N31" s="12">
        <v>0</v>
      </c>
      <c r="O31" s="11">
        <f t="shared" si="3"/>
        <v>883</v>
      </c>
      <c r="P31" s="13">
        <f t="shared" si="4"/>
        <v>661</v>
      </c>
      <c r="Q31" s="67">
        <f t="shared" si="5"/>
        <v>1544</v>
      </c>
      <c r="R31" s="11">
        <f t="shared" si="6"/>
        <v>883</v>
      </c>
      <c r="S31" s="12">
        <f t="shared" si="7"/>
        <v>661</v>
      </c>
      <c r="T31" s="13">
        <f t="shared" si="8"/>
        <v>1544</v>
      </c>
    </row>
    <row r="32" spans="1:20" ht="12.75">
      <c r="A32" s="4" t="s">
        <v>223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67">
        <f t="shared" si="2"/>
        <v>0</v>
      </c>
      <c r="I32" s="11">
        <v>3</v>
      </c>
      <c r="J32" s="12">
        <v>4</v>
      </c>
      <c r="K32" s="11">
        <v>1</v>
      </c>
      <c r="L32" s="12">
        <v>5</v>
      </c>
      <c r="M32" s="11">
        <v>0</v>
      </c>
      <c r="N32" s="12">
        <v>0</v>
      </c>
      <c r="O32" s="11">
        <f t="shared" si="3"/>
        <v>4</v>
      </c>
      <c r="P32" s="13">
        <f t="shared" si="4"/>
        <v>9</v>
      </c>
      <c r="Q32" s="67">
        <f t="shared" si="5"/>
        <v>13</v>
      </c>
      <c r="R32" s="11">
        <f t="shared" si="6"/>
        <v>4</v>
      </c>
      <c r="S32" s="12">
        <f t="shared" si="7"/>
        <v>9</v>
      </c>
      <c r="T32" s="13">
        <f t="shared" si="8"/>
        <v>13</v>
      </c>
    </row>
    <row r="33" spans="1:20" s="21" customFormat="1" ht="12.75">
      <c r="A33" s="16" t="s">
        <v>27</v>
      </c>
      <c r="B33" s="17">
        <f>SUM(B10:B32)</f>
        <v>2944</v>
      </c>
      <c r="C33" s="18">
        <f aca="true" t="shared" si="9" ref="C33:T33">SUM(C10:C32)</f>
        <v>3388</v>
      </c>
      <c r="D33" s="17">
        <f t="shared" si="9"/>
        <v>2431</v>
      </c>
      <c r="E33" s="18">
        <f t="shared" si="9"/>
        <v>2817</v>
      </c>
      <c r="F33" s="17">
        <f t="shared" si="9"/>
        <v>5375</v>
      </c>
      <c r="G33" s="18">
        <f t="shared" si="9"/>
        <v>6205</v>
      </c>
      <c r="H33" s="68">
        <f t="shared" si="9"/>
        <v>11580</v>
      </c>
      <c r="I33" s="17">
        <f t="shared" si="9"/>
        <v>2143</v>
      </c>
      <c r="J33" s="18">
        <f t="shared" si="9"/>
        <v>2616</v>
      </c>
      <c r="K33" s="17">
        <f t="shared" si="9"/>
        <v>1880</v>
      </c>
      <c r="L33" s="18">
        <f t="shared" si="9"/>
        <v>2324</v>
      </c>
      <c r="M33" s="17">
        <f t="shared" si="9"/>
        <v>24</v>
      </c>
      <c r="N33" s="18">
        <f t="shared" si="9"/>
        <v>25</v>
      </c>
      <c r="O33" s="17">
        <f t="shared" si="9"/>
        <v>4047</v>
      </c>
      <c r="P33" s="18">
        <f t="shared" si="9"/>
        <v>4965</v>
      </c>
      <c r="Q33" s="68">
        <f t="shared" si="9"/>
        <v>9012</v>
      </c>
      <c r="R33" s="17">
        <f t="shared" si="9"/>
        <v>9422</v>
      </c>
      <c r="S33" s="18">
        <f t="shared" si="9"/>
        <v>11170</v>
      </c>
      <c r="T33" s="18">
        <f t="shared" si="9"/>
        <v>20592</v>
      </c>
    </row>
    <row r="45" spans="9:10" ht="12.75">
      <c r="I45" s="93"/>
      <c r="J45" s="93"/>
    </row>
    <row r="46" spans="9:13" ht="12.75">
      <c r="I46" s="93"/>
      <c r="J46" s="93"/>
      <c r="K46" s="93"/>
      <c r="L46" s="93"/>
      <c r="M46" s="93"/>
    </row>
    <row r="47" spans="11:12" ht="12.75">
      <c r="K47" s="93"/>
      <c r="L47" s="93"/>
    </row>
    <row r="48" spans="11:12" ht="12.75">
      <c r="K48" s="93"/>
      <c r="L48" s="93"/>
    </row>
    <row r="49" spans="11:12" ht="12.75">
      <c r="K49" s="93"/>
      <c r="L49" s="93"/>
    </row>
    <row r="50" spans="8:13" ht="12.75">
      <c r="H50" s="93"/>
      <c r="I50" s="93"/>
      <c r="J50" s="93"/>
      <c r="K50" s="93"/>
      <c r="L50" s="93"/>
      <c r="M50" s="93"/>
    </row>
    <row r="51" spans="11:12" ht="12.75">
      <c r="K51" s="93"/>
      <c r="L51" s="93"/>
    </row>
    <row r="52" spans="11:12" ht="12.75">
      <c r="K52" s="93"/>
      <c r="L52" s="93"/>
    </row>
    <row r="53" spans="11:12" ht="12.75">
      <c r="K53" s="93"/>
      <c r="L53" s="93"/>
    </row>
    <row r="54" spans="11:12" ht="12.75">
      <c r="K54" s="93"/>
      <c r="L54" s="93"/>
    </row>
    <row r="55" spans="11:12" ht="12.75">
      <c r="K55" s="93"/>
      <c r="L55" s="93"/>
    </row>
    <row r="56" spans="8:13" ht="12.75">
      <c r="H56" s="93"/>
      <c r="I56" s="93"/>
      <c r="J56" s="93"/>
      <c r="K56" s="93"/>
      <c r="L56" s="93"/>
      <c r="M56" s="93"/>
    </row>
    <row r="57" spans="11:12" ht="12.75">
      <c r="K57" s="93"/>
      <c r="L57" s="93"/>
    </row>
    <row r="58" spans="11:12" ht="12.75">
      <c r="K58" s="93"/>
      <c r="L58" s="93"/>
    </row>
    <row r="59" spans="11:12" ht="12.75">
      <c r="K59" s="93"/>
      <c r="L59" s="93"/>
    </row>
    <row r="60" spans="11:12" ht="12.75">
      <c r="K60" s="93"/>
      <c r="L60" s="93"/>
    </row>
    <row r="61" spans="11:12" ht="12.75">
      <c r="K61" s="93"/>
      <c r="L61" s="93"/>
    </row>
    <row r="62" spans="11:12" ht="12.75">
      <c r="K62" s="93"/>
      <c r="L62" s="93"/>
    </row>
    <row r="63" spans="11:12" ht="12.75">
      <c r="K63" s="93"/>
      <c r="L63" s="93"/>
    </row>
    <row r="64" spans="8:13" ht="12.75">
      <c r="H64" s="93"/>
      <c r="I64" s="93"/>
      <c r="J64" s="93"/>
      <c r="K64" s="93"/>
      <c r="L64" s="93"/>
      <c r="M64" s="93"/>
    </row>
    <row r="65" spans="11:12" ht="12.75">
      <c r="K65" s="93"/>
      <c r="L65" s="93"/>
    </row>
    <row r="66" spans="11:12" ht="12.75">
      <c r="K66" s="93"/>
      <c r="L66" s="93"/>
    </row>
    <row r="67" spans="11:12" ht="12.75">
      <c r="K67" s="93"/>
      <c r="L67" s="93"/>
    </row>
  </sheetData>
  <sheetProtection/>
  <mergeCells count="13">
    <mergeCell ref="B7:H7"/>
    <mergeCell ref="O8:Q8"/>
    <mergeCell ref="I7:Q7"/>
    <mergeCell ref="I8:J8"/>
    <mergeCell ref="K8:L8"/>
    <mergeCell ref="M8:N8"/>
    <mergeCell ref="R7:T7"/>
    <mergeCell ref="A2:T2"/>
    <mergeCell ref="A3:T3"/>
    <mergeCell ref="A5:T5"/>
    <mergeCell ref="F8:H8"/>
    <mergeCell ref="D8:E8"/>
    <mergeCell ref="B8:C8"/>
  </mergeCell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1.140625" style="4" customWidth="1"/>
    <col min="2" max="7" width="7.8515625" style="0" customWidth="1"/>
    <col min="8" max="8" width="7.8515625" style="4" customWidth="1"/>
    <col min="9" max="18" width="7.8515625" style="0" customWidth="1"/>
    <col min="19" max="19" width="7.8515625" style="4" customWidth="1"/>
    <col min="20" max="21" width="7.8515625" style="0" customWidth="1"/>
    <col min="22" max="22" width="7.8515625" style="4" customWidth="1"/>
    <col min="23" max="44" width="7.851562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526</v>
      </c>
    </row>
    <row r="2" spans="1:22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2.75">
      <c r="A3" s="285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ht="12.75">
      <c r="A4" s="3"/>
    </row>
    <row r="5" spans="1:22" ht="12.75">
      <c r="A5" s="285" t="s">
        <v>77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</row>
    <row r="6" ht="13.5" thickBot="1"/>
    <row r="7" spans="1:22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4"/>
      <c r="R7" s="294"/>
      <c r="S7" s="295"/>
      <c r="T7" s="293" t="s">
        <v>30</v>
      </c>
      <c r="U7" s="294"/>
      <c r="V7" s="294"/>
    </row>
    <row r="8" spans="2:22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8"/>
      <c r="O8" s="287" t="s">
        <v>117</v>
      </c>
      <c r="P8" s="289"/>
      <c r="Q8" s="287" t="s">
        <v>27</v>
      </c>
      <c r="R8" s="288"/>
      <c r="S8" s="289"/>
      <c r="T8" s="49"/>
      <c r="U8" s="52"/>
      <c r="V8" s="53"/>
    </row>
    <row r="9" spans="1:22" s="56" customFormat="1" ht="12.75">
      <c r="A9" s="77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224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4">SUM(B10,D10)</f>
        <v>0</v>
      </c>
      <c r="G10" s="70">
        <f aca="true" t="shared" si="1" ref="G10:G24">SUM(C10,E10)</f>
        <v>0</v>
      </c>
      <c r="H10" s="70">
        <f aca="true" t="shared" si="2" ref="H10:H24">SUM(F10:G10)</f>
        <v>0</v>
      </c>
      <c r="I10" s="9">
        <v>3</v>
      </c>
      <c r="J10" s="10">
        <v>6</v>
      </c>
      <c r="K10" s="9">
        <v>4</v>
      </c>
      <c r="L10" s="10">
        <v>3</v>
      </c>
      <c r="M10" s="87">
        <v>0</v>
      </c>
      <c r="N10" s="123">
        <v>0</v>
      </c>
      <c r="O10" s="87">
        <v>0</v>
      </c>
      <c r="P10" s="88">
        <v>0</v>
      </c>
      <c r="Q10" s="69">
        <f>SUM(I10,K10,M10,O10)</f>
        <v>7</v>
      </c>
      <c r="R10" s="70">
        <f>SUM(J10,L10,N10,P10)</f>
        <v>9</v>
      </c>
      <c r="S10" s="70">
        <f>SUM(Q10:R10)</f>
        <v>16</v>
      </c>
      <c r="T10" s="69">
        <f>SUM(Q10,F10)</f>
        <v>7</v>
      </c>
      <c r="U10" s="70">
        <f>SUM(R10,G10)</f>
        <v>9</v>
      </c>
      <c r="V10" s="70">
        <f>SUM(S10,H10)</f>
        <v>16</v>
      </c>
    </row>
    <row r="11" spans="1:22" ht="12.75">
      <c r="A11" s="4" t="s">
        <v>225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1</v>
      </c>
      <c r="J11" s="12">
        <v>8</v>
      </c>
      <c r="K11" s="11">
        <v>3</v>
      </c>
      <c r="L11" s="12">
        <v>5</v>
      </c>
      <c r="M11" s="89">
        <v>0</v>
      </c>
      <c r="N11" s="96">
        <v>0</v>
      </c>
      <c r="O11" s="89">
        <v>0</v>
      </c>
      <c r="P11" s="90">
        <v>0</v>
      </c>
      <c r="Q11" s="11">
        <f aca="true" t="shared" si="3" ref="Q11:Q24">SUM(I11,K11,M11,O11)</f>
        <v>4</v>
      </c>
      <c r="R11" s="12">
        <f aca="true" t="shared" si="4" ref="R11:R24">SUM(J11,L11,N11,P11)</f>
        <v>13</v>
      </c>
      <c r="S11" s="13">
        <f aca="true" t="shared" si="5" ref="S11:S24">SUM(Q11:R11)</f>
        <v>17</v>
      </c>
      <c r="T11" s="11">
        <f aca="true" t="shared" si="6" ref="T11:T25">SUM(Q11,F11)</f>
        <v>4</v>
      </c>
      <c r="U11" s="12">
        <f aca="true" t="shared" si="7" ref="U11:U25">SUM(R11,G11)</f>
        <v>13</v>
      </c>
      <c r="V11" s="13">
        <f aca="true" t="shared" si="8" ref="V11:V25">SUM(S11,H11)</f>
        <v>17</v>
      </c>
    </row>
    <row r="12" spans="1:22" ht="12.75">
      <c r="A12" s="4" t="s">
        <v>226</v>
      </c>
      <c r="B12" s="11">
        <v>4</v>
      </c>
      <c r="C12" s="12">
        <v>7</v>
      </c>
      <c r="D12" s="11">
        <v>5</v>
      </c>
      <c r="E12" s="12">
        <v>12</v>
      </c>
      <c r="F12" s="11">
        <f t="shared" si="0"/>
        <v>9</v>
      </c>
      <c r="G12" s="12">
        <f t="shared" si="1"/>
        <v>19</v>
      </c>
      <c r="H12" s="13">
        <f t="shared" si="2"/>
        <v>28</v>
      </c>
      <c r="I12" s="11">
        <v>8</v>
      </c>
      <c r="J12" s="12">
        <v>19</v>
      </c>
      <c r="K12" s="11">
        <v>2</v>
      </c>
      <c r="L12" s="12">
        <v>14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10</v>
      </c>
      <c r="R12" s="12">
        <f t="shared" si="4"/>
        <v>33</v>
      </c>
      <c r="S12" s="13">
        <f t="shared" si="5"/>
        <v>43</v>
      </c>
      <c r="T12" s="11">
        <f t="shared" si="6"/>
        <v>19</v>
      </c>
      <c r="U12" s="12">
        <f t="shared" si="7"/>
        <v>52</v>
      </c>
      <c r="V12" s="13">
        <f t="shared" si="8"/>
        <v>71</v>
      </c>
    </row>
    <row r="13" spans="1:22" ht="12.75">
      <c r="A13" s="4" t="s">
        <v>227</v>
      </c>
      <c r="B13" s="11">
        <v>12</v>
      </c>
      <c r="C13" s="12">
        <v>17</v>
      </c>
      <c r="D13" s="11">
        <v>15</v>
      </c>
      <c r="E13" s="12">
        <v>14</v>
      </c>
      <c r="F13" s="11">
        <f t="shared" si="0"/>
        <v>27</v>
      </c>
      <c r="G13" s="12">
        <f t="shared" si="1"/>
        <v>31</v>
      </c>
      <c r="H13" s="13">
        <f t="shared" si="2"/>
        <v>58</v>
      </c>
      <c r="I13" s="11">
        <v>6</v>
      </c>
      <c r="J13" s="12">
        <v>18</v>
      </c>
      <c r="K13" s="11">
        <v>6</v>
      </c>
      <c r="L13" s="12">
        <v>21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12</v>
      </c>
      <c r="R13" s="12">
        <f t="shared" si="4"/>
        <v>39</v>
      </c>
      <c r="S13" s="13">
        <f t="shared" si="5"/>
        <v>51</v>
      </c>
      <c r="T13" s="11">
        <f t="shared" si="6"/>
        <v>39</v>
      </c>
      <c r="U13" s="12">
        <f t="shared" si="7"/>
        <v>70</v>
      </c>
      <c r="V13" s="13">
        <f t="shared" si="8"/>
        <v>109</v>
      </c>
    </row>
    <row r="14" spans="1:22" ht="12.75">
      <c r="A14" s="4" t="s">
        <v>228</v>
      </c>
      <c r="B14" s="11">
        <v>41</v>
      </c>
      <c r="C14" s="12">
        <v>49</v>
      </c>
      <c r="D14" s="11">
        <v>48</v>
      </c>
      <c r="E14" s="12">
        <v>73</v>
      </c>
      <c r="F14" s="11">
        <f t="shared" si="0"/>
        <v>89</v>
      </c>
      <c r="G14" s="12">
        <f t="shared" si="1"/>
        <v>122</v>
      </c>
      <c r="H14" s="13">
        <f t="shared" si="2"/>
        <v>211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89</v>
      </c>
      <c r="U14" s="12">
        <f t="shared" si="7"/>
        <v>122</v>
      </c>
      <c r="V14" s="13">
        <f t="shared" si="8"/>
        <v>211</v>
      </c>
    </row>
    <row r="15" spans="1:22" ht="12.75">
      <c r="A15" s="4" t="s">
        <v>229</v>
      </c>
      <c r="B15" s="11">
        <v>8</v>
      </c>
      <c r="C15" s="12">
        <v>20</v>
      </c>
      <c r="D15" s="11">
        <v>11</v>
      </c>
      <c r="E15" s="12">
        <v>21</v>
      </c>
      <c r="F15" s="11">
        <f t="shared" si="0"/>
        <v>19</v>
      </c>
      <c r="G15" s="12">
        <f t="shared" si="1"/>
        <v>41</v>
      </c>
      <c r="H15" s="13">
        <f t="shared" si="2"/>
        <v>60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0">
        <v>0</v>
      </c>
      <c r="Q15" s="11">
        <f t="shared" si="3"/>
        <v>0</v>
      </c>
      <c r="R15" s="12">
        <f t="shared" si="4"/>
        <v>0</v>
      </c>
      <c r="S15" s="13">
        <f t="shared" si="5"/>
        <v>0</v>
      </c>
      <c r="T15" s="11">
        <f t="shared" si="6"/>
        <v>19</v>
      </c>
      <c r="U15" s="12">
        <f t="shared" si="7"/>
        <v>41</v>
      </c>
      <c r="V15" s="13">
        <f t="shared" si="8"/>
        <v>60</v>
      </c>
    </row>
    <row r="16" spans="1:22" ht="12.75">
      <c r="A16" s="4" t="s">
        <v>230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8</v>
      </c>
      <c r="J16" s="12">
        <v>16</v>
      </c>
      <c r="K16" s="11">
        <v>8</v>
      </c>
      <c r="L16" s="12">
        <v>11</v>
      </c>
      <c r="M16" s="89">
        <v>0</v>
      </c>
      <c r="N16" s="96">
        <v>0</v>
      </c>
      <c r="O16" s="89">
        <v>0</v>
      </c>
      <c r="P16" s="90">
        <v>0</v>
      </c>
      <c r="Q16" s="11">
        <f t="shared" si="3"/>
        <v>16</v>
      </c>
      <c r="R16" s="12">
        <f t="shared" si="4"/>
        <v>27</v>
      </c>
      <c r="S16" s="13">
        <f t="shared" si="5"/>
        <v>43</v>
      </c>
      <c r="T16" s="11">
        <f t="shared" si="6"/>
        <v>16</v>
      </c>
      <c r="U16" s="12">
        <f t="shared" si="7"/>
        <v>27</v>
      </c>
      <c r="V16" s="13">
        <f t="shared" si="8"/>
        <v>43</v>
      </c>
    </row>
    <row r="17" spans="1:22" ht="12.75">
      <c r="A17" s="4" t="s">
        <v>231</v>
      </c>
      <c r="B17" s="11">
        <v>0</v>
      </c>
      <c r="C17" s="12">
        <v>0</v>
      </c>
      <c r="D17" s="11">
        <v>0</v>
      </c>
      <c r="E17" s="12">
        <v>0</v>
      </c>
      <c r="F17" s="11">
        <f aca="true" t="shared" si="9" ref="F17:G19">SUM(B17,D17)</f>
        <v>0</v>
      </c>
      <c r="G17" s="12">
        <f t="shared" si="9"/>
        <v>0</v>
      </c>
      <c r="H17" s="13">
        <f>SUM(F17:G17)</f>
        <v>0</v>
      </c>
      <c r="I17" s="11">
        <v>0</v>
      </c>
      <c r="J17" s="12">
        <v>0</v>
      </c>
      <c r="K17" s="11">
        <v>0</v>
      </c>
      <c r="L17" s="12">
        <v>0</v>
      </c>
      <c r="M17" s="89">
        <v>6</v>
      </c>
      <c r="N17" s="78">
        <v>21</v>
      </c>
      <c r="O17" s="89">
        <v>0</v>
      </c>
      <c r="P17" s="90">
        <v>0</v>
      </c>
      <c r="Q17" s="11">
        <f aca="true" t="shared" si="10" ref="Q17:R19">SUM(I17,K17,M17,O17)</f>
        <v>6</v>
      </c>
      <c r="R17" s="12">
        <f t="shared" si="10"/>
        <v>21</v>
      </c>
      <c r="S17" s="13">
        <f>SUM(Q17:R17)</f>
        <v>27</v>
      </c>
      <c r="T17" s="11">
        <f aca="true" t="shared" si="11" ref="T17:V19">SUM(Q17,F17)</f>
        <v>6</v>
      </c>
      <c r="U17" s="12">
        <f t="shared" si="11"/>
        <v>21</v>
      </c>
      <c r="V17" s="13">
        <f t="shared" si="11"/>
        <v>27</v>
      </c>
    </row>
    <row r="18" spans="1:22" ht="12.75">
      <c r="A18" s="4" t="s">
        <v>232</v>
      </c>
      <c r="B18" s="11">
        <v>0</v>
      </c>
      <c r="C18" s="12">
        <v>0</v>
      </c>
      <c r="D18" s="11">
        <v>0</v>
      </c>
      <c r="E18" s="12">
        <v>0</v>
      </c>
      <c r="F18" s="11">
        <f t="shared" si="9"/>
        <v>0</v>
      </c>
      <c r="G18" s="12">
        <f t="shared" si="9"/>
        <v>0</v>
      </c>
      <c r="H18" s="13">
        <f>SUM(F18:G18)</f>
        <v>0</v>
      </c>
      <c r="I18" s="11">
        <v>0</v>
      </c>
      <c r="J18" s="12">
        <v>0</v>
      </c>
      <c r="K18" s="11">
        <v>0</v>
      </c>
      <c r="L18" s="12">
        <v>0</v>
      </c>
      <c r="M18" s="89">
        <v>24</v>
      </c>
      <c r="N18" s="78">
        <v>26</v>
      </c>
      <c r="O18" s="89">
        <v>0</v>
      </c>
      <c r="P18" s="90">
        <v>0</v>
      </c>
      <c r="Q18" s="11">
        <f t="shared" si="10"/>
        <v>24</v>
      </c>
      <c r="R18" s="12">
        <f t="shared" si="10"/>
        <v>26</v>
      </c>
      <c r="S18" s="13">
        <f>SUM(Q18:R18)</f>
        <v>50</v>
      </c>
      <c r="T18" s="11">
        <f t="shared" si="11"/>
        <v>24</v>
      </c>
      <c r="U18" s="12">
        <f t="shared" si="11"/>
        <v>26</v>
      </c>
      <c r="V18" s="13">
        <f t="shared" si="11"/>
        <v>50</v>
      </c>
    </row>
    <row r="19" spans="1:22" ht="12.75">
      <c r="A19" s="4" t="s">
        <v>481</v>
      </c>
      <c r="B19" s="11">
        <v>0</v>
      </c>
      <c r="C19" s="12">
        <v>0</v>
      </c>
      <c r="D19" s="11">
        <v>0</v>
      </c>
      <c r="E19" s="12">
        <v>0</v>
      </c>
      <c r="F19" s="11">
        <f t="shared" si="9"/>
        <v>0</v>
      </c>
      <c r="G19" s="12">
        <f t="shared" si="9"/>
        <v>0</v>
      </c>
      <c r="H19" s="13">
        <f>SUM(F19:G19)</f>
        <v>0</v>
      </c>
      <c r="I19" s="11">
        <v>0</v>
      </c>
      <c r="J19" s="12">
        <v>0</v>
      </c>
      <c r="K19" s="11">
        <v>0</v>
      </c>
      <c r="L19" s="12">
        <v>0</v>
      </c>
      <c r="M19" s="89">
        <v>7</v>
      </c>
      <c r="N19" s="78">
        <v>5</v>
      </c>
      <c r="O19" s="89">
        <v>0</v>
      </c>
      <c r="P19" s="90">
        <v>0</v>
      </c>
      <c r="Q19" s="11">
        <f t="shared" si="10"/>
        <v>7</v>
      </c>
      <c r="R19" s="12">
        <f t="shared" si="10"/>
        <v>5</v>
      </c>
      <c r="S19" s="13">
        <f>SUM(Q19:R19)</f>
        <v>12</v>
      </c>
      <c r="T19" s="11">
        <f t="shared" si="11"/>
        <v>7</v>
      </c>
      <c r="U19" s="12">
        <f t="shared" si="11"/>
        <v>5</v>
      </c>
      <c r="V19" s="13">
        <f t="shared" si="11"/>
        <v>12</v>
      </c>
    </row>
    <row r="20" spans="1:22" ht="12.75">
      <c r="A20" s="4" t="s">
        <v>233</v>
      </c>
      <c r="B20" s="11">
        <v>6</v>
      </c>
      <c r="C20" s="12">
        <v>25</v>
      </c>
      <c r="D20" s="11">
        <v>3</v>
      </c>
      <c r="E20" s="12">
        <v>29</v>
      </c>
      <c r="F20" s="11">
        <f t="shared" si="0"/>
        <v>9</v>
      </c>
      <c r="G20" s="12">
        <f t="shared" si="1"/>
        <v>54</v>
      </c>
      <c r="H20" s="13">
        <f t="shared" si="2"/>
        <v>63</v>
      </c>
      <c r="I20" s="11">
        <v>7</v>
      </c>
      <c r="J20" s="12">
        <v>29</v>
      </c>
      <c r="K20" s="11">
        <v>2</v>
      </c>
      <c r="L20" s="12">
        <v>29</v>
      </c>
      <c r="M20" s="89">
        <v>0</v>
      </c>
      <c r="N20" s="90">
        <v>0</v>
      </c>
      <c r="O20" s="89">
        <v>0</v>
      </c>
      <c r="P20" s="90">
        <v>0</v>
      </c>
      <c r="Q20" s="11">
        <f t="shared" si="3"/>
        <v>9</v>
      </c>
      <c r="R20" s="12">
        <f t="shared" si="4"/>
        <v>58</v>
      </c>
      <c r="S20" s="13">
        <f t="shared" si="5"/>
        <v>67</v>
      </c>
      <c r="T20" s="11">
        <f t="shared" si="6"/>
        <v>18</v>
      </c>
      <c r="U20" s="12">
        <f t="shared" si="7"/>
        <v>112</v>
      </c>
      <c r="V20" s="13">
        <f t="shared" si="8"/>
        <v>130</v>
      </c>
    </row>
    <row r="21" spans="1:22" ht="12.75">
      <c r="A21" s="4" t="s">
        <v>236</v>
      </c>
      <c r="B21" s="11">
        <v>36</v>
      </c>
      <c r="C21" s="12">
        <v>17</v>
      </c>
      <c r="D21" s="11">
        <v>40</v>
      </c>
      <c r="E21" s="12">
        <v>34</v>
      </c>
      <c r="F21" s="11">
        <f t="shared" si="0"/>
        <v>76</v>
      </c>
      <c r="G21" s="12">
        <f t="shared" si="1"/>
        <v>51</v>
      </c>
      <c r="H21" s="13">
        <f t="shared" si="2"/>
        <v>127</v>
      </c>
      <c r="I21" s="11">
        <v>64</v>
      </c>
      <c r="J21" s="12">
        <v>33</v>
      </c>
      <c r="K21" s="11">
        <v>42</v>
      </c>
      <c r="L21" s="12">
        <v>21</v>
      </c>
      <c r="M21" s="89">
        <v>0</v>
      </c>
      <c r="N21" s="90">
        <v>0</v>
      </c>
      <c r="O21" s="89">
        <v>0</v>
      </c>
      <c r="P21" s="90">
        <v>0</v>
      </c>
      <c r="Q21" s="11">
        <f t="shared" si="3"/>
        <v>106</v>
      </c>
      <c r="R21" s="12">
        <f t="shared" si="4"/>
        <v>54</v>
      </c>
      <c r="S21" s="13">
        <f t="shared" si="5"/>
        <v>160</v>
      </c>
      <c r="T21" s="11">
        <f t="shared" si="6"/>
        <v>182</v>
      </c>
      <c r="U21" s="12">
        <f t="shared" si="7"/>
        <v>105</v>
      </c>
      <c r="V21" s="13">
        <f t="shared" si="8"/>
        <v>287</v>
      </c>
    </row>
    <row r="22" spans="1:22" ht="12.75">
      <c r="A22" s="4" t="s">
        <v>238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42</v>
      </c>
      <c r="J22" s="12">
        <v>30</v>
      </c>
      <c r="K22" s="11">
        <v>24</v>
      </c>
      <c r="L22" s="12">
        <v>22</v>
      </c>
      <c r="M22" s="89">
        <v>0</v>
      </c>
      <c r="N22" s="96">
        <v>0</v>
      </c>
      <c r="O22" s="89">
        <v>0</v>
      </c>
      <c r="P22" s="90">
        <v>0</v>
      </c>
      <c r="Q22" s="11">
        <f t="shared" si="3"/>
        <v>66</v>
      </c>
      <c r="R22" s="12">
        <f t="shared" si="4"/>
        <v>52</v>
      </c>
      <c r="S22" s="13">
        <f t="shared" si="5"/>
        <v>118</v>
      </c>
      <c r="T22" s="11">
        <f t="shared" si="6"/>
        <v>66</v>
      </c>
      <c r="U22" s="12">
        <f t="shared" si="7"/>
        <v>52</v>
      </c>
      <c r="V22" s="13">
        <f t="shared" si="8"/>
        <v>118</v>
      </c>
    </row>
    <row r="23" spans="1:22" ht="12.75">
      <c r="A23" s="4" t="s">
        <v>239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12</v>
      </c>
      <c r="J23" s="12">
        <v>29</v>
      </c>
      <c r="K23" s="11">
        <v>6</v>
      </c>
      <c r="L23" s="12">
        <v>15</v>
      </c>
      <c r="M23" s="89">
        <v>0</v>
      </c>
      <c r="N23" s="96">
        <v>0</v>
      </c>
      <c r="O23" s="89">
        <v>0</v>
      </c>
      <c r="P23" s="90">
        <v>0</v>
      </c>
      <c r="Q23" s="11">
        <f t="shared" si="3"/>
        <v>18</v>
      </c>
      <c r="R23" s="12">
        <f t="shared" si="4"/>
        <v>44</v>
      </c>
      <c r="S23" s="13">
        <f t="shared" si="5"/>
        <v>62</v>
      </c>
      <c r="T23" s="11">
        <f t="shared" si="6"/>
        <v>18</v>
      </c>
      <c r="U23" s="12">
        <f t="shared" si="7"/>
        <v>44</v>
      </c>
      <c r="V23" s="13">
        <f t="shared" si="8"/>
        <v>62</v>
      </c>
    </row>
    <row r="24" spans="1:22" ht="12.75">
      <c r="A24" s="4" t="s">
        <v>240</v>
      </c>
      <c r="B24" s="11">
        <v>23</v>
      </c>
      <c r="C24" s="12">
        <v>37</v>
      </c>
      <c r="D24" s="11">
        <v>12</v>
      </c>
      <c r="E24" s="12">
        <v>32</v>
      </c>
      <c r="F24" s="11">
        <f t="shared" si="0"/>
        <v>35</v>
      </c>
      <c r="G24" s="12">
        <f t="shared" si="1"/>
        <v>69</v>
      </c>
      <c r="H24" s="13">
        <f t="shared" si="2"/>
        <v>104</v>
      </c>
      <c r="I24" s="11">
        <v>10</v>
      </c>
      <c r="J24" s="12">
        <v>32</v>
      </c>
      <c r="K24" s="11">
        <v>15</v>
      </c>
      <c r="L24" s="12">
        <v>26</v>
      </c>
      <c r="M24" s="89">
        <v>0</v>
      </c>
      <c r="N24" s="96">
        <v>0</v>
      </c>
      <c r="O24" s="89">
        <v>0</v>
      </c>
      <c r="P24" s="90">
        <v>0</v>
      </c>
      <c r="Q24" s="11">
        <f t="shared" si="3"/>
        <v>25</v>
      </c>
      <c r="R24" s="12">
        <f t="shared" si="4"/>
        <v>58</v>
      </c>
      <c r="S24" s="13">
        <f t="shared" si="5"/>
        <v>83</v>
      </c>
      <c r="T24" s="11">
        <f t="shared" si="6"/>
        <v>60</v>
      </c>
      <c r="U24" s="12">
        <f t="shared" si="7"/>
        <v>127</v>
      </c>
      <c r="V24" s="13">
        <f t="shared" si="8"/>
        <v>187</v>
      </c>
    </row>
    <row r="25" spans="1:22" s="21" customFormat="1" ht="12.75">
      <c r="A25" s="16" t="s">
        <v>27</v>
      </c>
      <c r="B25" s="17">
        <f aca="true" t="shared" si="12" ref="B25:S25">SUM(B10:B24)</f>
        <v>130</v>
      </c>
      <c r="C25" s="18">
        <f t="shared" si="12"/>
        <v>172</v>
      </c>
      <c r="D25" s="17">
        <f t="shared" si="12"/>
        <v>134</v>
      </c>
      <c r="E25" s="18">
        <f t="shared" si="12"/>
        <v>215</v>
      </c>
      <c r="F25" s="17">
        <f t="shared" si="12"/>
        <v>264</v>
      </c>
      <c r="G25" s="18">
        <f t="shared" si="12"/>
        <v>387</v>
      </c>
      <c r="H25" s="18">
        <f t="shared" si="12"/>
        <v>651</v>
      </c>
      <c r="I25" s="17">
        <f t="shared" si="12"/>
        <v>161</v>
      </c>
      <c r="J25" s="18">
        <f t="shared" si="12"/>
        <v>220</v>
      </c>
      <c r="K25" s="17">
        <f t="shared" si="12"/>
        <v>112</v>
      </c>
      <c r="L25" s="18">
        <f t="shared" si="12"/>
        <v>167</v>
      </c>
      <c r="M25" s="94">
        <f t="shared" si="12"/>
        <v>37</v>
      </c>
      <c r="N25" s="102">
        <f t="shared" si="12"/>
        <v>52</v>
      </c>
      <c r="O25" s="94">
        <f t="shared" si="12"/>
        <v>0</v>
      </c>
      <c r="P25" s="95">
        <f t="shared" si="12"/>
        <v>0</v>
      </c>
      <c r="Q25" s="17">
        <f t="shared" si="12"/>
        <v>310</v>
      </c>
      <c r="R25" s="18">
        <f t="shared" si="12"/>
        <v>439</v>
      </c>
      <c r="S25" s="18">
        <f t="shared" si="12"/>
        <v>749</v>
      </c>
      <c r="T25" s="17">
        <f t="shared" si="6"/>
        <v>574</v>
      </c>
      <c r="U25" s="18">
        <f t="shared" si="7"/>
        <v>826</v>
      </c>
      <c r="V25" s="18">
        <f t="shared" si="8"/>
        <v>1400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">
      <selection activeCell="A89" sqref="A89"/>
    </sheetView>
  </sheetViews>
  <sheetFormatPr defaultColWidth="9.140625" defaultRowHeight="12.75"/>
  <cols>
    <col min="1" max="1" width="36.851562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21" width="9.57421875" style="0" customWidth="1"/>
    <col min="22" max="22" width="9.2812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117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242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5</v>
      </c>
      <c r="N10" s="10">
        <v>0</v>
      </c>
      <c r="O10" s="69">
        <f>SUM(M10,K10,I10)</f>
        <v>5</v>
      </c>
      <c r="P10" s="70">
        <f>SUM(N10,L10,J10)</f>
        <v>0</v>
      </c>
      <c r="Q10" s="70">
        <f>SUM(O10:P10)</f>
        <v>5</v>
      </c>
      <c r="R10" s="69">
        <f>SUM(O10,F10)</f>
        <v>5</v>
      </c>
      <c r="S10" s="70">
        <f>SUM(P10,G10)</f>
        <v>0</v>
      </c>
      <c r="T10" s="70">
        <f>SUM(Q10,H10)</f>
        <v>5</v>
      </c>
    </row>
    <row r="11" spans="1:20" ht="12.75">
      <c r="A11" s="4" t="s">
        <v>243</v>
      </c>
      <c r="B11" s="11">
        <v>0</v>
      </c>
      <c r="C11" s="12">
        <v>0</v>
      </c>
      <c r="D11" s="11">
        <v>0</v>
      </c>
      <c r="E11" s="12">
        <v>0</v>
      </c>
      <c r="F11" s="11">
        <f aca="true" t="shared" si="0" ref="F11:F74">SUM(B11,D11)</f>
        <v>0</v>
      </c>
      <c r="G11" s="12">
        <f aca="true" t="shared" si="1" ref="G11:G74">SUM(C11,E11)</f>
        <v>0</v>
      </c>
      <c r="H11" s="13">
        <f aca="true" t="shared" si="2" ref="H11:H74">SUM(F11:G11)</f>
        <v>0</v>
      </c>
      <c r="I11" s="11">
        <v>0</v>
      </c>
      <c r="J11" s="12">
        <v>0</v>
      </c>
      <c r="K11" s="11">
        <v>0</v>
      </c>
      <c r="L11" s="12">
        <v>0</v>
      </c>
      <c r="M11" s="11">
        <v>28</v>
      </c>
      <c r="N11" s="12">
        <v>0</v>
      </c>
      <c r="O11" s="11">
        <f aca="true" t="shared" si="3" ref="O11:O74">SUM(M11,K11,I11)</f>
        <v>28</v>
      </c>
      <c r="P11" s="13">
        <f aca="true" t="shared" si="4" ref="P11:P74">SUM(N11,L11,J11)</f>
        <v>0</v>
      </c>
      <c r="Q11" s="67">
        <f aca="true" t="shared" si="5" ref="Q11:Q74">SUM(O11:P11)</f>
        <v>28</v>
      </c>
      <c r="R11" s="11">
        <f aca="true" t="shared" si="6" ref="R11:R74">SUM(O11,F11)</f>
        <v>28</v>
      </c>
      <c r="S11" s="12">
        <f aca="true" t="shared" si="7" ref="S11:S74">SUM(P11,G11)</f>
        <v>0</v>
      </c>
      <c r="T11" s="13">
        <f aca="true" t="shared" si="8" ref="T11:T74">SUM(Q11,H11)</f>
        <v>28</v>
      </c>
    </row>
    <row r="12" spans="1:20" ht="12.75">
      <c r="A12" s="4" t="s">
        <v>244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1</v>
      </c>
      <c r="N12" s="12">
        <v>7</v>
      </c>
      <c r="O12" s="11">
        <f t="shared" si="3"/>
        <v>1</v>
      </c>
      <c r="P12" s="13">
        <f t="shared" si="4"/>
        <v>7</v>
      </c>
      <c r="Q12" s="67">
        <f t="shared" si="5"/>
        <v>8</v>
      </c>
      <c r="R12" s="11">
        <f t="shared" si="6"/>
        <v>1</v>
      </c>
      <c r="S12" s="12">
        <f t="shared" si="7"/>
        <v>7</v>
      </c>
      <c r="T12" s="13">
        <f t="shared" si="8"/>
        <v>8</v>
      </c>
    </row>
    <row r="13" spans="1:20" ht="12.75">
      <c r="A13" s="4" t="s">
        <v>245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2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4</v>
      </c>
      <c r="N13" s="12">
        <v>31</v>
      </c>
      <c r="O13" s="11">
        <f t="shared" si="3"/>
        <v>4</v>
      </c>
      <c r="P13" s="13">
        <f t="shared" si="4"/>
        <v>31</v>
      </c>
      <c r="Q13" s="67">
        <f t="shared" si="5"/>
        <v>35</v>
      </c>
      <c r="R13" s="11">
        <f t="shared" si="6"/>
        <v>4</v>
      </c>
      <c r="S13" s="12">
        <f t="shared" si="7"/>
        <v>31</v>
      </c>
      <c r="T13" s="13">
        <f t="shared" si="8"/>
        <v>35</v>
      </c>
    </row>
    <row r="14" spans="1:20" ht="12.75">
      <c r="A14" s="4" t="s">
        <v>247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2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4</v>
      </c>
      <c r="N14" s="12">
        <v>0</v>
      </c>
      <c r="O14" s="11">
        <f t="shared" si="3"/>
        <v>4</v>
      </c>
      <c r="P14" s="13">
        <f t="shared" si="4"/>
        <v>0</v>
      </c>
      <c r="Q14" s="67">
        <f t="shared" si="5"/>
        <v>4</v>
      </c>
      <c r="R14" s="11">
        <f t="shared" si="6"/>
        <v>4</v>
      </c>
      <c r="S14" s="12">
        <f t="shared" si="7"/>
        <v>0</v>
      </c>
      <c r="T14" s="13">
        <f t="shared" si="8"/>
        <v>4</v>
      </c>
    </row>
    <row r="15" spans="1:20" ht="12.75">
      <c r="A15" s="4" t="s">
        <v>248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17</v>
      </c>
      <c r="J15" s="12">
        <v>0</v>
      </c>
      <c r="K15" s="11">
        <v>9</v>
      </c>
      <c r="L15" s="12">
        <v>0</v>
      </c>
      <c r="M15" s="11">
        <v>0</v>
      </c>
      <c r="N15" s="12">
        <v>0</v>
      </c>
      <c r="O15" s="11">
        <f t="shared" si="3"/>
        <v>26</v>
      </c>
      <c r="P15" s="13">
        <f t="shared" si="4"/>
        <v>0</v>
      </c>
      <c r="Q15" s="67">
        <f t="shared" si="5"/>
        <v>26</v>
      </c>
      <c r="R15" s="11">
        <f t="shared" si="6"/>
        <v>26</v>
      </c>
      <c r="S15" s="12">
        <f t="shared" si="7"/>
        <v>0</v>
      </c>
      <c r="T15" s="13">
        <f t="shared" si="8"/>
        <v>26</v>
      </c>
    </row>
    <row r="16" spans="1:20" ht="12.75">
      <c r="A16" s="4" t="s">
        <v>250</v>
      </c>
      <c r="B16" s="11">
        <v>0</v>
      </c>
      <c r="C16" s="12">
        <v>82</v>
      </c>
      <c r="D16" s="11">
        <v>0</v>
      </c>
      <c r="E16" s="12">
        <v>121</v>
      </c>
      <c r="F16" s="11">
        <f t="shared" si="0"/>
        <v>0</v>
      </c>
      <c r="G16" s="12">
        <f t="shared" si="1"/>
        <v>203</v>
      </c>
      <c r="H16" s="13">
        <f t="shared" si="2"/>
        <v>203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3"/>
        <v>0</v>
      </c>
      <c r="P16" s="13">
        <f t="shared" si="4"/>
        <v>0</v>
      </c>
      <c r="Q16" s="67">
        <f t="shared" si="5"/>
        <v>0</v>
      </c>
      <c r="R16" s="11">
        <f t="shared" si="6"/>
        <v>0</v>
      </c>
      <c r="S16" s="12">
        <f t="shared" si="7"/>
        <v>203</v>
      </c>
      <c r="T16" s="13">
        <f t="shared" si="8"/>
        <v>203</v>
      </c>
    </row>
    <row r="17" spans="1:20" ht="12.75">
      <c r="A17" s="4" t="s">
        <v>251</v>
      </c>
      <c r="B17" s="11">
        <v>9</v>
      </c>
      <c r="C17" s="12">
        <v>20</v>
      </c>
      <c r="D17" s="11">
        <v>27</v>
      </c>
      <c r="E17" s="12">
        <v>10</v>
      </c>
      <c r="F17" s="11">
        <f t="shared" si="0"/>
        <v>36</v>
      </c>
      <c r="G17" s="12">
        <f t="shared" si="1"/>
        <v>30</v>
      </c>
      <c r="H17" s="13">
        <f t="shared" si="2"/>
        <v>66</v>
      </c>
      <c r="I17" s="11">
        <v>19</v>
      </c>
      <c r="J17" s="12">
        <v>14</v>
      </c>
      <c r="K17" s="11">
        <v>12</v>
      </c>
      <c r="L17" s="12">
        <v>12</v>
      </c>
      <c r="M17" s="11">
        <v>0</v>
      </c>
      <c r="N17" s="12">
        <v>0</v>
      </c>
      <c r="O17" s="11">
        <f t="shared" si="3"/>
        <v>31</v>
      </c>
      <c r="P17" s="13">
        <f t="shared" si="4"/>
        <v>26</v>
      </c>
      <c r="Q17" s="67">
        <f t="shared" si="5"/>
        <v>57</v>
      </c>
      <c r="R17" s="11">
        <f t="shared" si="6"/>
        <v>67</v>
      </c>
      <c r="S17" s="12">
        <f t="shared" si="7"/>
        <v>56</v>
      </c>
      <c r="T17" s="13">
        <f t="shared" si="8"/>
        <v>123</v>
      </c>
    </row>
    <row r="18" spans="1:20" ht="12.75">
      <c r="A18" s="4" t="s">
        <v>252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166</v>
      </c>
      <c r="J18" s="12">
        <v>73</v>
      </c>
      <c r="K18" s="11">
        <v>131</v>
      </c>
      <c r="L18" s="12">
        <v>72</v>
      </c>
      <c r="M18" s="11">
        <v>0</v>
      </c>
      <c r="N18" s="12">
        <v>0</v>
      </c>
      <c r="O18" s="11">
        <f t="shared" si="3"/>
        <v>297</v>
      </c>
      <c r="P18" s="13">
        <f t="shared" si="4"/>
        <v>145</v>
      </c>
      <c r="Q18" s="67">
        <f t="shared" si="5"/>
        <v>442</v>
      </c>
      <c r="R18" s="11">
        <f t="shared" si="6"/>
        <v>297</v>
      </c>
      <c r="S18" s="12">
        <f t="shared" si="7"/>
        <v>145</v>
      </c>
      <c r="T18" s="13">
        <f t="shared" si="8"/>
        <v>442</v>
      </c>
    </row>
    <row r="19" spans="1:20" ht="12.75">
      <c r="A19" s="4" t="s">
        <v>254</v>
      </c>
      <c r="B19" s="11">
        <v>2</v>
      </c>
      <c r="C19" s="12">
        <v>0</v>
      </c>
      <c r="D19" s="11">
        <v>0</v>
      </c>
      <c r="E19" s="12">
        <v>0</v>
      </c>
      <c r="F19" s="11">
        <f t="shared" si="0"/>
        <v>2</v>
      </c>
      <c r="G19" s="12">
        <f t="shared" si="1"/>
        <v>0</v>
      </c>
      <c r="H19" s="13">
        <f t="shared" si="2"/>
        <v>2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3">
        <f t="shared" si="4"/>
        <v>0</v>
      </c>
      <c r="Q19" s="67">
        <f t="shared" si="5"/>
        <v>0</v>
      </c>
      <c r="R19" s="11">
        <f t="shared" si="6"/>
        <v>2</v>
      </c>
      <c r="S19" s="12">
        <f t="shared" si="7"/>
        <v>0</v>
      </c>
      <c r="T19" s="13">
        <f t="shared" si="8"/>
        <v>2</v>
      </c>
    </row>
    <row r="20" spans="1:20" ht="12.75">
      <c r="A20" s="4" t="s">
        <v>255</v>
      </c>
      <c r="B20" s="11">
        <v>5</v>
      </c>
      <c r="C20" s="12">
        <v>0</v>
      </c>
      <c r="D20" s="11">
        <v>4</v>
      </c>
      <c r="E20" s="12">
        <v>0</v>
      </c>
      <c r="F20" s="11">
        <f t="shared" si="0"/>
        <v>9</v>
      </c>
      <c r="G20" s="12">
        <f t="shared" si="1"/>
        <v>0</v>
      </c>
      <c r="H20" s="13">
        <f t="shared" si="2"/>
        <v>9</v>
      </c>
      <c r="I20" s="11">
        <v>1</v>
      </c>
      <c r="J20" s="12">
        <v>0</v>
      </c>
      <c r="K20" s="11">
        <v>5</v>
      </c>
      <c r="L20" s="12">
        <v>0</v>
      </c>
      <c r="M20" s="11">
        <v>0</v>
      </c>
      <c r="N20" s="12">
        <v>0</v>
      </c>
      <c r="O20" s="11">
        <f t="shared" si="3"/>
        <v>6</v>
      </c>
      <c r="P20" s="13">
        <f t="shared" si="4"/>
        <v>0</v>
      </c>
      <c r="Q20" s="67">
        <f t="shared" si="5"/>
        <v>6</v>
      </c>
      <c r="R20" s="11">
        <f t="shared" si="6"/>
        <v>15</v>
      </c>
      <c r="S20" s="12">
        <f t="shared" si="7"/>
        <v>0</v>
      </c>
      <c r="T20" s="13">
        <f t="shared" si="8"/>
        <v>15</v>
      </c>
    </row>
    <row r="21" spans="1:20" ht="12.75">
      <c r="A21" s="4" t="s">
        <v>256</v>
      </c>
      <c r="B21" s="11">
        <v>6</v>
      </c>
      <c r="C21" s="12">
        <v>8</v>
      </c>
      <c r="D21" s="11">
        <v>4</v>
      </c>
      <c r="E21" s="12">
        <v>4</v>
      </c>
      <c r="F21" s="11">
        <f t="shared" si="0"/>
        <v>10</v>
      </c>
      <c r="G21" s="12">
        <f t="shared" si="1"/>
        <v>12</v>
      </c>
      <c r="H21" s="13">
        <f t="shared" si="2"/>
        <v>22</v>
      </c>
      <c r="I21" s="11">
        <v>12</v>
      </c>
      <c r="J21" s="12">
        <v>7</v>
      </c>
      <c r="K21" s="11">
        <v>4</v>
      </c>
      <c r="L21" s="12">
        <v>7</v>
      </c>
      <c r="M21" s="11">
        <v>0</v>
      </c>
      <c r="N21" s="12">
        <v>0</v>
      </c>
      <c r="O21" s="11">
        <f t="shared" si="3"/>
        <v>16</v>
      </c>
      <c r="P21" s="13">
        <f t="shared" si="4"/>
        <v>14</v>
      </c>
      <c r="Q21" s="67">
        <f t="shared" si="5"/>
        <v>30</v>
      </c>
      <c r="R21" s="11">
        <f t="shared" si="6"/>
        <v>26</v>
      </c>
      <c r="S21" s="12">
        <f t="shared" si="7"/>
        <v>26</v>
      </c>
      <c r="T21" s="13">
        <f t="shared" si="8"/>
        <v>52</v>
      </c>
    </row>
    <row r="22" spans="1:20" ht="12.75">
      <c r="A22" s="4" t="s">
        <v>14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21</v>
      </c>
      <c r="J22" s="12">
        <v>15</v>
      </c>
      <c r="K22" s="11">
        <v>13</v>
      </c>
      <c r="L22" s="12">
        <v>13</v>
      </c>
      <c r="M22" s="11">
        <v>0</v>
      </c>
      <c r="N22" s="12">
        <v>0</v>
      </c>
      <c r="O22" s="11">
        <f t="shared" si="3"/>
        <v>34</v>
      </c>
      <c r="P22" s="13">
        <f t="shared" si="4"/>
        <v>28</v>
      </c>
      <c r="Q22" s="67">
        <f t="shared" si="5"/>
        <v>62</v>
      </c>
      <c r="R22" s="11">
        <f t="shared" si="6"/>
        <v>34</v>
      </c>
      <c r="S22" s="12">
        <f t="shared" si="7"/>
        <v>28</v>
      </c>
      <c r="T22" s="13">
        <f t="shared" si="8"/>
        <v>62</v>
      </c>
    </row>
    <row r="23" spans="1:20" ht="12.75">
      <c r="A23" s="4" t="s">
        <v>257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8</v>
      </c>
      <c r="N23" s="12">
        <v>0</v>
      </c>
      <c r="O23" s="11">
        <f t="shared" si="3"/>
        <v>8</v>
      </c>
      <c r="P23" s="13">
        <f t="shared" si="4"/>
        <v>0</v>
      </c>
      <c r="Q23" s="67">
        <f t="shared" si="5"/>
        <v>8</v>
      </c>
      <c r="R23" s="11">
        <f t="shared" si="6"/>
        <v>8</v>
      </c>
      <c r="S23" s="12">
        <f t="shared" si="7"/>
        <v>0</v>
      </c>
      <c r="T23" s="13">
        <f t="shared" si="8"/>
        <v>8</v>
      </c>
    </row>
    <row r="24" spans="1:20" ht="12.75">
      <c r="A24" s="4" t="s">
        <v>259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1</v>
      </c>
      <c r="N24" s="12">
        <v>2</v>
      </c>
      <c r="O24" s="11">
        <f t="shared" si="3"/>
        <v>1</v>
      </c>
      <c r="P24" s="13">
        <f t="shared" si="4"/>
        <v>2</v>
      </c>
      <c r="Q24" s="67">
        <f t="shared" si="5"/>
        <v>3</v>
      </c>
      <c r="R24" s="11">
        <f t="shared" si="6"/>
        <v>1</v>
      </c>
      <c r="S24" s="12">
        <f t="shared" si="7"/>
        <v>2</v>
      </c>
      <c r="T24" s="13">
        <f t="shared" si="8"/>
        <v>3</v>
      </c>
    </row>
    <row r="25" spans="1:20" ht="12.75">
      <c r="A25" s="122" t="s">
        <v>260</v>
      </c>
      <c r="B25" s="11">
        <v>0</v>
      </c>
      <c r="C25" s="12">
        <v>2</v>
      </c>
      <c r="D25" s="11">
        <v>0</v>
      </c>
      <c r="E25" s="12">
        <v>2</v>
      </c>
      <c r="F25" s="11">
        <f t="shared" si="0"/>
        <v>0</v>
      </c>
      <c r="G25" s="12">
        <f t="shared" si="1"/>
        <v>4</v>
      </c>
      <c r="H25" s="13">
        <f t="shared" si="2"/>
        <v>4</v>
      </c>
      <c r="I25" s="11">
        <v>0</v>
      </c>
      <c r="J25" s="12">
        <v>1</v>
      </c>
      <c r="K25" s="11">
        <v>0</v>
      </c>
      <c r="L25" s="12">
        <v>3</v>
      </c>
      <c r="M25" s="11">
        <v>0</v>
      </c>
      <c r="N25" s="12">
        <v>0</v>
      </c>
      <c r="O25" s="11">
        <f t="shared" si="3"/>
        <v>0</v>
      </c>
      <c r="P25" s="13">
        <f t="shared" si="4"/>
        <v>4</v>
      </c>
      <c r="Q25" s="67">
        <f t="shared" si="5"/>
        <v>4</v>
      </c>
      <c r="R25" s="11">
        <f t="shared" si="6"/>
        <v>0</v>
      </c>
      <c r="S25" s="12">
        <f t="shared" si="7"/>
        <v>8</v>
      </c>
      <c r="T25" s="13">
        <f t="shared" si="8"/>
        <v>8</v>
      </c>
    </row>
    <row r="26" spans="1:20" ht="12.75">
      <c r="A26" s="34" t="s">
        <v>262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6</v>
      </c>
      <c r="N26" s="12">
        <v>4</v>
      </c>
      <c r="O26" s="11">
        <f t="shared" si="3"/>
        <v>6</v>
      </c>
      <c r="P26" s="13">
        <f t="shared" si="4"/>
        <v>4</v>
      </c>
      <c r="Q26" s="67">
        <f t="shared" si="5"/>
        <v>10</v>
      </c>
      <c r="R26" s="11">
        <f t="shared" si="6"/>
        <v>6</v>
      </c>
      <c r="S26" s="12">
        <f t="shared" si="7"/>
        <v>4</v>
      </c>
      <c r="T26" s="13">
        <f t="shared" si="8"/>
        <v>10</v>
      </c>
    </row>
    <row r="27" spans="1:20" ht="12.75">
      <c r="A27" s="4" t="s">
        <v>541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16</v>
      </c>
      <c r="J27" s="12">
        <v>40</v>
      </c>
      <c r="K27" s="11">
        <v>18</v>
      </c>
      <c r="L27" s="12">
        <v>36</v>
      </c>
      <c r="M27" s="11">
        <v>0</v>
      </c>
      <c r="N27" s="12">
        <v>0</v>
      </c>
      <c r="O27" s="11">
        <f t="shared" si="3"/>
        <v>34</v>
      </c>
      <c r="P27" s="13">
        <f t="shared" si="4"/>
        <v>76</v>
      </c>
      <c r="Q27" s="67">
        <f t="shared" si="5"/>
        <v>110</v>
      </c>
      <c r="R27" s="11">
        <f t="shared" si="6"/>
        <v>34</v>
      </c>
      <c r="S27" s="12">
        <f t="shared" si="7"/>
        <v>76</v>
      </c>
      <c r="T27" s="13">
        <f t="shared" si="8"/>
        <v>110</v>
      </c>
    </row>
    <row r="28" spans="1:20" ht="12.75">
      <c r="A28" s="4" t="s">
        <v>263</v>
      </c>
      <c r="B28" s="11">
        <v>41</v>
      </c>
      <c r="C28" s="12">
        <v>0</v>
      </c>
      <c r="D28" s="11">
        <v>37</v>
      </c>
      <c r="E28" s="12">
        <v>0</v>
      </c>
      <c r="F28" s="11">
        <f t="shared" si="0"/>
        <v>78</v>
      </c>
      <c r="G28" s="12">
        <f t="shared" si="1"/>
        <v>0</v>
      </c>
      <c r="H28" s="13">
        <f t="shared" si="2"/>
        <v>78</v>
      </c>
      <c r="I28" s="11">
        <v>28</v>
      </c>
      <c r="J28" s="12">
        <v>0</v>
      </c>
      <c r="K28" s="11">
        <v>17</v>
      </c>
      <c r="L28" s="12">
        <v>0</v>
      </c>
      <c r="M28" s="11">
        <v>0</v>
      </c>
      <c r="N28" s="12">
        <v>0</v>
      </c>
      <c r="O28" s="11">
        <f t="shared" si="3"/>
        <v>45</v>
      </c>
      <c r="P28" s="13">
        <f t="shared" si="4"/>
        <v>0</v>
      </c>
      <c r="Q28" s="67">
        <f t="shared" si="5"/>
        <v>45</v>
      </c>
      <c r="R28" s="11">
        <f t="shared" si="6"/>
        <v>123</v>
      </c>
      <c r="S28" s="12">
        <f t="shared" si="7"/>
        <v>0</v>
      </c>
      <c r="T28" s="13">
        <f t="shared" si="8"/>
        <v>123</v>
      </c>
    </row>
    <row r="29" spans="1:20" ht="12.75">
      <c r="A29" s="4" t="s">
        <v>264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2">
        <f t="shared" si="1"/>
        <v>0</v>
      </c>
      <c r="H29" s="13">
        <f t="shared" si="2"/>
        <v>0</v>
      </c>
      <c r="I29" s="11">
        <v>62</v>
      </c>
      <c r="J29" s="12">
        <v>0</v>
      </c>
      <c r="K29" s="11">
        <v>65</v>
      </c>
      <c r="L29" s="12">
        <v>0</v>
      </c>
      <c r="M29" s="11">
        <v>0</v>
      </c>
      <c r="N29" s="12">
        <v>0</v>
      </c>
      <c r="O29" s="11">
        <f t="shared" si="3"/>
        <v>127</v>
      </c>
      <c r="P29" s="13">
        <f t="shared" si="4"/>
        <v>0</v>
      </c>
      <c r="Q29" s="67">
        <f t="shared" si="5"/>
        <v>127</v>
      </c>
      <c r="R29" s="11">
        <f t="shared" si="6"/>
        <v>127</v>
      </c>
      <c r="S29" s="12">
        <f t="shared" si="7"/>
        <v>0</v>
      </c>
      <c r="T29" s="13">
        <f t="shared" si="8"/>
        <v>127</v>
      </c>
    </row>
    <row r="30" spans="1:20" ht="12.75">
      <c r="A30" s="4" t="s">
        <v>265</v>
      </c>
      <c r="B30" s="11">
        <v>149</v>
      </c>
      <c r="C30" s="12">
        <v>1</v>
      </c>
      <c r="D30" s="11">
        <v>154</v>
      </c>
      <c r="E30" s="12">
        <v>4</v>
      </c>
      <c r="F30" s="11">
        <f t="shared" si="0"/>
        <v>303</v>
      </c>
      <c r="G30" s="12">
        <f t="shared" si="1"/>
        <v>5</v>
      </c>
      <c r="H30" s="13">
        <f t="shared" si="2"/>
        <v>308</v>
      </c>
      <c r="I30" s="11">
        <v>100</v>
      </c>
      <c r="J30" s="12">
        <v>4</v>
      </c>
      <c r="K30" s="11">
        <v>91</v>
      </c>
      <c r="L30" s="12">
        <v>2</v>
      </c>
      <c r="M30" s="11">
        <v>0</v>
      </c>
      <c r="N30" s="12">
        <v>0</v>
      </c>
      <c r="O30" s="11">
        <f t="shared" si="3"/>
        <v>191</v>
      </c>
      <c r="P30" s="13">
        <f t="shared" si="4"/>
        <v>6</v>
      </c>
      <c r="Q30" s="67">
        <f t="shared" si="5"/>
        <v>197</v>
      </c>
      <c r="R30" s="11">
        <f t="shared" si="6"/>
        <v>494</v>
      </c>
      <c r="S30" s="12">
        <f t="shared" si="7"/>
        <v>11</v>
      </c>
      <c r="T30" s="13">
        <f t="shared" si="8"/>
        <v>505</v>
      </c>
    </row>
    <row r="31" spans="1:20" ht="12.75">
      <c r="A31" s="4" t="s">
        <v>266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13">
        <f t="shared" si="2"/>
        <v>0</v>
      </c>
      <c r="I31" s="11">
        <v>13</v>
      </c>
      <c r="J31" s="12">
        <v>0</v>
      </c>
      <c r="K31" s="11">
        <v>6</v>
      </c>
      <c r="L31" s="12">
        <v>0</v>
      </c>
      <c r="M31" s="11">
        <v>0</v>
      </c>
      <c r="N31" s="12">
        <v>0</v>
      </c>
      <c r="O31" s="11">
        <f t="shared" si="3"/>
        <v>19</v>
      </c>
      <c r="P31" s="13">
        <f t="shared" si="4"/>
        <v>0</v>
      </c>
      <c r="Q31" s="67">
        <f t="shared" si="5"/>
        <v>19</v>
      </c>
      <c r="R31" s="11">
        <f t="shared" si="6"/>
        <v>19</v>
      </c>
      <c r="S31" s="12">
        <f t="shared" si="7"/>
        <v>0</v>
      </c>
      <c r="T31" s="13">
        <f t="shared" si="8"/>
        <v>19</v>
      </c>
    </row>
    <row r="32" spans="1:20" ht="12.75">
      <c r="A32" s="4" t="s">
        <v>267</v>
      </c>
      <c r="B32" s="11">
        <v>96</v>
      </c>
      <c r="C32" s="12">
        <v>8</v>
      </c>
      <c r="D32" s="11">
        <v>82</v>
      </c>
      <c r="E32" s="12">
        <v>2</v>
      </c>
      <c r="F32" s="11">
        <f t="shared" si="0"/>
        <v>178</v>
      </c>
      <c r="G32" s="12">
        <f t="shared" si="1"/>
        <v>10</v>
      </c>
      <c r="H32" s="13">
        <f t="shared" si="2"/>
        <v>188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0</v>
      </c>
      <c r="O32" s="11">
        <f t="shared" si="3"/>
        <v>0</v>
      </c>
      <c r="P32" s="13">
        <f t="shared" si="4"/>
        <v>0</v>
      </c>
      <c r="Q32" s="67">
        <f t="shared" si="5"/>
        <v>0</v>
      </c>
      <c r="R32" s="11">
        <f t="shared" si="6"/>
        <v>178</v>
      </c>
      <c r="S32" s="12">
        <f t="shared" si="7"/>
        <v>10</v>
      </c>
      <c r="T32" s="13">
        <f t="shared" si="8"/>
        <v>188</v>
      </c>
    </row>
    <row r="33" spans="1:20" ht="12.75">
      <c r="A33" s="4" t="s">
        <v>268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33</v>
      </c>
      <c r="O33" s="11">
        <f t="shared" si="3"/>
        <v>0</v>
      </c>
      <c r="P33" s="13">
        <f t="shared" si="4"/>
        <v>33</v>
      </c>
      <c r="Q33" s="67">
        <f t="shared" si="5"/>
        <v>33</v>
      </c>
      <c r="R33" s="11">
        <f t="shared" si="6"/>
        <v>0</v>
      </c>
      <c r="S33" s="12">
        <f t="shared" si="7"/>
        <v>33</v>
      </c>
      <c r="T33" s="13">
        <f t="shared" si="8"/>
        <v>33</v>
      </c>
    </row>
    <row r="34" spans="1:20" ht="12.75">
      <c r="A34" s="4" t="s">
        <v>269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2">
        <f t="shared" si="1"/>
        <v>0</v>
      </c>
      <c r="H34" s="13">
        <f t="shared" si="2"/>
        <v>0</v>
      </c>
      <c r="I34" s="11">
        <v>3</v>
      </c>
      <c r="J34" s="12">
        <v>17</v>
      </c>
      <c r="K34" s="11">
        <v>2</v>
      </c>
      <c r="L34" s="12">
        <v>20</v>
      </c>
      <c r="M34" s="11">
        <v>0</v>
      </c>
      <c r="N34" s="12">
        <v>0</v>
      </c>
      <c r="O34" s="11">
        <f t="shared" si="3"/>
        <v>5</v>
      </c>
      <c r="P34" s="13">
        <f t="shared" si="4"/>
        <v>37</v>
      </c>
      <c r="Q34" s="67">
        <f t="shared" si="5"/>
        <v>42</v>
      </c>
      <c r="R34" s="11">
        <f t="shared" si="6"/>
        <v>5</v>
      </c>
      <c r="S34" s="12">
        <f t="shared" si="7"/>
        <v>37</v>
      </c>
      <c r="T34" s="13">
        <f t="shared" si="8"/>
        <v>42</v>
      </c>
    </row>
    <row r="35" spans="1:20" ht="12.75">
      <c r="A35" s="4" t="s">
        <v>19</v>
      </c>
      <c r="B35" s="11">
        <v>7</v>
      </c>
      <c r="C35" s="12">
        <v>5</v>
      </c>
      <c r="D35" s="11">
        <v>7</v>
      </c>
      <c r="E35" s="12">
        <v>10</v>
      </c>
      <c r="F35" s="11">
        <f t="shared" si="0"/>
        <v>14</v>
      </c>
      <c r="G35" s="12">
        <f t="shared" si="1"/>
        <v>15</v>
      </c>
      <c r="H35" s="13">
        <f t="shared" si="2"/>
        <v>29</v>
      </c>
      <c r="I35" s="11">
        <v>10</v>
      </c>
      <c r="J35" s="12">
        <v>6</v>
      </c>
      <c r="K35" s="11">
        <v>7</v>
      </c>
      <c r="L35" s="12">
        <v>11</v>
      </c>
      <c r="M35" s="11">
        <v>0</v>
      </c>
      <c r="N35" s="12">
        <v>0</v>
      </c>
      <c r="O35" s="11">
        <f t="shared" si="3"/>
        <v>17</v>
      </c>
      <c r="P35" s="13">
        <f t="shared" si="4"/>
        <v>17</v>
      </c>
      <c r="Q35" s="67">
        <f t="shared" si="5"/>
        <v>34</v>
      </c>
      <c r="R35" s="11">
        <f t="shared" si="6"/>
        <v>31</v>
      </c>
      <c r="S35" s="12">
        <f t="shared" si="7"/>
        <v>32</v>
      </c>
      <c r="T35" s="13">
        <f t="shared" si="8"/>
        <v>63</v>
      </c>
    </row>
    <row r="36" spans="1:20" ht="12.75">
      <c r="A36" s="4" t="s">
        <v>270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2">
        <f t="shared" si="1"/>
        <v>0</v>
      </c>
      <c r="H36" s="13">
        <f t="shared" si="2"/>
        <v>0</v>
      </c>
      <c r="I36" s="11">
        <v>36</v>
      </c>
      <c r="J36" s="12">
        <v>129</v>
      </c>
      <c r="K36" s="11">
        <v>23</v>
      </c>
      <c r="L36" s="12">
        <v>111</v>
      </c>
      <c r="M36" s="11">
        <v>0</v>
      </c>
      <c r="N36" s="12">
        <v>0</v>
      </c>
      <c r="O36" s="11">
        <f t="shared" si="3"/>
        <v>59</v>
      </c>
      <c r="P36" s="13">
        <f t="shared" si="4"/>
        <v>240</v>
      </c>
      <c r="Q36" s="67">
        <f t="shared" si="5"/>
        <v>299</v>
      </c>
      <c r="R36" s="11">
        <f t="shared" si="6"/>
        <v>59</v>
      </c>
      <c r="S36" s="12">
        <f t="shared" si="7"/>
        <v>240</v>
      </c>
      <c r="T36" s="13">
        <f t="shared" si="8"/>
        <v>299</v>
      </c>
    </row>
    <row r="37" spans="1:20" ht="12.75">
      <c r="A37" s="4" t="s">
        <v>272</v>
      </c>
      <c r="B37" s="11">
        <v>60</v>
      </c>
      <c r="C37" s="12">
        <v>13</v>
      </c>
      <c r="D37" s="11">
        <v>63</v>
      </c>
      <c r="E37" s="12">
        <v>21</v>
      </c>
      <c r="F37" s="11">
        <f t="shared" si="0"/>
        <v>123</v>
      </c>
      <c r="G37" s="12">
        <f t="shared" si="1"/>
        <v>34</v>
      </c>
      <c r="H37" s="13">
        <f t="shared" si="2"/>
        <v>157</v>
      </c>
      <c r="I37" s="11">
        <v>0</v>
      </c>
      <c r="J37" s="12">
        <v>0</v>
      </c>
      <c r="K37" s="11">
        <v>0</v>
      </c>
      <c r="L37" s="12">
        <v>0</v>
      </c>
      <c r="M37" s="11">
        <v>0</v>
      </c>
      <c r="N37" s="12">
        <v>0</v>
      </c>
      <c r="O37" s="11">
        <f t="shared" si="3"/>
        <v>0</v>
      </c>
      <c r="P37" s="13">
        <f t="shared" si="4"/>
        <v>0</v>
      </c>
      <c r="Q37" s="67">
        <f t="shared" si="5"/>
        <v>0</v>
      </c>
      <c r="R37" s="11">
        <f t="shared" si="6"/>
        <v>123</v>
      </c>
      <c r="S37" s="12">
        <f t="shared" si="7"/>
        <v>34</v>
      </c>
      <c r="T37" s="13">
        <f t="shared" si="8"/>
        <v>157</v>
      </c>
    </row>
    <row r="38" spans="1:20" ht="12.75">
      <c r="A38" s="4" t="s">
        <v>15</v>
      </c>
      <c r="B38" s="11">
        <v>398</v>
      </c>
      <c r="C38" s="12">
        <v>227</v>
      </c>
      <c r="D38" s="11">
        <v>425</v>
      </c>
      <c r="E38" s="12">
        <v>278</v>
      </c>
      <c r="F38" s="11">
        <f t="shared" si="0"/>
        <v>823</v>
      </c>
      <c r="G38" s="12">
        <f t="shared" si="1"/>
        <v>505</v>
      </c>
      <c r="H38" s="13">
        <f t="shared" si="2"/>
        <v>1328</v>
      </c>
      <c r="I38" s="11">
        <v>251</v>
      </c>
      <c r="J38" s="12">
        <v>174</v>
      </c>
      <c r="K38" s="11">
        <v>207</v>
      </c>
      <c r="L38" s="12">
        <v>165</v>
      </c>
      <c r="M38" s="11">
        <v>0</v>
      </c>
      <c r="N38" s="12">
        <v>0</v>
      </c>
      <c r="O38" s="11">
        <f t="shared" si="3"/>
        <v>458</v>
      </c>
      <c r="P38" s="13">
        <f t="shared" si="4"/>
        <v>339</v>
      </c>
      <c r="Q38" s="67">
        <f t="shared" si="5"/>
        <v>797</v>
      </c>
      <c r="R38" s="11">
        <f t="shared" si="6"/>
        <v>1281</v>
      </c>
      <c r="S38" s="12">
        <f t="shared" si="7"/>
        <v>844</v>
      </c>
      <c r="T38" s="13">
        <f t="shared" si="8"/>
        <v>2125</v>
      </c>
    </row>
    <row r="39" spans="1:20" ht="12.75">
      <c r="A39" s="4" t="s">
        <v>274</v>
      </c>
      <c r="B39" s="11">
        <v>37</v>
      </c>
      <c r="C39" s="12">
        <v>24</v>
      </c>
      <c r="D39" s="11">
        <v>41</v>
      </c>
      <c r="E39" s="12">
        <v>37</v>
      </c>
      <c r="F39" s="11">
        <f t="shared" si="0"/>
        <v>78</v>
      </c>
      <c r="G39" s="12">
        <f t="shared" si="1"/>
        <v>61</v>
      </c>
      <c r="H39" s="13">
        <f t="shared" si="2"/>
        <v>139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2">
        <v>0</v>
      </c>
      <c r="O39" s="11">
        <f t="shared" si="3"/>
        <v>0</v>
      </c>
      <c r="P39" s="13">
        <f t="shared" si="4"/>
        <v>0</v>
      </c>
      <c r="Q39" s="67">
        <f t="shared" si="5"/>
        <v>0</v>
      </c>
      <c r="R39" s="11">
        <f t="shared" si="6"/>
        <v>78</v>
      </c>
      <c r="S39" s="12">
        <f t="shared" si="7"/>
        <v>61</v>
      </c>
      <c r="T39" s="13">
        <f t="shared" si="8"/>
        <v>139</v>
      </c>
    </row>
    <row r="40" spans="1:20" ht="12.75">
      <c r="A40" s="4" t="s">
        <v>276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2">
        <f t="shared" si="1"/>
        <v>0</v>
      </c>
      <c r="H40" s="13">
        <f t="shared" si="2"/>
        <v>0</v>
      </c>
      <c r="I40" s="11">
        <v>4</v>
      </c>
      <c r="J40" s="12">
        <v>10</v>
      </c>
      <c r="K40" s="11">
        <v>5</v>
      </c>
      <c r="L40" s="12">
        <v>8</v>
      </c>
      <c r="M40" s="11">
        <v>0</v>
      </c>
      <c r="N40" s="12">
        <v>0</v>
      </c>
      <c r="O40" s="11">
        <f t="shared" si="3"/>
        <v>9</v>
      </c>
      <c r="P40" s="13">
        <f t="shared" si="4"/>
        <v>18</v>
      </c>
      <c r="Q40" s="67">
        <f t="shared" si="5"/>
        <v>27</v>
      </c>
      <c r="R40" s="11">
        <f t="shared" si="6"/>
        <v>9</v>
      </c>
      <c r="S40" s="12">
        <f t="shared" si="7"/>
        <v>18</v>
      </c>
      <c r="T40" s="13">
        <f t="shared" si="8"/>
        <v>27</v>
      </c>
    </row>
    <row r="41" spans="1:20" ht="12.75">
      <c r="A41" s="4" t="s">
        <v>277</v>
      </c>
      <c r="B41" s="11">
        <v>29</v>
      </c>
      <c r="C41" s="12">
        <v>16</v>
      </c>
      <c r="D41" s="11">
        <v>31</v>
      </c>
      <c r="E41" s="12">
        <v>21</v>
      </c>
      <c r="F41" s="11">
        <f t="shared" si="0"/>
        <v>60</v>
      </c>
      <c r="G41" s="12">
        <f t="shared" si="1"/>
        <v>37</v>
      </c>
      <c r="H41" s="13">
        <f t="shared" si="2"/>
        <v>97</v>
      </c>
      <c r="I41" s="11">
        <v>34</v>
      </c>
      <c r="J41" s="12">
        <v>18</v>
      </c>
      <c r="K41" s="11">
        <v>31</v>
      </c>
      <c r="L41" s="12">
        <v>12</v>
      </c>
      <c r="M41" s="11">
        <v>0</v>
      </c>
      <c r="N41" s="12">
        <v>0</v>
      </c>
      <c r="O41" s="11">
        <f t="shared" si="3"/>
        <v>65</v>
      </c>
      <c r="P41" s="13">
        <f t="shared" si="4"/>
        <v>30</v>
      </c>
      <c r="Q41" s="67">
        <f t="shared" si="5"/>
        <v>95</v>
      </c>
      <c r="R41" s="11">
        <f t="shared" si="6"/>
        <v>125</v>
      </c>
      <c r="S41" s="12">
        <f t="shared" si="7"/>
        <v>67</v>
      </c>
      <c r="T41" s="13">
        <f t="shared" si="8"/>
        <v>192</v>
      </c>
    </row>
    <row r="42" spans="1:20" ht="12.75">
      <c r="A42" s="4" t="s">
        <v>280</v>
      </c>
      <c r="B42" s="11">
        <v>10</v>
      </c>
      <c r="C42" s="12">
        <v>1</v>
      </c>
      <c r="D42" s="11">
        <v>10</v>
      </c>
      <c r="E42" s="12">
        <v>0</v>
      </c>
      <c r="F42" s="11">
        <f t="shared" si="0"/>
        <v>20</v>
      </c>
      <c r="G42" s="12">
        <f t="shared" si="1"/>
        <v>1</v>
      </c>
      <c r="H42" s="13">
        <f t="shared" si="2"/>
        <v>21</v>
      </c>
      <c r="I42" s="11">
        <v>7</v>
      </c>
      <c r="J42" s="12">
        <v>0</v>
      </c>
      <c r="K42" s="11">
        <v>9</v>
      </c>
      <c r="L42" s="12">
        <v>0</v>
      </c>
      <c r="M42" s="11">
        <v>0</v>
      </c>
      <c r="N42" s="12">
        <v>0</v>
      </c>
      <c r="O42" s="11">
        <f t="shared" si="3"/>
        <v>16</v>
      </c>
      <c r="P42" s="13">
        <f t="shared" si="4"/>
        <v>0</v>
      </c>
      <c r="Q42" s="67">
        <f t="shared" si="5"/>
        <v>16</v>
      </c>
      <c r="R42" s="11">
        <f t="shared" si="6"/>
        <v>36</v>
      </c>
      <c r="S42" s="12">
        <f t="shared" si="7"/>
        <v>1</v>
      </c>
      <c r="T42" s="13">
        <f t="shared" si="8"/>
        <v>37</v>
      </c>
    </row>
    <row r="43" spans="1:20" ht="12.75">
      <c r="A43" s="4" t="s">
        <v>282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2">
        <f t="shared" si="1"/>
        <v>0</v>
      </c>
      <c r="H43" s="13">
        <f t="shared" si="2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3</v>
      </c>
      <c r="N43" s="12">
        <v>0</v>
      </c>
      <c r="O43" s="11">
        <f t="shared" si="3"/>
        <v>3</v>
      </c>
      <c r="P43" s="13">
        <f t="shared" si="4"/>
        <v>0</v>
      </c>
      <c r="Q43" s="67">
        <f t="shared" si="5"/>
        <v>3</v>
      </c>
      <c r="R43" s="11">
        <f t="shared" si="6"/>
        <v>3</v>
      </c>
      <c r="S43" s="12">
        <f t="shared" si="7"/>
        <v>0</v>
      </c>
      <c r="T43" s="13">
        <f t="shared" si="8"/>
        <v>3</v>
      </c>
    </row>
    <row r="44" spans="1:20" ht="12.75">
      <c r="A44" s="4" t="s">
        <v>283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2">
        <f t="shared" si="1"/>
        <v>0</v>
      </c>
      <c r="H44" s="13">
        <f t="shared" si="2"/>
        <v>0</v>
      </c>
      <c r="I44" s="11">
        <v>26</v>
      </c>
      <c r="J44" s="12">
        <v>2</v>
      </c>
      <c r="K44" s="11">
        <v>17</v>
      </c>
      <c r="L44" s="12">
        <v>2</v>
      </c>
      <c r="M44" s="11">
        <v>0</v>
      </c>
      <c r="N44" s="12">
        <v>0</v>
      </c>
      <c r="O44" s="11">
        <f t="shared" si="3"/>
        <v>43</v>
      </c>
      <c r="P44" s="13">
        <f t="shared" si="4"/>
        <v>4</v>
      </c>
      <c r="Q44" s="67">
        <f t="shared" si="5"/>
        <v>47</v>
      </c>
      <c r="R44" s="11">
        <f t="shared" si="6"/>
        <v>43</v>
      </c>
      <c r="S44" s="12">
        <f t="shared" si="7"/>
        <v>4</v>
      </c>
      <c r="T44" s="13">
        <f t="shared" si="8"/>
        <v>47</v>
      </c>
    </row>
    <row r="45" spans="1:20" ht="12.75">
      <c r="A45" s="4" t="s">
        <v>285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2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12</v>
      </c>
      <c r="N45" s="12">
        <v>0</v>
      </c>
      <c r="O45" s="11">
        <f t="shared" si="3"/>
        <v>12</v>
      </c>
      <c r="P45" s="13">
        <f t="shared" si="4"/>
        <v>0</v>
      </c>
      <c r="Q45" s="67">
        <f t="shared" si="5"/>
        <v>12</v>
      </c>
      <c r="R45" s="11">
        <f t="shared" si="6"/>
        <v>12</v>
      </c>
      <c r="S45" s="12">
        <f t="shared" si="7"/>
        <v>0</v>
      </c>
      <c r="T45" s="13">
        <f t="shared" si="8"/>
        <v>12</v>
      </c>
    </row>
    <row r="46" spans="1:20" ht="12.75">
      <c r="A46" s="4" t="s">
        <v>163</v>
      </c>
      <c r="B46" s="11">
        <v>23</v>
      </c>
      <c r="C46" s="12">
        <v>0</v>
      </c>
      <c r="D46" s="11">
        <v>22</v>
      </c>
      <c r="E46" s="12">
        <v>3</v>
      </c>
      <c r="F46" s="11">
        <f t="shared" si="0"/>
        <v>45</v>
      </c>
      <c r="G46" s="12">
        <f t="shared" si="1"/>
        <v>3</v>
      </c>
      <c r="H46" s="13">
        <f t="shared" si="2"/>
        <v>48</v>
      </c>
      <c r="I46" s="11">
        <v>16</v>
      </c>
      <c r="J46" s="12">
        <v>2</v>
      </c>
      <c r="K46" s="11">
        <v>16</v>
      </c>
      <c r="L46" s="12">
        <v>3</v>
      </c>
      <c r="M46" s="11">
        <v>0</v>
      </c>
      <c r="N46" s="12">
        <v>0</v>
      </c>
      <c r="O46" s="11">
        <f t="shared" si="3"/>
        <v>32</v>
      </c>
      <c r="P46" s="13">
        <f t="shared" si="4"/>
        <v>5</v>
      </c>
      <c r="Q46" s="67">
        <f t="shared" si="5"/>
        <v>37</v>
      </c>
      <c r="R46" s="11">
        <f t="shared" si="6"/>
        <v>77</v>
      </c>
      <c r="S46" s="12">
        <f t="shared" si="7"/>
        <v>8</v>
      </c>
      <c r="T46" s="13">
        <f t="shared" si="8"/>
        <v>85</v>
      </c>
    </row>
    <row r="47" spans="1:20" ht="12.75">
      <c r="A47" s="205" t="s">
        <v>287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2">
        <f t="shared" si="1"/>
        <v>0</v>
      </c>
      <c r="H47" s="13">
        <f t="shared" si="2"/>
        <v>0</v>
      </c>
      <c r="I47" s="11">
        <v>209</v>
      </c>
      <c r="J47" s="12">
        <v>11</v>
      </c>
      <c r="K47" s="11">
        <v>184</v>
      </c>
      <c r="L47" s="12">
        <v>11</v>
      </c>
      <c r="M47" s="11">
        <v>0</v>
      </c>
      <c r="N47" s="12">
        <v>0</v>
      </c>
      <c r="O47" s="11">
        <f t="shared" si="3"/>
        <v>393</v>
      </c>
      <c r="P47" s="13">
        <f t="shared" si="4"/>
        <v>22</v>
      </c>
      <c r="Q47" s="67">
        <f t="shared" si="5"/>
        <v>415</v>
      </c>
      <c r="R47" s="11">
        <f t="shared" si="6"/>
        <v>393</v>
      </c>
      <c r="S47" s="12">
        <f t="shared" si="7"/>
        <v>22</v>
      </c>
      <c r="T47" s="13">
        <f t="shared" si="8"/>
        <v>415</v>
      </c>
    </row>
    <row r="48" spans="1:20" ht="12.75">
      <c r="A48" s="4" t="s">
        <v>288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2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236</v>
      </c>
      <c r="N48" s="12">
        <v>67</v>
      </c>
      <c r="O48" s="11">
        <f t="shared" si="3"/>
        <v>236</v>
      </c>
      <c r="P48" s="13">
        <f t="shared" si="4"/>
        <v>67</v>
      </c>
      <c r="Q48" s="67">
        <f t="shared" si="5"/>
        <v>303</v>
      </c>
      <c r="R48" s="11">
        <f t="shared" si="6"/>
        <v>236</v>
      </c>
      <c r="S48" s="12">
        <f t="shared" si="7"/>
        <v>67</v>
      </c>
      <c r="T48" s="13">
        <f t="shared" si="8"/>
        <v>303</v>
      </c>
    </row>
    <row r="49" spans="1:20" ht="12.75">
      <c r="A49" s="4" t="s">
        <v>289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2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1</v>
      </c>
      <c r="O49" s="11">
        <f t="shared" si="3"/>
        <v>0</v>
      </c>
      <c r="P49" s="13">
        <f t="shared" si="4"/>
        <v>1</v>
      </c>
      <c r="Q49" s="67">
        <f t="shared" si="5"/>
        <v>1</v>
      </c>
      <c r="R49" s="11">
        <f t="shared" si="6"/>
        <v>0</v>
      </c>
      <c r="S49" s="12">
        <f t="shared" si="7"/>
        <v>1</v>
      </c>
      <c r="T49" s="13">
        <f t="shared" si="8"/>
        <v>1</v>
      </c>
    </row>
    <row r="50" spans="1:20" ht="12.75">
      <c r="A50" s="4" t="s">
        <v>290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2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1</v>
      </c>
      <c r="N50" s="12">
        <v>12</v>
      </c>
      <c r="O50" s="11">
        <f t="shared" si="3"/>
        <v>1</v>
      </c>
      <c r="P50" s="13">
        <f t="shared" si="4"/>
        <v>12</v>
      </c>
      <c r="Q50" s="67">
        <f t="shared" si="5"/>
        <v>13</v>
      </c>
      <c r="R50" s="11">
        <f t="shared" si="6"/>
        <v>1</v>
      </c>
      <c r="S50" s="12">
        <f t="shared" si="7"/>
        <v>12</v>
      </c>
      <c r="T50" s="13">
        <f t="shared" si="8"/>
        <v>13</v>
      </c>
    </row>
    <row r="51" spans="1:20" ht="12.75">
      <c r="A51" s="4" t="s">
        <v>530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2">
        <f t="shared" si="1"/>
        <v>0</v>
      </c>
      <c r="H51" s="13">
        <f t="shared" si="2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41</v>
      </c>
      <c r="N51" s="12">
        <v>13</v>
      </c>
      <c r="O51" s="11">
        <f t="shared" si="3"/>
        <v>41</v>
      </c>
      <c r="P51" s="13">
        <f t="shared" si="4"/>
        <v>13</v>
      </c>
      <c r="Q51" s="67">
        <f t="shared" si="5"/>
        <v>54</v>
      </c>
      <c r="R51" s="11">
        <f t="shared" si="6"/>
        <v>41</v>
      </c>
      <c r="S51" s="12">
        <f t="shared" si="7"/>
        <v>13</v>
      </c>
      <c r="T51" s="13">
        <f t="shared" si="8"/>
        <v>54</v>
      </c>
    </row>
    <row r="52" spans="1:20" ht="12.75">
      <c r="A52" s="4" t="s">
        <v>291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2">
        <f t="shared" si="1"/>
        <v>0</v>
      </c>
      <c r="H52" s="13">
        <f t="shared" si="2"/>
        <v>0</v>
      </c>
      <c r="I52" s="11">
        <v>33</v>
      </c>
      <c r="J52" s="12">
        <v>87</v>
      </c>
      <c r="K52" s="11">
        <v>20</v>
      </c>
      <c r="L52" s="12">
        <v>84</v>
      </c>
      <c r="M52" s="11">
        <v>0</v>
      </c>
      <c r="N52" s="12">
        <v>0</v>
      </c>
      <c r="O52" s="11">
        <f t="shared" si="3"/>
        <v>53</v>
      </c>
      <c r="P52" s="13">
        <f t="shared" si="4"/>
        <v>171</v>
      </c>
      <c r="Q52" s="67">
        <f t="shared" si="5"/>
        <v>224</v>
      </c>
      <c r="R52" s="11">
        <f t="shared" si="6"/>
        <v>53</v>
      </c>
      <c r="S52" s="12">
        <f t="shared" si="7"/>
        <v>171</v>
      </c>
      <c r="T52" s="13">
        <f t="shared" si="8"/>
        <v>224</v>
      </c>
    </row>
    <row r="53" spans="1:20" ht="12.75">
      <c r="A53" s="4" t="s">
        <v>295</v>
      </c>
      <c r="B53" s="11">
        <v>0</v>
      </c>
      <c r="C53" s="12">
        <v>0</v>
      </c>
      <c r="D53" s="11">
        <v>0</v>
      </c>
      <c r="E53" s="12">
        <v>0</v>
      </c>
      <c r="F53" s="11">
        <f t="shared" si="0"/>
        <v>0</v>
      </c>
      <c r="G53" s="12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18</v>
      </c>
      <c r="N53" s="12">
        <v>67</v>
      </c>
      <c r="O53" s="11">
        <f t="shared" si="3"/>
        <v>18</v>
      </c>
      <c r="P53" s="13">
        <f t="shared" si="4"/>
        <v>67</v>
      </c>
      <c r="Q53" s="67">
        <f t="shared" si="5"/>
        <v>85</v>
      </c>
      <c r="R53" s="11">
        <f t="shared" si="6"/>
        <v>18</v>
      </c>
      <c r="S53" s="12">
        <f t="shared" si="7"/>
        <v>67</v>
      </c>
      <c r="T53" s="13">
        <f t="shared" si="8"/>
        <v>85</v>
      </c>
    </row>
    <row r="54" spans="1:20" ht="12.75">
      <c r="A54" s="4" t="s">
        <v>531</v>
      </c>
      <c r="B54" s="11">
        <v>488</v>
      </c>
      <c r="C54" s="12">
        <v>104</v>
      </c>
      <c r="D54" s="11">
        <v>437</v>
      </c>
      <c r="E54" s="12">
        <v>119</v>
      </c>
      <c r="F54" s="11">
        <f t="shared" si="0"/>
        <v>925</v>
      </c>
      <c r="G54" s="12">
        <f t="shared" si="1"/>
        <v>223</v>
      </c>
      <c r="H54" s="13">
        <f t="shared" si="2"/>
        <v>1148</v>
      </c>
      <c r="I54" s="11">
        <v>553</v>
      </c>
      <c r="J54" s="12">
        <v>130</v>
      </c>
      <c r="K54" s="11">
        <v>505</v>
      </c>
      <c r="L54" s="12">
        <v>111</v>
      </c>
      <c r="M54" s="11">
        <v>0</v>
      </c>
      <c r="N54" s="12">
        <v>0</v>
      </c>
      <c r="O54" s="11">
        <f t="shared" si="3"/>
        <v>1058</v>
      </c>
      <c r="P54" s="13">
        <f t="shared" si="4"/>
        <v>241</v>
      </c>
      <c r="Q54" s="67">
        <f t="shared" si="5"/>
        <v>1299</v>
      </c>
      <c r="R54" s="11">
        <f t="shared" si="6"/>
        <v>1983</v>
      </c>
      <c r="S54" s="12">
        <f t="shared" si="7"/>
        <v>464</v>
      </c>
      <c r="T54" s="13">
        <f t="shared" si="8"/>
        <v>2447</v>
      </c>
    </row>
    <row r="55" spans="1:20" ht="12.75">
      <c r="A55" s="4" t="s">
        <v>296</v>
      </c>
      <c r="B55" s="11">
        <v>8</v>
      </c>
      <c r="C55" s="12">
        <v>2</v>
      </c>
      <c r="D55" s="11">
        <v>19</v>
      </c>
      <c r="E55" s="12">
        <v>1</v>
      </c>
      <c r="F55" s="11">
        <f t="shared" si="0"/>
        <v>27</v>
      </c>
      <c r="G55" s="12">
        <f t="shared" si="1"/>
        <v>3</v>
      </c>
      <c r="H55" s="13">
        <f t="shared" si="2"/>
        <v>30</v>
      </c>
      <c r="I55" s="11">
        <v>20</v>
      </c>
      <c r="J55" s="12">
        <v>0</v>
      </c>
      <c r="K55" s="11">
        <v>17</v>
      </c>
      <c r="L55" s="12">
        <v>1</v>
      </c>
      <c r="M55" s="11">
        <v>0</v>
      </c>
      <c r="N55" s="12">
        <v>0</v>
      </c>
      <c r="O55" s="11">
        <f t="shared" si="3"/>
        <v>37</v>
      </c>
      <c r="P55" s="13">
        <f t="shared" si="4"/>
        <v>1</v>
      </c>
      <c r="Q55" s="67">
        <f t="shared" si="5"/>
        <v>38</v>
      </c>
      <c r="R55" s="11">
        <f t="shared" si="6"/>
        <v>64</v>
      </c>
      <c r="S55" s="12">
        <f t="shared" si="7"/>
        <v>4</v>
      </c>
      <c r="T55" s="13">
        <f t="shared" si="8"/>
        <v>68</v>
      </c>
    </row>
    <row r="56" spans="1:20" ht="12.75">
      <c r="A56" s="4" t="s">
        <v>297</v>
      </c>
      <c r="B56" s="11">
        <v>11</v>
      </c>
      <c r="C56" s="12">
        <v>0</v>
      </c>
      <c r="D56" s="11">
        <v>6</v>
      </c>
      <c r="E56" s="12">
        <v>0</v>
      </c>
      <c r="F56" s="11">
        <f t="shared" si="0"/>
        <v>17</v>
      </c>
      <c r="G56" s="12">
        <f t="shared" si="1"/>
        <v>0</v>
      </c>
      <c r="H56" s="13">
        <f t="shared" si="2"/>
        <v>17</v>
      </c>
      <c r="I56" s="11">
        <v>14</v>
      </c>
      <c r="J56" s="12">
        <v>0</v>
      </c>
      <c r="K56" s="11">
        <v>9</v>
      </c>
      <c r="L56" s="12">
        <v>0</v>
      </c>
      <c r="M56" s="11">
        <v>0</v>
      </c>
      <c r="N56" s="12">
        <v>0</v>
      </c>
      <c r="O56" s="11">
        <f t="shared" si="3"/>
        <v>23</v>
      </c>
      <c r="P56" s="13">
        <f t="shared" si="4"/>
        <v>0</v>
      </c>
      <c r="Q56" s="67">
        <f t="shared" si="5"/>
        <v>23</v>
      </c>
      <c r="R56" s="11">
        <f t="shared" si="6"/>
        <v>40</v>
      </c>
      <c r="S56" s="12">
        <f t="shared" si="7"/>
        <v>0</v>
      </c>
      <c r="T56" s="13">
        <f t="shared" si="8"/>
        <v>40</v>
      </c>
    </row>
    <row r="57" spans="1:20" ht="12.75">
      <c r="A57" s="4" t="s">
        <v>298</v>
      </c>
      <c r="B57" s="11">
        <v>7</v>
      </c>
      <c r="C57" s="12">
        <v>0</v>
      </c>
      <c r="D57" s="11">
        <v>5</v>
      </c>
      <c r="E57" s="12">
        <v>0</v>
      </c>
      <c r="F57" s="11">
        <f t="shared" si="0"/>
        <v>12</v>
      </c>
      <c r="G57" s="12">
        <f t="shared" si="1"/>
        <v>0</v>
      </c>
      <c r="H57" s="13">
        <f t="shared" si="2"/>
        <v>12</v>
      </c>
      <c r="I57" s="11">
        <v>0</v>
      </c>
      <c r="J57" s="12">
        <v>0</v>
      </c>
      <c r="K57" s="11">
        <v>0</v>
      </c>
      <c r="L57" s="12">
        <v>0</v>
      </c>
      <c r="M57" s="11">
        <v>0</v>
      </c>
      <c r="N57" s="12">
        <v>0</v>
      </c>
      <c r="O57" s="11">
        <f t="shared" si="3"/>
        <v>0</v>
      </c>
      <c r="P57" s="13">
        <f t="shared" si="4"/>
        <v>0</v>
      </c>
      <c r="Q57" s="67">
        <f t="shared" si="5"/>
        <v>0</v>
      </c>
      <c r="R57" s="11">
        <f t="shared" si="6"/>
        <v>12</v>
      </c>
      <c r="S57" s="12">
        <f t="shared" si="7"/>
        <v>0</v>
      </c>
      <c r="T57" s="13">
        <f t="shared" si="8"/>
        <v>12</v>
      </c>
    </row>
    <row r="58" spans="1:20" ht="12.75">
      <c r="A58" s="4" t="s">
        <v>299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3</v>
      </c>
      <c r="J58" s="12">
        <v>1</v>
      </c>
      <c r="K58" s="11">
        <v>4</v>
      </c>
      <c r="L58" s="12">
        <v>0</v>
      </c>
      <c r="M58" s="11">
        <v>0</v>
      </c>
      <c r="N58" s="12">
        <v>0</v>
      </c>
      <c r="O58" s="11">
        <f t="shared" si="3"/>
        <v>7</v>
      </c>
      <c r="P58" s="13">
        <f t="shared" si="4"/>
        <v>1</v>
      </c>
      <c r="Q58" s="67">
        <f t="shared" si="5"/>
        <v>8</v>
      </c>
      <c r="R58" s="11">
        <f t="shared" si="6"/>
        <v>7</v>
      </c>
      <c r="S58" s="12">
        <f t="shared" si="7"/>
        <v>1</v>
      </c>
      <c r="T58" s="13">
        <f t="shared" si="8"/>
        <v>8</v>
      </c>
    </row>
    <row r="59" spans="1:20" ht="12.75">
      <c r="A59" s="4" t="s">
        <v>300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3</v>
      </c>
      <c r="N59" s="12">
        <v>10</v>
      </c>
      <c r="O59" s="11">
        <f t="shared" si="3"/>
        <v>3</v>
      </c>
      <c r="P59" s="13">
        <f t="shared" si="4"/>
        <v>10</v>
      </c>
      <c r="Q59" s="67">
        <f t="shared" si="5"/>
        <v>13</v>
      </c>
      <c r="R59" s="11">
        <f t="shared" si="6"/>
        <v>3</v>
      </c>
      <c r="S59" s="12">
        <f t="shared" si="7"/>
        <v>10</v>
      </c>
      <c r="T59" s="13">
        <f t="shared" si="8"/>
        <v>13</v>
      </c>
    </row>
    <row r="60" spans="1:20" ht="12.75">
      <c r="A60" s="4" t="s">
        <v>301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68</v>
      </c>
      <c r="J60" s="12">
        <v>13</v>
      </c>
      <c r="K60" s="11">
        <v>46</v>
      </c>
      <c r="L60" s="12">
        <v>6</v>
      </c>
      <c r="M60" s="11">
        <v>0</v>
      </c>
      <c r="N60" s="12">
        <v>0</v>
      </c>
      <c r="O60" s="11">
        <f t="shared" si="3"/>
        <v>114</v>
      </c>
      <c r="P60" s="13">
        <f t="shared" si="4"/>
        <v>19</v>
      </c>
      <c r="Q60" s="67">
        <f t="shared" si="5"/>
        <v>133</v>
      </c>
      <c r="R60" s="11">
        <f t="shared" si="6"/>
        <v>114</v>
      </c>
      <c r="S60" s="12">
        <f t="shared" si="7"/>
        <v>19</v>
      </c>
      <c r="T60" s="13">
        <f t="shared" si="8"/>
        <v>133</v>
      </c>
    </row>
    <row r="61" spans="1:20" ht="12.75">
      <c r="A61" s="4" t="s">
        <v>302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18</v>
      </c>
      <c r="J61" s="12">
        <v>5</v>
      </c>
      <c r="K61" s="11">
        <v>17</v>
      </c>
      <c r="L61" s="12">
        <v>8</v>
      </c>
      <c r="M61" s="11">
        <v>0</v>
      </c>
      <c r="N61" s="12">
        <v>0</v>
      </c>
      <c r="O61" s="11">
        <f t="shared" si="3"/>
        <v>35</v>
      </c>
      <c r="P61" s="13">
        <f t="shared" si="4"/>
        <v>13</v>
      </c>
      <c r="Q61" s="67">
        <f t="shared" si="5"/>
        <v>48</v>
      </c>
      <c r="R61" s="11">
        <f t="shared" si="6"/>
        <v>35</v>
      </c>
      <c r="S61" s="12">
        <f t="shared" si="7"/>
        <v>13</v>
      </c>
      <c r="T61" s="13">
        <f t="shared" si="8"/>
        <v>48</v>
      </c>
    </row>
    <row r="62" spans="1:20" ht="12.75">
      <c r="A62" s="4" t="s">
        <v>303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2">
        <f t="shared" si="1"/>
        <v>0</v>
      </c>
      <c r="H62" s="13">
        <f t="shared" si="2"/>
        <v>0</v>
      </c>
      <c r="I62" s="11">
        <v>9</v>
      </c>
      <c r="J62" s="12">
        <v>16</v>
      </c>
      <c r="K62" s="11">
        <v>11</v>
      </c>
      <c r="L62" s="12">
        <v>25</v>
      </c>
      <c r="M62" s="11">
        <v>0</v>
      </c>
      <c r="N62" s="12">
        <v>0</v>
      </c>
      <c r="O62" s="11">
        <f t="shared" si="3"/>
        <v>20</v>
      </c>
      <c r="P62" s="13">
        <f t="shared" si="4"/>
        <v>41</v>
      </c>
      <c r="Q62" s="67">
        <f t="shared" si="5"/>
        <v>61</v>
      </c>
      <c r="R62" s="11">
        <f t="shared" si="6"/>
        <v>20</v>
      </c>
      <c r="S62" s="12">
        <f t="shared" si="7"/>
        <v>41</v>
      </c>
      <c r="T62" s="13">
        <f t="shared" si="8"/>
        <v>61</v>
      </c>
    </row>
    <row r="63" spans="1:20" ht="12.75">
      <c r="A63" s="4" t="s">
        <v>304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4</v>
      </c>
      <c r="J63" s="12">
        <v>5</v>
      </c>
      <c r="K63" s="11">
        <v>0</v>
      </c>
      <c r="L63" s="12">
        <v>1</v>
      </c>
      <c r="M63" s="11">
        <v>0</v>
      </c>
      <c r="N63" s="12">
        <v>0</v>
      </c>
      <c r="O63" s="11">
        <f t="shared" si="3"/>
        <v>4</v>
      </c>
      <c r="P63" s="13">
        <f t="shared" si="4"/>
        <v>6</v>
      </c>
      <c r="Q63" s="67">
        <f t="shared" si="5"/>
        <v>10</v>
      </c>
      <c r="R63" s="11">
        <f t="shared" si="6"/>
        <v>4</v>
      </c>
      <c r="S63" s="12">
        <f t="shared" si="7"/>
        <v>6</v>
      </c>
      <c r="T63" s="13">
        <f t="shared" si="8"/>
        <v>10</v>
      </c>
    </row>
    <row r="64" spans="1:20" ht="12.75">
      <c r="A64" s="4" t="s">
        <v>305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2">
        <f t="shared" si="1"/>
        <v>0</v>
      </c>
      <c r="H64" s="13">
        <f t="shared" si="2"/>
        <v>0</v>
      </c>
      <c r="I64" s="11">
        <v>4</v>
      </c>
      <c r="J64" s="12">
        <v>5</v>
      </c>
      <c r="K64" s="11">
        <v>4</v>
      </c>
      <c r="L64" s="12">
        <v>5</v>
      </c>
      <c r="M64" s="11">
        <v>0</v>
      </c>
      <c r="N64" s="12">
        <v>0</v>
      </c>
      <c r="O64" s="11">
        <f t="shared" si="3"/>
        <v>8</v>
      </c>
      <c r="P64" s="13">
        <f t="shared" si="4"/>
        <v>10</v>
      </c>
      <c r="Q64" s="67">
        <f t="shared" si="5"/>
        <v>18</v>
      </c>
      <c r="R64" s="11">
        <f t="shared" si="6"/>
        <v>8</v>
      </c>
      <c r="S64" s="12">
        <f t="shared" si="7"/>
        <v>10</v>
      </c>
      <c r="T64" s="13">
        <f t="shared" si="8"/>
        <v>18</v>
      </c>
    </row>
    <row r="65" spans="1:20" ht="12.75">
      <c r="A65" s="4" t="s">
        <v>307</v>
      </c>
      <c r="B65" s="11">
        <v>38</v>
      </c>
      <c r="C65" s="12">
        <v>33</v>
      </c>
      <c r="D65" s="11">
        <v>37</v>
      </c>
      <c r="E65" s="12">
        <v>55</v>
      </c>
      <c r="F65" s="11">
        <f t="shared" si="0"/>
        <v>75</v>
      </c>
      <c r="G65" s="12">
        <f t="shared" si="1"/>
        <v>88</v>
      </c>
      <c r="H65" s="13">
        <f t="shared" si="2"/>
        <v>163</v>
      </c>
      <c r="I65" s="11">
        <v>0</v>
      </c>
      <c r="J65" s="12">
        <v>0</v>
      </c>
      <c r="K65" s="11">
        <v>0</v>
      </c>
      <c r="L65" s="12">
        <v>0</v>
      </c>
      <c r="M65" s="11">
        <v>0</v>
      </c>
      <c r="N65" s="12">
        <v>0</v>
      </c>
      <c r="O65" s="11">
        <f t="shared" si="3"/>
        <v>0</v>
      </c>
      <c r="P65" s="13">
        <f t="shared" si="4"/>
        <v>0</v>
      </c>
      <c r="Q65" s="67">
        <f t="shared" si="5"/>
        <v>0</v>
      </c>
      <c r="R65" s="11">
        <f t="shared" si="6"/>
        <v>75</v>
      </c>
      <c r="S65" s="12">
        <f t="shared" si="7"/>
        <v>88</v>
      </c>
      <c r="T65" s="13">
        <f t="shared" si="8"/>
        <v>163</v>
      </c>
    </row>
    <row r="66" spans="1:20" ht="12.75">
      <c r="A66" s="4" t="s">
        <v>308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16</v>
      </c>
      <c r="J66" s="12">
        <v>6</v>
      </c>
      <c r="K66" s="11">
        <v>18</v>
      </c>
      <c r="L66" s="12">
        <v>0</v>
      </c>
      <c r="M66" s="11">
        <v>0</v>
      </c>
      <c r="N66" s="12">
        <v>0</v>
      </c>
      <c r="O66" s="11">
        <f t="shared" si="3"/>
        <v>34</v>
      </c>
      <c r="P66" s="13">
        <f t="shared" si="4"/>
        <v>6</v>
      </c>
      <c r="Q66" s="67">
        <f t="shared" si="5"/>
        <v>40</v>
      </c>
      <c r="R66" s="11">
        <f t="shared" si="6"/>
        <v>34</v>
      </c>
      <c r="S66" s="12">
        <f t="shared" si="7"/>
        <v>6</v>
      </c>
      <c r="T66" s="13">
        <f t="shared" si="8"/>
        <v>40</v>
      </c>
    </row>
    <row r="67" spans="1:20" ht="12.75">
      <c r="A67" s="4" t="s">
        <v>309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17</v>
      </c>
      <c r="J67" s="12">
        <v>1</v>
      </c>
      <c r="K67" s="11">
        <v>13</v>
      </c>
      <c r="L67" s="12">
        <v>0</v>
      </c>
      <c r="M67" s="11">
        <v>0</v>
      </c>
      <c r="N67" s="12">
        <v>0</v>
      </c>
      <c r="O67" s="11">
        <f t="shared" si="3"/>
        <v>30</v>
      </c>
      <c r="P67" s="13">
        <f t="shared" si="4"/>
        <v>1</v>
      </c>
      <c r="Q67" s="67">
        <f t="shared" si="5"/>
        <v>31</v>
      </c>
      <c r="R67" s="11">
        <f t="shared" si="6"/>
        <v>30</v>
      </c>
      <c r="S67" s="12">
        <f t="shared" si="7"/>
        <v>1</v>
      </c>
      <c r="T67" s="13">
        <f t="shared" si="8"/>
        <v>31</v>
      </c>
    </row>
    <row r="68" spans="1:20" ht="12.75">
      <c r="A68" s="4" t="s">
        <v>310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17</v>
      </c>
      <c r="J68" s="12">
        <v>5</v>
      </c>
      <c r="K68" s="11">
        <v>10</v>
      </c>
      <c r="L68" s="12">
        <v>6</v>
      </c>
      <c r="M68" s="11">
        <v>0</v>
      </c>
      <c r="N68" s="12">
        <v>0</v>
      </c>
      <c r="O68" s="11">
        <f t="shared" si="3"/>
        <v>27</v>
      </c>
      <c r="P68" s="13">
        <f t="shared" si="4"/>
        <v>11</v>
      </c>
      <c r="Q68" s="67">
        <f t="shared" si="5"/>
        <v>38</v>
      </c>
      <c r="R68" s="11">
        <f t="shared" si="6"/>
        <v>27</v>
      </c>
      <c r="S68" s="12">
        <f t="shared" si="7"/>
        <v>11</v>
      </c>
      <c r="T68" s="13">
        <f t="shared" si="8"/>
        <v>38</v>
      </c>
    </row>
    <row r="69" spans="1:20" ht="12.75">
      <c r="A69" s="4" t="s">
        <v>311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12</v>
      </c>
      <c r="N69" s="12">
        <v>1</v>
      </c>
      <c r="O69" s="11">
        <f t="shared" si="3"/>
        <v>12</v>
      </c>
      <c r="P69" s="13">
        <f t="shared" si="4"/>
        <v>1</v>
      </c>
      <c r="Q69" s="67">
        <f t="shared" si="5"/>
        <v>13</v>
      </c>
      <c r="R69" s="11">
        <f t="shared" si="6"/>
        <v>12</v>
      </c>
      <c r="S69" s="12">
        <f t="shared" si="7"/>
        <v>1</v>
      </c>
      <c r="T69" s="13">
        <f t="shared" si="8"/>
        <v>13</v>
      </c>
    </row>
    <row r="70" spans="1:20" ht="12.75">
      <c r="A70" s="4" t="s">
        <v>313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1</v>
      </c>
      <c r="J70" s="12">
        <v>126</v>
      </c>
      <c r="K70" s="11">
        <v>1</v>
      </c>
      <c r="L70" s="12">
        <v>129</v>
      </c>
      <c r="M70" s="11">
        <v>0</v>
      </c>
      <c r="N70" s="12">
        <v>0</v>
      </c>
      <c r="O70" s="11">
        <f t="shared" si="3"/>
        <v>2</v>
      </c>
      <c r="P70" s="13">
        <f t="shared" si="4"/>
        <v>255</v>
      </c>
      <c r="Q70" s="67">
        <f t="shared" si="5"/>
        <v>257</v>
      </c>
      <c r="R70" s="11">
        <f t="shared" si="6"/>
        <v>2</v>
      </c>
      <c r="S70" s="12">
        <f t="shared" si="7"/>
        <v>255</v>
      </c>
      <c r="T70" s="13">
        <f t="shared" si="8"/>
        <v>257</v>
      </c>
    </row>
    <row r="71" spans="1:20" ht="12.75">
      <c r="A71" s="4" t="s">
        <v>314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2">
        <f t="shared" si="1"/>
        <v>0</v>
      </c>
      <c r="H71" s="13">
        <f t="shared" si="2"/>
        <v>0</v>
      </c>
      <c r="I71" s="11">
        <v>57</v>
      </c>
      <c r="J71" s="12">
        <v>54</v>
      </c>
      <c r="K71" s="11">
        <v>39</v>
      </c>
      <c r="L71" s="12">
        <v>60</v>
      </c>
      <c r="M71" s="11">
        <v>0</v>
      </c>
      <c r="N71" s="12">
        <v>0</v>
      </c>
      <c r="O71" s="11">
        <f t="shared" si="3"/>
        <v>96</v>
      </c>
      <c r="P71" s="13">
        <f t="shared" si="4"/>
        <v>114</v>
      </c>
      <c r="Q71" s="67">
        <f t="shared" si="5"/>
        <v>210</v>
      </c>
      <c r="R71" s="11">
        <f t="shared" si="6"/>
        <v>96</v>
      </c>
      <c r="S71" s="12">
        <f t="shared" si="7"/>
        <v>114</v>
      </c>
      <c r="T71" s="13">
        <f t="shared" si="8"/>
        <v>210</v>
      </c>
    </row>
    <row r="72" spans="1:20" ht="12.75">
      <c r="A72" s="4" t="s">
        <v>315</v>
      </c>
      <c r="B72" s="11">
        <v>1</v>
      </c>
      <c r="C72" s="12">
        <v>0</v>
      </c>
      <c r="D72" s="11">
        <v>0</v>
      </c>
      <c r="E72" s="12">
        <v>0</v>
      </c>
      <c r="F72" s="11">
        <f t="shared" si="0"/>
        <v>1</v>
      </c>
      <c r="G72" s="12">
        <f t="shared" si="1"/>
        <v>0</v>
      </c>
      <c r="H72" s="13">
        <f t="shared" si="2"/>
        <v>1</v>
      </c>
      <c r="I72" s="11">
        <v>5</v>
      </c>
      <c r="J72" s="12">
        <v>0</v>
      </c>
      <c r="K72" s="11">
        <v>3</v>
      </c>
      <c r="L72" s="12">
        <v>0</v>
      </c>
      <c r="M72" s="11">
        <v>0</v>
      </c>
      <c r="N72" s="12">
        <v>0</v>
      </c>
      <c r="O72" s="11">
        <f t="shared" si="3"/>
        <v>8</v>
      </c>
      <c r="P72" s="13">
        <f t="shared" si="4"/>
        <v>0</v>
      </c>
      <c r="Q72" s="67">
        <f t="shared" si="5"/>
        <v>8</v>
      </c>
      <c r="R72" s="11">
        <f t="shared" si="6"/>
        <v>9</v>
      </c>
      <c r="S72" s="12">
        <f t="shared" si="7"/>
        <v>0</v>
      </c>
      <c r="T72" s="13">
        <f t="shared" si="8"/>
        <v>9</v>
      </c>
    </row>
    <row r="73" spans="1:20" ht="12.75">
      <c r="A73" s="4" t="s">
        <v>316</v>
      </c>
      <c r="B73" s="11">
        <v>144</v>
      </c>
      <c r="C73" s="12">
        <v>492</v>
      </c>
      <c r="D73" s="11">
        <v>153</v>
      </c>
      <c r="E73" s="12">
        <v>518</v>
      </c>
      <c r="F73" s="11">
        <f t="shared" si="0"/>
        <v>297</v>
      </c>
      <c r="G73" s="12">
        <f t="shared" si="1"/>
        <v>1010</v>
      </c>
      <c r="H73" s="13">
        <f t="shared" si="2"/>
        <v>1307</v>
      </c>
      <c r="I73" s="11">
        <v>141</v>
      </c>
      <c r="J73" s="12">
        <v>391</v>
      </c>
      <c r="K73" s="11">
        <v>94</v>
      </c>
      <c r="L73" s="12">
        <v>305</v>
      </c>
      <c r="M73" s="11">
        <v>0</v>
      </c>
      <c r="N73" s="12">
        <v>0</v>
      </c>
      <c r="O73" s="11">
        <f t="shared" si="3"/>
        <v>235</v>
      </c>
      <c r="P73" s="13">
        <f t="shared" si="4"/>
        <v>696</v>
      </c>
      <c r="Q73" s="67">
        <f t="shared" si="5"/>
        <v>931</v>
      </c>
      <c r="R73" s="11">
        <f t="shared" si="6"/>
        <v>532</v>
      </c>
      <c r="S73" s="12">
        <f t="shared" si="7"/>
        <v>1706</v>
      </c>
      <c r="T73" s="13">
        <f t="shared" si="8"/>
        <v>2238</v>
      </c>
    </row>
    <row r="74" spans="1:20" ht="12.75">
      <c r="A74" s="4" t="s">
        <v>317</v>
      </c>
      <c r="B74" s="11">
        <v>0</v>
      </c>
      <c r="C74" s="12">
        <v>0</v>
      </c>
      <c r="D74" s="11">
        <v>0</v>
      </c>
      <c r="E74" s="12">
        <v>0</v>
      </c>
      <c r="F74" s="11">
        <f t="shared" si="0"/>
        <v>0</v>
      </c>
      <c r="G74" s="12">
        <f t="shared" si="1"/>
        <v>0</v>
      </c>
      <c r="H74" s="13">
        <f t="shared" si="2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23</v>
      </c>
      <c r="N74" s="12">
        <v>3</v>
      </c>
      <c r="O74" s="11">
        <f t="shared" si="3"/>
        <v>23</v>
      </c>
      <c r="P74" s="13">
        <f t="shared" si="4"/>
        <v>3</v>
      </c>
      <c r="Q74" s="67">
        <f t="shared" si="5"/>
        <v>26</v>
      </c>
      <c r="R74" s="11">
        <f t="shared" si="6"/>
        <v>23</v>
      </c>
      <c r="S74" s="12">
        <f t="shared" si="7"/>
        <v>3</v>
      </c>
      <c r="T74" s="13">
        <f t="shared" si="8"/>
        <v>26</v>
      </c>
    </row>
    <row r="75" spans="1:20" ht="12.75">
      <c r="A75" s="4" t="s">
        <v>319</v>
      </c>
      <c r="B75" s="11">
        <v>0</v>
      </c>
      <c r="C75" s="12">
        <v>0</v>
      </c>
      <c r="D75" s="11">
        <v>0</v>
      </c>
      <c r="E75" s="12">
        <v>0</v>
      </c>
      <c r="F75" s="11">
        <f aca="true" t="shared" si="9" ref="F75:G78">SUM(B75,D75)</f>
        <v>0</v>
      </c>
      <c r="G75" s="12">
        <f t="shared" si="9"/>
        <v>0</v>
      </c>
      <c r="H75" s="13">
        <f aca="true" t="shared" si="10" ref="H75:H81">SUM(F75:G75)</f>
        <v>0</v>
      </c>
      <c r="I75" s="11">
        <v>0</v>
      </c>
      <c r="J75" s="12">
        <v>0</v>
      </c>
      <c r="K75" s="11">
        <v>0</v>
      </c>
      <c r="L75" s="12">
        <v>0</v>
      </c>
      <c r="M75" s="11">
        <v>2</v>
      </c>
      <c r="N75" s="12">
        <v>17</v>
      </c>
      <c r="O75" s="11">
        <f aca="true" t="shared" si="11" ref="O75:P78">SUM(M75,K75,I75)</f>
        <v>2</v>
      </c>
      <c r="P75" s="13">
        <f t="shared" si="11"/>
        <v>17</v>
      </c>
      <c r="Q75" s="67">
        <f aca="true" t="shared" si="12" ref="Q75:Q81">SUM(O75:P75)</f>
        <v>19</v>
      </c>
      <c r="R75" s="11">
        <f aca="true" t="shared" si="13" ref="R75:T78">SUM(O75,F75)</f>
        <v>2</v>
      </c>
      <c r="S75" s="12">
        <f t="shared" si="13"/>
        <v>17</v>
      </c>
      <c r="T75" s="13">
        <f t="shared" si="13"/>
        <v>19</v>
      </c>
    </row>
    <row r="76" spans="1:20" ht="12.75">
      <c r="A76" s="4" t="s">
        <v>22</v>
      </c>
      <c r="B76" s="11">
        <v>0</v>
      </c>
      <c r="C76" s="12">
        <v>0</v>
      </c>
      <c r="D76" s="11">
        <v>0</v>
      </c>
      <c r="E76" s="12">
        <v>0</v>
      </c>
      <c r="F76" s="11">
        <f t="shared" si="9"/>
        <v>0</v>
      </c>
      <c r="G76" s="12">
        <f t="shared" si="9"/>
        <v>0</v>
      </c>
      <c r="H76" s="13">
        <f t="shared" si="10"/>
        <v>0</v>
      </c>
      <c r="I76" s="11">
        <v>13</v>
      </c>
      <c r="J76" s="12">
        <v>11</v>
      </c>
      <c r="K76" s="11">
        <v>7</v>
      </c>
      <c r="L76" s="12">
        <v>1</v>
      </c>
      <c r="M76" s="11">
        <v>0</v>
      </c>
      <c r="N76" s="12">
        <v>0</v>
      </c>
      <c r="O76" s="11">
        <f t="shared" si="11"/>
        <v>20</v>
      </c>
      <c r="P76" s="13">
        <f t="shared" si="11"/>
        <v>12</v>
      </c>
      <c r="Q76" s="67">
        <f t="shared" si="12"/>
        <v>32</v>
      </c>
      <c r="R76" s="11">
        <f t="shared" si="13"/>
        <v>20</v>
      </c>
      <c r="S76" s="12">
        <f t="shared" si="13"/>
        <v>12</v>
      </c>
      <c r="T76" s="13">
        <f t="shared" si="13"/>
        <v>32</v>
      </c>
    </row>
    <row r="77" spans="1:20" ht="12.75">
      <c r="A77" s="4" t="s">
        <v>169</v>
      </c>
      <c r="B77" s="11">
        <v>10</v>
      </c>
      <c r="C77" s="12">
        <v>11</v>
      </c>
      <c r="D77" s="11">
        <v>14</v>
      </c>
      <c r="E77" s="12">
        <v>16</v>
      </c>
      <c r="F77" s="11">
        <f t="shared" si="9"/>
        <v>24</v>
      </c>
      <c r="G77" s="12">
        <f t="shared" si="9"/>
        <v>27</v>
      </c>
      <c r="H77" s="13">
        <f t="shared" si="10"/>
        <v>51</v>
      </c>
      <c r="I77" s="11">
        <v>6</v>
      </c>
      <c r="J77" s="12">
        <v>4</v>
      </c>
      <c r="K77" s="11">
        <v>5</v>
      </c>
      <c r="L77" s="12">
        <v>1</v>
      </c>
      <c r="M77" s="11">
        <v>0</v>
      </c>
      <c r="N77" s="12">
        <v>0</v>
      </c>
      <c r="O77" s="11">
        <f t="shared" si="11"/>
        <v>11</v>
      </c>
      <c r="P77" s="13">
        <f t="shared" si="11"/>
        <v>5</v>
      </c>
      <c r="Q77" s="67">
        <f t="shared" si="12"/>
        <v>16</v>
      </c>
      <c r="R77" s="11">
        <f t="shared" si="13"/>
        <v>35</v>
      </c>
      <c r="S77" s="12">
        <f t="shared" si="13"/>
        <v>32</v>
      </c>
      <c r="T77" s="13">
        <f t="shared" si="13"/>
        <v>67</v>
      </c>
    </row>
    <row r="78" spans="1:20" ht="12.75">
      <c r="A78" s="4" t="s">
        <v>324</v>
      </c>
      <c r="B78" s="11">
        <v>0</v>
      </c>
      <c r="C78" s="12">
        <v>0</v>
      </c>
      <c r="D78" s="11">
        <v>0</v>
      </c>
      <c r="E78" s="12">
        <v>0</v>
      </c>
      <c r="F78" s="11">
        <f t="shared" si="9"/>
        <v>0</v>
      </c>
      <c r="G78" s="12">
        <f t="shared" si="9"/>
        <v>0</v>
      </c>
      <c r="H78" s="13">
        <f t="shared" si="10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6</v>
      </c>
      <c r="N78" s="12">
        <v>1</v>
      </c>
      <c r="O78" s="11">
        <f t="shared" si="11"/>
        <v>6</v>
      </c>
      <c r="P78" s="13">
        <f t="shared" si="11"/>
        <v>1</v>
      </c>
      <c r="Q78" s="67">
        <f t="shared" si="12"/>
        <v>7</v>
      </c>
      <c r="R78" s="11">
        <f t="shared" si="13"/>
        <v>6</v>
      </c>
      <c r="S78" s="12">
        <f t="shared" si="13"/>
        <v>1</v>
      </c>
      <c r="T78" s="13">
        <f t="shared" si="13"/>
        <v>7</v>
      </c>
    </row>
    <row r="79" spans="1:20" ht="12.75">
      <c r="A79" s="4" t="s">
        <v>16</v>
      </c>
      <c r="B79" s="11">
        <v>40</v>
      </c>
      <c r="C79" s="12">
        <v>45</v>
      </c>
      <c r="D79" s="11">
        <v>44</v>
      </c>
      <c r="E79" s="12">
        <v>64</v>
      </c>
      <c r="F79" s="11">
        <f aca="true" t="shared" si="14" ref="F79:G81">SUM(B79,D79)</f>
        <v>84</v>
      </c>
      <c r="G79" s="12">
        <f t="shared" si="14"/>
        <v>109</v>
      </c>
      <c r="H79" s="13">
        <f t="shared" si="10"/>
        <v>193</v>
      </c>
      <c r="I79" s="11">
        <v>66</v>
      </c>
      <c r="J79" s="12">
        <v>81</v>
      </c>
      <c r="K79" s="11">
        <v>26</v>
      </c>
      <c r="L79" s="12">
        <v>87</v>
      </c>
      <c r="M79" s="11">
        <v>0</v>
      </c>
      <c r="N79" s="12">
        <v>0</v>
      </c>
      <c r="O79" s="11">
        <f aca="true" t="shared" si="15" ref="O79:P81">SUM(M79,K79,I79)</f>
        <v>92</v>
      </c>
      <c r="P79" s="13">
        <f t="shared" si="15"/>
        <v>168</v>
      </c>
      <c r="Q79" s="67">
        <f t="shared" si="12"/>
        <v>260</v>
      </c>
      <c r="R79" s="11">
        <f aca="true" t="shared" si="16" ref="R79:T81">SUM(O79,F79)</f>
        <v>176</v>
      </c>
      <c r="S79" s="12">
        <f t="shared" si="16"/>
        <v>277</v>
      </c>
      <c r="T79" s="13">
        <f t="shared" si="16"/>
        <v>453</v>
      </c>
    </row>
    <row r="80" spans="1:20" ht="12.75">
      <c r="A80" s="4" t="s">
        <v>326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4"/>
        <v>0</v>
      </c>
      <c r="G80" s="12">
        <f t="shared" si="14"/>
        <v>0</v>
      </c>
      <c r="H80" s="13">
        <f t="shared" si="10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5</v>
      </c>
      <c r="N80" s="12">
        <v>13</v>
      </c>
      <c r="O80" s="11">
        <f t="shared" si="15"/>
        <v>5</v>
      </c>
      <c r="P80" s="13">
        <f t="shared" si="15"/>
        <v>13</v>
      </c>
      <c r="Q80" s="67">
        <f t="shared" si="12"/>
        <v>18</v>
      </c>
      <c r="R80" s="11">
        <f t="shared" si="16"/>
        <v>5</v>
      </c>
      <c r="S80" s="12">
        <f t="shared" si="16"/>
        <v>13</v>
      </c>
      <c r="T80" s="13">
        <f t="shared" si="16"/>
        <v>18</v>
      </c>
    </row>
    <row r="81" spans="1:20" ht="12.75">
      <c r="A81" s="4" t="s">
        <v>170</v>
      </c>
      <c r="B81" s="11">
        <v>31</v>
      </c>
      <c r="C81" s="12">
        <v>2</v>
      </c>
      <c r="D81" s="11">
        <v>21</v>
      </c>
      <c r="E81" s="12">
        <v>4</v>
      </c>
      <c r="F81" s="11">
        <f t="shared" si="14"/>
        <v>52</v>
      </c>
      <c r="G81" s="12">
        <f t="shared" si="14"/>
        <v>6</v>
      </c>
      <c r="H81" s="13">
        <f t="shared" si="10"/>
        <v>58</v>
      </c>
      <c r="I81" s="11">
        <v>22</v>
      </c>
      <c r="J81" s="12">
        <v>12</v>
      </c>
      <c r="K81" s="11">
        <v>20</v>
      </c>
      <c r="L81" s="12">
        <v>4</v>
      </c>
      <c r="M81" s="11">
        <v>0</v>
      </c>
      <c r="N81" s="12">
        <v>0</v>
      </c>
      <c r="O81" s="11">
        <f t="shared" si="15"/>
        <v>42</v>
      </c>
      <c r="P81" s="13">
        <f t="shared" si="15"/>
        <v>16</v>
      </c>
      <c r="Q81" s="67">
        <f t="shared" si="12"/>
        <v>58</v>
      </c>
      <c r="R81" s="11">
        <f t="shared" si="16"/>
        <v>94</v>
      </c>
      <c r="S81" s="12">
        <f t="shared" si="16"/>
        <v>22</v>
      </c>
      <c r="T81" s="13">
        <f t="shared" si="16"/>
        <v>116</v>
      </c>
    </row>
    <row r="82" spans="1:20" s="21" customFormat="1" ht="12.75">
      <c r="A82" s="16" t="s">
        <v>27</v>
      </c>
      <c r="B82" s="17">
        <f>SUM(B10:B81)</f>
        <v>1650</v>
      </c>
      <c r="C82" s="18">
        <f aca="true" t="shared" si="17" ref="C82:T82">SUM(C10:C81)</f>
        <v>1096</v>
      </c>
      <c r="D82" s="17">
        <f t="shared" si="17"/>
        <v>1643</v>
      </c>
      <c r="E82" s="18">
        <f t="shared" si="17"/>
        <v>1290</v>
      </c>
      <c r="F82" s="17">
        <f t="shared" si="17"/>
        <v>3293</v>
      </c>
      <c r="G82" s="18">
        <f t="shared" si="17"/>
        <v>2386</v>
      </c>
      <c r="H82" s="18">
        <f t="shared" si="17"/>
        <v>5679</v>
      </c>
      <c r="I82" s="17">
        <f t="shared" si="17"/>
        <v>2138</v>
      </c>
      <c r="J82" s="18">
        <f t="shared" si="17"/>
        <v>1476</v>
      </c>
      <c r="K82" s="17">
        <f t="shared" si="17"/>
        <v>1741</v>
      </c>
      <c r="L82" s="18">
        <f t="shared" si="17"/>
        <v>1322</v>
      </c>
      <c r="M82" s="17">
        <f t="shared" si="17"/>
        <v>419</v>
      </c>
      <c r="N82" s="18">
        <f t="shared" si="17"/>
        <v>282</v>
      </c>
      <c r="O82" s="17">
        <f t="shared" si="17"/>
        <v>4298</v>
      </c>
      <c r="P82" s="18">
        <f t="shared" si="17"/>
        <v>3080</v>
      </c>
      <c r="Q82" s="68">
        <f t="shared" si="17"/>
        <v>7378</v>
      </c>
      <c r="R82" s="17">
        <f t="shared" si="17"/>
        <v>7591</v>
      </c>
      <c r="S82" s="18">
        <f t="shared" si="17"/>
        <v>5466</v>
      </c>
      <c r="T82" s="18">
        <f t="shared" si="17"/>
        <v>13057</v>
      </c>
    </row>
    <row r="95" spans="9:10" ht="12.75">
      <c r="I95" s="93"/>
      <c r="J95" s="93"/>
    </row>
    <row r="96" spans="9:10" ht="12.75">
      <c r="I96" s="93"/>
      <c r="J96" s="93"/>
    </row>
    <row r="97" spans="9:11" ht="12.75">
      <c r="I97" s="93"/>
      <c r="J97" s="93"/>
      <c r="K97" s="93"/>
    </row>
    <row r="98" spans="8:10" ht="12.75">
      <c r="H98" s="93"/>
      <c r="I98" s="93"/>
      <c r="J98" s="93"/>
    </row>
    <row r="99" spans="8:10" ht="12.75">
      <c r="H99" s="93"/>
      <c r="I99" s="93"/>
      <c r="J99" s="93"/>
    </row>
    <row r="100" spans="8:12" ht="12.75">
      <c r="H100" s="93"/>
      <c r="J100" s="93"/>
      <c r="K100" s="93"/>
      <c r="L100" s="93"/>
    </row>
    <row r="101" spans="8:13" ht="12.75">
      <c r="H101" s="93"/>
      <c r="I101" s="93"/>
      <c r="J101" s="93"/>
      <c r="K101" s="93"/>
      <c r="L101" s="93"/>
      <c r="M101" s="93"/>
    </row>
    <row r="102" spans="11:12" ht="12.75">
      <c r="K102" s="93"/>
      <c r="L102" s="93"/>
    </row>
    <row r="103" spans="11:12" ht="12.75">
      <c r="K103" s="93"/>
      <c r="L103" s="93"/>
    </row>
    <row r="104" spans="8:13" ht="12.75">
      <c r="H104" s="93"/>
      <c r="I104" s="93"/>
      <c r="J104" s="93"/>
      <c r="K104" s="93"/>
      <c r="L104" s="93"/>
      <c r="M104" s="93"/>
    </row>
    <row r="105" spans="8:12" ht="12.75">
      <c r="H105" s="93"/>
      <c r="J105" s="93"/>
      <c r="K105" s="93"/>
      <c r="L105" s="93"/>
    </row>
    <row r="106" spans="11:12" ht="12.75">
      <c r="K106" s="93"/>
      <c r="L106" s="93"/>
    </row>
    <row r="107" spans="11:12" ht="12.75">
      <c r="K107" s="93"/>
      <c r="L107" s="93"/>
    </row>
    <row r="108" spans="8:12" ht="12.75">
      <c r="H108" s="93"/>
      <c r="I108" s="93"/>
      <c r="J108" s="93"/>
      <c r="L108" s="93"/>
    </row>
    <row r="109" spans="8:10" ht="12.75">
      <c r="H109" s="93"/>
      <c r="I109" s="93"/>
      <c r="J109" s="93"/>
    </row>
    <row r="110" ht="12.75">
      <c r="I110" s="93"/>
    </row>
    <row r="111" spans="8:10" ht="12.75">
      <c r="H111" s="93"/>
      <c r="I111" s="93"/>
      <c r="J111" s="93"/>
    </row>
    <row r="113" ht="12.75">
      <c r="H113" s="93"/>
    </row>
    <row r="114" ht="12.75">
      <c r="H114" s="93"/>
    </row>
    <row r="116" ht="12.75">
      <c r="H116" s="93"/>
    </row>
    <row r="117" spans="8:13" ht="12.75">
      <c r="H117" s="93"/>
      <c r="I117" s="93"/>
      <c r="J117" s="93"/>
      <c r="K117" s="93"/>
      <c r="L117" s="93"/>
      <c r="M117" s="93"/>
    </row>
    <row r="118" spans="8:11" ht="12.75">
      <c r="H118" s="93"/>
      <c r="I118" s="93"/>
      <c r="J118" s="93"/>
      <c r="K118" s="93"/>
    </row>
    <row r="119" spans="11:12" ht="12.75">
      <c r="K119" s="93"/>
      <c r="L119" s="93"/>
    </row>
    <row r="120" spans="11:12" ht="12.75">
      <c r="K120" s="93"/>
      <c r="L120" s="93"/>
    </row>
    <row r="121" spans="11:12" ht="12.75">
      <c r="K121" s="93"/>
      <c r="L121" s="93"/>
    </row>
    <row r="122" spans="8:13" ht="12.75">
      <c r="H122" s="93"/>
      <c r="I122" s="93"/>
      <c r="J122" s="93"/>
      <c r="K122" s="93"/>
      <c r="L122" s="93"/>
      <c r="M122" s="93"/>
    </row>
    <row r="123" spans="11:12" ht="12.75">
      <c r="K123" s="93"/>
      <c r="L123" s="93"/>
    </row>
    <row r="124" spans="8:13" ht="12.75">
      <c r="H124" s="93"/>
      <c r="I124" s="93"/>
      <c r="J124" s="93"/>
      <c r="K124" s="93"/>
      <c r="L124" s="93"/>
      <c r="M124" s="93"/>
    </row>
    <row r="125" spans="9:12" ht="12.75">
      <c r="I125" s="93"/>
      <c r="J125" s="93"/>
      <c r="K125" s="93"/>
      <c r="L125" s="93"/>
    </row>
    <row r="126" spans="11:12" ht="12.75">
      <c r="K126" s="93"/>
      <c r="L126" s="93"/>
    </row>
    <row r="127" spans="8:12" ht="12.75">
      <c r="H127" s="93"/>
      <c r="K127" s="93"/>
      <c r="L127" s="93"/>
    </row>
    <row r="128" spans="8:12" ht="12.75">
      <c r="H128" s="93"/>
      <c r="I128" s="93"/>
      <c r="J128" s="93"/>
      <c r="L128" s="93"/>
    </row>
    <row r="129" spans="9:12" ht="12.75">
      <c r="I129" s="93"/>
      <c r="J129" s="93"/>
      <c r="K129" s="93"/>
      <c r="L129" s="93"/>
    </row>
    <row r="130" spans="8:12" ht="12.75">
      <c r="H130" s="93"/>
      <c r="I130" s="93"/>
      <c r="J130" s="93"/>
      <c r="L130" s="93"/>
    </row>
    <row r="131" ht="12.75">
      <c r="L131" s="93"/>
    </row>
    <row r="132" ht="12.75">
      <c r="L132" s="93"/>
    </row>
    <row r="133" spans="8:10" ht="12.75">
      <c r="H133" s="93"/>
      <c r="I133" s="93"/>
      <c r="J133" s="93"/>
    </row>
    <row r="134" spans="8:10" ht="12.75">
      <c r="H134" s="93"/>
      <c r="I134" s="93"/>
      <c r="J134" s="93"/>
    </row>
    <row r="135" spans="8:10" ht="12.75">
      <c r="H135" s="93"/>
      <c r="I135" s="93"/>
      <c r="J135" s="93"/>
    </row>
    <row r="136" spans="8:10" ht="12.75">
      <c r="H136" s="93"/>
      <c r="I136" s="93"/>
      <c r="J136" s="93"/>
    </row>
    <row r="138" spans="8:10" ht="12.75">
      <c r="H138" s="93"/>
      <c r="I138" s="93"/>
      <c r="J138" s="93"/>
    </row>
    <row r="141" ht="12.75">
      <c r="H141" s="93"/>
    </row>
    <row r="142" spans="8:13" ht="12.75">
      <c r="H142" s="93"/>
      <c r="I142" s="93"/>
      <c r="J142" s="93"/>
      <c r="K142" s="93"/>
      <c r="L142" s="93"/>
      <c r="M142" s="93"/>
    </row>
    <row r="143" spans="8:12" ht="12.75">
      <c r="H143" s="93"/>
      <c r="J143" s="93"/>
      <c r="K143" s="93"/>
      <c r="L143" s="93"/>
    </row>
    <row r="144" spans="8:11" ht="12.75">
      <c r="H144" s="93"/>
      <c r="I144" s="93"/>
      <c r="J144" s="93"/>
      <c r="K144" s="93"/>
    </row>
    <row r="145" spans="11:12" ht="12.75">
      <c r="K145" s="93"/>
      <c r="L145" s="93"/>
    </row>
    <row r="146" spans="11:12" ht="12.75">
      <c r="K146" s="93"/>
      <c r="L146" s="93"/>
    </row>
    <row r="147" spans="11:12" ht="12.75">
      <c r="K147" s="93"/>
      <c r="L147" s="93"/>
    </row>
    <row r="148" spans="11:12" ht="12.75">
      <c r="K148" s="93"/>
      <c r="L148" s="93"/>
    </row>
    <row r="149" spans="11:12" ht="12.75">
      <c r="K149" s="93"/>
      <c r="L149" s="93"/>
    </row>
    <row r="150" spans="8:13" ht="12.75">
      <c r="H150" s="93"/>
      <c r="I150" s="93"/>
      <c r="J150" s="93"/>
      <c r="K150" s="93"/>
      <c r="L150" s="93"/>
      <c r="M150" s="93"/>
    </row>
    <row r="151" spans="8:12" ht="12.75">
      <c r="H151" s="93"/>
      <c r="K151" s="93"/>
      <c r="L151" s="93"/>
    </row>
    <row r="152" spans="8:12" ht="12.75">
      <c r="H152" s="93"/>
      <c r="K152" s="93"/>
      <c r="L152" s="93"/>
    </row>
    <row r="153" spans="11:12" ht="12.75">
      <c r="K153" s="93"/>
      <c r="L153" s="93"/>
    </row>
    <row r="154" spans="8:12" ht="12.75">
      <c r="H154" s="93"/>
      <c r="I154" s="93"/>
      <c r="J154" s="93"/>
      <c r="L154" s="93"/>
    </row>
    <row r="155" spans="9:12" ht="12.75">
      <c r="I155" s="93"/>
      <c r="L155" s="93"/>
    </row>
    <row r="156" ht="12.75">
      <c r="L156" s="93"/>
    </row>
    <row r="157" spans="8:12" ht="12.75">
      <c r="H157" s="93"/>
      <c r="L157" s="93"/>
    </row>
    <row r="158" ht="12.75">
      <c r="L158" s="93"/>
    </row>
    <row r="159" spans="8:10" ht="12.75">
      <c r="H159" s="93"/>
      <c r="I159" s="93"/>
      <c r="J159" s="93"/>
    </row>
    <row r="160" spans="8:10" ht="12.75">
      <c r="H160" s="93"/>
      <c r="I160" s="93"/>
      <c r="J160" s="93"/>
    </row>
    <row r="161" spans="10:12" ht="12.75">
      <c r="J161" s="93"/>
      <c r="K161" s="93"/>
      <c r="L161" s="93"/>
    </row>
    <row r="162" spans="11:12" ht="12.75">
      <c r="K162" s="93"/>
      <c r="L162" s="93"/>
    </row>
    <row r="163" spans="8:12" ht="12.75">
      <c r="H163" s="93"/>
      <c r="I163" s="93"/>
      <c r="J163" s="93"/>
      <c r="L163" s="93"/>
    </row>
    <row r="164" ht="12.75">
      <c r="L164" s="93"/>
    </row>
    <row r="165" spans="8:10" ht="12.75">
      <c r="H165" s="93"/>
      <c r="I165" s="93"/>
      <c r="J165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">
      <selection activeCell="A129" sqref="A129"/>
    </sheetView>
  </sheetViews>
  <sheetFormatPr defaultColWidth="9.140625" defaultRowHeight="12.75"/>
  <cols>
    <col min="1" max="1" width="35.8515625" style="4" customWidth="1"/>
    <col min="2" max="5" width="6.7109375" style="0" customWidth="1"/>
    <col min="6" max="8" width="6.28125" style="0" customWidth="1"/>
    <col min="9" max="19" width="6.7109375" style="0" customWidth="1"/>
    <col min="20" max="20" width="6.7109375" style="4" customWidth="1"/>
    <col min="21" max="22" width="8.57421875" style="0" customWidth="1"/>
    <col min="23" max="23" width="16.57421875" style="0" customWidth="1"/>
    <col min="24" max="25" width="7.00390625" style="0" customWidth="1"/>
    <col min="26" max="26" width="9.28125" style="0" customWidth="1"/>
    <col min="27" max="28" width="5.57421875" style="0" customWidth="1"/>
    <col min="29" max="29" width="7.57421875" style="0" customWidth="1"/>
    <col min="30" max="31" width="4.00390625" style="0" customWidth="1"/>
    <col min="32" max="32" width="7.57421875" style="0" customWidth="1"/>
    <col min="33" max="33" width="17.00390625" style="0" customWidth="1"/>
    <col min="34" max="35" width="6.8515625" style="0" customWidth="1"/>
    <col min="36" max="36" width="7.57421875" style="0" customWidth="1"/>
    <col min="37" max="37" width="12.421875" style="0" customWidth="1"/>
    <col min="38" max="39" width="7.57421875" style="0" customWidth="1"/>
    <col min="40" max="40" width="9.28125" style="0" customWidth="1"/>
    <col min="41" max="41" width="9.57421875" style="0" customWidth="1"/>
    <col min="42" max="42" width="16.00390625" style="0" customWidth="1"/>
    <col min="43" max="44" width="10.5742187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0"/>
      <c r="B7" s="293" t="s">
        <v>71</v>
      </c>
      <c r="C7" s="294"/>
      <c r="D7" s="294"/>
      <c r="E7" s="294"/>
      <c r="F7" s="294"/>
      <c r="G7" s="294"/>
      <c r="H7" s="295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8"/>
      <c r="O8" s="287" t="s">
        <v>27</v>
      </c>
      <c r="P8" s="288"/>
      <c r="Q8" s="289"/>
      <c r="R8" s="49"/>
      <c r="S8" s="52"/>
      <c r="T8" s="53"/>
    </row>
    <row r="9" spans="1:20" ht="12.75">
      <c r="A9" s="19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51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41">SUM(B10,D10)</f>
        <v>0</v>
      </c>
      <c r="G10" s="10">
        <f aca="true" t="shared" si="1" ref="G10:G41">SUM(C10,E10)</f>
        <v>0</v>
      </c>
      <c r="H10" s="10">
        <f aca="true" t="shared" si="2" ref="H10:H41">SUM(F10:G10)</f>
        <v>0</v>
      </c>
      <c r="I10" s="9">
        <v>191</v>
      </c>
      <c r="J10" s="10">
        <v>2</v>
      </c>
      <c r="K10" s="9">
        <v>159</v>
      </c>
      <c r="L10" s="10">
        <v>1</v>
      </c>
      <c r="M10" s="9">
        <v>0</v>
      </c>
      <c r="N10" s="10">
        <v>0</v>
      </c>
      <c r="O10" s="69">
        <f aca="true" t="shared" si="3" ref="O10:O41">SUM(M10,K10,I10)</f>
        <v>350</v>
      </c>
      <c r="P10" s="70">
        <f aca="true" t="shared" si="4" ref="P10:P41">SUM(N10,L10,J10)</f>
        <v>3</v>
      </c>
      <c r="Q10" s="70">
        <f aca="true" t="shared" si="5" ref="Q10:Q41">SUM(O10:P10)</f>
        <v>353</v>
      </c>
      <c r="R10" s="69">
        <f aca="true" t="shared" si="6" ref="R10:R41">SUM(O10,F10)</f>
        <v>350</v>
      </c>
      <c r="S10" s="70">
        <f aca="true" t="shared" si="7" ref="S10:T73">SUM(P10,G10)</f>
        <v>3</v>
      </c>
      <c r="T10" s="70">
        <f t="shared" si="7"/>
        <v>353</v>
      </c>
    </row>
    <row r="11" spans="1:20" ht="12.75">
      <c r="A11" s="4" t="s">
        <v>331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53</v>
      </c>
      <c r="N11" s="12">
        <v>0</v>
      </c>
      <c r="O11" s="11">
        <f t="shared" si="3"/>
        <v>53</v>
      </c>
      <c r="P11" s="13">
        <f t="shared" si="4"/>
        <v>0</v>
      </c>
      <c r="Q11" s="13">
        <f t="shared" si="5"/>
        <v>53</v>
      </c>
      <c r="R11" s="11">
        <f t="shared" si="6"/>
        <v>53</v>
      </c>
      <c r="S11" s="12">
        <f t="shared" si="7"/>
        <v>0</v>
      </c>
      <c r="T11" s="13">
        <f t="shared" si="7"/>
        <v>53</v>
      </c>
    </row>
    <row r="12" spans="1:20" ht="12.75">
      <c r="A12" s="4" t="s">
        <v>332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22</v>
      </c>
      <c r="N12" s="12">
        <v>4</v>
      </c>
      <c r="O12" s="11">
        <f t="shared" si="3"/>
        <v>22</v>
      </c>
      <c r="P12" s="13">
        <f t="shared" si="4"/>
        <v>4</v>
      </c>
      <c r="Q12" s="13">
        <f t="shared" si="5"/>
        <v>26</v>
      </c>
      <c r="R12" s="11">
        <f t="shared" si="6"/>
        <v>22</v>
      </c>
      <c r="S12" s="12">
        <f t="shared" si="7"/>
        <v>4</v>
      </c>
      <c r="T12" s="13">
        <f t="shared" si="7"/>
        <v>26</v>
      </c>
    </row>
    <row r="13" spans="1:20" ht="12.75">
      <c r="A13" s="4" t="s">
        <v>333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46</v>
      </c>
      <c r="N13" s="12">
        <v>9</v>
      </c>
      <c r="O13" s="11">
        <f t="shared" si="3"/>
        <v>46</v>
      </c>
      <c r="P13" s="13">
        <f t="shared" si="4"/>
        <v>9</v>
      </c>
      <c r="Q13" s="13">
        <f t="shared" si="5"/>
        <v>55</v>
      </c>
      <c r="R13" s="11">
        <f t="shared" si="6"/>
        <v>46</v>
      </c>
      <c r="S13" s="12">
        <f t="shared" si="7"/>
        <v>9</v>
      </c>
      <c r="T13" s="13">
        <f t="shared" si="7"/>
        <v>55</v>
      </c>
    </row>
    <row r="14" spans="1:20" ht="12.75">
      <c r="A14" s="4" t="s">
        <v>334</v>
      </c>
      <c r="B14" s="11">
        <v>521</v>
      </c>
      <c r="C14" s="12">
        <v>2</v>
      </c>
      <c r="D14" s="11">
        <v>493</v>
      </c>
      <c r="E14" s="12">
        <v>6</v>
      </c>
      <c r="F14" s="11">
        <f t="shared" si="0"/>
        <v>1014</v>
      </c>
      <c r="G14" s="13">
        <f t="shared" si="1"/>
        <v>8</v>
      </c>
      <c r="H14" s="13">
        <f t="shared" si="2"/>
        <v>1022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1014</v>
      </c>
      <c r="S14" s="12">
        <f t="shared" si="7"/>
        <v>8</v>
      </c>
      <c r="T14" s="13">
        <f t="shared" si="7"/>
        <v>1022</v>
      </c>
    </row>
    <row r="15" spans="1:20" ht="12.75">
      <c r="A15" s="4" t="s">
        <v>335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5</v>
      </c>
      <c r="N15" s="12">
        <v>3</v>
      </c>
      <c r="O15" s="11">
        <f t="shared" si="3"/>
        <v>5</v>
      </c>
      <c r="P15" s="13">
        <f t="shared" si="4"/>
        <v>3</v>
      </c>
      <c r="Q15" s="13">
        <f t="shared" si="5"/>
        <v>8</v>
      </c>
      <c r="R15" s="11">
        <f t="shared" si="6"/>
        <v>5</v>
      </c>
      <c r="S15" s="12">
        <f t="shared" si="7"/>
        <v>3</v>
      </c>
      <c r="T15" s="13">
        <f t="shared" si="7"/>
        <v>8</v>
      </c>
    </row>
    <row r="16" spans="1:20" ht="12.75">
      <c r="A16" s="4" t="s">
        <v>336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6</v>
      </c>
      <c r="N16" s="12">
        <v>1</v>
      </c>
      <c r="O16" s="11">
        <f t="shared" si="3"/>
        <v>6</v>
      </c>
      <c r="P16" s="13">
        <f t="shared" si="4"/>
        <v>1</v>
      </c>
      <c r="Q16" s="13">
        <f t="shared" si="5"/>
        <v>7</v>
      </c>
      <c r="R16" s="11">
        <f t="shared" si="6"/>
        <v>6</v>
      </c>
      <c r="S16" s="12">
        <f t="shared" si="7"/>
        <v>1</v>
      </c>
      <c r="T16" s="13">
        <f t="shared" si="7"/>
        <v>7</v>
      </c>
    </row>
    <row r="17" spans="1:20" ht="12.75">
      <c r="A17" s="4" t="s">
        <v>337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8</v>
      </c>
      <c r="N17" s="12">
        <v>1</v>
      </c>
      <c r="O17" s="11">
        <f t="shared" si="3"/>
        <v>8</v>
      </c>
      <c r="P17" s="13">
        <f t="shared" si="4"/>
        <v>1</v>
      </c>
      <c r="Q17" s="13">
        <f t="shared" si="5"/>
        <v>9</v>
      </c>
      <c r="R17" s="11">
        <f t="shared" si="6"/>
        <v>8</v>
      </c>
      <c r="S17" s="12">
        <f t="shared" si="7"/>
        <v>1</v>
      </c>
      <c r="T17" s="13">
        <f t="shared" si="7"/>
        <v>9</v>
      </c>
    </row>
    <row r="18" spans="1:20" ht="12.75">
      <c r="A18" s="4" t="s">
        <v>338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9</v>
      </c>
      <c r="N18" s="12">
        <v>0</v>
      </c>
      <c r="O18" s="11">
        <f t="shared" si="3"/>
        <v>9</v>
      </c>
      <c r="P18" s="13">
        <f t="shared" si="4"/>
        <v>0</v>
      </c>
      <c r="Q18" s="13">
        <f t="shared" si="5"/>
        <v>9</v>
      </c>
      <c r="R18" s="11">
        <f t="shared" si="6"/>
        <v>9</v>
      </c>
      <c r="S18" s="12">
        <f t="shared" si="7"/>
        <v>0</v>
      </c>
      <c r="T18" s="13">
        <f t="shared" si="7"/>
        <v>9</v>
      </c>
    </row>
    <row r="19" spans="1:20" ht="12.75">
      <c r="A19" s="4" t="s">
        <v>339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30</v>
      </c>
      <c r="N19" s="12">
        <v>1</v>
      </c>
      <c r="O19" s="11">
        <f t="shared" si="3"/>
        <v>30</v>
      </c>
      <c r="P19" s="13">
        <f t="shared" si="4"/>
        <v>1</v>
      </c>
      <c r="Q19" s="13">
        <f t="shared" si="5"/>
        <v>31</v>
      </c>
      <c r="R19" s="11">
        <f t="shared" si="6"/>
        <v>30</v>
      </c>
      <c r="S19" s="12">
        <f t="shared" si="7"/>
        <v>1</v>
      </c>
      <c r="T19" s="13">
        <f t="shared" si="7"/>
        <v>31</v>
      </c>
    </row>
    <row r="20" spans="1:20" ht="12.75">
      <c r="A20" s="4" t="s">
        <v>340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18</v>
      </c>
      <c r="N20" s="12">
        <v>0</v>
      </c>
      <c r="O20" s="11">
        <f t="shared" si="3"/>
        <v>18</v>
      </c>
      <c r="P20" s="13">
        <f t="shared" si="4"/>
        <v>0</v>
      </c>
      <c r="Q20" s="13">
        <f t="shared" si="5"/>
        <v>18</v>
      </c>
      <c r="R20" s="11">
        <f t="shared" si="6"/>
        <v>18</v>
      </c>
      <c r="S20" s="12">
        <f t="shared" si="7"/>
        <v>0</v>
      </c>
      <c r="T20" s="13">
        <f t="shared" si="7"/>
        <v>18</v>
      </c>
    </row>
    <row r="21" spans="1:20" ht="12.75">
      <c r="A21" s="4" t="s">
        <v>341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2</v>
      </c>
      <c r="O21" s="11">
        <f t="shared" si="3"/>
        <v>0</v>
      </c>
      <c r="P21" s="13">
        <f t="shared" si="4"/>
        <v>2</v>
      </c>
      <c r="Q21" s="13">
        <f t="shared" si="5"/>
        <v>2</v>
      </c>
      <c r="R21" s="11">
        <f t="shared" si="6"/>
        <v>0</v>
      </c>
      <c r="S21" s="12">
        <f t="shared" si="7"/>
        <v>2</v>
      </c>
      <c r="T21" s="13">
        <f t="shared" si="7"/>
        <v>2</v>
      </c>
    </row>
    <row r="22" spans="1:20" ht="12.75">
      <c r="A22" s="4" t="s">
        <v>342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18</v>
      </c>
      <c r="N22" s="12">
        <v>1</v>
      </c>
      <c r="O22" s="11">
        <f t="shared" si="3"/>
        <v>18</v>
      </c>
      <c r="P22" s="13">
        <f t="shared" si="4"/>
        <v>1</v>
      </c>
      <c r="Q22" s="13">
        <f t="shared" si="5"/>
        <v>19</v>
      </c>
      <c r="R22" s="11">
        <f t="shared" si="6"/>
        <v>18</v>
      </c>
      <c r="S22" s="12">
        <f t="shared" si="7"/>
        <v>1</v>
      </c>
      <c r="T22" s="13">
        <f t="shared" si="7"/>
        <v>19</v>
      </c>
    </row>
    <row r="23" spans="1:20" ht="12.75">
      <c r="A23" s="4" t="s">
        <v>11</v>
      </c>
      <c r="B23" s="11">
        <v>62</v>
      </c>
      <c r="C23" s="12">
        <v>0</v>
      </c>
      <c r="D23" s="11">
        <v>47</v>
      </c>
      <c r="E23" s="12">
        <v>0</v>
      </c>
      <c r="F23" s="11">
        <f t="shared" si="0"/>
        <v>109</v>
      </c>
      <c r="G23" s="13">
        <f t="shared" si="1"/>
        <v>0</v>
      </c>
      <c r="H23" s="13">
        <f t="shared" si="2"/>
        <v>109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f t="shared" si="3"/>
        <v>0</v>
      </c>
      <c r="P23" s="13">
        <f t="shared" si="4"/>
        <v>0</v>
      </c>
      <c r="Q23" s="13">
        <f t="shared" si="5"/>
        <v>0</v>
      </c>
      <c r="R23" s="11">
        <f t="shared" si="6"/>
        <v>109</v>
      </c>
      <c r="S23" s="12">
        <f t="shared" si="7"/>
        <v>0</v>
      </c>
      <c r="T23" s="13">
        <f t="shared" si="7"/>
        <v>109</v>
      </c>
    </row>
    <row r="24" spans="1:20" ht="12.75">
      <c r="A24" s="4" t="s">
        <v>344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11</v>
      </c>
      <c r="J24" s="12">
        <v>0</v>
      </c>
      <c r="K24" s="11">
        <v>8</v>
      </c>
      <c r="L24" s="12">
        <v>0</v>
      </c>
      <c r="M24" s="11">
        <v>0</v>
      </c>
      <c r="N24" s="12">
        <v>0</v>
      </c>
      <c r="O24" s="11">
        <f t="shared" si="3"/>
        <v>19</v>
      </c>
      <c r="P24" s="13">
        <f t="shared" si="4"/>
        <v>0</v>
      </c>
      <c r="Q24" s="13">
        <f t="shared" si="5"/>
        <v>19</v>
      </c>
      <c r="R24" s="11">
        <f t="shared" si="6"/>
        <v>19</v>
      </c>
      <c r="S24" s="12">
        <f t="shared" si="7"/>
        <v>0</v>
      </c>
      <c r="T24" s="13">
        <f t="shared" si="7"/>
        <v>19</v>
      </c>
    </row>
    <row r="25" spans="1:20" ht="12.75">
      <c r="A25" s="4" t="s">
        <v>345</v>
      </c>
      <c r="B25" s="11">
        <v>50</v>
      </c>
      <c r="C25" s="12">
        <v>19</v>
      </c>
      <c r="D25" s="11">
        <v>50</v>
      </c>
      <c r="E25" s="12">
        <v>23</v>
      </c>
      <c r="F25" s="11">
        <f t="shared" si="0"/>
        <v>100</v>
      </c>
      <c r="G25" s="13">
        <f t="shared" si="1"/>
        <v>42</v>
      </c>
      <c r="H25" s="13">
        <f t="shared" si="2"/>
        <v>142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 t="shared" si="3"/>
        <v>0</v>
      </c>
      <c r="P25" s="13">
        <f t="shared" si="4"/>
        <v>0</v>
      </c>
      <c r="Q25" s="13">
        <f t="shared" si="5"/>
        <v>0</v>
      </c>
      <c r="R25" s="11">
        <f t="shared" si="6"/>
        <v>100</v>
      </c>
      <c r="S25" s="12">
        <f t="shared" si="7"/>
        <v>42</v>
      </c>
      <c r="T25" s="13">
        <f t="shared" si="7"/>
        <v>142</v>
      </c>
    </row>
    <row r="26" spans="1:20" ht="12.75">
      <c r="A26" s="4" t="s">
        <v>346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46</v>
      </c>
      <c r="J26" s="12">
        <v>28</v>
      </c>
      <c r="K26" s="11">
        <v>44</v>
      </c>
      <c r="L26" s="12">
        <v>16</v>
      </c>
      <c r="M26" s="11">
        <v>0</v>
      </c>
      <c r="N26" s="12">
        <v>0</v>
      </c>
      <c r="O26" s="11">
        <f t="shared" si="3"/>
        <v>90</v>
      </c>
      <c r="P26" s="13">
        <f t="shared" si="4"/>
        <v>44</v>
      </c>
      <c r="Q26" s="13">
        <f t="shared" si="5"/>
        <v>134</v>
      </c>
      <c r="R26" s="11">
        <f t="shared" si="6"/>
        <v>90</v>
      </c>
      <c r="S26" s="12">
        <f t="shared" si="7"/>
        <v>44</v>
      </c>
      <c r="T26" s="13">
        <f t="shared" si="7"/>
        <v>134</v>
      </c>
    </row>
    <row r="27" spans="1:20" ht="12.75">
      <c r="A27" s="4" t="s">
        <v>347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72</v>
      </c>
      <c r="J27" s="12">
        <v>1</v>
      </c>
      <c r="K27" s="11">
        <v>57</v>
      </c>
      <c r="L27" s="12">
        <v>0</v>
      </c>
      <c r="M27" s="11">
        <v>0</v>
      </c>
      <c r="N27" s="12">
        <v>0</v>
      </c>
      <c r="O27" s="11">
        <f t="shared" si="3"/>
        <v>129</v>
      </c>
      <c r="P27" s="13">
        <f t="shared" si="4"/>
        <v>1</v>
      </c>
      <c r="Q27" s="13">
        <f t="shared" si="5"/>
        <v>130</v>
      </c>
      <c r="R27" s="11">
        <f t="shared" si="6"/>
        <v>129</v>
      </c>
      <c r="S27" s="12">
        <f t="shared" si="7"/>
        <v>1</v>
      </c>
      <c r="T27" s="13">
        <f t="shared" si="7"/>
        <v>130</v>
      </c>
    </row>
    <row r="28" spans="1:20" ht="12.75">
      <c r="A28" s="205" t="s">
        <v>348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51</v>
      </c>
      <c r="N28" s="12">
        <v>1</v>
      </c>
      <c r="O28" s="11">
        <f t="shared" si="3"/>
        <v>51</v>
      </c>
      <c r="P28" s="13">
        <f t="shared" si="4"/>
        <v>1</v>
      </c>
      <c r="Q28" s="13">
        <f t="shared" si="5"/>
        <v>52</v>
      </c>
      <c r="R28" s="11">
        <f t="shared" si="6"/>
        <v>51</v>
      </c>
      <c r="S28" s="12">
        <f t="shared" si="7"/>
        <v>1</v>
      </c>
      <c r="T28" s="13">
        <f t="shared" si="7"/>
        <v>52</v>
      </c>
    </row>
    <row r="29" spans="1:20" ht="12.75">
      <c r="A29" s="4" t="s">
        <v>542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75</v>
      </c>
      <c r="J29" s="12">
        <v>0</v>
      </c>
      <c r="K29" s="11">
        <v>64</v>
      </c>
      <c r="L29" s="12">
        <v>0</v>
      </c>
      <c r="M29" s="11">
        <v>0</v>
      </c>
      <c r="N29" s="12">
        <v>0</v>
      </c>
      <c r="O29" s="11">
        <f t="shared" si="3"/>
        <v>139</v>
      </c>
      <c r="P29" s="13">
        <f t="shared" si="4"/>
        <v>0</v>
      </c>
      <c r="Q29" s="13">
        <f t="shared" si="5"/>
        <v>139</v>
      </c>
      <c r="R29" s="11">
        <f t="shared" si="6"/>
        <v>139</v>
      </c>
      <c r="S29" s="12">
        <f t="shared" si="7"/>
        <v>0</v>
      </c>
      <c r="T29" s="13">
        <f t="shared" si="7"/>
        <v>139</v>
      </c>
    </row>
    <row r="30" spans="1:20" ht="12.75">
      <c r="A30" s="4" t="s">
        <v>350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49</v>
      </c>
      <c r="N30" s="12">
        <v>0</v>
      </c>
      <c r="O30" s="11">
        <f t="shared" si="3"/>
        <v>49</v>
      </c>
      <c r="P30" s="13">
        <f t="shared" si="4"/>
        <v>0</v>
      </c>
      <c r="Q30" s="13">
        <f t="shared" si="5"/>
        <v>49</v>
      </c>
      <c r="R30" s="11">
        <f t="shared" si="6"/>
        <v>49</v>
      </c>
      <c r="S30" s="12">
        <f t="shared" si="7"/>
        <v>0</v>
      </c>
      <c r="T30" s="13">
        <f t="shared" si="7"/>
        <v>49</v>
      </c>
    </row>
    <row r="31" spans="1:20" ht="12.75">
      <c r="A31" s="4" t="s">
        <v>351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11</v>
      </c>
      <c r="N31" s="12">
        <v>1</v>
      </c>
      <c r="O31" s="11">
        <f t="shared" si="3"/>
        <v>11</v>
      </c>
      <c r="P31" s="13">
        <f t="shared" si="4"/>
        <v>1</v>
      </c>
      <c r="Q31" s="13">
        <f t="shared" si="5"/>
        <v>12</v>
      </c>
      <c r="R31" s="11">
        <f t="shared" si="6"/>
        <v>11</v>
      </c>
      <c r="S31" s="12">
        <f t="shared" si="7"/>
        <v>1</v>
      </c>
      <c r="T31" s="13">
        <f t="shared" si="7"/>
        <v>12</v>
      </c>
    </row>
    <row r="32" spans="1:20" ht="12.75">
      <c r="A32" s="205" t="s">
        <v>352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2</v>
      </c>
      <c r="N32" s="12">
        <v>7</v>
      </c>
      <c r="O32" s="11">
        <f t="shared" si="3"/>
        <v>2</v>
      </c>
      <c r="P32" s="13">
        <f t="shared" si="4"/>
        <v>7</v>
      </c>
      <c r="Q32" s="13">
        <f t="shared" si="5"/>
        <v>9</v>
      </c>
      <c r="R32" s="11">
        <f t="shared" si="6"/>
        <v>2</v>
      </c>
      <c r="S32" s="12">
        <f t="shared" si="7"/>
        <v>7</v>
      </c>
      <c r="T32" s="13">
        <f t="shared" si="7"/>
        <v>9</v>
      </c>
    </row>
    <row r="33" spans="1:20" ht="12.75">
      <c r="A33" s="4" t="s">
        <v>353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22</v>
      </c>
      <c r="N33" s="12">
        <v>12</v>
      </c>
      <c r="O33" s="11">
        <f t="shared" si="3"/>
        <v>22</v>
      </c>
      <c r="P33" s="13">
        <f t="shared" si="4"/>
        <v>12</v>
      </c>
      <c r="Q33" s="13">
        <f t="shared" si="5"/>
        <v>34</v>
      </c>
      <c r="R33" s="11">
        <f t="shared" si="6"/>
        <v>22</v>
      </c>
      <c r="S33" s="12">
        <f t="shared" si="7"/>
        <v>12</v>
      </c>
      <c r="T33" s="13">
        <f t="shared" si="7"/>
        <v>34</v>
      </c>
    </row>
    <row r="34" spans="1:20" ht="12.75">
      <c r="A34" s="4" t="s">
        <v>356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17</v>
      </c>
      <c r="J34" s="12">
        <v>48</v>
      </c>
      <c r="K34" s="11">
        <v>14</v>
      </c>
      <c r="L34" s="12">
        <v>35</v>
      </c>
      <c r="M34" s="11">
        <v>0</v>
      </c>
      <c r="N34" s="12">
        <v>0</v>
      </c>
      <c r="O34" s="11">
        <f t="shared" si="3"/>
        <v>31</v>
      </c>
      <c r="P34" s="13">
        <f t="shared" si="4"/>
        <v>83</v>
      </c>
      <c r="Q34" s="13">
        <f t="shared" si="5"/>
        <v>114</v>
      </c>
      <c r="R34" s="11">
        <f t="shared" si="6"/>
        <v>31</v>
      </c>
      <c r="S34" s="12">
        <f t="shared" si="7"/>
        <v>83</v>
      </c>
      <c r="T34" s="13">
        <f t="shared" si="7"/>
        <v>114</v>
      </c>
    </row>
    <row r="35" spans="1:20" ht="12.75">
      <c r="A35" s="4" t="s">
        <v>357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47</v>
      </c>
      <c r="N35" s="12">
        <v>0</v>
      </c>
      <c r="O35" s="11">
        <f t="shared" si="3"/>
        <v>47</v>
      </c>
      <c r="P35" s="13">
        <f t="shared" si="4"/>
        <v>0</v>
      </c>
      <c r="Q35" s="13">
        <f t="shared" si="5"/>
        <v>47</v>
      </c>
      <c r="R35" s="11">
        <f t="shared" si="6"/>
        <v>47</v>
      </c>
      <c r="S35" s="12">
        <f t="shared" si="7"/>
        <v>0</v>
      </c>
      <c r="T35" s="13">
        <f t="shared" si="7"/>
        <v>47</v>
      </c>
    </row>
    <row r="36" spans="1:20" ht="12.75">
      <c r="A36" s="4" t="s">
        <v>358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15</v>
      </c>
      <c r="J36" s="12">
        <v>0</v>
      </c>
      <c r="K36" s="11">
        <v>18</v>
      </c>
      <c r="L36" s="12">
        <v>2</v>
      </c>
      <c r="M36" s="11">
        <v>0</v>
      </c>
      <c r="N36" s="12">
        <v>0</v>
      </c>
      <c r="O36" s="11">
        <f t="shared" si="3"/>
        <v>33</v>
      </c>
      <c r="P36" s="13">
        <f t="shared" si="4"/>
        <v>2</v>
      </c>
      <c r="Q36" s="13">
        <f t="shared" si="5"/>
        <v>35</v>
      </c>
      <c r="R36" s="11">
        <f t="shared" si="6"/>
        <v>33</v>
      </c>
      <c r="S36" s="12">
        <f t="shared" si="7"/>
        <v>2</v>
      </c>
      <c r="T36" s="13">
        <f t="shared" si="7"/>
        <v>35</v>
      </c>
    </row>
    <row r="37" spans="1:20" ht="12.75">
      <c r="A37" s="4" t="s">
        <v>359</v>
      </c>
      <c r="B37" s="11">
        <v>15</v>
      </c>
      <c r="C37" s="12">
        <v>1</v>
      </c>
      <c r="D37" s="11">
        <v>12</v>
      </c>
      <c r="E37" s="12">
        <v>2</v>
      </c>
      <c r="F37" s="11">
        <f t="shared" si="0"/>
        <v>27</v>
      </c>
      <c r="G37" s="13">
        <f t="shared" si="1"/>
        <v>3</v>
      </c>
      <c r="H37" s="13">
        <f t="shared" si="2"/>
        <v>30</v>
      </c>
      <c r="I37" s="11">
        <v>0</v>
      </c>
      <c r="J37" s="12">
        <v>0</v>
      </c>
      <c r="K37" s="11">
        <v>0</v>
      </c>
      <c r="L37" s="12">
        <v>0</v>
      </c>
      <c r="M37" s="11">
        <v>0</v>
      </c>
      <c r="N37" s="12">
        <v>0</v>
      </c>
      <c r="O37" s="11">
        <f t="shared" si="3"/>
        <v>0</v>
      </c>
      <c r="P37" s="13">
        <f t="shared" si="4"/>
        <v>0</v>
      </c>
      <c r="Q37" s="13">
        <f t="shared" si="5"/>
        <v>0</v>
      </c>
      <c r="R37" s="11">
        <f t="shared" si="6"/>
        <v>27</v>
      </c>
      <c r="S37" s="12">
        <f t="shared" si="7"/>
        <v>3</v>
      </c>
      <c r="T37" s="13">
        <f t="shared" si="7"/>
        <v>30</v>
      </c>
    </row>
    <row r="38" spans="1:20" ht="12.75">
      <c r="A38" s="4" t="s">
        <v>360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3</v>
      </c>
      <c r="J38" s="12">
        <v>4</v>
      </c>
      <c r="K38" s="11">
        <v>8</v>
      </c>
      <c r="L38" s="12">
        <v>0</v>
      </c>
      <c r="M38" s="11">
        <v>0</v>
      </c>
      <c r="N38" s="12">
        <v>0</v>
      </c>
      <c r="O38" s="11">
        <f t="shared" si="3"/>
        <v>11</v>
      </c>
      <c r="P38" s="13">
        <f t="shared" si="4"/>
        <v>4</v>
      </c>
      <c r="Q38" s="13">
        <f t="shared" si="5"/>
        <v>15</v>
      </c>
      <c r="R38" s="11">
        <f t="shared" si="6"/>
        <v>11</v>
      </c>
      <c r="S38" s="12">
        <f t="shared" si="7"/>
        <v>4</v>
      </c>
      <c r="T38" s="13">
        <f t="shared" si="7"/>
        <v>15</v>
      </c>
    </row>
    <row r="39" spans="1:20" ht="12.75">
      <c r="A39" s="4" t="s">
        <v>361</v>
      </c>
      <c r="B39" s="11">
        <v>15</v>
      </c>
      <c r="C39" s="12">
        <v>0</v>
      </c>
      <c r="D39" s="11">
        <v>8</v>
      </c>
      <c r="E39" s="12">
        <v>1</v>
      </c>
      <c r="F39" s="11">
        <f t="shared" si="0"/>
        <v>23</v>
      </c>
      <c r="G39" s="13">
        <f t="shared" si="1"/>
        <v>1</v>
      </c>
      <c r="H39" s="13">
        <f t="shared" si="2"/>
        <v>24</v>
      </c>
      <c r="I39" s="11">
        <v>10</v>
      </c>
      <c r="J39" s="12">
        <v>0</v>
      </c>
      <c r="K39" s="11">
        <v>11</v>
      </c>
      <c r="L39" s="12">
        <v>1</v>
      </c>
      <c r="M39" s="11">
        <v>0</v>
      </c>
      <c r="N39" s="12">
        <v>0</v>
      </c>
      <c r="O39" s="11">
        <f t="shared" si="3"/>
        <v>21</v>
      </c>
      <c r="P39" s="13">
        <f t="shared" si="4"/>
        <v>1</v>
      </c>
      <c r="Q39" s="13">
        <f t="shared" si="5"/>
        <v>22</v>
      </c>
      <c r="R39" s="11">
        <f t="shared" si="6"/>
        <v>44</v>
      </c>
      <c r="S39" s="12">
        <f t="shared" si="7"/>
        <v>2</v>
      </c>
      <c r="T39" s="13">
        <f t="shared" si="7"/>
        <v>46</v>
      </c>
    </row>
    <row r="40" spans="1:20" ht="12.75">
      <c r="A40" s="4" t="s">
        <v>362</v>
      </c>
      <c r="B40" s="11">
        <v>272</v>
      </c>
      <c r="C40" s="12">
        <v>4</v>
      </c>
      <c r="D40" s="11">
        <v>289</v>
      </c>
      <c r="E40" s="12">
        <v>1</v>
      </c>
      <c r="F40" s="11">
        <f t="shared" si="0"/>
        <v>561</v>
      </c>
      <c r="G40" s="13">
        <f t="shared" si="1"/>
        <v>5</v>
      </c>
      <c r="H40" s="13">
        <f t="shared" si="2"/>
        <v>566</v>
      </c>
      <c r="I40" s="11">
        <v>236</v>
      </c>
      <c r="J40" s="12">
        <v>2</v>
      </c>
      <c r="K40" s="11">
        <v>218</v>
      </c>
      <c r="L40" s="12">
        <v>0</v>
      </c>
      <c r="M40" s="11">
        <v>0</v>
      </c>
      <c r="N40" s="12">
        <v>0</v>
      </c>
      <c r="O40" s="11">
        <f t="shared" si="3"/>
        <v>454</v>
      </c>
      <c r="P40" s="13">
        <f t="shared" si="4"/>
        <v>2</v>
      </c>
      <c r="Q40" s="13">
        <f t="shared" si="5"/>
        <v>456</v>
      </c>
      <c r="R40" s="11">
        <f t="shared" si="6"/>
        <v>1015</v>
      </c>
      <c r="S40" s="12">
        <f t="shared" si="7"/>
        <v>7</v>
      </c>
      <c r="T40" s="13">
        <f t="shared" si="7"/>
        <v>1022</v>
      </c>
    </row>
    <row r="41" spans="1:20" ht="12.75">
      <c r="A41" s="4" t="s">
        <v>363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1</v>
      </c>
      <c r="J41" s="12">
        <v>7</v>
      </c>
      <c r="K41" s="11">
        <v>3</v>
      </c>
      <c r="L41" s="12">
        <v>6</v>
      </c>
      <c r="M41" s="11">
        <v>0</v>
      </c>
      <c r="N41" s="12">
        <v>0</v>
      </c>
      <c r="O41" s="11">
        <f t="shared" si="3"/>
        <v>4</v>
      </c>
      <c r="P41" s="13">
        <f t="shared" si="4"/>
        <v>13</v>
      </c>
      <c r="Q41" s="13">
        <f t="shared" si="5"/>
        <v>17</v>
      </c>
      <c r="R41" s="11">
        <f t="shared" si="6"/>
        <v>4</v>
      </c>
      <c r="S41" s="12">
        <f t="shared" si="7"/>
        <v>13</v>
      </c>
      <c r="T41" s="13">
        <f t="shared" si="7"/>
        <v>17</v>
      </c>
    </row>
    <row r="42" spans="1:20" ht="12.75">
      <c r="A42" s="4" t="s">
        <v>364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73">SUM(B42,D42)</f>
        <v>0</v>
      </c>
      <c r="G42" s="13">
        <f aca="true" t="shared" si="9" ref="G42:G73">SUM(C42,E42)</f>
        <v>0</v>
      </c>
      <c r="H42" s="13">
        <f aca="true" t="shared" si="10" ref="H42:H73">SUM(F42:G42)</f>
        <v>0</v>
      </c>
      <c r="I42" s="11">
        <v>0</v>
      </c>
      <c r="J42" s="12">
        <v>0</v>
      </c>
      <c r="K42" s="11">
        <v>0</v>
      </c>
      <c r="L42" s="12">
        <v>0</v>
      </c>
      <c r="M42" s="11">
        <v>5</v>
      </c>
      <c r="N42" s="12">
        <v>0</v>
      </c>
      <c r="O42" s="11">
        <f aca="true" t="shared" si="11" ref="O42:O73">SUM(M42,K42,I42)</f>
        <v>5</v>
      </c>
      <c r="P42" s="13">
        <f aca="true" t="shared" si="12" ref="P42:P73">SUM(N42,L42,J42)</f>
        <v>0</v>
      </c>
      <c r="Q42" s="13">
        <f aca="true" t="shared" si="13" ref="Q42:Q73">SUM(O42:P42)</f>
        <v>5</v>
      </c>
      <c r="R42" s="11">
        <f aca="true" t="shared" si="14" ref="R42:R73">SUM(O42,F42)</f>
        <v>5</v>
      </c>
      <c r="S42" s="12">
        <f t="shared" si="7"/>
        <v>0</v>
      </c>
      <c r="T42" s="13">
        <f t="shared" si="7"/>
        <v>5</v>
      </c>
    </row>
    <row r="43" spans="1:20" ht="12.75">
      <c r="A43" s="4" t="s">
        <v>365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4</v>
      </c>
      <c r="N43" s="12">
        <v>1</v>
      </c>
      <c r="O43" s="11">
        <f t="shared" si="11"/>
        <v>4</v>
      </c>
      <c r="P43" s="13">
        <f t="shared" si="12"/>
        <v>1</v>
      </c>
      <c r="Q43" s="13">
        <f t="shared" si="13"/>
        <v>5</v>
      </c>
      <c r="R43" s="11">
        <f t="shared" si="14"/>
        <v>4</v>
      </c>
      <c r="S43" s="12">
        <f t="shared" si="7"/>
        <v>1</v>
      </c>
      <c r="T43" s="13">
        <f t="shared" si="7"/>
        <v>5</v>
      </c>
    </row>
    <row r="44" spans="1:20" ht="12.75">
      <c r="A44" s="4" t="s">
        <v>493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4</v>
      </c>
      <c r="N44" s="12">
        <v>0</v>
      </c>
      <c r="O44" s="11">
        <f t="shared" si="11"/>
        <v>4</v>
      </c>
      <c r="P44" s="13">
        <f t="shared" si="12"/>
        <v>0</v>
      </c>
      <c r="Q44" s="13">
        <f t="shared" si="13"/>
        <v>4</v>
      </c>
      <c r="R44" s="11">
        <f t="shared" si="14"/>
        <v>4</v>
      </c>
      <c r="S44" s="12">
        <f t="shared" si="7"/>
        <v>0</v>
      </c>
      <c r="T44" s="13">
        <f t="shared" si="7"/>
        <v>4</v>
      </c>
    </row>
    <row r="45" spans="1:20" ht="12.75">
      <c r="A45" s="4" t="s">
        <v>366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12</v>
      </c>
      <c r="N45" s="12">
        <v>42</v>
      </c>
      <c r="O45" s="11">
        <f t="shared" si="11"/>
        <v>12</v>
      </c>
      <c r="P45" s="13">
        <f t="shared" si="12"/>
        <v>42</v>
      </c>
      <c r="Q45" s="13">
        <f t="shared" si="13"/>
        <v>54</v>
      </c>
      <c r="R45" s="11">
        <f t="shared" si="14"/>
        <v>12</v>
      </c>
      <c r="S45" s="12">
        <f t="shared" si="7"/>
        <v>42</v>
      </c>
      <c r="T45" s="13">
        <f t="shared" si="7"/>
        <v>54</v>
      </c>
    </row>
    <row r="46" spans="1:20" ht="12.75">
      <c r="A46" s="4" t="s">
        <v>371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8</v>
      </c>
      <c r="N46" s="12">
        <v>220</v>
      </c>
      <c r="O46" s="11">
        <f t="shared" si="11"/>
        <v>8</v>
      </c>
      <c r="P46" s="13">
        <f t="shared" si="12"/>
        <v>220</v>
      </c>
      <c r="Q46" s="13">
        <f t="shared" si="13"/>
        <v>228</v>
      </c>
      <c r="R46" s="11">
        <f t="shared" si="14"/>
        <v>8</v>
      </c>
      <c r="S46" s="12">
        <f t="shared" si="7"/>
        <v>220</v>
      </c>
      <c r="T46" s="13">
        <f t="shared" si="7"/>
        <v>228</v>
      </c>
    </row>
    <row r="47" spans="1:20" ht="12.75">
      <c r="A47" s="4" t="s">
        <v>372</v>
      </c>
      <c r="B47" s="11">
        <v>13</v>
      </c>
      <c r="C47" s="12">
        <v>270</v>
      </c>
      <c r="D47" s="11">
        <v>19</v>
      </c>
      <c r="E47" s="12">
        <v>287</v>
      </c>
      <c r="F47" s="11">
        <f t="shared" si="8"/>
        <v>32</v>
      </c>
      <c r="G47" s="13">
        <f t="shared" si="9"/>
        <v>557</v>
      </c>
      <c r="H47" s="13">
        <f t="shared" si="10"/>
        <v>589</v>
      </c>
      <c r="I47" s="11">
        <v>16</v>
      </c>
      <c r="J47" s="12">
        <v>266</v>
      </c>
      <c r="K47" s="11">
        <v>15</v>
      </c>
      <c r="L47" s="12">
        <v>234</v>
      </c>
      <c r="M47" s="11">
        <v>0</v>
      </c>
      <c r="N47" s="12">
        <v>0</v>
      </c>
      <c r="O47" s="11">
        <f t="shared" si="11"/>
        <v>31</v>
      </c>
      <c r="P47" s="13">
        <f t="shared" si="12"/>
        <v>500</v>
      </c>
      <c r="Q47" s="13">
        <f t="shared" si="13"/>
        <v>531</v>
      </c>
      <c r="R47" s="11">
        <f t="shared" si="14"/>
        <v>63</v>
      </c>
      <c r="S47" s="12">
        <f t="shared" si="7"/>
        <v>1057</v>
      </c>
      <c r="T47" s="13">
        <f t="shared" si="7"/>
        <v>1120</v>
      </c>
    </row>
    <row r="48" spans="1:20" ht="12.75">
      <c r="A48" s="4" t="s">
        <v>373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7</v>
      </c>
      <c r="N48" s="12">
        <v>11</v>
      </c>
      <c r="O48" s="11">
        <f t="shared" si="11"/>
        <v>7</v>
      </c>
      <c r="P48" s="13">
        <f t="shared" si="12"/>
        <v>11</v>
      </c>
      <c r="Q48" s="13">
        <f t="shared" si="13"/>
        <v>18</v>
      </c>
      <c r="R48" s="11">
        <f t="shared" si="14"/>
        <v>7</v>
      </c>
      <c r="S48" s="12">
        <f t="shared" si="7"/>
        <v>11</v>
      </c>
      <c r="T48" s="13">
        <f t="shared" si="7"/>
        <v>18</v>
      </c>
    </row>
    <row r="49" spans="1:20" ht="12.75">
      <c r="A49" s="4" t="s">
        <v>12</v>
      </c>
      <c r="B49" s="11">
        <v>304</v>
      </c>
      <c r="C49" s="12">
        <v>13</v>
      </c>
      <c r="D49" s="11">
        <v>236</v>
      </c>
      <c r="E49" s="12">
        <v>10</v>
      </c>
      <c r="F49" s="11">
        <f t="shared" si="8"/>
        <v>540</v>
      </c>
      <c r="G49" s="13">
        <f t="shared" si="9"/>
        <v>23</v>
      </c>
      <c r="H49" s="13">
        <f t="shared" si="10"/>
        <v>563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f t="shared" si="11"/>
        <v>0</v>
      </c>
      <c r="P49" s="13">
        <f t="shared" si="12"/>
        <v>0</v>
      </c>
      <c r="Q49" s="13">
        <f t="shared" si="13"/>
        <v>0</v>
      </c>
      <c r="R49" s="11">
        <f t="shared" si="14"/>
        <v>540</v>
      </c>
      <c r="S49" s="12">
        <f t="shared" si="7"/>
        <v>23</v>
      </c>
      <c r="T49" s="13">
        <f t="shared" si="7"/>
        <v>563</v>
      </c>
    </row>
    <row r="50" spans="1:20" ht="12.75">
      <c r="A50" s="4" t="s">
        <v>374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237</v>
      </c>
      <c r="J50" s="12">
        <v>7</v>
      </c>
      <c r="K50" s="11">
        <v>239</v>
      </c>
      <c r="L50" s="12">
        <v>3</v>
      </c>
      <c r="M50" s="11">
        <v>0</v>
      </c>
      <c r="N50" s="12">
        <v>0</v>
      </c>
      <c r="O50" s="11">
        <f t="shared" si="11"/>
        <v>476</v>
      </c>
      <c r="P50" s="13">
        <f t="shared" si="12"/>
        <v>10</v>
      </c>
      <c r="Q50" s="13">
        <f t="shared" si="13"/>
        <v>486</v>
      </c>
      <c r="R50" s="11">
        <f t="shared" si="14"/>
        <v>476</v>
      </c>
      <c r="S50" s="12">
        <f t="shared" si="7"/>
        <v>10</v>
      </c>
      <c r="T50" s="13">
        <f t="shared" si="7"/>
        <v>486</v>
      </c>
    </row>
    <row r="51" spans="1:20" ht="12.75">
      <c r="A51" s="4" t="s">
        <v>376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58</v>
      </c>
      <c r="N51" s="12">
        <v>0</v>
      </c>
      <c r="O51" s="11">
        <f t="shared" si="11"/>
        <v>58</v>
      </c>
      <c r="P51" s="13">
        <f t="shared" si="12"/>
        <v>0</v>
      </c>
      <c r="Q51" s="13">
        <f t="shared" si="13"/>
        <v>58</v>
      </c>
      <c r="R51" s="11">
        <f t="shared" si="14"/>
        <v>58</v>
      </c>
      <c r="S51" s="12">
        <f t="shared" si="7"/>
        <v>0</v>
      </c>
      <c r="T51" s="13">
        <f t="shared" si="7"/>
        <v>58</v>
      </c>
    </row>
    <row r="52" spans="1:20" ht="12.75">
      <c r="A52" s="4" t="s">
        <v>377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189</v>
      </c>
      <c r="N52" s="12">
        <v>1</v>
      </c>
      <c r="O52" s="11">
        <f t="shared" si="11"/>
        <v>189</v>
      </c>
      <c r="P52" s="13">
        <f t="shared" si="12"/>
        <v>1</v>
      </c>
      <c r="Q52" s="13">
        <f t="shared" si="13"/>
        <v>190</v>
      </c>
      <c r="R52" s="11">
        <f t="shared" si="14"/>
        <v>189</v>
      </c>
      <c r="S52" s="12">
        <f t="shared" si="7"/>
        <v>1</v>
      </c>
      <c r="T52" s="13">
        <f t="shared" si="7"/>
        <v>190</v>
      </c>
    </row>
    <row r="53" spans="1:20" ht="12.75">
      <c r="A53" s="4" t="s">
        <v>378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32</v>
      </c>
      <c r="N53" s="12">
        <v>2</v>
      </c>
      <c r="O53" s="11">
        <f t="shared" si="11"/>
        <v>32</v>
      </c>
      <c r="P53" s="13">
        <f t="shared" si="12"/>
        <v>2</v>
      </c>
      <c r="Q53" s="13">
        <f t="shared" si="13"/>
        <v>34</v>
      </c>
      <c r="R53" s="11">
        <f t="shared" si="14"/>
        <v>32</v>
      </c>
      <c r="S53" s="12">
        <f t="shared" si="7"/>
        <v>2</v>
      </c>
      <c r="T53" s="13">
        <f t="shared" si="7"/>
        <v>34</v>
      </c>
    </row>
    <row r="54" spans="1:20" ht="12.75">
      <c r="A54" s="4" t="s">
        <v>380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95</v>
      </c>
      <c r="N54" s="12">
        <v>6</v>
      </c>
      <c r="O54" s="11">
        <f t="shared" si="11"/>
        <v>95</v>
      </c>
      <c r="P54" s="13">
        <f t="shared" si="12"/>
        <v>6</v>
      </c>
      <c r="Q54" s="13">
        <f t="shared" si="13"/>
        <v>101</v>
      </c>
      <c r="R54" s="11">
        <f t="shared" si="14"/>
        <v>95</v>
      </c>
      <c r="S54" s="12">
        <f t="shared" si="7"/>
        <v>6</v>
      </c>
      <c r="T54" s="13">
        <f t="shared" si="7"/>
        <v>101</v>
      </c>
    </row>
    <row r="55" spans="1:20" ht="12.75">
      <c r="A55" s="4" t="s">
        <v>381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</v>
      </c>
      <c r="N55" s="12">
        <v>1</v>
      </c>
      <c r="O55" s="11">
        <f t="shared" si="11"/>
        <v>2</v>
      </c>
      <c r="P55" s="13">
        <f t="shared" si="12"/>
        <v>1</v>
      </c>
      <c r="Q55" s="13">
        <f t="shared" si="13"/>
        <v>3</v>
      </c>
      <c r="R55" s="11">
        <f t="shared" si="14"/>
        <v>2</v>
      </c>
      <c r="S55" s="12">
        <f t="shared" si="7"/>
        <v>1</v>
      </c>
      <c r="T55" s="13">
        <f t="shared" si="7"/>
        <v>3</v>
      </c>
    </row>
    <row r="56" spans="1:20" ht="12.75">
      <c r="A56" s="4" t="s">
        <v>382</v>
      </c>
      <c r="B56" s="11">
        <v>299</v>
      </c>
      <c r="C56" s="12">
        <v>248</v>
      </c>
      <c r="D56" s="11">
        <v>316</v>
      </c>
      <c r="E56" s="12">
        <v>262</v>
      </c>
      <c r="F56" s="11">
        <f t="shared" si="8"/>
        <v>615</v>
      </c>
      <c r="G56" s="13">
        <f t="shared" si="9"/>
        <v>510</v>
      </c>
      <c r="H56" s="13">
        <f t="shared" si="10"/>
        <v>1125</v>
      </c>
      <c r="I56" s="11">
        <v>323</v>
      </c>
      <c r="J56" s="12">
        <v>309</v>
      </c>
      <c r="K56" s="11">
        <v>294</v>
      </c>
      <c r="L56" s="12">
        <v>242</v>
      </c>
      <c r="M56" s="11">
        <v>0</v>
      </c>
      <c r="N56" s="12">
        <v>0</v>
      </c>
      <c r="O56" s="11">
        <f t="shared" si="11"/>
        <v>617</v>
      </c>
      <c r="P56" s="13">
        <f t="shared" si="12"/>
        <v>551</v>
      </c>
      <c r="Q56" s="13">
        <f t="shared" si="13"/>
        <v>1168</v>
      </c>
      <c r="R56" s="11">
        <f t="shared" si="14"/>
        <v>1232</v>
      </c>
      <c r="S56" s="12">
        <f t="shared" si="7"/>
        <v>1061</v>
      </c>
      <c r="T56" s="13">
        <f t="shared" si="7"/>
        <v>2293</v>
      </c>
    </row>
    <row r="57" spans="1:20" ht="12.75">
      <c r="A57" s="4" t="s">
        <v>383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164</v>
      </c>
      <c r="N57" s="12">
        <v>218</v>
      </c>
      <c r="O57" s="11">
        <f t="shared" si="11"/>
        <v>164</v>
      </c>
      <c r="P57" s="13">
        <f t="shared" si="12"/>
        <v>218</v>
      </c>
      <c r="Q57" s="13">
        <f t="shared" si="13"/>
        <v>382</v>
      </c>
      <c r="R57" s="11">
        <f t="shared" si="14"/>
        <v>164</v>
      </c>
      <c r="S57" s="12">
        <f t="shared" si="7"/>
        <v>218</v>
      </c>
      <c r="T57" s="13">
        <f t="shared" si="7"/>
        <v>382</v>
      </c>
    </row>
    <row r="58" spans="1:20" ht="12.75">
      <c r="A58" s="4" t="s">
        <v>384</v>
      </c>
      <c r="B58" s="11">
        <v>0</v>
      </c>
      <c r="C58" s="12">
        <v>0</v>
      </c>
      <c r="D58" s="11">
        <v>0</v>
      </c>
      <c r="E58" s="12">
        <v>0</v>
      </c>
      <c r="F58" s="11">
        <f t="shared" si="8"/>
        <v>0</v>
      </c>
      <c r="G58" s="13">
        <f t="shared" si="9"/>
        <v>0</v>
      </c>
      <c r="H58" s="13">
        <f t="shared" si="10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21</v>
      </c>
      <c r="N58" s="12">
        <v>322</v>
      </c>
      <c r="O58" s="11">
        <f t="shared" si="11"/>
        <v>21</v>
      </c>
      <c r="P58" s="13">
        <f t="shared" si="12"/>
        <v>322</v>
      </c>
      <c r="Q58" s="13">
        <f t="shared" si="13"/>
        <v>343</v>
      </c>
      <c r="R58" s="11">
        <f t="shared" si="14"/>
        <v>21</v>
      </c>
      <c r="S58" s="12">
        <f t="shared" si="7"/>
        <v>322</v>
      </c>
      <c r="T58" s="13">
        <f t="shared" si="7"/>
        <v>343</v>
      </c>
    </row>
    <row r="59" spans="1:20" ht="12.75">
      <c r="A59" s="4" t="s">
        <v>385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17</v>
      </c>
      <c r="J59" s="12">
        <v>0</v>
      </c>
      <c r="K59" s="11">
        <v>6</v>
      </c>
      <c r="L59" s="12">
        <v>0</v>
      </c>
      <c r="M59" s="11">
        <v>0</v>
      </c>
      <c r="N59" s="12">
        <v>0</v>
      </c>
      <c r="O59" s="11">
        <f t="shared" si="11"/>
        <v>23</v>
      </c>
      <c r="P59" s="13">
        <f t="shared" si="12"/>
        <v>0</v>
      </c>
      <c r="Q59" s="13">
        <f t="shared" si="13"/>
        <v>23</v>
      </c>
      <c r="R59" s="11">
        <f t="shared" si="14"/>
        <v>23</v>
      </c>
      <c r="S59" s="12">
        <f t="shared" si="7"/>
        <v>0</v>
      </c>
      <c r="T59" s="13">
        <f t="shared" si="7"/>
        <v>23</v>
      </c>
    </row>
    <row r="60" spans="1:20" ht="12.75">
      <c r="A60" s="4" t="s">
        <v>386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15</v>
      </c>
      <c r="N60" s="12">
        <v>0</v>
      </c>
      <c r="O60" s="11">
        <f t="shared" si="11"/>
        <v>15</v>
      </c>
      <c r="P60" s="13">
        <f t="shared" si="12"/>
        <v>0</v>
      </c>
      <c r="Q60" s="13">
        <f t="shared" si="13"/>
        <v>15</v>
      </c>
      <c r="R60" s="11">
        <f t="shared" si="14"/>
        <v>15</v>
      </c>
      <c r="S60" s="12">
        <f t="shared" si="7"/>
        <v>0</v>
      </c>
      <c r="T60" s="13">
        <f t="shared" si="7"/>
        <v>15</v>
      </c>
    </row>
    <row r="61" spans="1:20" ht="12.75">
      <c r="A61" s="4" t="s">
        <v>388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32</v>
      </c>
      <c r="N61" s="12">
        <v>0</v>
      </c>
      <c r="O61" s="11">
        <f t="shared" si="11"/>
        <v>32</v>
      </c>
      <c r="P61" s="13">
        <f t="shared" si="12"/>
        <v>0</v>
      </c>
      <c r="Q61" s="13">
        <f t="shared" si="13"/>
        <v>32</v>
      </c>
      <c r="R61" s="11">
        <f t="shared" si="14"/>
        <v>32</v>
      </c>
      <c r="S61" s="12">
        <f t="shared" si="7"/>
        <v>0</v>
      </c>
      <c r="T61" s="13">
        <f t="shared" si="7"/>
        <v>32</v>
      </c>
    </row>
    <row r="62" spans="1:20" ht="12.75">
      <c r="A62" s="122" t="s">
        <v>390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44</v>
      </c>
      <c r="J62" s="12">
        <v>1</v>
      </c>
      <c r="K62" s="11">
        <v>33</v>
      </c>
      <c r="L62" s="12">
        <v>0</v>
      </c>
      <c r="M62" s="11">
        <v>0</v>
      </c>
      <c r="N62" s="12">
        <v>0</v>
      </c>
      <c r="O62" s="11">
        <f t="shared" si="11"/>
        <v>77</v>
      </c>
      <c r="P62" s="13">
        <f t="shared" si="12"/>
        <v>1</v>
      </c>
      <c r="Q62" s="13">
        <f t="shared" si="13"/>
        <v>78</v>
      </c>
      <c r="R62" s="11">
        <f t="shared" si="14"/>
        <v>77</v>
      </c>
      <c r="S62" s="12">
        <f t="shared" si="7"/>
        <v>1</v>
      </c>
      <c r="T62" s="13">
        <f t="shared" si="7"/>
        <v>78</v>
      </c>
    </row>
    <row r="63" spans="1:20" ht="12.75">
      <c r="A63" s="4" t="s">
        <v>391</v>
      </c>
      <c r="B63" s="11">
        <v>0</v>
      </c>
      <c r="C63" s="12">
        <v>0</v>
      </c>
      <c r="D63" s="11">
        <v>0</v>
      </c>
      <c r="E63" s="12">
        <v>0</v>
      </c>
      <c r="F63" s="11">
        <f t="shared" si="8"/>
        <v>0</v>
      </c>
      <c r="G63" s="13">
        <f t="shared" si="9"/>
        <v>0</v>
      </c>
      <c r="H63" s="13">
        <f t="shared" si="10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65</v>
      </c>
      <c r="N63" s="12">
        <v>28</v>
      </c>
      <c r="O63" s="11">
        <f t="shared" si="11"/>
        <v>65</v>
      </c>
      <c r="P63" s="13">
        <f t="shared" si="12"/>
        <v>28</v>
      </c>
      <c r="Q63" s="13">
        <f t="shared" si="13"/>
        <v>93</v>
      </c>
      <c r="R63" s="11">
        <f t="shared" si="14"/>
        <v>65</v>
      </c>
      <c r="S63" s="12">
        <f t="shared" si="7"/>
        <v>28</v>
      </c>
      <c r="T63" s="13">
        <f t="shared" si="7"/>
        <v>93</v>
      </c>
    </row>
    <row r="64" spans="1:20" ht="12.75">
      <c r="A64" s="205" t="s">
        <v>392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2</v>
      </c>
      <c r="N64" s="12">
        <v>7</v>
      </c>
      <c r="O64" s="11">
        <f t="shared" si="11"/>
        <v>2</v>
      </c>
      <c r="P64" s="13">
        <f t="shared" si="12"/>
        <v>7</v>
      </c>
      <c r="Q64" s="13">
        <f t="shared" si="13"/>
        <v>9</v>
      </c>
      <c r="R64" s="11">
        <f t="shared" si="14"/>
        <v>2</v>
      </c>
      <c r="S64" s="12">
        <f t="shared" si="7"/>
        <v>7</v>
      </c>
      <c r="T64" s="13">
        <f t="shared" si="7"/>
        <v>9</v>
      </c>
    </row>
    <row r="65" spans="1:20" ht="12.75">
      <c r="A65" s="205" t="s">
        <v>197</v>
      </c>
      <c r="B65" s="11">
        <v>6</v>
      </c>
      <c r="C65" s="12">
        <v>0</v>
      </c>
      <c r="D65" s="11">
        <v>3</v>
      </c>
      <c r="E65" s="12">
        <v>0</v>
      </c>
      <c r="F65" s="11">
        <f t="shared" si="8"/>
        <v>9</v>
      </c>
      <c r="G65" s="13">
        <f t="shared" si="9"/>
        <v>0</v>
      </c>
      <c r="H65" s="13">
        <f t="shared" si="10"/>
        <v>9</v>
      </c>
      <c r="I65" s="11">
        <v>0</v>
      </c>
      <c r="J65" s="12">
        <v>0</v>
      </c>
      <c r="K65" s="11">
        <v>5</v>
      </c>
      <c r="L65" s="12">
        <v>0</v>
      </c>
      <c r="M65" s="11">
        <v>0</v>
      </c>
      <c r="N65" s="12">
        <v>0</v>
      </c>
      <c r="O65" s="11">
        <f t="shared" si="11"/>
        <v>5</v>
      </c>
      <c r="P65" s="13">
        <f t="shared" si="12"/>
        <v>0</v>
      </c>
      <c r="Q65" s="13">
        <f t="shared" si="13"/>
        <v>5</v>
      </c>
      <c r="R65" s="11">
        <f t="shared" si="14"/>
        <v>14</v>
      </c>
      <c r="S65" s="12">
        <f t="shared" si="7"/>
        <v>0</v>
      </c>
      <c r="T65" s="13">
        <f t="shared" si="7"/>
        <v>14</v>
      </c>
    </row>
    <row r="66" spans="1:20" ht="12.75">
      <c r="A66" s="4" t="s">
        <v>539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3">
        <f t="shared" si="9"/>
        <v>0</v>
      </c>
      <c r="H66" s="13">
        <f t="shared" si="10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12</v>
      </c>
      <c r="N66" s="12">
        <v>0</v>
      </c>
      <c r="O66" s="11">
        <f t="shared" si="11"/>
        <v>12</v>
      </c>
      <c r="P66" s="13">
        <f t="shared" si="12"/>
        <v>0</v>
      </c>
      <c r="Q66" s="13">
        <f t="shared" si="13"/>
        <v>12</v>
      </c>
      <c r="R66" s="11">
        <f t="shared" si="14"/>
        <v>12</v>
      </c>
      <c r="S66" s="12">
        <f t="shared" si="7"/>
        <v>0</v>
      </c>
      <c r="T66" s="13">
        <f t="shared" si="7"/>
        <v>12</v>
      </c>
    </row>
    <row r="67" spans="1:20" ht="12.75">
      <c r="A67" s="4" t="s">
        <v>394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3">
        <f t="shared" si="9"/>
        <v>0</v>
      </c>
      <c r="H67" s="13">
        <f t="shared" si="10"/>
        <v>0</v>
      </c>
      <c r="I67" s="11">
        <v>34</v>
      </c>
      <c r="J67" s="12">
        <v>1</v>
      </c>
      <c r="K67" s="11">
        <v>11</v>
      </c>
      <c r="L67" s="12">
        <v>0</v>
      </c>
      <c r="M67" s="11">
        <v>0</v>
      </c>
      <c r="N67" s="12">
        <v>0</v>
      </c>
      <c r="O67" s="11">
        <f t="shared" si="11"/>
        <v>45</v>
      </c>
      <c r="P67" s="13">
        <f t="shared" si="12"/>
        <v>1</v>
      </c>
      <c r="Q67" s="13">
        <f t="shared" si="13"/>
        <v>46</v>
      </c>
      <c r="R67" s="11">
        <f t="shared" si="14"/>
        <v>45</v>
      </c>
      <c r="S67" s="12">
        <f t="shared" si="7"/>
        <v>1</v>
      </c>
      <c r="T67" s="13">
        <f t="shared" si="7"/>
        <v>46</v>
      </c>
    </row>
    <row r="68" spans="1:20" ht="12.75">
      <c r="A68" s="4" t="s">
        <v>396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3">
        <f t="shared" si="9"/>
        <v>0</v>
      </c>
      <c r="H68" s="13">
        <f t="shared" si="10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7</v>
      </c>
      <c r="N68" s="12">
        <v>3</v>
      </c>
      <c r="O68" s="11">
        <f t="shared" si="11"/>
        <v>7</v>
      </c>
      <c r="P68" s="13">
        <f t="shared" si="12"/>
        <v>3</v>
      </c>
      <c r="Q68" s="13">
        <f t="shared" si="13"/>
        <v>10</v>
      </c>
      <c r="R68" s="11">
        <f t="shared" si="14"/>
        <v>7</v>
      </c>
      <c r="S68" s="12">
        <f t="shared" si="7"/>
        <v>3</v>
      </c>
      <c r="T68" s="13">
        <f t="shared" si="7"/>
        <v>10</v>
      </c>
    </row>
    <row r="69" spans="1:20" ht="12.75">
      <c r="A69" s="4" t="s">
        <v>398</v>
      </c>
      <c r="B69" s="11">
        <v>0</v>
      </c>
      <c r="C69" s="12">
        <v>12</v>
      </c>
      <c r="D69" s="11">
        <v>2</v>
      </c>
      <c r="E69" s="12">
        <v>8</v>
      </c>
      <c r="F69" s="11">
        <f t="shared" si="8"/>
        <v>2</v>
      </c>
      <c r="G69" s="13">
        <f t="shared" si="9"/>
        <v>20</v>
      </c>
      <c r="H69" s="13">
        <f t="shared" si="10"/>
        <v>22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f t="shared" si="11"/>
        <v>0</v>
      </c>
      <c r="P69" s="13">
        <f t="shared" si="12"/>
        <v>0</v>
      </c>
      <c r="Q69" s="13">
        <f t="shared" si="13"/>
        <v>0</v>
      </c>
      <c r="R69" s="11">
        <f t="shared" si="14"/>
        <v>2</v>
      </c>
      <c r="S69" s="12">
        <f t="shared" si="7"/>
        <v>20</v>
      </c>
      <c r="T69" s="13">
        <f t="shared" si="7"/>
        <v>22</v>
      </c>
    </row>
    <row r="70" spans="1:20" ht="12.75">
      <c r="A70" s="4" t="s">
        <v>399</v>
      </c>
      <c r="B70" s="11">
        <v>0</v>
      </c>
      <c r="C70" s="12">
        <v>0</v>
      </c>
      <c r="D70" s="11">
        <v>0</v>
      </c>
      <c r="E70" s="12">
        <v>0</v>
      </c>
      <c r="F70" s="11">
        <f t="shared" si="8"/>
        <v>0</v>
      </c>
      <c r="G70" s="13">
        <f t="shared" si="9"/>
        <v>0</v>
      </c>
      <c r="H70" s="13">
        <f t="shared" si="10"/>
        <v>0</v>
      </c>
      <c r="I70" s="11">
        <v>0</v>
      </c>
      <c r="J70" s="12">
        <v>7</v>
      </c>
      <c r="K70" s="11">
        <v>4</v>
      </c>
      <c r="L70" s="12">
        <v>17</v>
      </c>
      <c r="M70" s="11">
        <v>0</v>
      </c>
      <c r="N70" s="12">
        <v>0</v>
      </c>
      <c r="O70" s="11">
        <f t="shared" si="11"/>
        <v>4</v>
      </c>
      <c r="P70" s="13">
        <f t="shared" si="12"/>
        <v>24</v>
      </c>
      <c r="Q70" s="13">
        <f t="shared" si="13"/>
        <v>28</v>
      </c>
      <c r="R70" s="11">
        <f t="shared" si="14"/>
        <v>4</v>
      </c>
      <c r="S70" s="12">
        <f t="shared" si="7"/>
        <v>24</v>
      </c>
      <c r="T70" s="13">
        <f t="shared" si="7"/>
        <v>28</v>
      </c>
    </row>
    <row r="71" spans="1:20" ht="12.75">
      <c r="A71" s="4" t="s">
        <v>400</v>
      </c>
      <c r="B71" s="11">
        <v>0</v>
      </c>
      <c r="C71" s="12">
        <v>0</v>
      </c>
      <c r="D71" s="11">
        <v>0</v>
      </c>
      <c r="E71" s="12">
        <v>0</v>
      </c>
      <c r="F71" s="11">
        <f t="shared" si="8"/>
        <v>0</v>
      </c>
      <c r="G71" s="13">
        <f t="shared" si="9"/>
        <v>0</v>
      </c>
      <c r="H71" s="13">
        <f t="shared" si="10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0</v>
      </c>
      <c r="N71" s="12">
        <v>6</v>
      </c>
      <c r="O71" s="11">
        <f t="shared" si="11"/>
        <v>0</v>
      </c>
      <c r="P71" s="13">
        <f t="shared" si="12"/>
        <v>6</v>
      </c>
      <c r="Q71" s="13">
        <f t="shared" si="13"/>
        <v>6</v>
      </c>
      <c r="R71" s="11">
        <f t="shared" si="14"/>
        <v>0</v>
      </c>
      <c r="S71" s="12">
        <f t="shared" si="7"/>
        <v>6</v>
      </c>
      <c r="T71" s="13">
        <f t="shared" si="7"/>
        <v>6</v>
      </c>
    </row>
    <row r="72" spans="1:20" ht="12.75">
      <c r="A72" s="4" t="s">
        <v>401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0</v>
      </c>
      <c r="N72" s="12">
        <v>7</v>
      </c>
      <c r="O72" s="11">
        <f t="shared" si="11"/>
        <v>0</v>
      </c>
      <c r="P72" s="13">
        <f t="shared" si="12"/>
        <v>7</v>
      </c>
      <c r="Q72" s="13">
        <f t="shared" si="13"/>
        <v>7</v>
      </c>
      <c r="R72" s="11">
        <f t="shared" si="14"/>
        <v>0</v>
      </c>
      <c r="S72" s="12">
        <f t="shared" si="7"/>
        <v>7</v>
      </c>
      <c r="T72" s="13">
        <f t="shared" si="7"/>
        <v>7</v>
      </c>
    </row>
    <row r="73" spans="1:20" ht="12.75">
      <c r="A73" s="4" t="s">
        <v>403</v>
      </c>
      <c r="B73" s="11">
        <v>0</v>
      </c>
      <c r="C73" s="12">
        <v>0</v>
      </c>
      <c r="D73" s="11">
        <v>0</v>
      </c>
      <c r="E73" s="12">
        <v>0</v>
      </c>
      <c r="F73" s="11">
        <f t="shared" si="8"/>
        <v>0</v>
      </c>
      <c r="G73" s="13">
        <f t="shared" si="9"/>
        <v>0</v>
      </c>
      <c r="H73" s="13">
        <f t="shared" si="10"/>
        <v>0</v>
      </c>
      <c r="I73" s="11">
        <v>3</v>
      </c>
      <c r="J73" s="12">
        <v>1</v>
      </c>
      <c r="K73" s="11">
        <v>3</v>
      </c>
      <c r="L73" s="12">
        <v>10</v>
      </c>
      <c r="M73" s="11">
        <v>0</v>
      </c>
      <c r="N73" s="12">
        <v>0</v>
      </c>
      <c r="O73" s="11">
        <f t="shared" si="11"/>
        <v>6</v>
      </c>
      <c r="P73" s="13">
        <f t="shared" si="12"/>
        <v>11</v>
      </c>
      <c r="Q73" s="13">
        <f t="shared" si="13"/>
        <v>17</v>
      </c>
      <c r="R73" s="11">
        <f t="shared" si="14"/>
        <v>6</v>
      </c>
      <c r="S73" s="12">
        <f t="shared" si="7"/>
        <v>11</v>
      </c>
      <c r="T73" s="13">
        <f t="shared" si="7"/>
        <v>17</v>
      </c>
    </row>
    <row r="74" spans="1:20" ht="12.75">
      <c r="A74" s="4" t="s">
        <v>404</v>
      </c>
      <c r="B74" s="11">
        <v>0</v>
      </c>
      <c r="C74" s="12">
        <v>0</v>
      </c>
      <c r="D74" s="11">
        <v>0</v>
      </c>
      <c r="E74" s="12">
        <v>0</v>
      </c>
      <c r="F74" s="11">
        <f aca="true" t="shared" si="15" ref="F74:F109">SUM(B74,D74)</f>
        <v>0</v>
      </c>
      <c r="G74" s="13">
        <f aca="true" t="shared" si="16" ref="G74:G109">SUM(C74,E74)</f>
        <v>0</v>
      </c>
      <c r="H74" s="13">
        <f aca="true" t="shared" si="17" ref="H74:H105">SUM(F74:G74)</f>
        <v>0</v>
      </c>
      <c r="I74" s="11">
        <v>0</v>
      </c>
      <c r="J74" s="12">
        <v>0</v>
      </c>
      <c r="K74" s="11">
        <v>0</v>
      </c>
      <c r="L74" s="12">
        <v>0</v>
      </c>
      <c r="M74" s="11">
        <v>3</v>
      </c>
      <c r="N74" s="12">
        <v>20</v>
      </c>
      <c r="O74" s="11">
        <f aca="true" t="shared" si="18" ref="O74:O109">SUM(M74,K74,I74)</f>
        <v>3</v>
      </c>
      <c r="P74" s="13">
        <f aca="true" t="shared" si="19" ref="P74:P109">SUM(N74,L74,J74)</f>
        <v>20</v>
      </c>
      <c r="Q74" s="13">
        <f aca="true" t="shared" si="20" ref="Q74:Q105">SUM(O74:P74)</f>
        <v>23</v>
      </c>
      <c r="R74" s="11">
        <f aca="true" t="shared" si="21" ref="R74:R109">SUM(O74,F74)</f>
        <v>3</v>
      </c>
      <c r="S74" s="12">
        <f aca="true" t="shared" si="22" ref="S74:T109">SUM(P74,G74)</f>
        <v>20</v>
      </c>
      <c r="T74" s="13">
        <f t="shared" si="22"/>
        <v>23</v>
      </c>
    </row>
    <row r="75" spans="1:20" ht="12.75">
      <c r="A75" s="4" t="s">
        <v>405</v>
      </c>
      <c r="B75" s="11">
        <v>0</v>
      </c>
      <c r="C75" s="12">
        <v>0</v>
      </c>
      <c r="D75" s="11">
        <v>0</v>
      </c>
      <c r="E75" s="12">
        <v>0</v>
      </c>
      <c r="F75" s="11">
        <f t="shared" si="15"/>
        <v>0</v>
      </c>
      <c r="G75" s="13">
        <f t="shared" si="16"/>
        <v>0</v>
      </c>
      <c r="H75" s="13">
        <f t="shared" si="17"/>
        <v>0</v>
      </c>
      <c r="I75" s="11">
        <v>13</v>
      </c>
      <c r="J75" s="12">
        <v>27</v>
      </c>
      <c r="K75" s="11">
        <v>11</v>
      </c>
      <c r="L75" s="12">
        <v>29</v>
      </c>
      <c r="M75" s="11">
        <v>0</v>
      </c>
      <c r="N75" s="12">
        <v>0</v>
      </c>
      <c r="O75" s="11">
        <f t="shared" si="18"/>
        <v>24</v>
      </c>
      <c r="P75" s="13">
        <f t="shared" si="19"/>
        <v>56</v>
      </c>
      <c r="Q75" s="13">
        <f t="shared" si="20"/>
        <v>80</v>
      </c>
      <c r="R75" s="11">
        <f t="shared" si="21"/>
        <v>24</v>
      </c>
      <c r="S75" s="12">
        <f t="shared" si="22"/>
        <v>56</v>
      </c>
      <c r="T75" s="13">
        <f t="shared" si="22"/>
        <v>80</v>
      </c>
    </row>
    <row r="76" spans="1:20" ht="12.75">
      <c r="A76" s="4" t="s">
        <v>406</v>
      </c>
      <c r="B76" s="11">
        <v>1</v>
      </c>
      <c r="C76" s="12">
        <v>11</v>
      </c>
      <c r="D76" s="11">
        <v>6</v>
      </c>
      <c r="E76" s="12">
        <v>7</v>
      </c>
      <c r="F76" s="11">
        <f t="shared" si="15"/>
        <v>7</v>
      </c>
      <c r="G76" s="13">
        <f t="shared" si="16"/>
        <v>18</v>
      </c>
      <c r="H76" s="13">
        <f t="shared" si="17"/>
        <v>25</v>
      </c>
      <c r="I76" s="11">
        <v>1</v>
      </c>
      <c r="J76" s="12">
        <v>12</v>
      </c>
      <c r="K76" s="11">
        <v>1</v>
      </c>
      <c r="L76" s="12">
        <v>12</v>
      </c>
      <c r="M76" s="11">
        <v>0</v>
      </c>
      <c r="N76" s="12">
        <v>0</v>
      </c>
      <c r="O76" s="11">
        <f t="shared" si="18"/>
        <v>2</v>
      </c>
      <c r="P76" s="13">
        <f t="shared" si="19"/>
        <v>24</v>
      </c>
      <c r="Q76" s="13">
        <f t="shared" si="20"/>
        <v>26</v>
      </c>
      <c r="R76" s="11">
        <f t="shared" si="21"/>
        <v>9</v>
      </c>
      <c r="S76" s="12">
        <f t="shared" si="22"/>
        <v>42</v>
      </c>
      <c r="T76" s="13">
        <f t="shared" si="22"/>
        <v>51</v>
      </c>
    </row>
    <row r="77" spans="1:20" ht="12.75">
      <c r="A77" s="4" t="s">
        <v>407</v>
      </c>
      <c r="B77" s="11">
        <v>0</v>
      </c>
      <c r="C77" s="12">
        <v>0</v>
      </c>
      <c r="D77" s="11">
        <v>0</v>
      </c>
      <c r="E77" s="12">
        <v>0</v>
      </c>
      <c r="F77" s="11">
        <f t="shared" si="15"/>
        <v>0</v>
      </c>
      <c r="G77" s="13">
        <f t="shared" si="16"/>
        <v>0</v>
      </c>
      <c r="H77" s="13">
        <f t="shared" si="17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31</v>
      </c>
      <c r="N77" s="12">
        <v>0</v>
      </c>
      <c r="O77" s="11">
        <f t="shared" si="18"/>
        <v>31</v>
      </c>
      <c r="P77" s="13">
        <f t="shared" si="19"/>
        <v>0</v>
      </c>
      <c r="Q77" s="13">
        <f t="shared" si="20"/>
        <v>31</v>
      </c>
      <c r="R77" s="11">
        <f t="shared" si="21"/>
        <v>31</v>
      </c>
      <c r="S77" s="12">
        <f t="shared" si="22"/>
        <v>0</v>
      </c>
      <c r="T77" s="13">
        <f t="shared" si="22"/>
        <v>31</v>
      </c>
    </row>
    <row r="78" spans="1:20" ht="12.75">
      <c r="A78" s="4" t="s">
        <v>408</v>
      </c>
      <c r="B78" s="11">
        <v>48</v>
      </c>
      <c r="C78" s="12">
        <v>34</v>
      </c>
      <c r="D78" s="11">
        <v>58</v>
      </c>
      <c r="E78" s="12">
        <v>37</v>
      </c>
      <c r="F78" s="11">
        <f t="shared" si="15"/>
        <v>106</v>
      </c>
      <c r="G78" s="13">
        <f t="shared" si="16"/>
        <v>71</v>
      </c>
      <c r="H78" s="13">
        <f t="shared" si="17"/>
        <v>177</v>
      </c>
      <c r="I78" s="11">
        <v>0</v>
      </c>
      <c r="J78" s="12">
        <v>0</v>
      </c>
      <c r="K78" s="11">
        <v>0</v>
      </c>
      <c r="L78" s="12">
        <v>0</v>
      </c>
      <c r="M78" s="11">
        <v>0</v>
      </c>
      <c r="N78" s="12">
        <v>0</v>
      </c>
      <c r="O78" s="11">
        <f t="shared" si="18"/>
        <v>0</v>
      </c>
      <c r="P78" s="13">
        <f t="shared" si="19"/>
        <v>0</v>
      </c>
      <c r="Q78" s="13">
        <f t="shared" si="20"/>
        <v>0</v>
      </c>
      <c r="R78" s="11">
        <f t="shared" si="21"/>
        <v>106</v>
      </c>
      <c r="S78" s="12">
        <f t="shared" si="22"/>
        <v>71</v>
      </c>
      <c r="T78" s="13">
        <f t="shared" si="22"/>
        <v>177</v>
      </c>
    </row>
    <row r="79" spans="1:20" ht="12.75">
      <c r="A79" s="4" t="s">
        <v>409</v>
      </c>
      <c r="B79" s="11">
        <v>49</v>
      </c>
      <c r="C79" s="12">
        <v>49</v>
      </c>
      <c r="D79" s="11">
        <v>69</v>
      </c>
      <c r="E79" s="12">
        <v>64</v>
      </c>
      <c r="F79" s="11">
        <f t="shared" si="15"/>
        <v>118</v>
      </c>
      <c r="G79" s="13">
        <f t="shared" si="16"/>
        <v>113</v>
      </c>
      <c r="H79" s="13">
        <f t="shared" si="17"/>
        <v>231</v>
      </c>
      <c r="I79" s="11">
        <v>0</v>
      </c>
      <c r="J79" s="12">
        <v>0</v>
      </c>
      <c r="K79" s="11">
        <v>0</v>
      </c>
      <c r="L79" s="12">
        <v>0</v>
      </c>
      <c r="M79" s="11">
        <v>0</v>
      </c>
      <c r="N79" s="12">
        <v>0</v>
      </c>
      <c r="O79" s="11">
        <f t="shared" si="18"/>
        <v>0</v>
      </c>
      <c r="P79" s="13">
        <f t="shared" si="19"/>
        <v>0</v>
      </c>
      <c r="Q79" s="13">
        <f t="shared" si="20"/>
        <v>0</v>
      </c>
      <c r="R79" s="11">
        <f t="shared" si="21"/>
        <v>118</v>
      </c>
      <c r="S79" s="12">
        <f t="shared" si="22"/>
        <v>113</v>
      </c>
      <c r="T79" s="13">
        <f t="shared" si="22"/>
        <v>231</v>
      </c>
    </row>
    <row r="80" spans="1:20" ht="12.75">
      <c r="A80" s="4" t="s">
        <v>410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5"/>
        <v>0</v>
      </c>
      <c r="G80" s="13">
        <f t="shared" si="16"/>
        <v>0</v>
      </c>
      <c r="H80" s="13">
        <f t="shared" si="17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51</v>
      </c>
      <c r="N80" s="12">
        <v>48</v>
      </c>
      <c r="O80" s="11">
        <f t="shared" si="18"/>
        <v>51</v>
      </c>
      <c r="P80" s="13">
        <f t="shared" si="19"/>
        <v>48</v>
      </c>
      <c r="Q80" s="13">
        <f t="shared" si="20"/>
        <v>99</v>
      </c>
      <c r="R80" s="11">
        <f t="shared" si="21"/>
        <v>51</v>
      </c>
      <c r="S80" s="12">
        <f t="shared" si="22"/>
        <v>48</v>
      </c>
      <c r="T80" s="13">
        <f t="shared" si="22"/>
        <v>99</v>
      </c>
    </row>
    <row r="81" spans="1:20" ht="12.75">
      <c r="A81" s="4" t="s">
        <v>411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5"/>
        <v>0</v>
      </c>
      <c r="G81" s="13">
        <f t="shared" si="16"/>
        <v>0</v>
      </c>
      <c r="H81" s="13">
        <f t="shared" si="17"/>
        <v>0</v>
      </c>
      <c r="I81" s="11">
        <v>71</v>
      </c>
      <c r="J81" s="12">
        <v>69</v>
      </c>
      <c r="K81" s="11">
        <v>53</v>
      </c>
      <c r="L81" s="12">
        <v>58</v>
      </c>
      <c r="M81" s="11">
        <v>0</v>
      </c>
      <c r="N81" s="12">
        <v>0</v>
      </c>
      <c r="O81" s="11">
        <f t="shared" si="18"/>
        <v>124</v>
      </c>
      <c r="P81" s="13">
        <f t="shared" si="19"/>
        <v>127</v>
      </c>
      <c r="Q81" s="13">
        <f t="shared" si="20"/>
        <v>251</v>
      </c>
      <c r="R81" s="11">
        <f t="shared" si="21"/>
        <v>124</v>
      </c>
      <c r="S81" s="12">
        <f t="shared" si="22"/>
        <v>127</v>
      </c>
      <c r="T81" s="13">
        <f t="shared" si="22"/>
        <v>251</v>
      </c>
    </row>
    <row r="82" spans="1:20" ht="12.75">
      <c r="A82" s="4" t="s">
        <v>412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5"/>
        <v>0</v>
      </c>
      <c r="G82" s="13">
        <f t="shared" si="16"/>
        <v>0</v>
      </c>
      <c r="H82" s="13">
        <f t="shared" si="17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34</v>
      </c>
      <c r="N82" s="12">
        <v>0</v>
      </c>
      <c r="O82" s="11">
        <f t="shared" si="18"/>
        <v>34</v>
      </c>
      <c r="P82" s="13">
        <f t="shared" si="19"/>
        <v>0</v>
      </c>
      <c r="Q82" s="13">
        <f t="shared" si="20"/>
        <v>34</v>
      </c>
      <c r="R82" s="11">
        <f t="shared" si="21"/>
        <v>34</v>
      </c>
      <c r="S82" s="12">
        <f t="shared" si="22"/>
        <v>0</v>
      </c>
      <c r="T82" s="13">
        <f t="shared" si="22"/>
        <v>34</v>
      </c>
    </row>
    <row r="83" spans="1:20" ht="12.75">
      <c r="A83" s="4" t="s">
        <v>413</v>
      </c>
      <c r="B83" s="11">
        <v>78</v>
      </c>
      <c r="C83" s="12">
        <v>43</v>
      </c>
      <c r="D83" s="11">
        <v>66</v>
      </c>
      <c r="E83" s="12">
        <v>36</v>
      </c>
      <c r="F83" s="11">
        <f t="shared" si="15"/>
        <v>144</v>
      </c>
      <c r="G83" s="13">
        <f t="shared" si="16"/>
        <v>79</v>
      </c>
      <c r="H83" s="13">
        <f t="shared" si="17"/>
        <v>223</v>
      </c>
      <c r="I83" s="11">
        <v>79</v>
      </c>
      <c r="J83" s="12">
        <v>44</v>
      </c>
      <c r="K83" s="11">
        <v>66</v>
      </c>
      <c r="L83" s="12">
        <v>31</v>
      </c>
      <c r="M83" s="11">
        <v>0</v>
      </c>
      <c r="N83" s="12">
        <v>0</v>
      </c>
      <c r="O83" s="11">
        <f t="shared" si="18"/>
        <v>145</v>
      </c>
      <c r="P83" s="13">
        <f t="shared" si="19"/>
        <v>75</v>
      </c>
      <c r="Q83" s="13">
        <f t="shared" si="20"/>
        <v>220</v>
      </c>
      <c r="R83" s="11">
        <f t="shared" si="21"/>
        <v>289</v>
      </c>
      <c r="S83" s="12">
        <f t="shared" si="22"/>
        <v>154</v>
      </c>
      <c r="T83" s="13">
        <f t="shared" si="22"/>
        <v>443</v>
      </c>
    </row>
    <row r="84" spans="1:20" ht="12.75">
      <c r="A84" s="4" t="s">
        <v>414</v>
      </c>
      <c r="B84" s="11">
        <v>0</v>
      </c>
      <c r="C84" s="12">
        <v>0</v>
      </c>
      <c r="D84" s="11">
        <v>0</v>
      </c>
      <c r="E84" s="12">
        <v>0</v>
      </c>
      <c r="F84" s="11">
        <f t="shared" si="15"/>
        <v>0</v>
      </c>
      <c r="G84" s="13">
        <f t="shared" si="16"/>
        <v>0</v>
      </c>
      <c r="H84" s="13">
        <f t="shared" si="17"/>
        <v>0</v>
      </c>
      <c r="I84" s="11">
        <v>0</v>
      </c>
      <c r="J84" s="12">
        <v>0</v>
      </c>
      <c r="K84" s="11">
        <v>0</v>
      </c>
      <c r="L84" s="12">
        <v>0</v>
      </c>
      <c r="M84" s="11">
        <v>1</v>
      </c>
      <c r="N84" s="12">
        <v>0</v>
      </c>
      <c r="O84" s="11">
        <f t="shared" si="18"/>
        <v>1</v>
      </c>
      <c r="P84" s="13">
        <f t="shared" si="19"/>
        <v>0</v>
      </c>
      <c r="Q84" s="13">
        <f t="shared" si="20"/>
        <v>1</v>
      </c>
      <c r="R84" s="11">
        <f t="shared" si="21"/>
        <v>1</v>
      </c>
      <c r="S84" s="12">
        <f t="shared" si="22"/>
        <v>0</v>
      </c>
      <c r="T84" s="13">
        <f t="shared" si="22"/>
        <v>1</v>
      </c>
    </row>
    <row r="85" spans="1:20" ht="12.75">
      <c r="A85" s="4" t="s">
        <v>418</v>
      </c>
      <c r="B85" s="11">
        <v>8</v>
      </c>
      <c r="C85" s="12">
        <v>1</v>
      </c>
      <c r="D85" s="11">
        <v>12</v>
      </c>
      <c r="E85" s="12">
        <v>0</v>
      </c>
      <c r="F85" s="11">
        <f t="shared" si="15"/>
        <v>20</v>
      </c>
      <c r="G85" s="13">
        <f t="shared" si="16"/>
        <v>1</v>
      </c>
      <c r="H85" s="13">
        <f t="shared" si="17"/>
        <v>21</v>
      </c>
      <c r="I85" s="11">
        <v>9</v>
      </c>
      <c r="J85" s="12">
        <v>0</v>
      </c>
      <c r="K85" s="11">
        <v>9</v>
      </c>
      <c r="L85" s="12">
        <v>1</v>
      </c>
      <c r="M85" s="11">
        <v>0</v>
      </c>
      <c r="N85" s="12">
        <v>0</v>
      </c>
      <c r="O85" s="11">
        <f t="shared" si="18"/>
        <v>18</v>
      </c>
      <c r="P85" s="13">
        <f t="shared" si="19"/>
        <v>1</v>
      </c>
      <c r="Q85" s="13">
        <f t="shared" si="20"/>
        <v>19</v>
      </c>
      <c r="R85" s="11">
        <f t="shared" si="21"/>
        <v>38</v>
      </c>
      <c r="S85" s="12">
        <f t="shared" si="22"/>
        <v>2</v>
      </c>
      <c r="T85" s="13">
        <f t="shared" si="22"/>
        <v>40</v>
      </c>
    </row>
    <row r="86" spans="1:20" ht="12.75">
      <c r="A86" s="4" t="s">
        <v>419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5"/>
        <v>0</v>
      </c>
      <c r="G86" s="13">
        <f t="shared" si="16"/>
        <v>0</v>
      </c>
      <c r="H86" s="13">
        <f t="shared" si="17"/>
        <v>0</v>
      </c>
      <c r="I86" s="11">
        <v>45</v>
      </c>
      <c r="J86" s="12">
        <v>0</v>
      </c>
      <c r="K86" s="11">
        <v>45</v>
      </c>
      <c r="L86" s="12">
        <v>0</v>
      </c>
      <c r="M86" s="11">
        <v>0</v>
      </c>
      <c r="N86" s="12">
        <v>0</v>
      </c>
      <c r="O86" s="11">
        <f t="shared" si="18"/>
        <v>90</v>
      </c>
      <c r="P86" s="13">
        <f t="shared" si="19"/>
        <v>0</v>
      </c>
      <c r="Q86" s="13">
        <f t="shared" si="20"/>
        <v>90</v>
      </c>
      <c r="R86" s="11">
        <f t="shared" si="21"/>
        <v>90</v>
      </c>
      <c r="S86" s="12">
        <f t="shared" si="22"/>
        <v>0</v>
      </c>
      <c r="T86" s="13">
        <f t="shared" si="22"/>
        <v>90</v>
      </c>
    </row>
    <row r="87" spans="1:20" ht="12.75">
      <c r="A87" s="4" t="s">
        <v>422</v>
      </c>
      <c r="B87" s="11">
        <v>29</v>
      </c>
      <c r="C87" s="12">
        <v>28</v>
      </c>
      <c r="D87" s="11">
        <v>46</v>
      </c>
      <c r="E87" s="12">
        <v>24</v>
      </c>
      <c r="F87" s="11">
        <f t="shared" si="15"/>
        <v>75</v>
      </c>
      <c r="G87" s="13">
        <f t="shared" si="16"/>
        <v>52</v>
      </c>
      <c r="H87" s="13">
        <f t="shared" si="17"/>
        <v>127</v>
      </c>
      <c r="I87" s="11">
        <v>40</v>
      </c>
      <c r="J87" s="12">
        <v>19</v>
      </c>
      <c r="K87" s="11">
        <v>29</v>
      </c>
      <c r="L87" s="12">
        <v>11</v>
      </c>
      <c r="M87" s="11">
        <v>0</v>
      </c>
      <c r="N87" s="12">
        <v>0</v>
      </c>
      <c r="O87" s="11">
        <f t="shared" si="18"/>
        <v>69</v>
      </c>
      <c r="P87" s="13">
        <f t="shared" si="19"/>
        <v>30</v>
      </c>
      <c r="Q87" s="13">
        <f t="shared" si="20"/>
        <v>99</v>
      </c>
      <c r="R87" s="11">
        <f t="shared" si="21"/>
        <v>144</v>
      </c>
      <c r="S87" s="12">
        <f t="shared" si="22"/>
        <v>82</v>
      </c>
      <c r="T87" s="13">
        <f t="shared" si="22"/>
        <v>226</v>
      </c>
    </row>
    <row r="88" spans="1:20" ht="12.75">
      <c r="A88" s="4" t="s">
        <v>423</v>
      </c>
      <c r="B88" s="11">
        <v>0</v>
      </c>
      <c r="C88" s="12">
        <v>0</v>
      </c>
      <c r="D88" s="11">
        <v>0</v>
      </c>
      <c r="E88" s="12">
        <v>0</v>
      </c>
      <c r="F88" s="11">
        <f t="shared" si="15"/>
        <v>0</v>
      </c>
      <c r="G88" s="13">
        <f t="shared" si="16"/>
        <v>0</v>
      </c>
      <c r="H88" s="13">
        <f t="shared" si="17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3</v>
      </c>
      <c r="N88" s="12">
        <v>0</v>
      </c>
      <c r="O88" s="11">
        <f t="shared" si="18"/>
        <v>3</v>
      </c>
      <c r="P88" s="13">
        <f t="shared" si="19"/>
        <v>0</v>
      </c>
      <c r="Q88" s="13">
        <f t="shared" si="20"/>
        <v>3</v>
      </c>
      <c r="R88" s="11">
        <f t="shared" si="21"/>
        <v>3</v>
      </c>
      <c r="S88" s="12">
        <f t="shared" si="22"/>
        <v>0</v>
      </c>
      <c r="T88" s="13">
        <f t="shared" si="22"/>
        <v>3</v>
      </c>
    </row>
    <row r="89" spans="1:20" ht="12.75">
      <c r="A89" s="4" t="s">
        <v>424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5"/>
        <v>0</v>
      </c>
      <c r="G89" s="13">
        <f t="shared" si="16"/>
        <v>0</v>
      </c>
      <c r="H89" s="13">
        <f t="shared" si="17"/>
        <v>0</v>
      </c>
      <c r="I89" s="11">
        <v>27</v>
      </c>
      <c r="J89" s="12">
        <v>1</v>
      </c>
      <c r="K89" s="11">
        <v>22</v>
      </c>
      <c r="L89" s="12">
        <v>2</v>
      </c>
      <c r="M89" s="11">
        <v>0</v>
      </c>
      <c r="N89" s="12">
        <v>0</v>
      </c>
      <c r="O89" s="11">
        <f t="shared" si="18"/>
        <v>49</v>
      </c>
      <c r="P89" s="13">
        <f t="shared" si="19"/>
        <v>3</v>
      </c>
      <c r="Q89" s="13">
        <f t="shared" si="20"/>
        <v>52</v>
      </c>
      <c r="R89" s="11">
        <f t="shared" si="21"/>
        <v>49</v>
      </c>
      <c r="S89" s="12">
        <f t="shared" si="22"/>
        <v>3</v>
      </c>
      <c r="T89" s="13">
        <f t="shared" si="22"/>
        <v>52</v>
      </c>
    </row>
    <row r="90" spans="1:20" ht="12.75">
      <c r="A90" s="4" t="s">
        <v>425</v>
      </c>
      <c r="B90" s="11">
        <v>18</v>
      </c>
      <c r="C90" s="12">
        <v>2</v>
      </c>
      <c r="D90" s="11">
        <v>36</v>
      </c>
      <c r="E90" s="12">
        <v>4</v>
      </c>
      <c r="F90" s="11">
        <f t="shared" si="15"/>
        <v>54</v>
      </c>
      <c r="G90" s="13">
        <f t="shared" si="16"/>
        <v>6</v>
      </c>
      <c r="H90" s="13">
        <f t="shared" si="17"/>
        <v>60</v>
      </c>
      <c r="I90" s="11">
        <v>0</v>
      </c>
      <c r="J90" s="12">
        <v>0</v>
      </c>
      <c r="K90" s="11">
        <v>0</v>
      </c>
      <c r="L90" s="12">
        <v>0</v>
      </c>
      <c r="M90" s="11">
        <v>0</v>
      </c>
      <c r="N90" s="12">
        <v>0</v>
      </c>
      <c r="O90" s="11">
        <f t="shared" si="18"/>
        <v>0</v>
      </c>
      <c r="P90" s="13">
        <f t="shared" si="19"/>
        <v>0</v>
      </c>
      <c r="Q90" s="13">
        <f t="shared" si="20"/>
        <v>0</v>
      </c>
      <c r="R90" s="11">
        <f t="shared" si="21"/>
        <v>54</v>
      </c>
      <c r="S90" s="12">
        <f t="shared" si="22"/>
        <v>6</v>
      </c>
      <c r="T90" s="13">
        <f t="shared" si="22"/>
        <v>60</v>
      </c>
    </row>
    <row r="91" spans="1:20" ht="12.75">
      <c r="A91" s="4" t="s">
        <v>426</v>
      </c>
      <c r="B91" s="11">
        <v>0</v>
      </c>
      <c r="C91" s="12">
        <v>0</v>
      </c>
      <c r="D91" s="11">
        <v>0</v>
      </c>
      <c r="E91" s="12">
        <v>0</v>
      </c>
      <c r="F91" s="11">
        <f t="shared" si="15"/>
        <v>0</v>
      </c>
      <c r="G91" s="13">
        <f t="shared" si="16"/>
        <v>0</v>
      </c>
      <c r="H91" s="13">
        <f t="shared" si="17"/>
        <v>0</v>
      </c>
      <c r="I91" s="11">
        <v>0</v>
      </c>
      <c r="J91" s="12">
        <v>0</v>
      </c>
      <c r="K91" s="11">
        <v>0</v>
      </c>
      <c r="L91" s="12">
        <v>0</v>
      </c>
      <c r="M91" s="11">
        <v>18</v>
      </c>
      <c r="N91" s="12">
        <v>6</v>
      </c>
      <c r="O91" s="11">
        <f t="shared" si="18"/>
        <v>18</v>
      </c>
      <c r="P91" s="13">
        <f t="shared" si="19"/>
        <v>6</v>
      </c>
      <c r="Q91" s="13">
        <f t="shared" si="20"/>
        <v>24</v>
      </c>
      <c r="R91" s="11">
        <f t="shared" si="21"/>
        <v>18</v>
      </c>
      <c r="S91" s="12">
        <f t="shared" si="22"/>
        <v>6</v>
      </c>
      <c r="T91" s="13">
        <f t="shared" si="22"/>
        <v>24</v>
      </c>
    </row>
    <row r="92" spans="1:20" ht="12.75">
      <c r="A92" s="4" t="s">
        <v>427</v>
      </c>
      <c r="B92" s="11">
        <v>0</v>
      </c>
      <c r="C92" s="12">
        <v>0</v>
      </c>
      <c r="D92" s="11">
        <v>0</v>
      </c>
      <c r="E92" s="12">
        <v>0</v>
      </c>
      <c r="F92" s="11">
        <f t="shared" si="15"/>
        <v>0</v>
      </c>
      <c r="G92" s="13">
        <f t="shared" si="16"/>
        <v>0</v>
      </c>
      <c r="H92" s="13">
        <f t="shared" si="17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41</v>
      </c>
      <c r="N92" s="12">
        <v>23</v>
      </c>
      <c r="O92" s="11">
        <f t="shared" si="18"/>
        <v>41</v>
      </c>
      <c r="P92" s="13">
        <f t="shared" si="19"/>
        <v>23</v>
      </c>
      <c r="Q92" s="13">
        <f t="shared" si="20"/>
        <v>64</v>
      </c>
      <c r="R92" s="11">
        <f t="shared" si="21"/>
        <v>41</v>
      </c>
      <c r="S92" s="12">
        <f t="shared" si="22"/>
        <v>23</v>
      </c>
      <c r="T92" s="13">
        <f t="shared" si="22"/>
        <v>64</v>
      </c>
    </row>
    <row r="93" spans="1:20" ht="12.75">
      <c r="A93" s="4" t="s">
        <v>428</v>
      </c>
      <c r="B93" s="11">
        <v>0</v>
      </c>
      <c r="C93" s="12">
        <v>0</v>
      </c>
      <c r="D93" s="11">
        <v>0</v>
      </c>
      <c r="E93" s="12">
        <v>0</v>
      </c>
      <c r="F93" s="11">
        <f t="shared" si="15"/>
        <v>0</v>
      </c>
      <c r="G93" s="13">
        <f t="shared" si="16"/>
        <v>0</v>
      </c>
      <c r="H93" s="13">
        <f t="shared" si="17"/>
        <v>0</v>
      </c>
      <c r="I93" s="11">
        <v>0</v>
      </c>
      <c r="J93" s="12">
        <v>0</v>
      </c>
      <c r="K93" s="11">
        <v>1</v>
      </c>
      <c r="L93" s="12">
        <v>0</v>
      </c>
      <c r="M93" s="11">
        <v>0</v>
      </c>
      <c r="N93" s="12">
        <v>0</v>
      </c>
      <c r="O93" s="11">
        <f t="shared" si="18"/>
        <v>1</v>
      </c>
      <c r="P93" s="13">
        <f t="shared" si="19"/>
        <v>0</v>
      </c>
      <c r="Q93" s="13">
        <f t="shared" si="20"/>
        <v>1</v>
      </c>
      <c r="R93" s="11">
        <f t="shared" si="21"/>
        <v>1</v>
      </c>
      <c r="S93" s="12">
        <f t="shared" si="22"/>
        <v>0</v>
      </c>
      <c r="T93" s="13">
        <f t="shared" si="22"/>
        <v>1</v>
      </c>
    </row>
    <row r="94" spans="1:20" ht="12.75">
      <c r="A94" s="4" t="s">
        <v>429</v>
      </c>
      <c r="B94" s="11">
        <v>0</v>
      </c>
      <c r="C94" s="12">
        <v>0</v>
      </c>
      <c r="D94" s="11">
        <v>0</v>
      </c>
      <c r="E94" s="12">
        <v>0</v>
      </c>
      <c r="F94" s="11">
        <f t="shared" si="15"/>
        <v>0</v>
      </c>
      <c r="G94" s="13">
        <f t="shared" si="16"/>
        <v>0</v>
      </c>
      <c r="H94" s="13">
        <f t="shared" si="17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11</v>
      </c>
      <c r="N94" s="12">
        <v>0</v>
      </c>
      <c r="O94" s="11">
        <f t="shared" si="18"/>
        <v>11</v>
      </c>
      <c r="P94" s="13">
        <f t="shared" si="19"/>
        <v>0</v>
      </c>
      <c r="Q94" s="13">
        <f t="shared" si="20"/>
        <v>11</v>
      </c>
      <c r="R94" s="11">
        <f t="shared" si="21"/>
        <v>11</v>
      </c>
      <c r="S94" s="12">
        <f t="shared" si="22"/>
        <v>0</v>
      </c>
      <c r="T94" s="13">
        <f t="shared" si="22"/>
        <v>11</v>
      </c>
    </row>
    <row r="95" spans="1:20" ht="12.75">
      <c r="A95" s="4" t="s">
        <v>430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5"/>
        <v>0</v>
      </c>
      <c r="G95" s="13">
        <f t="shared" si="16"/>
        <v>0</v>
      </c>
      <c r="H95" s="13">
        <f t="shared" si="17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39</v>
      </c>
      <c r="N95" s="12">
        <v>426</v>
      </c>
      <c r="O95" s="11">
        <f t="shared" si="18"/>
        <v>39</v>
      </c>
      <c r="P95" s="13">
        <f t="shared" si="19"/>
        <v>426</v>
      </c>
      <c r="Q95" s="13">
        <f t="shared" si="20"/>
        <v>465</v>
      </c>
      <c r="R95" s="11">
        <f t="shared" si="21"/>
        <v>39</v>
      </c>
      <c r="S95" s="12">
        <f t="shared" si="22"/>
        <v>426</v>
      </c>
      <c r="T95" s="13">
        <f t="shared" si="22"/>
        <v>465</v>
      </c>
    </row>
    <row r="96" spans="1:20" ht="12.75">
      <c r="A96" s="34" t="s">
        <v>433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5"/>
        <v>0</v>
      </c>
      <c r="G96" s="13">
        <f t="shared" si="16"/>
        <v>0</v>
      </c>
      <c r="H96" s="13">
        <f t="shared" si="17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22</v>
      </c>
      <c r="N96" s="12">
        <v>3</v>
      </c>
      <c r="O96" s="11">
        <f t="shared" si="18"/>
        <v>22</v>
      </c>
      <c r="P96" s="13">
        <f t="shared" si="19"/>
        <v>3</v>
      </c>
      <c r="Q96" s="13">
        <f t="shared" si="20"/>
        <v>25</v>
      </c>
      <c r="R96" s="11">
        <f t="shared" si="21"/>
        <v>22</v>
      </c>
      <c r="S96" s="12">
        <f t="shared" si="22"/>
        <v>3</v>
      </c>
      <c r="T96" s="13">
        <f t="shared" si="22"/>
        <v>25</v>
      </c>
    </row>
    <row r="97" spans="1:20" ht="12.75">
      <c r="A97" s="4" t="s">
        <v>434</v>
      </c>
      <c r="B97" s="11">
        <v>0</v>
      </c>
      <c r="C97" s="12">
        <v>0</v>
      </c>
      <c r="D97" s="11">
        <v>0</v>
      </c>
      <c r="E97" s="12">
        <v>0</v>
      </c>
      <c r="F97" s="11">
        <f t="shared" si="15"/>
        <v>0</v>
      </c>
      <c r="G97" s="13">
        <f t="shared" si="16"/>
        <v>0</v>
      </c>
      <c r="H97" s="13">
        <f t="shared" si="17"/>
        <v>0</v>
      </c>
      <c r="I97" s="11">
        <v>40</v>
      </c>
      <c r="J97" s="12">
        <v>8</v>
      </c>
      <c r="K97" s="11">
        <v>38</v>
      </c>
      <c r="L97" s="12">
        <v>8</v>
      </c>
      <c r="M97" s="11">
        <v>0</v>
      </c>
      <c r="N97" s="12">
        <v>0</v>
      </c>
      <c r="O97" s="11">
        <f t="shared" si="18"/>
        <v>78</v>
      </c>
      <c r="P97" s="13">
        <f t="shared" si="19"/>
        <v>16</v>
      </c>
      <c r="Q97" s="13">
        <f t="shared" si="20"/>
        <v>94</v>
      </c>
      <c r="R97" s="11">
        <f t="shared" si="21"/>
        <v>78</v>
      </c>
      <c r="S97" s="12">
        <f t="shared" si="22"/>
        <v>16</v>
      </c>
      <c r="T97" s="13">
        <f t="shared" si="22"/>
        <v>94</v>
      </c>
    </row>
    <row r="98" spans="1:20" ht="12.75">
      <c r="A98" s="34" t="s">
        <v>540</v>
      </c>
      <c r="B98" s="11">
        <v>0</v>
      </c>
      <c r="C98" s="12">
        <v>0</v>
      </c>
      <c r="D98" s="11">
        <v>0</v>
      </c>
      <c r="E98" s="12">
        <v>0</v>
      </c>
      <c r="F98" s="11">
        <f t="shared" si="15"/>
        <v>0</v>
      </c>
      <c r="G98" s="13">
        <f t="shared" si="16"/>
        <v>0</v>
      </c>
      <c r="H98" s="13">
        <f t="shared" si="17"/>
        <v>0</v>
      </c>
      <c r="I98" s="11">
        <v>6</v>
      </c>
      <c r="J98" s="12">
        <v>0</v>
      </c>
      <c r="K98" s="11">
        <v>3</v>
      </c>
      <c r="L98" s="12">
        <v>0</v>
      </c>
      <c r="M98" s="11">
        <v>0</v>
      </c>
      <c r="N98" s="12">
        <v>0</v>
      </c>
      <c r="O98" s="11">
        <f t="shared" si="18"/>
        <v>9</v>
      </c>
      <c r="P98" s="13">
        <f t="shared" si="19"/>
        <v>0</v>
      </c>
      <c r="Q98" s="13">
        <f t="shared" si="20"/>
        <v>9</v>
      </c>
      <c r="R98" s="11">
        <f t="shared" si="21"/>
        <v>9</v>
      </c>
      <c r="S98" s="12">
        <f t="shared" si="22"/>
        <v>0</v>
      </c>
      <c r="T98" s="13">
        <f t="shared" si="22"/>
        <v>9</v>
      </c>
    </row>
    <row r="99" spans="1:20" ht="12.75">
      <c r="A99" s="4" t="s">
        <v>439</v>
      </c>
      <c r="B99" s="11">
        <v>0</v>
      </c>
      <c r="C99" s="12">
        <v>0</v>
      </c>
      <c r="D99" s="11">
        <v>0</v>
      </c>
      <c r="E99" s="12">
        <v>0</v>
      </c>
      <c r="F99" s="11">
        <f t="shared" si="15"/>
        <v>0</v>
      </c>
      <c r="G99" s="13">
        <f t="shared" si="16"/>
        <v>0</v>
      </c>
      <c r="H99" s="13">
        <f t="shared" si="17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130</v>
      </c>
      <c r="N99" s="12">
        <v>20</v>
      </c>
      <c r="O99" s="11">
        <f t="shared" si="18"/>
        <v>130</v>
      </c>
      <c r="P99" s="13">
        <f t="shared" si="19"/>
        <v>20</v>
      </c>
      <c r="Q99" s="13">
        <f t="shared" si="20"/>
        <v>150</v>
      </c>
      <c r="R99" s="11">
        <f t="shared" si="21"/>
        <v>130</v>
      </c>
      <c r="S99" s="12">
        <f t="shared" si="22"/>
        <v>20</v>
      </c>
      <c r="T99" s="13">
        <f t="shared" si="22"/>
        <v>150</v>
      </c>
    </row>
    <row r="100" spans="1:20" ht="12.75">
      <c r="A100" s="4" t="s">
        <v>440</v>
      </c>
      <c r="B100" s="11">
        <v>48</v>
      </c>
      <c r="C100" s="12">
        <v>43</v>
      </c>
      <c r="D100" s="11">
        <v>58</v>
      </c>
      <c r="E100" s="12">
        <v>36</v>
      </c>
      <c r="F100" s="11">
        <f t="shared" si="15"/>
        <v>106</v>
      </c>
      <c r="G100" s="13">
        <f t="shared" si="16"/>
        <v>79</v>
      </c>
      <c r="H100" s="13">
        <f t="shared" si="17"/>
        <v>185</v>
      </c>
      <c r="I100" s="11">
        <v>83</v>
      </c>
      <c r="J100" s="12">
        <v>70</v>
      </c>
      <c r="K100" s="11">
        <v>80</v>
      </c>
      <c r="L100" s="12">
        <v>67</v>
      </c>
      <c r="M100" s="11">
        <v>0</v>
      </c>
      <c r="N100" s="12">
        <v>0</v>
      </c>
      <c r="O100" s="11">
        <f t="shared" si="18"/>
        <v>163</v>
      </c>
      <c r="P100" s="13">
        <f t="shared" si="19"/>
        <v>137</v>
      </c>
      <c r="Q100" s="13">
        <f t="shared" si="20"/>
        <v>300</v>
      </c>
      <c r="R100" s="11">
        <f t="shared" si="21"/>
        <v>269</v>
      </c>
      <c r="S100" s="12">
        <f t="shared" si="22"/>
        <v>216</v>
      </c>
      <c r="T100" s="13">
        <f t="shared" si="22"/>
        <v>485</v>
      </c>
    </row>
    <row r="101" spans="1:20" ht="12.75">
      <c r="A101" s="4" t="s">
        <v>441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15"/>
        <v>0</v>
      </c>
      <c r="G101" s="13">
        <f t="shared" si="16"/>
        <v>0</v>
      </c>
      <c r="H101" s="13">
        <f t="shared" si="17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70</v>
      </c>
      <c r="N101" s="12">
        <v>53</v>
      </c>
      <c r="O101" s="11">
        <f t="shared" si="18"/>
        <v>70</v>
      </c>
      <c r="P101" s="13">
        <f t="shared" si="19"/>
        <v>53</v>
      </c>
      <c r="Q101" s="13">
        <f t="shared" si="20"/>
        <v>123</v>
      </c>
      <c r="R101" s="11">
        <f t="shared" si="21"/>
        <v>70</v>
      </c>
      <c r="S101" s="12">
        <f t="shared" si="22"/>
        <v>53</v>
      </c>
      <c r="T101" s="13">
        <f t="shared" si="22"/>
        <v>123</v>
      </c>
    </row>
    <row r="102" spans="1:20" ht="12.75">
      <c r="A102" s="4" t="s">
        <v>442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15"/>
        <v>0</v>
      </c>
      <c r="G102" s="13">
        <f t="shared" si="16"/>
        <v>0</v>
      </c>
      <c r="H102" s="13">
        <f t="shared" si="17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25</v>
      </c>
      <c r="N102" s="12">
        <v>0</v>
      </c>
      <c r="O102" s="11">
        <f t="shared" si="18"/>
        <v>25</v>
      </c>
      <c r="P102" s="13">
        <f t="shared" si="19"/>
        <v>0</v>
      </c>
      <c r="Q102" s="13">
        <f t="shared" si="20"/>
        <v>25</v>
      </c>
      <c r="R102" s="11">
        <f t="shared" si="21"/>
        <v>25</v>
      </c>
      <c r="S102" s="12">
        <f t="shared" si="22"/>
        <v>0</v>
      </c>
      <c r="T102" s="13">
        <f t="shared" si="22"/>
        <v>25</v>
      </c>
    </row>
    <row r="103" spans="1:20" ht="12.75">
      <c r="A103" s="4" t="s">
        <v>443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15"/>
        <v>0</v>
      </c>
      <c r="G103" s="13">
        <f t="shared" si="16"/>
        <v>0</v>
      </c>
      <c r="H103" s="13">
        <f t="shared" si="17"/>
        <v>0</v>
      </c>
      <c r="I103" s="11">
        <v>98</v>
      </c>
      <c r="J103" s="12">
        <v>888</v>
      </c>
      <c r="K103" s="11">
        <v>65</v>
      </c>
      <c r="L103" s="12">
        <v>822</v>
      </c>
      <c r="M103" s="11">
        <v>0</v>
      </c>
      <c r="N103" s="12">
        <v>0</v>
      </c>
      <c r="O103" s="11">
        <f t="shared" si="18"/>
        <v>163</v>
      </c>
      <c r="P103" s="13">
        <f t="shared" si="19"/>
        <v>1710</v>
      </c>
      <c r="Q103" s="13">
        <f t="shared" si="20"/>
        <v>1873</v>
      </c>
      <c r="R103" s="11">
        <f t="shared" si="21"/>
        <v>163</v>
      </c>
      <c r="S103" s="12">
        <f t="shared" si="22"/>
        <v>1710</v>
      </c>
      <c r="T103" s="13">
        <f t="shared" si="22"/>
        <v>1873</v>
      </c>
    </row>
    <row r="104" spans="1:20" ht="12.75">
      <c r="A104" s="4" t="s">
        <v>444</v>
      </c>
      <c r="B104" s="11">
        <v>168</v>
      </c>
      <c r="C104" s="12">
        <v>846</v>
      </c>
      <c r="D104" s="11">
        <v>152</v>
      </c>
      <c r="E104" s="12">
        <v>835</v>
      </c>
      <c r="F104" s="11">
        <f t="shared" si="15"/>
        <v>320</v>
      </c>
      <c r="G104" s="13">
        <f t="shared" si="16"/>
        <v>1681</v>
      </c>
      <c r="H104" s="13">
        <f t="shared" si="17"/>
        <v>2001</v>
      </c>
      <c r="I104" s="11">
        <v>0</v>
      </c>
      <c r="J104" s="12">
        <v>0</v>
      </c>
      <c r="K104" s="11">
        <v>0</v>
      </c>
      <c r="L104" s="12">
        <v>0</v>
      </c>
      <c r="M104" s="11">
        <v>0</v>
      </c>
      <c r="N104" s="12">
        <v>0</v>
      </c>
      <c r="O104" s="11">
        <f t="shared" si="18"/>
        <v>0</v>
      </c>
      <c r="P104" s="13">
        <f t="shared" si="19"/>
        <v>0</v>
      </c>
      <c r="Q104" s="13">
        <f t="shared" si="20"/>
        <v>0</v>
      </c>
      <c r="R104" s="11">
        <f t="shared" si="21"/>
        <v>320</v>
      </c>
      <c r="S104" s="12">
        <f t="shared" si="22"/>
        <v>1681</v>
      </c>
      <c r="T104" s="13">
        <f t="shared" si="22"/>
        <v>2001</v>
      </c>
    </row>
    <row r="105" spans="1:20" ht="12.75">
      <c r="A105" s="4" t="s">
        <v>445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15"/>
        <v>0</v>
      </c>
      <c r="G105" s="13">
        <f t="shared" si="16"/>
        <v>0</v>
      </c>
      <c r="H105" s="13">
        <f t="shared" si="17"/>
        <v>0</v>
      </c>
      <c r="I105" s="11">
        <v>18</v>
      </c>
      <c r="J105" s="12">
        <v>1</v>
      </c>
      <c r="K105" s="11">
        <v>19</v>
      </c>
      <c r="L105" s="12">
        <v>0</v>
      </c>
      <c r="M105" s="11">
        <v>0</v>
      </c>
      <c r="N105" s="12">
        <v>0</v>
      </c>
      <c r="O105" s="11">
        <f t="shared" si="18"/>
        <v>37</v>
      </c>
      <c r="P105" s="13">
        <f t="shared" si="19"/>
        <v>1</v>
      </c>
      <c r="Q105" s="13">
        <f t="shared" si="20"/>
        <v>38</v>
      </c>
      <c r="R105" s="11">
        <f t="shared" si="21"/>
        <v>37</v>
      </c>
      <c r="S105" s="12">
        <f t="shared" si="22"/>
        <v>1</v>
      </c>
      <c r="T105" s="13">
        <f t="shared" si="22"/>
        <v>38</v>
      </c>
    </row>
    <row r="106" spans="1:20" ht="12.75">
      <c r="A106" s="4" t="s">
        <v>446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15"/>
        <v>0</v>
      </c>
      <c r="G106" s="13">
        <f t="shared" si="16"/>
        <v>0</v>
      </c>
      <c r="H106" s="13">
        <f>SUM(F106:G106)</f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3</v>
      </c>
      <c r="N106" s="12">
        <v>0</v>
      </c>
      <c r="O106" s="11">
        <f t="shared" si="18"/>
        <v>3</v>
      </c>
      <c r="P106" s="13">
        <f t="shared" si="19"/>
        <v>0</v>
      </c>
      <c r="Q106" s="13">
        <f>SUM(O106:P106)</f>
        <v>3</v>
      </c>
      <c r="R106" s="11">
        <f t="shared" si="21"/>
        <v>3</v>
      </c>
      <c r="S106" s="12">
        <f t="shared" si="22"/>
        <v>0</v>
      </c>
      <c r="T106" s="13">
        <f t="shared" si="22"/>
        <v>3</v>
      </c>
    </row>
    <row r="107" spans="1:20" ht="12.75">
      <c r="A107" s="4" t="s">
        <v>447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15"/>
        <v>0</v>
      </c>
      <c r="G107" s="13">
        <f t="shared" si="16"/>
        <v>0</v>
      </c>
      <c r="H107" s="13">
        <f>SUM(F107:G107)</f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2</v>
      </c>
      <c r="N107" s="12">
        <v>0</v>
      </c>
      <c r="O107" s="11">
        <f t="shared" si="18"/>
        <v>2</v>
      </c>
      <c r="P107" s="13">
        <f t="shared" si="19"/>
        <v>0</v>
      </c>
      <c r="Q107" s="13">
        <f>SUM(O107:P107)</f>
        <v>2</v>
      </c>
      <c r="R107" s="11">
        <f t="shared" si="21"/>
        <v>2</v>
      </c>
      <c r="S107" s="12">
        <f t="shared" si="22"/>
        <v>0</v>
      </c>
      <c r="T107" s="13">
        <f t="shared" si="22"/>
        <v>2</v>
      </c>
    </row>
    <row r="108" spans="1:20" ht="12.75">
      <c r="A108" s="4" t="s">
        <v>448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15"/>
        <v>0</v>
      </c>
      <c r="G108" s="13">
        <f t="shared" si="16"/>
        <v>0</v>
      </c>
      <c r="H108" s="13">
        <f>SUM(F108:G108)</f>
        <v>0</v>
      </c>
      <c r="I108" s="11">
        <v>102</v>
      </c>
      <c r="J108" s="12">
        <v>0</v>
      </c>
      <c r="K108" s="11">
        <v>89</v>
      </c>
      <c r="L108" s="12">
        <v>1</v>
      </c>
      <c r="M108" s="11">
        <v>0</v>
      </c>
      <c r="N108" s="12">
        <v>0</v>
      </c>
      <c r="O108" s="11">
        <f t="shared" si="18"/>
        <v>191</v>
      </c>
      <c r="P108" s="13">
        <f t="shared" si="19"/>
        <v>1</v>
      </c>
      <c r="Q108" s="13">
        <f>SUM(O108:P108)</f>
        <v>192</v>
      </c>
      <c r="R108" s="11">
        <f t="shared" si="21"/>
        <v>191</v>
      </c>
      <c r="S108" s="12">
        <f t="shared" si="22"/>
        <v>1</v>
      </c>
      <c r="T108" s="13">
        <f t="shared" si="22"/>
        <v>192</v>
      </c>
    </row>
    <row r="109" spans="1:20" ht="12.75">
      <c r="A109" s="4" t="s">
        <v>449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15"/>
        <v>0</v>
      </c>
      <c r="G109" s="13">
        <f t="shared" si="16"/>
        <v>0</v>
      </c>
      <c r="H109" s="13">
        <f>SUM(F109:G109)</f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12</v>
      </c>
      <c r="N109" s="12">
        <v>31</v>
      </c>
      <c r="O109" s="11">
        <f t="shared" si="18"/>
        <v>12</v>
      </c>
      <c r="P109" s="13">
        <f t="shared" si="19"/>
        <v>31</v>
      </c>
      <c r="Q109" s="13">
        <f>SUM(O109:P109)</f>
        <v>43</v>
      </c>
      <c r="R109" s="11">
        <f t="shared" si="21"/>
        <v>12</v>
      </c>
      <c r="S109" s="12">
        <f t="shared" si="22"/>
        <v>31</v>
      </c>
      <c r="T109" s="13">
        <f t="shared" si="22"/>
        <v>43</v>
      </c>
    </row>
    <row r="110" spans="1:20" s="2" customFormat="1" ht="12.75">
      <c r="A110" s="7" t="s">
        <v>27</v>
      </c>
      <c r="B110" s="14">
        <f aca="true" t="shared" si="23" ref="B110:K110">SUM(B10:B109)</f>
        <v>2004</v>
      </c>
      <c r="C110" s="15">
        <f>SUM(C10:C109)</f>
        <v>1626</v>
      </c>
      <c r="D110" s="14">
        <f t="shared" si="23"/>
        <v>1978</v>
      </c>
      <c r="E110" s="15">
        <f>SUM(E10:E109)</f>
        <v>1643</v>
      </c>
      <c r="F110" s="14">
        <f t="shared" si="23"/>
        <v>3982</v>
      </c>
      <c r="G110" s="15">
        <f t="shared" si="23"/>
        <v>3269</v>
      </c>
      <c r="H110" s="15">
        <f t="shared" si="23"/>
        <v>7251</v>
      </c>
      <c r="I110" s="14">
        <f>SUM(I10:I109)</f>
        <v>1983</v>
      </c>
      <c r="J110" s="15">
        <f t="shared" si="23"/>
        <v>1823</v>
      </c>
      <c r="K110" s="14">
        <f t="shared" si="23"/>
        <v>1745</v>
      </c>
      <c r="L110" s="15">
        <f>SUM(L10:L109)</f>
        <v>1609</v>
      </c>
      <c r="M110" s="14">
        <f>SUM(M10:M109)</f>
        <v>1627</v>
      </c>
      <c r="N110" s="15">
        <f>SUM(N10:N109)</f>
        <v>1548</v>
      </c>
      <c r="O110" s="14">
        <f aca="true" t="shared" si="24" ref="O110:T110">SUM(O10:O109)</f>
        <v>5355</v>
      </c>
      <c r="P110" s="15">
        <f t="shared" si="24"/>
        <v>4980</v>
      </c>
      <c r="Q110" s="15">
        <f t="shared" si="24"/>
        <v>10335</v>
      </c>
      <c r="R110" s="14">
        <f>SUM(R10:R109)</f>
        <v>9337</v>
      </c>
      <c r="S110" s="15">
        <f>SUM(S10:S109)</f>
        <v>8249</v>
      </c>
      <c r="T110" s="15">
        <f t="shared" si="24"/>
        <v>17586</v>
      </c>
    </row>
    <row r="111" spans="1:20" s="16" customFormat="1" ht="6" customHeight="1">
      <c r="A111" s="7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30"/>
      <c r="T111" s="30"/>
    </row>
    <row r="112" spans="1:20" s="16" customFormat="1" ht="12.75">
      <c r="A112" s="24" t="s">
        <v>83</v>
      </c>
      <c r="B112" s="7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30"/>
      <c r="T112" s="30"/>
    </row>
    <row r="113" spans="1:20" s="16" customFormat="1" ht="12.75">
      <c r="A113" s="24" t="s">
        <v>84</v>
      </c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5"/>
      <c r="R113" s="137">
        <v>28</v>
      </c>
      <c r="S113" s="138">
        <v>63</v>
      </c>
      <c r="T113" s="138">
        <v>91</v>
      </c>
    </row>
    <row r="114" spans="1:20" s="16" customFormat="1" ht="12.75">
      <c r="A114" s="39" t="s">
        <v>111</v>
      </c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9"/>
      <c r="R114" s="30"/>
      <c r="S114" s="30"/>
      <c r="T114" s="30"/>
    </row>
    <row r="115" spans="2:20" s="3" customFormat="1" ht="12.75">
      <c r="B115" s="73"/>
      <c r="R115" s="43"/>
      <c r="S115" s="44"/>
      <c r="T115" s="44"/>
    </row>
    <row r="116" spans="1:20" s="2" customFormat="1" ht="12.75">
      <c r="A116" s="16" t="s">
        <v>79</v>
      </c>
      <c r="B116" s="73"/>
      <c r="G116" s="3"/>
      <c r="H116" s="3"/>
      <c r="I116" s="3"/>
      <c r="J116" s="3"/>
      <c r="K116" s="3"/>
      <c r="P116" s="3"/>
      <c r="Q116" s="3"/>
      <c r="R116" s="43"/>
      <c r="S116" s="72"/>
      <c r="T116" s="44"/>
    </row>
    <row r="117" spans="1:20" s="21" customFormat="1" ht="12.75">
      <c r="A117" s="21" t="s">
        <v>25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>
        <f>SUM(R113,R110)</f>
        <v>9365</v>
      </c>
      <c r="S117" s="38">
        <f>SUM(S113,S110)</f>
        <v>8312</v>
      </c>
      <c r="T117" s="38">
        <f>SUM(T113,T110)</f>
        <v>17677</v>
      </c>
    </row>
    <row r="119" spans="8:20" ht="12.75">
      <c r="H119" s="4"/>
      <c r="T119"/>
    </row>
    <row r="120" spans="8:20" ht="12.75">
      <c r="H120" s="4"/>
      <c r="T120"/>
    </row>
    <row r="121" spans="8:20" ht="12.75">
      <c r="H121" s="4"/>
      <c r="T121"/>
    </row>
    <row r="122" spans="8:20" ht="12.75">
      <c r="H122" s="4"/>
      <c r="T122"/>
    </row>
    <row r="123" spans="8:20" ht="12.75">
      <c r="H123" s="4"/>
      <c r="T123"/>
    </row>
    <row r="124" spans="8:20" ht="12.75">
      <c r="H124" s="4"/>
      <c r="T124"/>
    </row>
    <row r="125" spans="8:20" ht="12.75">
      <c r="H125" s="4"/>
      <c r="T125"/>
    </row>
    <row r="126" ht="12.75">
      <c r="T126"/>
    </row>
    <row r="127" spans="15:20" ht="12.75">
      <c r="O127" s="4"/>
      <c r="T127"/>
    </row>
    <row r="128" spans="15:20" ht="12.75">
      <c r="O128" s="4"/>
      <c r="T128"/>
    </row>
    <row r="129" spans="15:20" ht="12.75">
      <c r="O129" s="4"/>
      <c r="T129"/>
    </row>
    <row r="130" spans="15:20" ht="12.75">
      <c r="O130" s="4"/>
      <c r="T130"/>
    </row>
    <row r="131" spans="15:20" ht="12.75">
      <c r="O131" s="4"/>
      <c r="T131"/>
    </row>
    <row r="132" spans="15:20" ht="12.75">
      <c r="O132" s="4"/>
      <c r="T132"/>
    </row>
    <row r="133" spans="15:20" ht="12.75">
      <c r="O133" s="4"/>
      <c r="T133"/>
    </row>
    <row r="134" spans="15:20" ht="12.75">
      <c r="O134" s="4"/>
      <c r="T134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3937007874015748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42.28125" style="92" customWidth="1"/>
    <col min="2" max="4" width="10.8515625" style="92" customWidth="1"/>
    <col min="5" max="16384" width="9.140625" style="92" customWidth="1"/>
  </cols>
  <sheetData>
    <row r="1" spans="1:4" ht="12.75">
      <c r="A1" s="3" t="s">
        <v>526</v>
      </c>
      <c r="B1" s="109"/>
      <c r="C1" s="109"/>
      <c r="D1" s="109"/>
    </row>
    <row r="2" spans="1:4" ht="12.75">
      <c r="A2" s="296" t="s">
        <v>8</v>
      </c>
      <c r="B2" s="296"/>
      <c r="C2" s="296"/>
      <c r="D2" s="296"/>
    </row>
    <row r="3" spans="1:4" ht="12.75">
      <c r="A3" s="296" t="s">
        <v>70</v>
      </c>
      <c r="B3" s="296"/>
      <c r="C3" s="296"/>
      <c r="D3" s="296"/>
    </row>
    <row r="4" spans="1:4" ht="12.75">
      <c r="A4" s="296" t="s">
        <v>112</v>
      </c>
      <c r="B4" s="296"/>
      <c r="C4" s="296"/>
      <c r="D4" s="296"/>
    </row>
    <row r="5" spans="1:4" ht="10.5" customHeight="1">
      <c r="A5" s="127"/>
      <c r="B5" s="127"/>
      <c r="C5" s="127"/>
      <c r="D5" s="127"/>
    </row>
    <row r="6" spans="1:4" ht="12.75">
      <c r="A6" s="296" t="s">
        <v>25</v>
      </c>
      <c r="B6" s="296"/>
      <c r="C6" s="296"/>
      <c r="D6" s="296"/>
    </row>
    <row r="7" ht="13.5" thickBot="1"/>
    <row r="8" spans="1:4" ht="12.75">
      <c r="A8" s="128" t="s">
        <v>113</v>
      </c>
      <c r="B8" s="129" t="s">
        <v>68</v>
      </c>
      <c r="C8" s="129" t="s">
        <v>69</v>
      </c>
      <c r="D8" s="130" t="s">
        <v>27</v>
      </c>
    </row>
    <row r="9" spans="1:4" ht="12.75">
      <c r="A9" s="92" t="s">
        <v>451</v>
      </c>
      <c r="B9" s="135">
        <v>0</v>
      </c>
      <c r="C9" s="135">
        <v>7</v>
      </c>
      <c r="D9" s="90">
        <v>7</v>
      </c>
    </row>
    <row r="10" spans="1:4" ht="12.75">
      <c r="A10" s="92" t="s">
        <v>452</v>
      </c>
      <c r="B10" s="132">
        <v>4</v>
      </c>
      <c r="C10" s="132">
        <v>0</v>
      </c>
      <c r="D10" s="90">
        <v>4</v>
      </c>
    </row>
    <row r="11" spans="1:4" ht="12.75">
      <c r="A11" s="92" t="s">
        <v>533</v>
      </c>
      <c r="B11" s="132">
        <v>4</v>
      </c>
      <c r="C11" s="132">
        <v>0</v>
      </c>
      <c r="D11" s="90">
        <v>4</v>
      </c>
    </row>
    <row r="12" spans="1:4" ht="12.75">
      <c r="A12" s="208" t="s">
        <v>489</v>
      </c>
      <c r="B12" s="132">
        <v>8</v>
      </c>
      <c r="C12" s="132">
        <v>0</v>
      </c>
      <c r="D12" s="90">
        <v>8</v>
      </c>
    </row>
    <row r="13" spans="1:4" ht="12.75">
      <c r="A13" s="92" t="s">
        <v>469</v>
      </c>
      <c r="B13" s="132">
        <v>8</v>
      </c>
      <c r="C13" s="132">
        <v>0</v>
      </c>
      <c r="D13" s="90">
        <v>8</v>
      </c>
    </row>
    <row r="14" spans="1:4" ht="12.75">
      <c r="A14" s="92" t="s">
        <v>430</v>
      </c>
      <c r="B14" s="132">
        <v>0</v>
      </c>
      <c r="C14" s="132">
        <v>14</v>
      </c>
      <c r="D14" s="90">
        <v>14</v>
      </c>
    </row>
    <row r="15" spans="1:4" ht="12.75">
      <c r="A15" s="92" t="s">
        <v>471</v>
      </c>
      <c r="B15" s="132">
        <v>1</v>
      </c>
      <c r="C15" s="132">
        <v>42</v>
      </c>
      <c r="D15" s="90">
        <v>43</v>
      </c>
    </row>
    <row r="16" spans="1:4" ht="12.75">
      <c r="A16" s="208" t="s">
        <v>472</v>
      </c>
      <c r="B16" s="132">
        <v>3</v>
      </c>
      <c r="C16" s="132">
        <v>0</v>
      </c>
      <c r="D16" s="90">
        <v>3</v>
      </c>
    </row>
    <row r="17" spans="1:4" s="136" customFormat="1" ht="12.75">
      <c r="A17" s="101" t="s">
        <v>27</v>
      </c>
      <c r="B17" s="133">
        <f>SUM(B9:B16)</f>
        <v>28</v>
      </c>
      <c r="C17" s="133">
        <f>SUM(C9:C16)</f>
        <v>63</v>
      </c>
      <c r="D17" s="134">
        <f>SUM(D9:D16)</f>
        <v>91</v>
      </c>
    </row>
  </sheetData>
  <sheetProtection/>
  <mergeCells count="4">
    <mergeCell ref="A3:D3"/>
    <mergeCell ref="A4:D4"/>
    <mergeCell ref="A6:D6"/>
    <mergeCell ref="A2:D2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2.28125" style="4" customWidth="1"/>
    <col min="2" max="7" width="8.28125" style="0" customWidth="1"/>
    <col min="8" max="8" width="8.28125" style="4" customWidth="1"/>
    <col min="9" max="16" width="8.28125" style="0" customWidth="1"/>
    <col min="17" max="17" width="8.28125" style="4" customWidth="1"/>
    <col min="18" max="19" width="8.28125" style="0" customWidth="1"/>
    <col min="20" max="20" width="8.28125" style="4" customWidth="1"/>
    <col min="21" max="38" width="8.2812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203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34">SUM(B10,D10)</f>
        <v>0</v>
      </c>
      <c r="G10" s="70">
        <f aca="true" t="shared" si="1" ref="G10:G34">SUM(C10,E10)</f>
        <v>0</v>
      </c>
      <c r="H10" s="70">
        <f aca="true" t="shared" si="2" ref="H10:H34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29</v>
      </c>
      <c r="N10" s="10">
        <v>29</v>
      </c>
      <c r="O10" s="69">
        <f aca="true" t="shared" si="3" ref="O10:O34">SUM(M10,K10,I10)</f>
        <v>29</v>
      </c>
      <c r="P10" s="70">
        <f aca="true" t="shared" si="4" ref="P10:P34">SUM(N10,L10,J10)</f>
        <v>29</v>
      </c>
      <c r="Q10" s="70">
        <f aca="true" t="shared" si="5" ref="Q10:Q34">SUM(O10:P10)</f>
        <v>58</v>
      </c>
      <c r="R10" s="69">
        <f aca="true" t="shared" si="6" ref="R10:R34">SUM(O10,F10)</f>
        <v>29</v>
      </c>
      <c r="S10" s="70">
        <f aca="true" t="shared" si="7" ref="S10:T34">SUM(P10,G10)</f>
        <v>29</v>
      </c>
      <c r="T10" s="70">
        <f t="shared" si="7"/>
        <v>58</v>
      </c>
    </row>
    <row r="11" spans="1:20" ht="12.75">
      <c r="A11" s="4" t="s">
        <v>204</v>
      </c>
      <c r="B11" s="11">
        <v>3178</v>
      </c>
      <c r="C11" s="13">
        <v>3748</v>
      </c>
      <c r="D11" s="11">
        <v>2730</v>
      </c>
      <c r="E11" s="13">
        <v>3376</v>
      </c>
      <c r="F11" s="36">
        <f t="shared" si="0"/>
        <v>5908</v>
      </c>
      <c r="G11" s="37">
        <f t="shared" si="1"/>
        <v>7124</v>
      </c>
      <c r="H11" s="37">
        <f t="shared" si="2"/>
        <v>13032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t="shared" si="3"/>
        <v>0</v>
      </c>
      <c r="P11" s="37">
        <f t="shared" si="4"/>
        <v>0</v>
      </c>
      <c r="Q11" s="37">
        <f t="shared" si="5"/>
        <v>0</v>
      </c>
      <c r="R11" s="36">
        <f t="shared" si="6"/>
        <v>5908</v>
      </c>
      <c r="S11" s="37">
        <f t="shared" si="7"/>
        <v>7124</v>
      </c>
      <c r="T11" s="37">
        <f t="shared" si="7"/>
        <v>13032</v>
      </c>
    </row>
    <row r="12" spans="1:20" ht="12.75">
      <c r="A12" s="4" t="s">
        <v>205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  <c r="I12" s="11">
        <v>1848</v>
      </c>
      <c r="J12" s="13">
        <v>2231</v>
      </c>
      <c r="K12" s="11">
        <v>1747</v>
      </c>
      <c r="L12" s="13">
        <v>2146</v>
      </c>
      <c r="M12" s="11">
        <v>0</v>
      </c>
      <c r="N12" s="13">
        <v>0</v>
      </c>
      <c r="O12" s="36">
        <f t="shared" si="3"/>
        <v>3595</v>
      </c>
      <c r="P12" s="37">
        <f t="shared" si="4"/>
        <v>4377</v>
      </c>
      <c r="Q12" s="37">
        <f t="shared" si="5"/>
        <v>7972</v>
      </c>
      <c r="R12" s="36">
        <f t="shared" si="6"/>
        <v>3595</v>
      </c>
      <c r="S12" s="37">
        <f t="shared" si="7"/>
        <v>4377</v>
      </c>
      <c r="T12" s="37">
        <f t="shared" si="7"/>
        <v>7972</v>
      </c>
    </row>
    <row r="13" spans="1:20" ht="12.75">
      <c r="A13" s="4" t="s">
        <v>206</v>
      </c>
      <c r="B13" s="11">
        <v>0</v>
      </c>
      <c r="C13" s="13">
        <v>0</v>
      </c>
      <c r="D13" s="11">
        <v>0</v>
      </c>
      <c r="E13" s="13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  <c r="I13" s="11">
        <v>204</v>
      </c>
      <c r="J13" s="13">
        <v>184</v>
      </c>
      <c r="K13" s="11">
        <v>131</v>
      </c>
      <c r="L13" s="13">
        <v>96</v>
      </c>
      <c r="M13" s="11">
        <v>0</v>
      </c>
      <c r="N13" s="13">
        <v>0</v>
      </c>
      <c r="O13" s="36">
        <f t="shared" si="3"/>
        <v>335</v>
      </c>
      <c r="P13" s="37">
        <f t="shared" si="4"/>
        <v>280</v>
      </c>
      <c r="Q13" s="37">
        <f t="shared" si="5"/>
        <v>615</v>
      </c>
      <c r="R13" s="36">
        <f t="shared" si="6"/>
        <v>335</v>
      </c>
      <c r="S13" s="37">
        <f t="shared" si="7"/>
        <v>280</v>
      </c>
      <c r="T13" s="37">
        <f t="shared" si="7"/>
        <v>615</v>
      </c>
    </row>
    <row r="14" spans="1:20" ht="12.75">
      <c r="A14" s="4" t="s">
        <v>207</v>
      </c>
      <c r="B14" s="11">
        <v>0</v>
      </c>
      <c r="C14" s="13">
        <v>0</v>
      </c>
      <c r="D14" s="11">
        <v>0</v>
      </c>
      <c r="E14" s="13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  <c r="I14" s="11">
        <v>543</v>
      </c>
      <c r="J14" s="13">
        <v>511</v>
      </c>
      <c r="K14" s="11">
        <v>535</v>
      </c>
      <c r="L14" s="13">
        <v>514</v>
      </c>
      <c r="M14" s="11">
        <v>0</v>
      </c>
      <c r="N14" s="13">
        <v>0</v>
      </c>
      <c r="O14" s="36">
        <f t="shared" si="3"/>
        <v>1078</v>
      </c>
      <c r="P14" s="37">
        <f t="shared" si="4"/>
        <v>1025</v>
      </c>
      <c r="Q14" s="37">
        <f t="shared" si="5"/>
        <v>2103</v>
      </c>
      <c r="R14" s="36">
        <f t="shared" si="6"/>
        <v>1078</v>
      </c>
      <c r="S14" s="37">
        <f t="shared" si="7"/>
        <v>1025</v>
      </c>
      <c r="T14" s="37">
        <f t="shared" si="7"/>
        <v>2103</v>
      </c>
    </row>
    <row r="15" spans="1:20" ht="12.75">
      <c r="A15" s="4" t="s">
        <v>208</v>
      </c>
      <c r="B15" s="11">
        <v>52</v>
      </c>
      <c r="C15" s="12">
        <v>55</v>
      </c>
      <c r="D15" s="11">
        <v>66</v>
      </c>
      <c r="E15" s="12">
        <v>70</v>
      </c>
      <c r="F15" s="11">
        <f t="shared" si="0"/>
        <v>118</v>
      </c>
      <c r="G15" s="12">
        <f t="shared" si="1"/>
        <v>125</v>
      </c>
      <c r="H15" s="13">
        <f t="shared" si="2"/>
        <v>243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2">
        <f t="shared" si="4"/>
        <v>0</v>
      </c>
      <c r="Q15" s="13">
        <f t="shared" si="5"/>
        <v>0</v>
      </c>
      <c r="R15" s="11">
        <f t="shared" si="6"/>
        <v>118</v>
      </c>
      <c r="S15" s="12">
        <f t="shared" si="7"/>
        <v>125</v>
      </c>
      <c r="T15" s="13">
        <f t="shared" si="7"/>
        <v>243</v>
      </c>
    </row>
    <row r="16" spans="1:20" ht="12.75">
      <c r="A16" s="4" t="s">
        <v>161</v>
      </c>
      <c r="B16" s="11">
        <v>415</v>
      </c>
      <c r="C16" s="12">
        <v>511</v>
      </c>
      <c r="D16" s="11">
        <v>343</v>
      </c>
      <c r="E16" s="12">
        <v>414</v>
      </c>
      <c r="F16" s="11">
        <f t="shared" si="0"/>
        <v>758</v>
      </c>
      <c r="G16" s="12">
        <f t="shared" si="1"/>
        <v>925</v>
      </c>
      <c r="H16" s="13">
        <f t="shared" si="2"/>
        <v>1683</v>
      </c>
      <c r="I16" s="11">
        <v>78</v>
      </c>
      <c r="J16" s="12">
        <v>115</v>
      </c>
      <c r="K16" s="11">
        <v>89</v>
      </c>
      <c r="L16" s="12">
        <v>124</v>
      </c>
      <c r="M16" s="11">
        <v>0</v>
      </c>
      <c r="N16" s="12">
        <v>0</v>
      </c>
      <c r="O16" s="11">
        <f t="shared" si="3"/>
        <v>167</v>
      </c>
      <c r="P16" s="12">
        <f t="shared" si="4"/>
        <v>239</v>
      </c>
      <c r="Q16" s="13">
        <f t="shared" si="5"/>
        <v>406</v>
      </c>
      <c r="R16" s="11">
        <f t="shared" si="6"/>
        <v>925</v>
      </c>
      <c r="S16" s="12">
        <f t="shared" si="7"/>
        <v>1164</v>
      </c>
      <c r="T16" s="13">
        <f t="shared" si="7"/>
        <v>2089</v>
      </c>
    </row>
    <row r="17" spans="1:20" ht="12.75">
      <c r="A17" s="4" t="s">
        <v>209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2</v>
      </c>
      <c r="J17" s="12">
        <v>0</v>
      </c>
      <c r="K17" s="11">
        <v>1</v>
      </c>
      <c r="L17" s="12">
        <v>3</v>
      </c>
      <c r="M17" s="11">
        <v>0</v>
      </c>
      <c r="N17" s="12">
        <v>0</v>
      </c>
      <c r="O17" s="11">
        <f t="shared" si="3"/>
        <v>3</v>
      </c>
      <c r="P17" s="12">
        <f t="shared" si="4"/>
        <v>3</v>
      </c>
      <c r="Q17" s="13">
        <f t="shared" si="5"/>
        <v>6</v>
      </c>
      <c r="R17" s="11">
        <f t="shared" si="6"/>
        <v>3</v>
      </c>
      <c r="S17" s="12">
        <f t="shared" si="7"/>
        <v>3</v>
      </c>
      <c r="T17" s="13">
        <f t="shared" si="7"/>
        <v>6</v>
      </c>
    </row>
    <row r="18" spans="1:20" ht="12.75">
      <c r="A18" s="4" t="s">
        <v>210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11</v>
      </c>
      <c r="J18" s="12">
        <v>15</v>
      </c>
      <c r="K18" s="11">
        <v>11</v>
      </c>
      <c r="L18" s="12">
        <v>29</v>
      </c>
      <c r="M18" s="11">
        <v>0</v>
      </c>
      <c r="N18" s="12">
        <v>0</v>
      </c>
      <c r="O18" s="11">
        <f t="shared" si="3"/>
        <v>22</v>
      </c>
      <c r="P18" s="12">
        <f t="shared" si="4"/>
        <v>44</v>
      </c>
      <c r="Q18" s="13">
        <f t="shared" si="5"/>
        <v>66</v>
      </c>
      <c r="R18" s="11">
        <f t="shared" si="6"/>
        <v>22</v>
      </c>
      <c r="S18" s="12">
        <f t="shared" si="7"/>
        <v>44</v>
      </c>
      <c r="T18" s="13">
        <f t="shared" si="7"/>
        <v>66</v>
      </c>
    </row>
    <row r="19" spans="1:20" ht="12.75">
      <c r="A19" s="4" t="s">
        <v>211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117</v>
      </c>
      <c r="J19" s="12">
        <v>136</v>
      </c>
      <c r="K19" s="11">
        <v>121</v>
      </c>
      <c r="L19" s="12">
        <v>148</v>
      </c>
      <c r="M19" s="11">
        <v>0</v>
      </c>
      <c r="N19" s="12">
        <v>0</v>
      </c>
      <c r="O19" s="11">
        <f t="shared" si="3"/>
        <v>238</v>
      </c>
      <c r="P19" s="12">
        <f t="shared" si="4"/>
        <v>284</v>
      </c>
      <c r="Q19" s="13">
        <f t="shared" si="5"/>
        <v>522</v>
      </c>
      <c r="R19" s="11">
        <f t="shared" si="6"/>
        <v>238</v>
      </c>
      <c r="S19" s="12">
        <f t="shared" si="7"/>
        <v>284</v>
      </c>
      <c r="T19" s="13">
        <f t="shared" si="7"/>
        <v>522</v>
      </c>
    </row>
    <row r="20" spans="1:20" ht="12.75">
      <c r="A20" s="4" t="s">
        <v>212</v>
      </c>
      <c r="B20" s="11">
        <v>561</v>
      </c>
      <c r="C20" s="12">
        <v>2483</v>
      </c>
      <c r="D20" s="11">
        <v>514</v>
      </c>
      <c r="E20" s="12">
        <v>2328</v>
      </c>
      <c r="F20" s="11">
        <f t="shared" si="0"/>
        <v>1075</v>
      </c>
      <c r="G20" s="12">
        <f t="shared" si="1"/>
        <v>4811</v>
      </c>
      <c r="H20" s="13">
        <f t="shared" si="2"/>
        <v>5886</v>
      </c>
      <c r="I20" s="11">
        <v>661</v>
      </c>
      <c r="J20" s="12">
        <v>2543</v>
      </c>
      <c r="K20" s="11">
        <v>636</v>
      </c>
      <c r="L20" s="12">
        <v>2487</v>
      </c>
      <c r="M20" s="11">
        <v>0</v>
      </c>
      <c r="N20" s="12">
        <v>0</v>
      </c>
      <c r="O20" s="11">
        <f t="shared" si="3"/>
        <v>1297</v>
      </c>
      <c r="P20" s="12">
        <f t="shared" si="4"/>
        <v>5030</v>
      </c>
      <c r="Q20" s="13">
        <f t="shared" si="5"/>
        <v>6327</v>
      </c>
      <c r="R20" s="11">
        <f t="shared" si="6"/>
        <v>2372</v>
      </c>
      <c r="S20" s="12">
        <f t="shared" si="7"/>
        <v>9841</v>
      </c>
      <c r="T20" s="13">
        <f t="shared" si="7"/>
        <v>12213</v>
      </c>
    </row>
    <row r="21" spans="1:20" ht="12.75">
      <c r="A21" s="4" t="s">
        <v>164</v>
      </c>
      <c r="B21" s="11">
        <v>2303</v>
      </c>
      <c r="C21" s="12">
        <v>3306</v>
      </c>
      <c r="D21" s="11">
        <v>2243</v>
      </c>
      <c r="E21" s="12">
        <v>3133</v>
      </c>
      <c r="F21" s="11">
        <f t="shared" si="0"/>
        <v>4546</v>
      </c>
      <c r="G21" s="12">
        <f t="shared" si="1"/>
        <v>6439</v>
      </c>
      <c r="H21" s="13">
        <f t="shared" si="2"/>
        <v>10985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2">
        <f t="shared" si="4"/>
        <v>0</v>
      </c>
      <c r="Q21" s="13">
        <f t="shared" si="5"/>
        <v>0</v>
      </c>
      <c r="R21" s="11">
        <f t="shared" si="6"/>
        <v>4546</v>
      </c>
      <c r="S21" s="12">
        <f t="shared" si="7"/>
        <v>6439</v>
      </c>
      <c r="T21" s="13">
        <f t="shared" si="7"/>
        <v>10985</v>
      </c>
    </row>
    <row r="22" spans="1:20" ht="12.75">
      <c r="A22" s="4" t="s">
        <v>213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292</v>
      </c>
      <c r="J22" s="12">
        <v>711</v>
      </c>
      <c r="K22" s="11">
        <v>333</v>
      </c>
      <c r="L22" s="12">
        <v>695</v>
      </c>
      <c r="M22" s="11">
        <v>0</v>
      </c>
      <c r="N22" s="12">
        <v>0</v>
      </c>
      <c r="O22" s="11">
        <f t="shared" si="3"/>
        <v>625</v>
      </c>
      <c r="P22" s="12">
        <f t="shared" si="4"/>
        <v>1406</v>
      </c>
      <c r="Q22" s="13">
        <f t="shared" si="5"/>
        <v>2031</v>
      </c>
      <c r="R22" s="11">
        <f t="shared" si="6"/>
        <v>625</v>
      </c>
      <c r="S22" s="12">
        <f t="shared" si="7"/>
        <v>1406</v>
      </c>
      <c r="T22" s="13">
        <f t="shared" si="7"/>
        <v>2031</v>
      </c>
    </row>
    <row r="23" spans="1:20" ht="12.75">
      <c r="A23" s="4" t="s">
        <v>214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296</v>
      </c>
      <c r="J23" s="12">
        <v>586</v>
      </c>
      <c r="K23" s="11">
        <v>347</v>
      </c>
      <c r="L23" s="12">
        <v>572</v>
      </c>
      <c r="M23" s="11">
        <v>0</v>
      </c>
      <c r="N23" s="12">
        <v>0</v>
      </c>
      <c r="O23" s="11">
        <f t="shared" si="3"/>
        <v>643</v>
      </c>
      <c r="P23" s="12">
        <f t="shared" si="4"/>
        <v>1158</v>
      </c>
      <c r="Q23" s="13">
        <f t="shared" si="5"/>
        <v>1801</v>
      </c>
      <c r="R23" s="11">
        <f t="shared" si="6"/>
        <v>643</v>
      </c>
      <c r="S23" s="12">
        <f t="shared" si="7"/>
        <v>1158</v>
      </c>
      <c r="T23" s="13">
        <f t="shared" si="7"/>
        <v>1801</v>
      </c>
    </row>
    <row r="24" spans="1:20" ht="12.75">
      <c r="A24" s="4" t="s">
        <v>215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749</v>
      </c>
      <c r="J24" s="12">
        <v>997</v>
      </c>
      <c r="K24" s="11">
        <v>732</v>
      </c>
      <c r="L24" s="12">
        <v>963</v>
      </c>
      <c r="M24" s="11">
        <v>0</v>
      </c>
      <c r="N24" s="12">
        <v>0</v>
      </c>
      <c r="O24" s="11">
        <f t="shared" si="3"/>
        <v>1481</v>
      </c>
      <c r="P24" s="12">
        <f t="shared" si="4"/>
        <v>1960</v>
      </c>
      <c r="Q24" s="13">
        <f t="shared" si="5"/>
        <v>3441</v>
      </c>
      <c r="R24" s="11">
        <f t="shared" si="6"/>
        <v>1481</v>
      </c>
      <c r="S24" s="12">
        <f t="shared" si="7"/>
        <v>1960</v>
      </c>
      <c r="T24" s="13">
        <f t="shared" si="7"/>
        <v>3441</v>
      </c>
    </row>
    <row r="25" spans="1:20" ht="12.75">
      <c r="A25" s="4" t="s">
        <v>216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3</v>
      </c>
      <c r="J25" s="12">
        <v>1</v>
      </c>
      <c r="K25" s="11">
        <v>1</v>
      </c>
      <c r="L25" s="12">
        <v>1</v>
      </c>
      <c r="M25" s="11">
        <v>0</v>
      </c>
      <c r="N25" s="12">
        <v>0</v>
      </c>
      <c r="O25" s="11">
        <f t="shared" si="3"/>
        <v>4</v>
      </c>
      <c r="P25" s="12">
        <f t="shared" si="4"/>
        <v>2</v>
      </c>
      <c r="Q25" s="13">
        <f t="shared" si="5"/>
        <v>6</v>
      </c>
      <c r="R25" s="11">
        <f t="shared" si="6"/>
        <v>4</v>
      </c>
      <c r="S25" s="12">
        <f t="shared" si="7"/>
        <v>2</v>
      </c>
      <c r="T25" s="13">
        <f t="shared" si="7"/>
        <v>6</v>
      </c>
    </row>
    <row r="26" spans="1:20" ht="12.75">
      <c r="A26" s="4" t="s">
        <v>217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579</v>
      </c>
      <c r="J26" s="12">
        <v>935</v>
      </c>
      <c r="K26" s="11">
        <v>601</v>
      </c>
      <c r="L26" s="12">
        <v>847</v>
      </c>
      <c r="M26" s="11">
        <v>0</v>
      </c>
      <c r="N26" s="12">
        <v>0</v>
      </c>
      <c r="O26" s="11">
        <f t="shared" si="3"/>
        <v>1180</v>
      </c>
      <c r="P26" s="12">
        <f t="shared" si="4"/>
        <v>1782</v>
      </c>
      <c r="Q26" s="13">
        <f t="shared" si="5"/>
        <v>2962</v>
      </c>
      <c r="R26" s="11">
        <f t="shared" si="6"/>
        <v>1180</v>
      </c>
      <c r="S26" s="12">
        <f t="shared" si="7"/>
        <v>1782</v>
      </c>
      <c r="T26" s="13">
        <f t="shared" si="7"/>
        <v>2962</v>
      </c>
    </row>
    <row r="27" spans="1:20" ht="12.75">
      <c r="A27" s="4" t="s">
        <v>218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53</v>
      </c>
      <c r="J27" s="12">
        <v>143</v>
      </c>
      <c r="K27" s="11">
        <v>65</v>
      </c>
      <c r="L27" s="12">
        <v>158</v>
      </c>
      <c r="M27" s="11">
        <v>0</v>
      </c>
      <c r="N27" s="12">
        <v>0</v>
      </c>
      <c r="O27" s="11">
        <f t="shared" si="3"/>
        <v>118</v>
      </c>
      <c r="P27" s="12">
        <f t="shared" si="4"/>
        <v>301</v>
      </c>
      <c r="Q27" s="13">
        <f t="shared" si="5"/>
        <v>419</v>
      </c>
      <c r="R27" s="11">
        <f t="shared" si="6"/>
        <v>118</v>
      </c>
      <c r="S27" s="12">
        <f t="shared" si="7"/>
        <v>301</v>
      </c>
      <c r="T27" s="13">
        <f t="shared" si="7"/>
        <v>419</v>
      </c>
    </row>
    <row r="28" spans="1:20" ht="12.75">
      <c r="A28" s="4" t="s">
        <v>167</v>
      </c>
      <c r="B28" s="11">
        <v>78</v>
      </c>
      <c r="C28" s="12">
        <v>98</v>
      </c>
      <c r="D28" s="11">
        <v>57</v>
      </c>
      <c r="E28" s="12">
        <v>105</v>
      </c>
      <c r="F28" s="11">
        <f t="shared" si="0"/>
        <v>135</v>
      </c>
      <c r="G28" s="12">
        <f t="shared" si="1"/>
        <v>203</v>
      </c>
      <c r="H28" s="13">
        <f t="shared" si="2"/>
        <v>338</v>
      </c>
      <c r="I28" s="11">
        <v>67</v>
      </c>
      <c r="J28" s="12">
        <v>101</v>
      </c>
      <c r="K28" s="11">
        <v>71</v>
      </c>
      <c r="L28" s="12">
        <v>108</v>
      </c>
      <c r="M28" s="11">
        <v>0</v>
      </c>
      <c r="N28" s="12">
        <v>0</v>
      </c>
      <c r="O28" s="11">
        <f t="shared" si="3"/>
        <v>138</v>
      </c>
      <c r="P28" s="12">
        <f t="shared" si="4"/>
        <v>209</v>
      </c>
      <c r="Q28" s="13">
        <f t="shared" si="5"/>
        <v>347</v>
      </c>
      <c r="R28" s="11">
        <f t="shared" si="6"/>
        <v>273</v>
      </c>
      <c r="S28" s="12">
        <f t="shared" si="7"/>
        <v>412</v>
      </c>
      <c r="T28" s="13">
        <f t="shared" si="7"/>
        <v>685</v>
      </c>
    </row>
    <row r="29" spans="1:20" ht="12.75">
      <c r="A29" s="4" t="s">
        <v>219</v>
      </c>
      <c r="B29" s="11">
        <v>304</v>
      </c>
      <c r="C29" s="12">
        <v>154</v>
      </c>
      <c r="D29" s="11">
        <v>218</v>
      </c>
      <c r="E29" s="12">
        <v>129</v>
      </c>
      <c r="F29" s="11">
        <f t="shared" si="0"/>
        <v>522</v>
      </c>
      <c r="G29" s="12">
        <f t="shared" si="1"/>
        <v>283</v>
      </c>
      <c r="H29" s="13">
        <f t="shared" si="2"/>
        <v>805</v>
      </c>
      <c r="I29" s="11">
        <v>192</v>
      </c>
      <c r="J29" s="12">
        <v>100</v>
      </c>
      <c r="K29" s="11">
        <v>183</v>
      </c>
      <c r="L29" s="12">
        <v>107</v>
      </c>
      <c r="M29" s="11">
        <v>0</v>
      </c>
      <c r="N29" s="12">
        <v>0</v>
      </c>
      <c r="O29" s="11">
        <f t="shared" si="3"/>
        <v>375</v>
      </c>
      <c r="P29" s="12">
        <f t="shared" si="4"/>
        <v>207</v>
      </c>
      <c r="Q29" s="13">
        <f t="shared" si="5"/>
        <v>582</v>
      </c>
      <c r="R29" s="11">
        <f t="shared" si="6"/>
        <v>897</v>
      </c>
      <c r="S29" s="12">
        <f t="shared" si="7"/>
        <v>490</v>
      </c>
      <c r="T29" s="13">
        <f t="shared" si="7"/>
        <v>1387</v>
      </c>
    </row>
    <row r="30" spans="1:20" ht="12.75">
      <c r="A30" s="4" t="s">
        <v>220</v>
      </c>
      <c r="B30" s="11">
        <v>4533</v>
      </c>
      <c r="C30" s="12">
        <v>3963</v>
      </c>
      <c r="D30" s="11">
        <v>4039</v>
      </c>
      <c r="E30" s="12">
        <v>3679</v>
      </c>
      <c r="F30" s="11">
        <f t="shared" si="0"/>
        <v>8572</v>
      </c>
      <c r="G30" s="12">
        <f t="shared" si="1"/>
        <v>7642</v>
      </c>
      <c r="H30" s="13">
        <f t="shared" si="2"/>
        <v>16214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f t="shared" si="3"/>
        <v>0</v>
      </c>
      <c r="P30" s="12">
        <f t="shared" si="4"/>
        <v>0</v>
      </c>
      <c r="Q30" s="13">
        <f t="shared" si="5"/>
        <v>0</v>
      </c>
      <c r="R30" s="11">
        <f t="shared" si="6"/>
        <v>8572</v>
      </c>
      <c r="S30" s="12">
        <f t="shared" si="7"/>
        <v>7642</v>
      </c>
      <c r="T30" s="13">
        <f t="shared" si="7"/>
        <v>16214</v>
      </c>
    </row>
    <row r="31" spans="1:20" ht="12.75">
      <c r="A31" s="4" t="s">
        <v>221</v>
      </c>
      <c r="B31" s="11">
        <v>11</v>
      </c>
      <c r="C31" s="12">
        <v>7</v>
      </c>
      <c r="D31" s="11">
        <v>9</v>
      </c>
      <c r="E31" s="12">
        <v>4</v>
      </c>
      <c r="F31" s="11">
        <f t="shared" si="0"/>
        <v>20</v>
      </c>
      <c r="G31" s="12">
        <f t="shared" si="1"/>
        <v>11</v>
      </c>
      <c r="H31" s="13">
        <f t="shared" si="2"/>
        <v>31</v>
      </c>
      <c r="I31" s="11">
        <v>5</v>
      </c>
      <c r="J31" s="12">
        <v>4</v>
      </c>
      <c r="K31" s="11">
        <v>7</v>
      </c>
      <c r="L31" s="12">
        <v>2</v>
      </c>
      <c r="M31" s="11">
        <v>0</v>
      </c>
      <c r="N31" s="12">
        <v>0</v>
      </c>
      <c r="O31" s="11">
        <f t="shared" si="3"/>
        <v>12</v>
      </c>
      <c r="P31" s="12">
        <f t="shared" si="4"/>
        <v>6</v>
      </c>
      <c r="Q31" s="13">
        <f t="shared" si="5"/>
        <v>18</v>
      </c>
      <c r="R31" s="11">
        <f t="shared" si="6"/>
        <v>32</v>
      </c>
      <c r="S31" s="12">
        <f t="shared" si="7"/>
        <v>17</v>
      </c>
      <c r="T31" s="13">
        <f t="shared" si="7"/>
        <v>49</v>
      </c>
    </row>
    <row r="32" spans="1:20" ht="12.75">
      <c r="A32" s="4" t="s">
        <v>222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3484</v>
      </c>
      <c r="J32" s="12">
        <v>2649</v>
      </c>
      <c r="K32" s="11">
        <v>3118</v>
      </c>
      <c r="L32" s="12">
        <v>2472</v>
      </c>
      <c r="M32" s="11">
        <v>0</v>
      </c>
      <c r="N32" s="12">
        <v>0</v>
      </c>
      <c r="O32" s="11">
        <f t="shared" si="3"/>
        <v>6602</v>
      </c>
      <c r="P32" s="12">
        <f t="shared" si="4"/>
        <v>5121</v>
      </c>
      <c r="Q32" s="13">
        <f t="shared" si="5"/>
        <v>11723</v>
      </c>
      <c r="R32" s="11">
        <f t="shared" si="6"/>
        <v>6602</v>
      </c>
      <c r="S32" s="12">
        <f t="shared" si="7"/>
        <v>5121</v>
      </c>
      <c r="T32" s="13">
        <f t="shared" si="7"/>
        <v>11723</v>
      </c>
    </row>
    <row r="33" spans="1:20" ht="12.75">
      <c r="A33" s="4" t="s">
        <v>223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1</v>
      </c>
      <c r="J33" s="12">
        <v>3</v>
      </c>
      <c r="K33" s="11">
        <v>1</v>
      </c>
      <c r="L33" s="12">
        <v>2</v>
      </c>
      <c r="M33" s="11">
        <v>0</v>
      </c>
      <c r="N33" s="12">
        <v>0</v>
      </c>
      <c r="O33" s="11">
        <f t="shared" si="3"/>
        <v>2</v>
      </c>
      <c r="P33" s="12">
        <f t="shared" si="4"/>
        <v>5</v>
      </c>
      <c r="Q33" s="13">
        <f t="shared" si="5"/>
        <v>7</v>
      </c>
      <c r="R33" s="11">
        <f t="shared" si="6"/>
        <v>2</v>
      </c>
      <c r="S33" s="12">
        <f t="shared" si="7"/>
        <v>5</v>
      </c>
      <c r="T33" s="13">
        <f t="shared" si="7"/>
        <v>7</v>
      </c>
    </row>
    <row r="34" spans="1:20" ht="12.75">
      <c r="A34" s="4" t="s">
        <v>171</v>
      </c>
      <c r="B34" s="11">
        <v>10</v>
      </c>
      <c r="C34" s="12">
        <v>35</v>
      </c>
      <c r="D34" s="11">
        <v>5</v>
      </c>
      <c r="E34" s="12">
        <v>32</v>
      </c>
      <c r="F34" s="11">
        <f t="shared" si="0"/>
        <v>15</v>
      </c>
      <c r="G34" s="12">
        <f t="shared" si="1"/>
        <v>67</v>
      </c>
      <c r="H34" s="13">
        <f t="shared" si="2"/>
        <v>82</v>
      </c>
      <c r="I34" s="11">
        <v>15</v>
      </c>
      <c r="J34" s="12">
        <v>34</v>
      </c>
      <c r="K34" s="11">
        <v>15</v>
      </c>
      <c r="L34" s="12">
        <v>35</v>
      </c>
      <c r="M34" s="11">
        <v>0</v>
      </c>
      <c r="N34" s="12">
        <v>0</v>
      </c>
      <c r="O34" s="11">
        <f t="shared" si="3"/>
        <v>30</v>
      </c>
      <c r="P34" s="12">
        <f t="shared" si="4"/>
        <v>69</v>
      </c>
      <c r="Q34" s="13">
        <f t="shared" si="5"/>
        <v>99</v>
      </c>
      <c r="R34" s="11">
        <f t="shared" si="6"/>
        <v>45</v>
      </c>
      <c r="S34" s="12">
        <f t="shared" si="7"/>
        <v>136</v>
      </c>
      <c r="T34" s="13">
        <f t="shared" si="7"/>
        <v>181</v>
      </c>
    </row>
    <row r="35" spans="1:20" s="21" customFormat="1" ht="12.75">
      <c r="A35" s="16" t="s">
        <v>27</v>
      </c>
      <c r="B35" s="17">
        <f>SUM(B10:B34)</f>
        <v>11445</v>
      </c>
      <c r="C35" s="18">
        <f aca="true" t="shared" si="8" ref="C35:T35">SUM(C10:C34)</f>
        <v>14360</v>
      </c>
      <c r="D35" s="17">
        <f t="shared" si="8"/>
        <v>10224</v>
      </c>
      <c r="E35" s="18">
        <f t="shared" si="8"/>
        <v>13270</v>
      </c>
      <c r="F35" s="17">
        <f t="shared" si="8"/>
        <v>21669</v>
      </c>
      <c r="G35" s="18">
        <f t="shared" si="8"/>
        <v>27630</v>
      </c>
      <c r="H35" s="18">
        <f t="shared" si="8"/>
        <v>49299</v>
      </c>
      <c r="I35" s="17">
        <f t="shared" si="8"/>
        <v>9200</v>
      </c>
      <c r="J35" s="18">
        <f t="shared" si="8"/>
        <v>11999</v>
      </c>
      <c r="K35" s="17">
        <f t="shared" si="8"/>
        <v>8745</v>
      </c>
      <c r="L35" s="18">
        <f t="shared" si="8"/>
        <v>11509</v>
      </c>
      <c r="M35" s="17">
        <f t="shared" si="8"/>
        <v>29</v>
      </c>
      <c r="N35" s="18">
        <f t="shared" si="8"/>
        <v>29</v>
      </c>
      <c r="O35" s="17">
        <f t="shared" si="8"/>
        <v>17974</v>
      </c>
      <c r="P35" s="18">
        <f t="shared" si="8"/>
        <v>23537</v>
      </c>
      <c r="Q35" s="18">
        <f t="shared" si="8"/>
        <v>41511</v>
      </c>
      <c r="R35" s="17">
        <f t="shared" si="8"/>
        <v>39643</v>
      </c>
      <c r="S35" s="18">
        <f t="shared" si="8"/>
        <v>51167</v>
      </c>
      <c r="T35" s="18">
        <f t="shared" si="8"/>
        <v>90810</v>
      </c>
    </row>
    <row r="47" spans="9:10" ht="12.75">
      <c r="I47" s="93"/>
      <c r="J47" s="93"/>
    </row>
    <row r="48" spans="9:13" ht="12.75">
      <c r="I48" s="93"/>
      <c r="J48" s="93"/>
      <c r="K48" s="93"/>
      <c r="L48" s="93"/>
      <c r="M48" s="93"/>
    </row>
    <row r="49" spans="11:12" ht="12.75">
      <c r="K49" s="93"/>
      <c r="L49" s="93"/>
    </row>
    <row r="50" spans="11:12" ht="12.75">
      <c r="K50" s="93"/>
      <c r="L50" s="93"/>
    </row>
    <row r="51" spans="11:12" ht="12.75">
      <c r="K51" s="93"/>
      <c r="L51" s="93"/>
    </row>
    <row r="52" spans="8:13" ht="12.75">
      <c r="H52" s="93"/>
      <c r="I52" s="93"/>
      <c r="J52" s="93"/>
      <c r="K52" s="93"/>
      <c r="L52" s="93"/>
      <c r="M52" s="93"/>
    </row>
    <row r="53" spans="11:12" ht="12.75">
      <c r="K53" s="93"/>
      <c r="L53" s="93"/>
    </row>
    <row r="54" spans="11:12" ht="12.75">
      <c r="K54" s="93"/>
      <c r="L54" s="93"/>
    </row>
    <row r="55" spans="11:12" ht="12.75">
      <c r="K55" s="93"/>
      <c r="L55" s="93"/>
    </row>
    <row r="56" spans="11:12" ht="12.75">
      <c r="K56" s="93"/>
      <c r="L56" s="93"/>
    </row>
    <row r="57" spans="11:12" ht="12.75">
      <c r="K57" s="93"/>
      <c r="L57" s="93"/>
    </row>
    <row r="58" spans="8:13" ht="12.75">
      <c r="H58" s="93"/>
      <c r="I58" s="93"/>
      <c r="J58" s="93"/>
      <c r="K58" s="93"/>
      <c r="L58" s="93"/>
      <c r="M58" s="93"/>
    </row>
    <row r="59" spans="11:12" ht="12.75">
      <c r="K59" s="93"/>
      <c r="L59" s="93"/>
    </row>
    <row r="60" spans="11:12" ht="12.75">
      <c r="K60" s="93"/>
      <c r="L60" s="93"/>
    </row>
    <row r="61" spans="11:12" ht="12.75">
      <c r="K61" s="93"/>
      <c r="L61" s="93"/>
    </row>
    <row r="62" spans="11:12" ht="12.75">
      <c r="K62" s="93"/>
      <c r="L62" s="93"/>
    </row>
    <row r="63" spans="11:12" ht="12.75">
      <c r="K63" s="93"/>
      <c r="L63" s="93"/>
    </row>
    <row r="64" spans="11:12" ht="12.75">
      <c r="K64" s="93"/>
      <c r="L64" s="93"/>
    </row>
    <row r="65" spans="11:12" ht="12.75">
      <c r="K65" s="93"/>
      <c r="L65" s="93"/>
    </row>
    <row r="66" spans="11:12" ht="12.75">
      <c r="K66" s="93"/>
      <c r="L66" s="93"/>
    </row>
    <row r="67" spans="8:13" ht="12.75">
      <c r="H67" s="93"/>
      <c r="I67" s="93"/>
      <c r="J67" s="93"/>
      <c r="K67" s="93"/>
      <c r="L67" s="93"/>
      <c r="M67" s="93"/>
    </row>
    <row r="68" spans="11:12" ht="12.75">
      <c r="K68" s="93"/>
      <c r="L68" s="93"/>
    </row>
    <row r="69" spans="11:12" ht="12.75">
      <c r="K69" s="93"/>
      <c r="L69" s="93"/>
    </row>
    <row r="70" spans="11:12" ht="12.75">
      <c r="K70" s="93"/>
      <c r="L70" s="93"/>
    </row>
    <row r="71" spans="11:12" ht="12.75">
      <c r="K71" s="93"/>
      <c r="L71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1.140625" style="4" customWidth="1"/>
    <col min="2" max="7" width="8.140625" style="0" customWidth="1"/>
    <col min="8" max="8" width="8.140625" style="4" customWidth="1"/>
    <col min="9" max="18" width="8.140625" style="0" customWidth="1"/>
    <col min="19" max="19" width="8.140625" style="4" customWidth="1"/>
    <col min="20" max="21" width="8.140625" style="0" customWidth="1"/>
    <col min="22" max="22" width="8.140625" style="4" customWidth="1"/>
    <col min="23" max="61" width="8.140625" style="0" customWidth="1"/>
  </cols>
  <sheetData>
    <row r="1" ht="12.75">
      <c r="A1" s="3" t="s">
        <v>526</v>
      </c>
    </row>
    <row r="2" spans="1:22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2.7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ht="12.75">
      <c r="A4" s="3"/>
    </row>
    <row r="5" spans="1:22" ht="12.75">
      <c r="A5" s="285" t="s">
        <v>77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</row>
    <row r="6" ht="13.5" thickBot="1"/>
    <row r="7" spans="1:22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4"/>
      <c r="R7" s="294"/>
      <c r="S7" s="295"/>
      <c r="T7" s="293" t="s">
        <v>30</v>
      </c>
      <c r="U7" s="294"/>
      <c r="V7" s="294"/>
    </row>
    <row r="8" spans="2:22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117</v>
      </c>
      <c r="P8" s="289"/>
      <c r="Q8" s="287" t="s">
        <v>27</v>
      </c>
      <c r="R8" s="288"/>
      <c r="S8" s="289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224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5">SUM(B10,D10)</f>
        <v>0</v>
      </c>
      <c r="G10" s="70">
        <f aca="true" t="shared" si="1" ref="G10:G25">SUM(C10,E10)</f>
        <v>0</v>
      </c>
      <c r="H10" s="70">
        <f aca="true" t="shared" si="2" ref="H10:H25">SUM(F10:G10)</f>
        <v>0</v>
      </c>
      <c r="I10" s="9">
        <v>71</v>
      </c>
      <c r="J10" s="10">
        <v>99</v>
      </c>
      <c r="K10" s="9">
        <v>45</v>
      </c>
      <c r="L10" s="10">
        <v>91</v>
      </c>
      <c r="M10" s="87">
        <v>0</v>
      </c>
      <c r="N10" s="123">
        <v>0</v>
      </c>
      <c r="O10" s="87">
        <v>0</v>
      </c>
      <c r="P10" s="123">
        <v>0</v>
      </c>
      <c r="Q10" s="69">
        <f aca="true" t="shared" si="3" ref="Q10:Q25">SUM(O10,M10,K10,I10)</f>
        <v>116</v>
      </c>
      <c r="R10" s="70">
        <f aca="true" t="shared" si="4" ref="R10:R25">SUM(P10,N10,L10,J10)</f>
        <v>190</v>
      </c>
      <c r="S10" s="70">
        <f>SUM(Q10:R10)</f>
        <v>306</v>
      </c>
      <c r="T10" s="69">
        <f aca="true" t="shared" si="5" ref="T10:T25">SUM(Q10,F10)</f>
        <v>116</v>
      </c>
      <c r="U10" s="70">
        <f aca="true" t="shared" si="6" ref="U10:V25">SUM(R10,G10)</f>
        <v>190</v>
      </c>
      <c r="V10" s="70">
        <f t="shared" si="6"/>
        <v>306</v>
      </c>
    </row>
    <row r="11" spans="1:22" ht="12.75">
      <c r="A11" s="4" t="s">
        <v>225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  <c r="I11" s="11">
        <v>34</v>
      </c>
      <c r="J11" s="13">
        <v>53</v>
      </c>
      <c r="K11" s="11">
        <v>43</v>
      </c>
      <c r="L11" s="13">
        <v>39</v>
      </c>
      <c r="M11" s="89">
        <v>0</v>
      </c>
      <c r="N11" s="96">
        <v>0</v>
      </c>
      <c r="O11" s="89">
        <v>0</v>
      </c>
      <c r="P11" s="96">
        <v>0</v>
      </c>
      <c r="Q11" s="36">
        <f t="shared" si="3"/>
        <v>77</v>
      </c>
      <c r="R11" s="37">
        <f t="shared" si="4"/>
        <v>92</v>
      </c>
      <c r="S11" s="37">
        <f aca="true" t="shared" si="7" ref="S11:S26">SUM(Q11:R11)</f>
        <v>169</v>
      </c>
      <c r="T11" s="36">
        <f t="shared" si="5"/>
        <v>77</v>
      </c>
      <c r="U11" s="37">
        <f t="shared" si="6"/>
        <v>92</v>
      </c>
      <c r="V11" s="37">
        <f t="shared" si="6"/>
        <v>169</v>
      </c>
    </row>
    <row r="12" spans="1:22" ht="12.75">
      <c r="A12" s="4" t="s">
        <v>226</v>
      </c>
      <c r="B12" s="11">
        <v>7</v>
      </c>
      <c r="C12" s="13">
        <v>30</v>
      </c>
      <c r="D12" s="11">
        <v>22</v>
      </c>
      <c r="E12" s="13">
        <v>44</v>
      </c>
      <c r="F12" s="36">
        <f t="shared" si="0"/>
        <v>29</v>
      </c>
      <c r="G12" s="37">
        <f t="shared" si="1"/>
        <v>74</v>
      </c>
      <c r="H12" s="37">
        <f t="shared" si="2"/>
        <v>103</v>
      </c>
      <c r="I12" s="11">
        <v>23</v>
      </c>
      <c r="J12" s="13">
        <v>30</v>
      </c>
      <c r="K12" s="11">
        <v>22</v>
      </c>
      <c r="L12" s="13">
        <v>47</v>
      </c>
      <c r="M12" s="89">
        <v>0</v>
      </c>
      <c r="N12" s="96">
        <v>0</v>
      </c>
      <c r="O12" s="89">
        <v>0</v>
      </c>
      <c r="P12" s="96">
        <v>0</v>
      </c>
      <c r="Q12" s="36">
        <f t="shared" si="3"/>
        <v>45</v>
      </c>
      <c r="R12" s="37">
        <f t="shared" si="4"/>
        <v>77</v>
      </c>
      <c r="S12" s="37">
        <f t="shared" si="7"/>
        <v>122</v>
      </c>
      <c r="T12" s="36">
        <f t="shared" si="5"/>
        <v>74</v>
      </c>
      <c r="U12" s="37">
        <f t="shared" si="6"/>
        <v>151</v>
      </c>
      <c r="V12" s="37">
        <f t="shared" si="6"/>
        <v>225</v>
      </c>
    </row>
    <row r="13" spans="1:22" ht="12.75">
      <c r="A13" s="4" t="s">
        <v>227</v>
      </c>
      <c r="B13" s="11">
        <v>12</v>
      </c>
      <c r="C13" s="13">
        <v>24</v>
      </c>
      <c r="D13" s="11">
        <v>11</v>
      </c>
      <c r="E13" s="13">
        <v>7</v>
      </c>
      <c r="F13" s="36">
        <f t="shared" si="0"/>
        <v>23</v>
      </c>
      <c r="G13" s="37">
        <f t="shared" si="1"/>
        <v>31</v>
      </c>
      <c r="H13" s="37">
        <f t="shared" si="2"/>
        <v>54</v>
      </c>
      <c r="I13" s="11">
        <v>7</v>
      </c>
      <c r="J13" s="13">
        <v>13</v>
      </c>
      <c r="K13" s="11">
        <v>10</v>
      </c>
      <c r="L13" s="13">
        <v>13</v>
      </c>
      <c r="M13" s="89">
        <v>0</v>
      </c>
      <c r="N13" s="96">
        <v>0</v>
      </c>
      <c r="O13" s="89">
        <v>0</v>
      </c>
      <c r="P13" s="96">
        <v>0</v>
      </c>
      <c r="Q13" s="36">
        <f t="shared" si="3"/>
        <v>17</v>
      </c>
      <c r="R13" s="37">
        <f t="shared" si="4"/>
        <v>26</v>
      </c>
      <c r="S13" s="37">
        <f t="shared" si="7"/>
        <v>43</v>
      </c>
      <c r="T13" s="36">
        <f t="shared" si="5"/>
        <v>40</v>
      </c>
      <c r="U13" s="37">
        <f t="shared" si="6"/>
        <v>57</v>
      </c>
      <c r="V13" s="37">
        <f t="shared" si="6"/>
        <v>97</v>
      </c>
    </row>
    <row r="14" spans="1:22" ht="12.75">
      <c r="A14" s="4" t="s">
        <v>228</v>
      </c>
      <c r="B14" s="11">
        <v>87</v>
      </c>
      <c r="C14" s="12">
        <v>189</v>
      </c>
      <c r="D14" s="11">
        <v>106</v>
      </c>
      <c r="E14" s="12">
        <v>218</v>
      </c>
      <c r="F14" s="11">
        <f t="shared" si="0"/>
        <v>193</v>
      </c>
      <c r="G14" s="12">
        <f t="shared" si="1"/>
        <v>407</v>
      </c>
      <c r="H14" s="13">
        <f t="shared" si="2"/>
        <v>600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6">
        <v>0</v>
      </c>
      <c r="Q14" s="11">
        <f t="shared" si="3"/>
        <v>0</v>
      </c>
      <c r="R14" s="12">
        <f t="shared" si="4"/>
        <v>0</v>
      </c>
      <c r="S14" s="13">
        <f t="shared" si="7"/>
        <v>0</v>
      </c>
      <c r="T14" s="11">
        <f t="shared" si="5"/>
        <v>193</v>
      </c>
      <c r="U14" s="12">
        <f t="shared" si="6"/>
        <v>407</v>
      </c>
      <c r="V14" s="13">
        <f t="shared" si="6"/>
        <v>600</v>
      </c>
    </row>
    <row r="15" spans="1:22" ht="12.75">
      <c r="A15" s="4" t="s">
        <v>229</v>
      </c>
      <c r="B15" s="11">
        <v>50</v>
      </c>
      <c r="C15" s="12">
        <v>97</v>
      </c>
      <c r="D15" s="11">
        <v>50</v>
      </c>
      <c r="E15" s="12">
        <v>94</v>
      </c>
      <c r="F15" s="11">
        <f t="shared" si="0"/>
        <v>100</v>
      </c>
      <c r="G15" s="12">
        <f t="shared" si="1"/>
        <v>191</v>
      </c>
      <c r="H15" s="13">
        <f t="shared" si="2"/>
        <v>291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6">
        <v>0</v>
      </c>
      <c r="Q15" s="11">
        <f t="shared" si="3"/>
        <v>0</v>
      </c>
      <c r="R15" s="12">
        <f t="shared" si="4"/>
        <v>0</v>
      </c>
      <c r="S15" s="13">
        <f t="shared" si="7"/>
        <v>0</v>
      </c>
      <c r="T15" s="11">
        <f t="shared" si="5"/>
        <v>100</v>
      </c>
      <c r="U15" s="12">
        <f t="shared" si="6"/>
        <v>191</v>
      </c>
      <c r="V15" s="13">
        <f t="shared" si="6"/>
        <v>291</v>
      </c>
    </row>
    <row r="16" spans="1:22" ht="12.75">
      <c r="A16" s="4" t="s">
        <v>230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24</v>
      </c>
      <c r="J16" s="12">
        <v>74</v>
      </c>
      <c r="K16" s="11">
        <v>23</v>
      </c>
      <c r="L16" s="12">
        <v>66</v>
      </c>
      <c r="M16" s="89">
        <v>0</v>
      </c>
      <c r="N16" s="96">
        <v>0</v>
      </c>
      <c r="O16" s="89">
        <v>0</v>
      </c>
      <c r="P16" s="96">
        <v>0</v>
      </c>
      <c r="Q16" s="11">
        <f t="shared" si="3"/>
        <v>47</v>
      </c>
      <c r="R16" s="12">
        <f t="shared" si="4"/>
        <v>140</v>
      </c>
      <c r="S16" s="13">
        <f t="shared" si="7"/>
        <v>187</v>
      </c>
      <c r="T16" s="11">
        <f t="shared" si="5"/>
        <v>47</v>
      </c>
      <c r="U16" s="12">
        <f t="shared" si="6"/>
        <v>140</v>
      </c>
      <c r="V16" s="13">
        <f t="shared" si="6"/>
        <v>187</v>
      </c>
    </row>
    <row r="17" spans="1:22" ht="12.75">
      <c r="A17" s="4" t="s">
        <v>232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9">
        <v>2</v>
      </c>
      <c r="N17" s="96">
        <v>2</v>
      </c>
      <c r="O17" s="89">
        <v>0</v>
      </c>
      <c r="P17" s="96">
        <v>0</v>
      </c>
      <c r="Q17" s="11">
        <f t="shared" si="3"/>
        <v>2</v>
      </c>
      <c r="R17" s="12">
        <f t="shared" si="4"/>
        <v>2</v>
      </c>
      <c r="S17" s="13">
        <f t="shared" si="7"/>
        <v>4</v>
      </c>
      <c r="T17" s="11">
        <f t="shared" si="5"/>
        <v>2</v>
      </c>
      <c r="U17" s="12">
        <f t="shared" si="6"/>
        <v>2</v>
      </c>
      <c r="V17" s="13">
        <f t="shared" si="6"/>
        <v>4</v>
      </c>
    </row>
    <row r="18" spans="1:22" ht="12.75">
      <c r="A18" s="4" t="s">
        <v>482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9">
        <v>0</v>
      </c>
      <c r="N18" s="96">
        <v>0</v>
      </c>
      <c r="O18" s="89">
        <v>9</v>
      </c>
      <c r="P18" s="96">
        <v>8</v>
      </c>
      <c r="Q18" s="11">
        <f t="shared" si="3"/>
        <v>9</v>
      </c>
      <c r="R18" s="12">
        <f t="shared" si="4"/>
        <v>8</v>
      </c>
      <c r="S18" s="13">
        <f t="shared" si="7"/>
        <v>17</v>
      </c>
      <c r="T18" s="11">
        <f t="shared" si="5"/>
        <v>9</v>
      </c>
      <c r="U18" s="12">
        <f t="shared" si="6"/>
        <v>8</v>
      </c>
      <c r="V18" s="13">
        <f t="shared" si="6"/>
        <v>17</v>
      </c>
    </row>
    <row r="19" spans="1:22" ht="12.75">
      <c r="A19" s="4" t="s">
        <v>234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7</v>
      </c>
      <c r="J19" s="12">
        <v>7</v>
      </c>
      <c r="K19" s="11">
        <v>8</v>
      </c>
      <c r="L19" s="12">
        <v>5</v>
      </c>
      <c r="M19" s="89">
        <v>0</v>
      </c>
      <c r="N19" s="96">
        <v>0</v>
      </c>
      <c r="O19" s="89">
        <v>0</v>
      </c>
      <c r="P19" s="96">
        <v>0</v>
      </c>
      <c r="Q19" s="11">
        <f t="shared" si="3"/>
        <v>15</v>
      </c>
      <c r="R19" s="12">
        <f t="shared" si="4"/>
        <v>12</v>
      </c>
      <c r="S19" s="13">
        <f t="shared" si="7"/>
        <v>27</v>
      </c>
      <c r="T19" s="11">
        <f t="shared" si="5"/>
        <v>15</v>
      </c>
      <c r="U19" s="12">
        <f t="shared" si="6"/>
        <v>12</v>
      </c>
      <c r="V19" s="13">
        <f t="shared" si="6"/>
        <v>27</v>
      </c>
    </row>
    <row r="20" spans="1:22" ht="12.75">
      <c r="A20" s="4" t="s">
        <v>235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89">
        <v>0</v>
      </c>
      <c r="N20" s="96">
        <v>0</v>
      </c>
      <c r="O20" s="89">
        <v>5</v>
      </c>
      <c r="P20" s="96">
        <v>4</v>
      </c>
      <c r="Q20" s="11">
        <f t="shared" si="3"/>
        <v>5</v>
      </c>
      <c r="R20" s="12">
        <f t="shared" si="4"/>
        <v>4</v>
      </c>
      <c r="S20" s="13">
        <f t="shared" si="7"/>
        <v>9</v>
      </c>
      <c r="T20" s="11">
        <f t="shared" si="5"/>
        <v>5</v>
      </c>
      <c r="U20" s="12">
        <f t="shared" si="6"/>
        <v>4</v>
      </c>
      <c r="V20" s="13">
        <f t="shared" si="6"/>
        <v>9</v>
      </c>
    </row>
    <row r="21" spans="1:22" ht="12.75">
      <c r="A21" s="4" t="s">
        <v>236</v>
      </c>
      <c r="B21" s="11">
        <v>13</v>
      </c>
      <c r="C21" s="12">
        <v>16</v>
      </c>
      <c r="D21" s="11">
        <v>15</v>
      </c>
      <c r="E21" s="12">
        <v>25</v>
      </c>
      <c r="F21" s="11">
        <f t="shared" si="0"/>
        <v>28</v>
      </c>
      <c r="G21" s="12">
        <f t="shared" si="1"/>
        <v>41</v>
      </c>
      <c r="H21" s="13">
        <f t="shared" si="2"/>
        <v>69</v>
      </c>
      <c r="I21" s="11">
        <v>14</v>
      </c>
      <c r="J21" s="12">
        <v>23</v>
      </c>
      <c r="K21" s="11">
        <v>23</v>
      </c>
      <c r="L21" s="12">
        <v>19</v>
      </c>
      <c r="M21" s="89">
        <v>0</v>
      </c>
      <c r="N21" s="96">
        <v>0</v>
      </c>
      <c r="O21" s="89">
        <v>0</v>
      </c>
      <c r="P21" s="96">
        <v>0</v>
      </c>
      <c r="Q21" s="11">
        <f t="shared" si="3"/>
        <v>37</v>
      </c>
      <c r="R21" s="12">
        <f t="shared" si="4"/>
        <v>42</v>
      </c>
      <c r="S21" s="13">
        <f t="shared" si="7"/>
        <v>79</v>
      </c>
      <c r="T21" s="11">
        <f t="shared" si="5"/>
        <v>65</v>
      </c>
      <c r="U21" s="12">
        <f t="shared" si="6"/>
        <v>83</v>
      </c>
      <c r="V21" s="13">
        <f t="shared" si="6"/>
        <v>148</v>
      </c>
    </row>
    <row r="22" spans="1:22" ht="12.75">
      <c r="A22" s="4" t="s">
        <v>237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89">
        <v>0</v>
      </c>
      <c r="N22" s="96">
        <v>0</v>
      </c>
      <c r="O22" s="89">
        <v>6</v>
      </c>
      <c r="P22" s="96">
        <v>3</v>
      </c>
      <c r="Q22" s="11">
        <f t="shared" si="3"/>
        <v>6</v>
      </c>
      <c r="R22" s="12">
        <f t="shared" si="4"/>
        <v>3</v>
      </c>
      <c r="S22" s="13">
        <f t="shared" si="7"/>
        <v>9</v>
      </c>
      <c r="T22" s="11">
        <f t="shared" si="5"/>
        <v>6</v>
      </c>
      <c r="U22" s="12">
        <f t="shared" si="6"/>
        <v>3</v>
      </c>
      <c r="V22" s="13">
        <f t="shared" si="6"/>
        <v>9</v>
      </c>
    </row>
    <row r="23" spans="1:22" ht="12.75">
      <c r="A23" s="4" t="s">
        <v>238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38</v>
      </c>
      <c r="J23" s="12">
        <v>96</v>
      </c>
      <c r="K23" s="11">
        <v>30</v>
      </c>
      <c r="L23" s="12">
        <v>93</v>
      </c>
      <c r="M23" s="89">
        <v>0</v>
      </c>
      <c r="N23" s="96">
        <v>0</v>
      </c>
      <c r="O23" s="89">
        <v>0</v>
      </c>
      <c r="P23" s="96">
        <v>0</v>
      </c>
      <c r="Q23" s="11">
        <f t="shared" si="3"/>
        <v>68</v>
      </c>
      <c r="R23" s="12">
        <f t="shared" si="4"/>
        <v>189</v>
      </c>
      <c r="S23" s="13">
        <f t="shared" si="7"/>
        <v>257</v>
      </c>
      <c r="T23" s="11">
        <f t="shared" si="5"/>
        <v>68</v>
      </c>
      <c r="U23" s="12">
        <f t="shared" si="6"/>
        <v>189</v>
      </c>
      <c r="V23" s="13">
        <f t="shared" si="6"/>
        <v>257</v>
      </c>
    </row>
    <row r="24" spans="1:22" ht="12.75">
      <c r="A24" s="4" t="s">
        <v>239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39</v>
      </c>
      <c r="J24" s="12">
        <v>100</v>
      </c>
      <c r="K24" s="11">
        <v>35</v>
      </c>
      <c r="L24" s="12">
        <v>105</v>
      </c>
      <c r="M24" s="89">
        <v>0</v>
      </c>
      <c r="N24" s="96">
        <v>0</v>
      </c>
      <c r="O24" s="89">
        <v>0</v>
      </c>
      <c r="P24" s="96">
        <v>0</v>
      </c>
      <c r="Q24" s="11">
        <f t="shared" si="3"/>
        <v>74</v>
      </c>
      <c r="R24" s="12">
        <f t="shared" si="4"/>
        <v>205</v>
      </c>
      <c r="S24" s="13">
        <f t="shared" si="7"/>
        <v>279</v>
      </c>
      <c r="T24" s="11">
        <f t="shared" si="5"/>
        <v>74</v>
      </c>
      <c r="U24" s="12">
        <f t="shared" si="6"/>
        <v>205</v>
      </c>
      <c r="V24" s="13">
        <f t="shared" si="6"/>
        <v>279</v>
      </c>
    </row>
    <row r="25" spans="1:22" ht="12.75">
      <c r="A25" s="4" t="s">
        <v>240</v>
      </c>
      <c r="B25" s="11">
        <v>28</v>
      </c>
      <c r="C25" s="12">
        <v>51</v>
      </c>
      <c r="D25" s="11">
        <v>17</v>
      </c>
      <c r="E25" s="12">
        <v>52</v>
      </c>
      <c r="F25" s="11">
        <f t="shared" si="0"/>
        <v>45</v>
      </c>
      <c r="G25" s="12">
        <f t="shared" si="1"/>
        <v>103</v>
      </c>
      <c r="H25" s="13">
        <f t="shared" si="2"/>
        <v>148</v>
      </c>
      <c r="I25" s="11">
        <v>13</v>
      </c>
      <c r="J25" s="12">
        <v>45</v>
      </c>
      <c r="K25" s="11">
        <v>11</v>
      </c>
      <c r="L25" s="12">
        <v>32</v>
      </c>
      <c r="M25" s="89">
        <v>0</v>
      </c>
      <c r="N25" s="96">
        <v>0</v>
      </c>
      <c r="O25" s="89">
        <v>0</v>
      </c>
      <c r="P25" s="96">
        <v>0</v>
      </c>
      <c r="Q25" s="11">
        <f t="shared" si="3"/>
        <v>24</v>
      </c>
      <c r="R25" s="12">
        <f t="shared" si="4"/>
        <v>77</v>
      </c>
      <c r="S25" s="13">
        <f t="shared" si="7"/>
        <v>101</v>
      </c>
      <c r="T25" s="11">
        <f t="shared" si="5"/>
        <v>69</v>
      </c>
      <c r="U25" s="12">
        <f t="shared" si="6"/>
        <v>180</v>
      </c>
      <c r="V25" s="13">
        <f t="shared" si="6"/>
        <v>249</v>
      </c>
    </row>
    <row r="26" spans="1:22" s="21" customFormat="1" ht="12.75">
      <c r="A26" s="16" t="s">
        <v>27</v>
      </c>
      <c r="B26" s="17">
        <f>SUM(B10:B25)</f>
        <v>197</v>
      </c>
      <c r="C26" s="18">
        <f aca="true" t="shared" si="8" ref="C26:V26">SUM(C10:C25)</f>
        <v>407</v>
      </c>
      <c r="D26" s="17">
        <f t="shared" si="8"/>
        <v>221</v>
      </c>
      <c r="E26" s="18">
        <f t="shared" si="8"/>
        <v>440</v>
      </c>
      <c r="F26" s="17">
        <f t="shared" si="8"/>
        <v>418</v>
      </c>
      <c r="G26" s="18">
        <f t="shared" si="8"/>
        <v>847</v>
      </c>
      <c r="H26" s="18">
        <f t="shared" si="8"/>
        <v>1265</v>
      </c>
      <c r="I26" s="17">
        <f t="shared" si="8"/>
        <v>270</v>
      </c>
      <c r="J26" s="18">
        <f t="shared" si="8"/>
        <v>540</v>
      </c>
      <c r="K26" s="17">
        <f t="shared" si="8"/>
        <v>250</v>
      </c>
      <c r="L26" s="18">
        <f t="shared" si="8"/>
        <v>510</v>
      </c>
      <c r="M26" s="94">
        <f t="shared" si="8"/>
        <v>2</v>
      </c>
      <c r="N26" s="102">
        <f t="shared" si="8"/>
        <v>2</v>
      </c>
      <c r="O26" s="94">
        <f t="shared" si="8"/>
        <v>20</v>
      </c>
      <c r="P26" s="95">
        <f t="shared" si="8"/>
        <v>15</v>
      </c>
      <c r="Q26" s="17">
        <f t="shared" si="8"/>
        <v>542</v>
      </c>
      <c r="R26" s="18">
        <f t="shared" si="8"/>
        <v>1067</v>
      </c>
      <c r="S26" s="18">
        <f t="shared" si="7"/>
        <v>1609</v>
      </c>
      <c r="T26" s="17">
        <f t="shared" si="8"/>
        <v>960</v>
      </c>
      <c r="U26" s="18">
        <f t="shared" si="8"/>
        <v>1914</v>
      </c>
      <c r="V26" s="18">
        <f t="shared" si="8"/>
        <v>2874</v>
      </c>
    </row>
    <row r="42" spans="8:15" ht="12.75">
      <c r="H42" s="93"/>
      <c r="I42" s="93"/>
      <c r="J42" s="93"/>
      <c r="K42" s="93"/>
      <c r="L42" s="93"/>
      <c r="M42" s="93"/>
      <c r="N42" s="93"/>
      <c r="O42" s="93"/>
    </row>
    <row r="43" spans="8:15" ht="12.75">
      <c r="H43" s="93"/>
      <c r="I43" s="93"/>
      <c r="J43" s="93"/>
      <c r="K43" s="93"/>
      <c r="L43" s="93"/>
      <c r="M43" s="93"/>
      <c r="N43" s="93"/>
      <c r="O43" s="93"/>
    </row>
    <row r="44" spans="11:14" ht="12.75">
      <c r="K44" s="93"/>
      <c r="L44" s="93"/>
      <c r="M44" s="93"/>
      <c r="N44" s="93"/>
    </row>
    <row r="45" spans="8:14" ht="12.75">
      <c r="H45" s="93"/>
      <c r="I45" s="93"/>
      <c r="J45" s="93"/>
      <c r="M45" s="93"/>
      <c r="N45" s="93"/>
    </row>
    <row r="46" spans="8:12" ht="12.75">
      <c r="H46" s="93"/>
      <c r="I46" s="93"/>
      <c r="J46" s="93"/>
      <c r="K46" s="93"/>
      <c r="L46" s="93"/>
    </row>
    <row r="47" spans="11:14" ht="12.75">
      <c r="K47" s="93"/>
      <c r="L47" s="93"/>
      <c r="M47" s="93"/>
      <c r="N47" s="93"/>
    </row>
    <row r="48" spans="8:12" ht="12.75">
      <c r="H48" s="93"/>
      <c r="I48" s="93"/>
      <c r="J48" s="93"/>
      <c r="K48" s="93"/>
      <c r="L48" s="93"/>
    </row>
    <row r="49" spans="11:14" ht="12.75">
      <c r="K49" s="93"/>
      <c r="L49" s="93"/>
      <c r="M49" s="93"/>
      <c r="N49" s="93"/>
    </row>
    <row r="50" spans="8:12" ht="12.75">
      <c r="H50" s="93"/>
      <c r="I50" s="93"/>
      <c r="J50" s="93"/>
      <c r="K50" s="93"/>
      <c r="L50" s="93"/>
    </row>
    <row r="51" spans="11:14" ht="12.75">
      <c r="K51" s="93"/>
      <c r="L51" s="93"/>
      <c r="M51" s="93"/>
      <c r="N51" s="93"/>
    </row>
    <row r="52" spans="11:14" ht="12.75">
      <c r="K52" s="93"/>
      <c r="L52" s="93"/>
      <c r="M52" s="93"/>
      <c r="N52" s="93"/>
    </row>
    <row r="53" spans="11:14" ht="12.75">
      <c r="K53" s="93"/>
      <c r="L53" s="93"/>
      <c r="M53" s="93"/>
      <c r="N53" s="93"/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220"/>
  <sheetViews>
    <sheetView zoomScalePageLayoutView="0" workbookViewId="0" topLeftCell="A1">
      <selection activeCell="A117" sqref="A117"/>
    </sheetView>
  </sheetViews>
  <sheetFormatPr defaultColWidth="9.140625" defaultRowHeight="12.75"/>
  <cols>
    <col min="1" max="1" width="38.140625" style="4" customWidth="1"/>
    <col min="2" max="7" width="7.7109375" style="0" customWidth="1"/>
    <col min="8" max="8" width="7.7109375" style="4" customWidth="1"/>
    <col min="9" max="14" width="7.7109375" style="0" customWidth="1"/>
    <col min="15" max="17" width="7.7109375" style="4" customWidth="1"/>
    <col min="18" max="19" width="7.7109375" style="0" customWidth="1"/>
    <col min="20" max="20" width="7.7109375" style="4" customWidth="1"/>
    <col min="21" max="26" width="7.7109375" style="0" customWidth="1"/>
    <col min="27" max="28" width="4.00390625" style="0" customWidth="1"/>
    <col min="29" max="29" width="7.57421875" style="0" customWidth="1"/>
    <col min="30" max="30" width="17.00390625" style="0" customWidth="1"/>
    <col min="31" max="32" width="6.8515625" style="0" customWidth="1"/>
    <col min="33" max="33" width="7.57421875" style="0" customWidth="1"/>
    <col min="34" max="34" width="12.421875" style="0" customWidth="1"/>
    <col min="35" max="36" width="7.57421875" style="0" customWidth="1"/>
    <col min="37" max="37" width="9.28125" style="0" customWidth="1"/>
    <col min="38" max="38" width="9.57421875" style="0" customWidth="1"/>
    <col min="39" max="39" width="16.00390625" style="0" customWidth="1"/>
    <col min="40" max="41" width="10.5742187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>
      <c r="A6" s="34"/>
    </row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117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241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12</v>
      </c>
      <c r="N10" s="10">
        <v>29</v>
      </c>
      <c r="O10" s="69">
        <f aca="true" t="shared" si="3" ref="O10:O41">SUM(M10,K10,I10)</f>
        <v>12</v>
      </c>
      <c r="P10" s="70">
        <f aca="true" t="shared" si="4" ref="P10:P41">SUM(N10,L10,J10)</f>
        <v>29</v>
      </c>
      <c r="Q10" s="70">
        <f aca="true" t="shared" si="5" ref="Q10:Q41">SUM(O10:P10)</f>
        <v>41</v>
      </c>
      <c r="R10" s="69">
        <f aca="true" t="shared" si="6" ref="R10:R41">SUM(O10,F10)</f>
        <v>12</v>
      </c>
      <c r="S10" s="70">
        <f aca="true" t="shared" si="7" ref="S10:T73">SUM(P10,G10)</f>
        <v>29</v>
      </c>
      <c r="T10" s="70">
        <f t="shared" si="7"/>
        <v>41</v>
      </c>
    </row>
    <row r="11" spans="1:20" ht="12.75">
      <c r="A11" s="4" t="s">
        <v>242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  <c r="I11" s="11">
        <v>0</v>
      </c>
      <c r="J11" s="13">
        <v>0</v>
      </c>
      <c r="K11" s="11">
        <v>0</v>
      </c>
      <c r="L11" s="13">
        <v>0</v>
      </c>
      <c r="M11" s="11">
        <v>8</v>
      </c>
      <c r="N11" s="13">
        <v>1</v>
      </c>
      <c r="O11" s="36">
        <f t="shared" si="3"/>
        <v>8</v>
      </c>
      <c r="P11" s="37">
        <f t="shared" si="4"/>
        <v>1</v>
      </c>
      <c r="Q11" s="37">
        <f t="shared" si="5"/>
        <v>9</v>
      </c>
      <c r="R11" s="36">
        <f t="shared" si="6"/>
        <v>8</v>
      </c>
      <c r="S11" s="37">
        <f t="shared" si="7"/>
        <v>1</v>
      </c>
      <c r="T11" s="37">
        <f t="shared" si="7"/>
        <v>9</v>
      </c>
    </row>
    <row r="12" spans="1:20" ht="12.75">
      <c r="A12" s="4" t="s">
        <v>243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28</v>
      </c>
      <c r="N12" s="13">
        <v>0</v>
      </c>
      <c r="O12" s="36">
        <f t="shared" si="3"/>
        <v>28</v>
      </c>
      <c r="P12" s="37">
        <f t="shared" si="4"/>
        <v>0</v>
      </c>
      <c r="Q12" s="37">
        <f t="shared" si="5"/>
        <v>28</v>
      </c>
      <c r="R12" s="36">
        <f t="shared" si="6"/>
        <v>28</v>
      </c>
      <c r="S12" s="37">
        <f t="shared" si="7"/>
        <v>0</v>
      </c>
      <c r="T12" s="37">
        <f t="shared" si="7"/>
        <v>28</v>
      </c>
    </row>
    <row r="13" spans="1:20" ht="12.75">
      <c r="A13" s="4" t="s">
        <v>245</v>
      </c>
      <c r="B13" s="11">
        <v>0</v>
      </c>
      <c r="C13" s="13">
        <v>0</v>
      </c>
      <c r="D13" s="11">
        <v>0</v>
      </c>
      <c r="E13" s="13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  <c r="I13" s="11">
        <v>0</v>
      </c>
      <c r="J13" s="13">
        <v>0</v>
      </c>
      <c r="K13" s="11">
        <v>0</v>
      </c>
      <c r="L13" s="13">
        <v>0</v>
      </c>
      <c r="M13" s="11">
        <v>12</v>
      </c>
      <c r="N13" s="13">
        <v>54</v>
      </c>
      <c r="O13" s="36">
        <f t="shared" si="3"/>
        <v>12</v>
      </c>
      <c r="P13" s="37">
        <f t="shared" si="4"/>
        <v>54</v>
      </c>
      <c r="Q13" s="37">
        <f t="shared" si="5"/>
        <v>66</v>
      </c>
      <c r="R13" s="36">
        <f t="shared" si="6"/>
        <v>12</v>
      </c>
      <c r="S13" s="37">
        <f t="shared" si="7"/>
        <v>54</v>
      </c>
      <c r="T13" s="37">
        <f t="shared" si="7"/>
        <v>66</v>
      </c>
    </row>
    <row r="14" spans="1:20" ht="12.75">
      <c r="A14" s="4" t="s">
        <v>246</v>
      </c>
      <c r="B14" s="11">
        <v>0</v>
      </c>
      <c r="C14" s="13">
        <v>0</v>
      </c>
      <c r="D14" s="11">
        <v>0</v>
      </c>
      <c r="E14" s="13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  <c r="I14" s="11">
        <v>0</v>
      </c>
      <c r="J14" s="13">
        <v>0</v>
      </c>
      <c r="K14" s="11">
        <v>0</v>
      </c>
      <c r="L14" s="13">
        <v>0</v>
      </c>
      <c r="M14" s="11">
        <v>5</v>
      </c>
      <c r="N14" s="13">
        <v>0</v>
      </c>
      <c r="O14" s="36">
        <f t="shared" si="3"/>
        <v>5</v>
      </c>
      <c r="P14" s="37">
        <f t="shared" si="4"/>
        <v>0</v>
      </c>
      <c r="Q14" s="37">
        <f t="shared" si="5"/>
        <v>5</v>
      </c>
      <c r="R14" s="36">
        <f t="shared" si="6"/>
        <v>5</v>
      </c>
      <c r="S14" s="37">
        <f t="shared" si="7"/>
        <v>0</v>
      </c>
      <c r="T14" s="37">
        <f t="shared" si="7"/>
        <v>5</v>
      </c>
    </row>
    <row r="15" spans="1:20" ht="12.75">
      <c r="A15" s="4" t="s">
        <v>248</v>
      </c>
      <c r="B15" s="11">
        <v>0</v>
      </c>
      <c r="C15" s="13">
        <v>0</v>
      </c>
      <c r="D15" s="11">
        <v>0</v>
      </c>
      <c r="E15" s="13">
        <v>0</v>
      </c>
      <c r="F15" s="36">
        <f t="shared" si="0"/>
        <v>0</v>
      </c>
      <c r="G15" s="37">
        <f t="shared" si="1"/>
        <v>0</v>
      </c>
      <c r="H15" s="37">
        <f t="shared" si="2"/>
        <v>0</v>
      </c>
      <c r="I15" s="11">
        <v>283</v>
      </c>
      <c r="J15" s="13">
        <v>1</v>
      </c>
      <c r="K15" s="11">
        <v>224</v>
      </c>
      <c r="L15" s="13">
        <v>1</v>
      </c>
      <c r="M15" s="11">
        <v>0</v>
      </c>
      <c r="N15" s="13">
        <v>0</v>
      </c>
      <c r="O15" s="36">
        <f t="shared" si="3"/>
        <v>507</v>
      </c>
      <c r="P15" s="37">
        <f t="shared" si="4"/>
        <v>2</v>
      </c>
      <c r="Q15" s="37">
        <f t="shared" si="5"/>
        <v>509</v>
      </c>
      <c r="R15" s="36">
        <f t="shared" si="6"/>
        <v>507</v>
      </c>
      <c r="S15" s="37">
        <f t="shared" si="7"/>
        <v>2</v>
      </c>
      <c r="T15" s="37">
        <f t="shared" si="7"/>
        <v>509</v>
      </c>
    </row>
    <row r="16" spans="1:20" ht="12.75">
      <c r="A16" s="4" t="s">
        <v>249</v>
      </c>
      <c r="B16" s="11">
        <v>0</v>
      </c>
      <c r="C16" s="13">
        <v>0</v>
      </c>
      <c r="D16" s="11">
        <v>0</v>
      </c>
      <c r="E16" s="13">
        <v>0</v>
      </c>
      <c r="F16" s="36">
        <f t="shared" si="0"/>
        <v>0</v>
      </c>
      <c r="G16" s="37">
        <f t="shared" si="1"/>
        <v>0</v>
      </c>
      <c r="H16" s="37">
        <f t="shared" si="2"/>
        <v>0</v>
      </c>
      <c r="I16" s="11">
        <v>0</v>
      </c>
      <c r="J16" s="13">
        <v>0</v>
      </c>
      <c r="K16" s="11">
        <v>0</v>
      </c>
      <c r="L16" s="13">
        <v>0</v>
      </c>
      <c r="M16" s="11">
        <v>3</v>
      </c>
      <c r="N16" s="13">
        <v>1</v>
      </c>
      <c r="O16" s="36">
        <f t="shared" si="3"/>
        <v>3</v>
      </c>
      <c r="P16" s="37">
        <f t="shared" si="4"/>
        <v>1</v>
      </c>
      <c r="Q16" s="37">
        <f t="shared" si="5"/>
        <v>4</v>
      </c>
      <c r="R16" s="36">
        <f t="shared" si="6"/>
        <v>3</v>
      </c>
      <c r="S16" s="37">
        <f t="shared" si="7"/>
        <v>1</v>
      </c>
      <c r="T16" s="37">
        <f t="shared" si="7"/>
        <v>4</v>
      </c>
    </row>
    <row r="17" spans="1:20" ht="12.75">
      <c r="A17" s="4" t="s">
        <v>250</v>
      </c>
      <c r="B17" s="11">
        <v>0</v>
      </c>
      <c r="C17" s="13">
        <v>319</v>
      </c>
      <c r="D17" s="11">
        <v>0</v>
      </c>
      <c r="E17" s="13">
        <v>311</v>
      </c>
      <c r="F17" s="36">
        <f t="shared" si="0"/>
        <v>0</v>
      </c>
      <c r="G17" s="37">
        <f t="shared" si="1"/>
        <v>630</v>
      </c>
      <c r="H17" s="37">
        <f t="shared" si="2"/>
        <v>630</v>
      </c>
      <c r="I17" s="11">
        <v>0</v>
      </c>
      <c r="J17" s="13">
        <v>0</v>
      </c>
      <c r="K17" s="11">
        <v>0</v>
      </c>
      <c r="L17" s="13">
        <v>0</v>
      </c>
      <c r="M17" s="11">
        <v>0</v>
      </c>
      <c r="N17" s="13">
        <v>0</v>
      </c>
      <c r="O17" s="36">
        <f t="shared" si="3"/>
        <v>0</v>
      </c>
      <c r="P17" s="37">
        <f t="shared" si="4"/>
        <v>0</v>
      </c>
      <c r="Q17" s="37">
        <f t="shared" si="5"/>
        <v>0</v>
      </c>
      <c r="R17" s="36">
        <f t="shared" si="6"/>
        <v>0</v>
      </c>
      <c r="S17" s="37">
        <f t="shared" si="7"/>
        <v>630</v>
      </c>
      <c r="T17" s="37">
        <f t="shared" si="7"/>
        <v>630</v>
      </c>
    </row>
    <row r="18" spans="1:20" ht="12.75">
      <c r="A18" s="4" t="s">
        <v>251</v>
      </c>
      <c r="B18" s="11">
        <v>94</v>
      </c>
      <c r="C18" s="13">
        <v>46</v>
      </c>
      <c r="D18" s="11">
        <v>98</v>
      </c>
      <c r="E18" s="13">
        <v>63</v>
      </c>
      <c r="F18" s="36">
        <f t="shared" si="0"/>
        <v>192</v>
      </c>
      <c r="G18" s="37">
        <f t="shared" si="1"/>
        <v>109</v>
      </c>
      <c r="H18" s="37">
        <f t="shared" si="2"/>
        <v>301</v>
      </c>
      <c r="I18" s="11">
        <v>86</v>
      </c>
      <c r="J18" s="13">
        <v>60</v>
      </c>
      <c r="K18" s="11">
        <v>92</v>
      </c>
      <c r="L18" s="13">
        <v>52</v>
      </c>
      <c r="M18" s="11">
        <v>0</v>
      </c>
      <c r="N18" s="13">
        <v>0</v>
      </c>
      <c r="O18" s="36">
        <f t="shared" si="3"/>
        <v>178</v>
      </c>
      <c r="P18" s="37">
        <f t="shared" si="4"/>
        <v>112</v>
      </c>
      <c r="Q18" s="37">
        <f t="shared" si="5"/>
        <v>290</v>
      </c>
      <c r="R18" s="36">
        <f t="shared" si="6"/>
        <v>370</v>
      </c>
      <c r="S18" s="37">
        <f t="shared" si="7"/>
        <v>221</v>
      </c>
      <c r="T18" s="37">
        <f t="shared" si="7"/>
        <v>591</v>
      </c>
    </row>
    <row r="19" spans="1:20" ht="12.75">
      <c r="A19" s="4" t="s">
        <v>252</v>
      </c>
      <c r="B19" s="11">
        <v>0</v>
      </c>
      <c r="C19" s="13">
        <v>0</v>
      </c>
      <c r="D19" s="11">
        <v>0</v>
      </c>
      <c r="E19" s="13">
        <v>0</v>
      </c>
      <c r="F19" s="36">
        <f t="shared" si="0"/>
        <v>0</v>
      </c>
      <c r="G19" s="37">
        <f t="shared" si="1"/>
        <v>0</v>
      </c>
      <c r="H19" s="37">
        <f t="shared" si="2"/>
        <v>0</v>
      </c>
      <c r="I19" s="11">
        <v>437</v>
      </c>
      <c r="J19" s="13">
        <v>235</v>
      </c>
      <c r="K19" s="11">
        <v>389</v>
      </c>
      <c r="L19" s="13">
        <v>199</v>
      </c>
      <c r="M19" s="11">
        <v>0</v>
      </c>
      <c r="N19" s="13">
        <v>0</v>
      </c>
      <c r="O19" s="36">
        <f t="shared" si="3"/>
        <v>826</v>
      </c>
      <c r="P19" s="37">
        <f t="shared" si="4"/>
        <v>434</v>
      </c>
      <c r="Q19" s="37">
        <f t="shared" si="5"/>
        <v>1260</v>
      </c>
      <c r="R19" s="36">
        <f t="shared" si="6"/>
        <v>826</v>
      </c>
      <c r="S19" s="37">
        <f t="shared" si="7"/>
        <v>434</v>
      </c>
      <c r="T19" s="37">
        <f t="shared" si="7"/>
        <v>1260</v>
      </c>
    </row>
    <row r="20" spans="1:20" ht="12.75">
      <c r="A20" s="4" t="s">
        <v>253</v>
      </c>
      <c r="B20" s="11">
        <v>0</v>
      </c>
      <c r="C20" s="13">
        <v>0</v>
      </c>
      <c r="D20" s="11">
        <v>0</v>
      </c>
      <c r="E20" s="13">
        <v>0</v>
      </c>
      <c r="F20" s="36">
        <f t="shared" si="0"/>
        <v>0</v>
      </c>
      <c r="G20" s="37">
        <f t="shared" si="1"/>
        <v>0</v>
      </c>
      <c r="H20" s="37">
        <f t="shared" si="2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22</v>
      </c>
      <c r="N20" s="13">
        <v>2</v>
      </c>
      <c r="O20" s="36">
        <f t="shared" si="3"/>
        <v>22</v>
      </c>
      <c r="P20" s="37">
        <f t="shared" si="4"/>
        <v>2</v>
      </c>
      <c r="Q20" s="37">
        <f t="shared" si="5"/>
        <v>24</v>
      </c>
      <c r="R20" s="36">
        <f t="shared" si="6"/>
        <v>22</v>
      </c>
      <c r="S20" s="37">
        <f t="shared" si="7"/>
        <v>2</v>
      </c>
      <c r="T20" s="37">
        <f t="shared" si="7"/>
        <v>24</v>
      </c>
    </row>
    <row r="21" spans="1:20" ht="12.75">
      <c r="A21" s="4" t="s">
        <v>254</v>
      </c>
      <c r="B21" s="11">
        <v>104</v>
      </c>
      <c r="C21" s="13">
        <v>5</v>
      </c>
      <c r="D21" s="11">
        <v>97</v>
      </c>
      <c r="E21" s="13">
        <v>7</v>
      </c>
      <c r="F21" s="36">
        <f t="shared" si="0"/>
        <v>201</v>
      </c>
      <c r="G21" s="37">
        <f t="shared" si="1"/>
        <v>12</v>
      </c>
      <c r="H21" s="37">
        <f t="shared" si="2"/>
        <v>213</v>
      </c>
      <c r="I21" s="11">
        <v>96</v>
      </c>
      <c r="J21" s="13">
        <v>7</v>
      </c>
      <c r="K21" s="11">
        <v>86</v>
      </c>
      <c r="L21" s="13">
        <v>8</v>
      </c>
      <c r="M21" s="11">
        <v>0</v>
      </c>
      <c r="N21" s="13">
        <v>0</v>
      </c>
      <c r="O21" s="36">
        <f t="shared" si="3"/>
        <v>182</v>
      </c>
      <c r="P21" s="37">
        <f t="shared" si="4"/>
        <v>15</v>
      </c>
      <c r="Q21" s="37">
        <f t="shared" si="5"/>
        <v>197</v>
      </c>
      <c r="R21" s="36">
        <f t="shared" si="6"/>
        <v>383</v>
      </c>
      <c r="S21" s="37">
        <f t="shared" si="7"/>
        <v>27</v>
      </c>
      <c r="T21" s="37">
        <f t="shared" si="7"/>
        <v>410</v>
      </c>
    </row>
    <row r="22" spans="1:20" ht="12.75">
      <c r="A22" s="4" t="s">
        <v>255</v>
      </c>
      <c r="B22" s="11">
        <v>93</v>
      </c>
      <c r="C22" s="13">
        <v>1</v>
      </c>
      <c r="D22" s="11">
        <v>86</v>
      </c>
      <c r="E22" s="13">
        <v>1</v>
      </c>
      <c r="F22" s="36">
        <f t="shared" si="0"/>
        <v>179</v>
      </c>
      <c r="G22" s="37">
        <f t="shared" si="1"/>
        <v>2</v>
      </c>
      <c r="H22" s="37">
        <f t="shared" si="2"/>
        <v>181</v>
      </c>
      <c r="I22" s="11">
        <v>113</v>
      </c>
      <c r="J22" s="13">
        <v>0</v>
      </c>
      <c r="K22" s="11">
        <v>92</v>
      </c>
      <c r="L22" s="13">
        <v>2</v>
      </c>
      <c r="M22" s="11">
        <v>0</v>
      </c>
      <c r="N22" s="13">
        <v>0</v>
      </c>
      <c r="O22" s="36">
        <f t="shared" si="3"/>
        <v>205</v>
      </c>
      <c r="P22" s="37">
        <f t="shared" si="4"/>
        <v>2</v>
      </c>
      <c r="Q22" s="37">
        <f t="shared" si="5"/>
        <v>207</v>
      </c>
      <c r="R22" s="36">
        <f t="shared" si="6"/>
        <v>384</v>
      </c>
      <c r="S22" s="37">
        <f t="shared" si="7"/>
        <v>4</v>
      </c>
      <c r="T22" s="37">
        <f t="shared" si="7"/>
        <v>388</v>
      </c>
    </row>
    <row r="23" spans="1:20" ht="12.75">
      <c r="A23" s="4" t="s">
        <v>256</v>
      </c>
      <c r="B23" s="11">
        <v>35</v>
      </c>
      <c r="C23" s="13">
        <v>17</v>
      </c>
      <c r="D23" s="11">
        <v>32</v>
      </c>
      <c r="E23" s="13">
        <v>20</v>
      </c>
      <c r="F23" s="36">
        <f t="shared" si="0"/>
        <v>67</v>
      </c>
      <c r="G23" s="37">
        <f t="shared" si="1"/>
        <v>37</v>
      </c>
      <c r="H23" s="37">
        <f t="shared" si="2"/>
        <v>104</v>
      </c>
      <c r="I23" s="11">
        <v>25</v>
      </c>
      <c r="J23" s="13">
        <v>24</v>
      </c>
      <c r="K23" s="11">
        <v>24</v>
      </c>
      <c r="L23" s="13">
        <v>18</v>
      </c>
      <c r="M23" s="11">
        <v>0</v>
      </c>
      <c r="N23" s="13">
        <v>0</v>
      </c>
      <c r="O23" s="36">
        <f t="shared" si="3"/>
        <v>49</v>
      </c>
      <c r="P23" s="37">
        <f t="shared" si="4"/>
        <v>42</v>
      </c>
      <c r="Q23" s="37">
        <f t="shared" si="5"/>
        <v>91</v>
      </c>
      <c r="R23" s="36">
        <f t="shared" si="6"/>
        <v>116</v>
      </c>
      <c r="S23" s="37">
        <f t="shared" si="7"/>
        <v>79</v>
      </c>
      <c r="T23" s="37">
        <f t="shared" si="7"/>
        <v>195</v>
      </c>
    </row>
    <row r="24" spans="1:20" ht="12.75">
      <c r="A24" s="4" t="s">
        <v>14</v>
      </c>
      <c r="B24" s="11">
        <v>0</v>
      </c>
      <c r="C24" s="13">
        <v>0</v>
      </c>
      <c r="D24" s="11">
        <v>0</v>
      </c>
      <c r="E24" s="13">
        <v>0</v>
      </c>
      <c r="F24" s="36">
        <f t="shared" si="0"/>
        <v>0</v>
      </c>
      <c r="G24" s="37">
        <f t="shared" si="1"/>
        <v>0</v>
      </c>
      <c r="H24" s="37">
        <f t="shared" si="2"/>
        <v>0</v>
      </c>
      <c r="I24" s="11">
        <v>159</v>
      </c>
      <c r="J24" s="13">
        <v>76</v>
      </c>
      <c r="K24" s="11">
        <v>176</v>
      </c>
      <c r="L24" s="13">
        <v>74</v>
      </c>
      <c r="M24" s="11">
        <v>0</v>
      </c>
      <c r="N24" s="13">
        <v>0</v>
      </c>
      <c r="O24" s="36">
        <f t="shared" si="3"/>
        <v>335</v>
      </c>
      <c r="P24" s="37">
        <f t="shared" si="4"/>
        <v>150</v>
      </c>
      <c r="Q24" s="37">
        <f t="shared" si="5"/>
        <v>485</v>
      </c>
      <c r="R24" s="36">
        <f t="shared" si="6"/>
        <v>335</v>
      </c>
      <c r="S24" s="37">
        <f t="shared" si="7"/>
        <v>150</v>
      </c>
      <c r="T24" s="37">
        <f t="shared" si="7"/>
        <v>485</v>
      </c>
    </row>
    <row r="25" spans="1:20" ht="12.75">
      <c r="A25" s="4" t="s">
        <v>257</v>
      </c>
      <c r="B25" s="11">
        <v>0</v>
      </c>
      <c r="C25" s="13">
        <v>0</v>
      </c>
      <c r="D25" s="11">
        <v>0</v>
      </c>
      <c r="E25" s="13">
        <v>0</v>
      </c>
      <c r="F25" s="36">
        <f t="shared" si="0"/>
        <v>0</v>
      </c>
      <c r="G25" s="37">
        <f t="shared" si="1"/>
        <v>0</v>
      </c>
      <c r="H25" s="37">
        <f t="shared" si="2"/>
        <v>0</v>
      </c>
      <c r="I25" s="11">
        <v>0</v>
      </c>
      <c r="J25" s="13">
        <v>0</v>
      </c>
      <c r="K25" s="11">
        <v>0</v>
      </c>
      <c r="L25" s="13">
        <v>0</v>
      </c>
      <c r="M25" s="11">
        <v>137</v>
      </c>
      <c r="N25" s="13">
        <v>4</v>
      </c>
      <c r="O25" s="36">
        <f t="shared" si="3"/>
        <v>137</v>
      </c>
      <c r="P25" s="37">
        <f t="shared" si="4"/>
        <v>4</v>
      </c>
      <c r="Q25" s="37">
        <f t="shared" si="5"/>
        <v>141</v>
      </c>
      <c r="R25" s="36">
        <f t="shared" si="6"/>
        <v>137</v>
      </c>
      <c r="S25" s="37">
        <f t="shared" si="7"/>
        <v>4</v>
      </c>
      <c r="T25" s="37">
        <f t="shared" si="7"/>
        <v>141</v>
      </c>
    </row>
    <row r="26" spans="1:20" ht="12.75">
      <c r="A26" s="4" t="s">
        <v>258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7</v>
      </c>
      <c r="N26" s="12">
        <v>1</v>
      </c>
      <c r="O26" s="11">
        <f t="shared" si="3"/>
        <v>7</v>
      </c>
      <c r="P26" s="13">
        <f t="shared" si="4"/>
        <v>1</v>
      </c>
      <c r="Q26" s="13">
        <f t="shared" si="5"/>
        <v>8</v>
      </c>
      <c r="R26" s="11">
        <f t="shared" si="6"/>
        <v>7</v>
      </c>
      <c r="S26" s="12">
        <f t="shared" si="7"/>
        <v>1</v>
      </c>
      <c r="T26" s="13">
        <f t="shared" si="7"/>
        <v>8</v>
      </c>
    </row>
    <row r="27" spans="1:20" ht="26.25">
      <c r="A27" s="122" t="s">
        <v>543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43</v>
      </c>
      <c r="N27" s="12">
        <v>0</v>
      </c>
      <c r="O27" s="11">
        <f t="shared" si="3"/>
        <v>43</v>
      </c>
      <c r="P27" s="13">
        <f t="shared" si="4"/>
        <v>0</v>
      </c>
      <c r="Q27" s="13">
        <f t="shared" si="5"/>
        <v>43</v>
      </c>
      <c r="R27" s="11">
        <f t="shared" si="6"/>
        <v>43</v>
      </c>
      <c r="S27" s="12">
        <f t="shared" si="7"/>
        <v>0</v>
      </c>
      <c r="T27" s="13">
        <f t="shared" si="7"/>
        <v>43</v>
      </c>
    </row>
    <row r="28" spans="1:20" ht="12.75">
      <c r="A28" s="122" t="s">
        <v>259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2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4</v>
      </c>
      <c r="N28" s="12">
        <v>3</v>
      </c>
      <c r="O28" s="11">
        <f t="shared" si="3"/>
        <v>4</v>
      </c>
      <c r="P28" s="13">
        <f t="shared" si="4"/>
        <v>3</v>
      </c>
      <c r="Q28" s="13">
        <f t="shared" si="5"/>
        <v>7</v>
      </c>
      <c r="R28" s="11">
        <f t="shared" si="6"/>
        <v>4</v>
      </c>
      <c r="S28" s="12">
        <f t="shared" si="7"/>
        <v>3</v>
      </c>
      <c r="T28" s="13">
        <f t="shared" si="7"/>
        <v>7</v>
      </c>
    </row>
    <row r="29" spans="1:20" ht="12.75">
      <c r="A29" s="4" t="s">
        <v>260</v>
      </c>
      <c r="B29" s="11">
        <v>6</v>
      </c>
      <c r="C29" s="12">
        <v>125</v>
      </c>
      <c r="D29" s="11">
        <v>10</v>
      </c>
      <c r="E29" s="12">
        <v>141</v>
      </c>
      <c r="F29" s="11">
        <f t="shared" si="0"/>
        <v>16</v>
      </c>
      <c r="G29" s="12">
        <f t="shared" si="1"/>
        <v>266</v>
      </c>
      <c r="H29" s="13">
        <f t="shared" si="2"/>
        <v>282</v>
      </c>
      <c r="I29" s="11">
        <v>5</v>
      </c>
      <c r="J29" s="12">
        <v>103</v>
      </c>
      <c r="K29" s="11">
        <v>3</v>
      </c>
      <c r="L29" s="12">
        <v>97</v>
      </c>
      <c r="M29" s="11">
        <v>0</v>
      </c>
      <c r="N29" s="12">
        <v>0</v>
      </c>
      <c r="O29" s="11">
        <f t="shared" si="3"/>
        <v>8</v>
      </c>
      <c r="P29" s="13">
        <f t="shared" si="4"/>
        <v>200</v>
      </c>
      <c r="Q29" s="13">
        <f t="shared" si="5"/>
        <v>208</v>
      </c>
      <c r="R29" s="11">
        <f t="shared" si="6"/>
        <v>24</v>
      </c>
      <c r="S29" s="12">
        <f t="shared" si="7"/>
        <v>466</v>
      </c>
      <c r="T29" s="13">
        <f t="shared" si="7"/>
        <v>490</v>
      </c>
    </row>
    <row r="30" spans="1:20" ht="12.75">
      <c r="A30" s="205" t="s">
        <v>261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3</v>
      </c>
      <c r="N30" s="12">
        <v>23</v>
      </c>
      <c r="O30" s="11">
        <f t="shared" si="3"/>
        <v>3</v>
      </c>
      <c r="P30" s="13">
        <f t="shared" si="4"/>
        <v>23</v>
      </c>
      <c r="Q30" s="13">
        <f t="shared" si="5"/>
        <v>26</v>
      </c>
      <c r="R30" s="11">
        <f t="shared" si="6"/>
        <v>3</v>
      </c>
      <c r="S30" s="12">
        <f t="shared" si="7"/>
        <v>23</v>
      </c>
      <c r="T30" s="13">
        <f t="shared" si="7"/>
        <v>26</v>
      </c>
    </row>
    <row r="31" spans="1:20" ht="12.75">
      <c r="A31" s="4" t="s">
        <v>262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6</v>
      </c>
      <c r="N31" s="12">
        <v>6</v>
      </c>
      <c r="O31" s="11">
        <f t="shared" si="3"/>
        <v>6</v>
      </c>
      <c r="P31" s="13">
        <f t="shared" si="4"/>
        <v>6</v>
      </c>
      <c r="Q31" s="13">
        <f t="shared" si="5"/>
        <v>12</v>
      </c>
      <c r="R31" s="11">
        <f t="shared" si="6"/>
        <v>6</v>
      </c>
      <c r="S31" s="12">
        <f t="shared" si="7"/>
        <v>6</v>
      </c>
      <c r="T31" s="13">
        <f t="shared" si="7"/>
        <v>12</v>
      </c>
    </row>
    <row r="32" spans="1:20" ht="12.75">
      <c r="A32" s="4" t="s">
        <v>541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85</v>
      </c>
      <c r="J32" s="12">
        <v>68</v>
      </c>
      <c r="K32" s="11">
        <v>63</v>
      </c>
      <c r="L32" s="12">
        <v>71</v>
      </c>
      <c r="M32" s="11">
        <v>0</v>
      </c>
      <c r="N32" s="12">
        <v>0</v>
      </c>
      <c r="O32" s="11">
        <f t="shared" si="3"/>
        <v>148</v>
      </c>
      <c r="P32" s="13">
        <f t="shared" si="4"/>
        <v>139</v>
      </c>
      <c r="Q32" s="13">
        <f t="shared" si="5"/>
        <v>287</v>
      </c>
      <c r="R32" s="11">
        <f t="shared" si="6"/>
        <v>148</v>
      </c>
      <c r="S32" s="12">
        <f t="shared" si="7"/>
        <v>139</v>
      </c>
      <c r="T32" s="13">
        <f t="shared" si="7"/>
        <v>287</v>
      </c>
    </row>
    <row r="33" spans="1:20" ht="14.25" customHeight="1">
      <c r="A33" s="205" t="s">
        <v>263</v>
      </c>
      <c r="B33" s="11">
        <v>312</v>
      </c>
      <c r="C33" s="12">
        <v>2</v>
      </c>
      <c r="D33" s="11">
        <v>263</v>
      </c>
      <c r="E33" s="12">
        <v>3</v>
      </c>
      <c r="F33" s="11">
        <f t="shared" si="0"/>
        <v>575</v>
      </c>
      <c r="G33" s="12">
        <f t="shared" si="1"/>
        <v>5</v>
      </c>
      <c r="H33" s="13">
        <f t="shared" si="2"/>
        <v>580</v>
      </c>
      <c r="I33" s="11">
        <v>208</v>
      </c>
      <c r="J33" s="12">
        <v>2</v>
      </c>
      <c r="K33" s="11">
        <v>200</v>
      </c>
      <c r="L33" s="12">
        <v>1</v>
      </c>
      <c r="M33" s="11">
        <v>0</v>
      </c>
      <c r="N33" s="12">
        <v>0</v>
      </c>
      <c r="O33" s="11">
        <f t="shared" si="3"/>
        <v>408</v>
      </c>
      <c r="P33" s="13">
        <f t="shared" si="4"/>
        <v>3</v>
      </c>
      <c r="Q33" s="13">
        <f t="shared" si="5"/>
        <v>411</v>
      </c>
      <c r="R33" s="11">
        <f t="shared" si="6"/>
        <v>983</v>
      </c>
      <c r="S33" s="12">
        <f t="shared" si="7"/>
        <v>8</v>
      </c>
      <c r="T33" s="13">
        <f t="shared" si="7"/>
        <v>991</v>
      </c>
    </row>
    <row r="34" spans="1:20" ht="12.75">
      <c r="A34" s="4" t="s">
        <v>264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2">
        <f t="shared" si="1"/>
        <v>0</v>
      </c>
      <c r="H34" s="13">
        <f t="shared" si="2"/>
        <v>0</v>
      </c>
      <c r="I34" s="11">
        <v>612</v>
      </c>
      <c r="J34" s="12">
        <v>5</v>
      </c>
      <c r="K34" s="11">
        <v>569</v>
      </c>
      <c r="L34" s="12">
        <v>6</v>
      </c>
      <c r="M34" s="11">
        <v>0</v>
      </c>
      <c r="N34" s="12">
        <v>0</v>
      </c>
      <c r="O34" s="11">
        <f t="shared" si="3"/>
        <v>1181</v>
      </c>
      <c r="P34" s="13">
        <f t="shared" si="4"/>
        <v>11</v>
      </c>
      <c r="Q34" s="13">
        <f t="shared" si="5"/>
        <v>1192</v>
      </c>
      <c r="R34" s="11">
        <f t="shared" si="6"/>
        <v>1181</v>
      </c>
      <c r="S34" s="12">
        <f t="shared" si="7"/>
        <v>11</v>
      </c>
      <c r="T34" s="13">
        <f t="shared" si="7"/>
        <v>1192</v>
      </c>
    </row>
    <row r="35" spans="1:20" ht="12.75">
      <c r="A35" s="4" t="s">
        <v>265</v>
      </c>
      <c r="B35" s="11">
        <v>791</v>
      </c>
      <c r="C35" s="12">
        <v>9</v>
      </c>
      <c r="D35" s="11">
        <v>754</v>
      </c>
      <c r="E35" s="12">
        <v>7</v>
      </c>
      <c r="F35" s="11">
        <f t="shared" si="0"/>
        <v>1545</v>
      </c>
      <c r="G35" s="12">
        <f t="shared" si="1"/>
        <v>16</v>
      </c>
      <c r="H35" s="13">
        <f t="shared" si="2"/>
        <v>1561</v>
      </c>
      <c r="I35" s="11">
        <v>668</v>
      </c>
      <c r="J35" s="12">
        <v>9</v>
      </c>
      <c r="K35" s="11">
        <v>618</v>
      </c>
      <c r="L35" s="12">
        <v>11</v>
      </c>
      <c r="M35" s="11">
        <v>0</v>
      </c>
      <c r="N35" s="12">
        <v>0</v>
      </c>
      <c r="O35" s="11">
        <f t="shared" si="3"/>
        <v>1286</v>
      </c>
      <c r="P35" s="13">
        <f t="shared" si="4"/>
        <v>20</v>
      </c>
      <c r="Q35" s="13">
        <f t="shared" si="5"/>
        <v>1306</v>
      </c>
      <c r="R35" s="11">
        <f t="shared" si="6"/>
        <v>2831</v>
      </c>
      <c r="S35" s="12">
        <f t="shared" si="7"/>
        <v>36</v>
      </c>
      <c r="T35" s="13">
        <f t="shared" si="7"/>
        <v>2867</v>
      </c>
    </row>
    <row r="36" spans="1:20" ht="12.75">
      <c r="A36" s="4" t="s">
        <v>266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2">
        <f t="shared" si="1"/>
        <v>0</v>
      </c>
      <c r="H36" s="13">
        <f t="shared" si="2"/>
        <v>0</v>
      </c>
      <c r="I36" s="11">
        <v>9</v>
      </c>
      <c r="J36" s="12">
        <v>0</v>
      </c>
      <c r="K36" s="11">
        <v>9</v>
      </c>
      <c r="L36" s="12">
        <v>0</v>
      </c>
      <c r="M36" s="11">
        <v>0</v>
      </c>
      <c r="N36" s="12">
        <v>0</v>
      </c>
      <c r="O36" s="11">
        <f t="shared" si="3"/>
        <v>18</v>
      </c>
      <c r="P36" s="13">
        <f t="shared" si="4"/>
        <v>0</v>
      </c>
      <c r="Q36" s="13">
        <f t="shared" si="5"/>
        <v>18</v>
      </c>
      <c r="R36" s="11">
        <f t="shared" si="6"/>
        <v>18</v>
      </c>
      <c r="S36" s="12">
        <f t="shared" si="7"/>
        <v>0</v>
      </c>
      <c r="T36" s="13">
        <f t="shared" si="7"/>
        <v>18</v>
      </c>
    </row>
    <row r="37" spans="1:20" ht="12.75">
      <c r="A37" s="4" t="s">
        <v>267</v>
      </c>
      <c r="B37" s="11">
        <v>746</v>
      </c>
      <c r="C37" s="12">
        <v>3</v>
      </c>
      <c r="D37" s="11">
        <v>746</v>
      </c>
      <c r="E37" s="12">
        <v>7</v>
      </c>
      <c r="F37" s="11">
        <f t="shared" si="0"/>
        <v>1492</v>
      </c>
      <c r="G37" s="12">
        <f t="shared" si="1"/>
        <v>10</v>
      </c>
      <c r="H37" s="13">
        <f t="shared" si="2"/>
        <v>1502</v>
      </c>
      <c r="I37" s="11">
        <v>0</v>
      </c>
      <c r="J37" s="12">
        <v>0</v>
      </c>
      <c r="K37" s="11">
        <v>0</v>
      </c>
      <c r="L37" s="12">
        <v>0</v>
      </c>
      <c r="M37" s="11">
        <v>0</v>
      </c>
      <c r="N37" s="12">
        <v>0</v>
      </c>
      <c r="O37" s="11">
        <f t="shared" si="3"/>
        <v>0</v>
      </c>
      <c r="P37" s="13">
        <f t="shared" si="4"/>
        <v>0</v>
      </c>
      <c r="Q37" s="13">
        <f t="shared" si="5"/>
        <v>0</v>
      </c>
      <c r="R37" s="11">
        <f t="shared" si="6"/>
        <v>1492</v>
      </c>
      <c r="S37" s="12">
        <f t="shared" si="7"/>
        <v>10</v>
      </c>
      <c r="T37" s="13">
        <f t="shared" si="7"/>
        <v>1502</v>
      </c>
    </row>
    <row r="38" spans="1:20" ht="12.75">
      <c r="A38" s="4" t="s">
        <v>268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2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89</v>
      </c>
      <c r="O38" s="11">
        <f t="shared" si="3"/>
        <v>0</v>
      </c>
      <c r="P38" s="13">
        <f t="shared" si="4"/>
        <v>89</v>
      </c>
      <c r="Q38" s="13">
        <f t="shared" si="5"/>
        <v>89</v>
      </c>
      <c r="R38" s="11">
        <f t="shared" si="6"/>
        <v>0</v>
      </c>
      <c r="S38" s="12">
        <f t="shared" si="7"/>
        <v>89</v>
      </c>
      <c r="T38" s="13">
        <f t="shared" si="7"/>
        <v>89</v>
      </c>
    </row>
    <row r="39" spans="1:20" ht="12.75">
      <c r="A39" s="4" t="s">
        <v>269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2">
        <f t="shared" si="1"/>
        <v>0</v>
      </c>
      <c r="H39" s="13">
        <f t="shared" si="2"/>
        <v>0</v>
      </c>
      <c r="I39" s="11">
        <v>55</v>
      </c>
      <c r="J39" s="12">
        <v>110</v>
      </c>
      <c r="K39" s="11">
        <v>43</v>
      </c>
      <c r="L39" s="12">
        <v>95</v>
      </c>
      <c r="M39" s="11">
        <v>0</v>
      </c>
      <c r="N39" s="12">
        <v>0</v>
      </c>
      <c r="O39" s="11">
        <f t="shared" si="3"/>
        <v>98</v>
      </c>
      <c r="P39" s="13">
        <f t="shared" si="4"/>
        <v>205</v>
      </c>
      <c r="Q39" s="13">
        <f t="shared" si="5"/>
        <v>303</v>
      </c>
      <c r="R39" s="11">
        <f t="shared" si="6"/>
        <v>98</v>
      </c>
      <c r="S39" s="12">
        <f t="shared" si="7"/>
        <v>205</v>
      </c>
      <c r="T39" s="13">
        <f t="shared" si="7"/>
        <v>303</v>
      </c>
    </row>
    <row r="40" spans="1:20" ht="12.75">
      <c r="A40" s="4" t="s">
        <v>19</v>
      </c>
      <c r="B40" s="11">
        <v>4</v>
      </c>
      <c r="C40" s="12">
        <v>28</v>
      </c>
      <c r="D40" s="11">
        <v>11</v>
      </c>
      <c r="E40" s="12">
        <v>27</v>
      </c>
      <c r="F40" s="11">
        <f t="shared" si="0"/>
        <v>15</v>
      </c>
      <c r="G40" s="12">
        <f t="shared" si="1"/>
        <v>55</v>
      </c>
      <c r="H40" s="13">
        <f t="shared" si="2"/>
        <v>70</v>
      </c>
      <c r="I40" s="11">
        <v>11</v>
      </c>
      <c r="J40" s="12">
        <v>32</v>
      </c>
      <c r="K40" s="11">
        <v>16</v>
      </c>
      <c r="L40" s="12">
        <v>28</v>
      </c>
      <c r="M40" s="11">
        <v>0</v>
      </c>
      <c r="N40" s="12">
        <v>0</v>
      </c>
      <c r="O40" s="11">
        <f t="shared" si="3"/>
        <v>27</v>
      </c>
      <c r="P40" s="13">
        <f t="shared" si="4"/>
        <v>60</v>
      </c>
      <c r="Q40" s="13">
        <f t="shared" si="5"/>
        <v>87</v>
      </c>
      <c r="R40" s="11">
        <f t="shared" si="6"/>
        <v>42</v>
      </c>
      <c r="S40" s="12">
        <f t="shared" si="7"/>
        <v>115</v>
      </c>
      <c r="T40" s="13">
        <f t="shared" si="7"/>
        <v>157</v>
      </c>
    </row>
    <row r="41" spans="1:20" ht="26.25">
      <c r="A41" s="205" t="s">
        <v>545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2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10</v>
      </c>
      <c r="N41" s="12">
        <v>3</v>
      </c>
      <c r="O41" s="11">
        <f t="shared" si="3"/>
        <v>10</v>
      </c>
      <c r="P41" s="13">
        <f t="shared" si="4"/>
        <v>3</v>
      </c>
      <c r="Q41" s="13">
        <f t="shared" si="5"/>
        <v>13</v>
      </c>
      <c r="R41" s="11">
        <f t="shared" si="6"/>
        <v>10</v>
      </c>
      <c r="S41" s="12">
        <f t="shared" si="7"/>
        <v>3</v>
      </c>
      <c r="T41" s="13">
        <f t="shared" si="7"/>
        <v>13</v>
      </c>
    </row>
    <row r="42" spans="1:20" ht="12.75">
      <c r="A42" s="122" t="s">
        <v>270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73">SUM(B42,D42)</f>
        <v>0</v>
      </c>
      <c r="G42" s="12">
        <f aca="true" t="shared" si="9" ref="G42:G73">SUM(C42,E42)</f>
        <v>0</v>
      </c>
      <c r="H42" s="13">
        <f aca="true" t="shared" si="10" ref="H42:H73">SUM(F42:G42)</f>
        <v>0</v>
      </c>
      <c r="I42" s="11">
        <v>159</v>
      </c>
      <c r="J42" s="12">
        <v>955</v>
      </c>
      <c r="K42" s="11">
        <v>140</v>
      </c>
      <c r="L42" s="12">
        <v>847</v>
      </c>
      <c r="M42" s="11">
        <v>0</v>
      </c>
      <c r="N42" s="12">
        <v>0</v>
      </c>
      <c r="O42" s="11">
        <f aca="true" t="shared" si="11" ref="O42:O73">SUM(M42,K42,I42)</f>
        <v>299</v>
      </c>
      <c r="P42" s="13">
        <f aca="true" t="shared" si="12" ref="P42:P73">SUM(N42,L42,J42)</f>
        <v>1802</v>
      </c>
      <c r="Q42" s="13">
        <f aca="true" t="shared" si="13" ref="Q42:Q73">SUM(O42:P42)</f>
        <v>2101</v>
      </c>
      <c r="R42" s="11">
        <f aca="true" t="shared" si="14" ref="R42:R73">SUM(O42,F42)</f>
        <v>299</v>
      </c>
      <c r="S42" s="12">
        <f t="shared" si="7"/>
        <v>1802</v>
      </c>
      <c r="T42" s="13">
        <f t="shared" si="7"/>
        <v>2101</v>
      </c>
    </row>
    <row r="43" spans="1:20" ht="12.75">
      <c r="A43" s="4" t="s">
        <v>271</v>
      </c>
      <c r="B43" s="11">
        <v>24</v>
      </c>
      <c r="C43" s="12">
        <v>9</v>
      </c>
      <c r="D43" s="11">
        <v>29</v>
      </c>
      <c r="E43" s="12">
        <v>14</v>
      </c>
      <c r="F43" s="11">
        <f t="shared" si="8"/>
        <v>53</v>
      </c>
      <c r="G43" s="12">
        <f t="shared" si="9"/>
        <v>23</v>
      </c>
      <c r="H43" s="13">
        <f t="shared" si="10"/>
        <v>76</v>
      </c>
      <c r="I43" s="11">
        <v>28</v>
      </c>
      <c r="J43" s="12">
        <v>16</v>
      </c>
      <c r="K43" s="11">
        <v>14</v>
      </c>
      <c r="L43" s="12">
        <v>11</v>
      </c>
      <c r="M43" s="11">
        <v>0</v>
      </c>
      <c r="N43" s="12">
        <v>0</v>
      </c>
      <c r="O43" s="11">
        <f t="shared" si="11"/>
        <v>42</v>
      </c>
      <c r="P43" s="13">
        <f t="shared" si="12"/>
        <v>27</v>
      </c>
      <c r="Q43" s="13">
        <f t="shared" si="13"/>
        <v>69</v>
      </c>
      <c r="R43" s="11">
        <f t="shared" si="14"/>
        <v>95</v>
      </c>
      <c r="S43" s="12">
        <f t="shared" si="7"/>
        <v>50</v>
      </c>
      <c r="T43" s="13">
        <f t="shared" si="7"/>
        <v>145</v>
      </c>
    </row>
    <row r="44" spans="1:20" ht="12.75">
      <c r="A44" s="4" t="s">
        <v>272</v>
      </c>
      <c r="B44" s="11">
        <v>193</v>
      </c>
      <c r="C44" s="12">
        <v>36</v>
      </c>
      <c r="D44" s="11">
        <v>229</v>
      </c>
      <c r="E44" s="12">
        <v>53</v>
      </c>
      <c r="F44" s="11">
        <f t="shared" si="8"/>
        <v>422</v>
      </c>
      <c r="G44" s="12">
        <f t="shared" si="9"/>
        <v>89</v>
      </c>
      <c r="H44" s="13">
        <f t="shared" si="10"/>
        <v>511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0</v>
      </c>
      <c r="O44" s="11">
        <f t="shared" si="11"/>
        <v>0</v>
      </c>
      <c r="P44" s="13">
        <f t="shared" si="12"/>
        <v>0</v>
      </c>
      <c r="Q44" s="13">
        <f t="shared" si="13"/>
        <v>0</v>
      </c>
      <c r="R44" s="11">
        <f t="shared" si="14"/>
        <v>422</v>
      </c>
      <c r="S44" s="12">
        <f t="shared" si="7"/>
        <v>89</v>
      </c>
      <c r="T44" s="13">
        <f t="shared" si="7"/>
        <v>511</v>
      </c>
    </row>
    <row r="45" spans="1:20" ht="12.75">
      <c r="A45" s="122" t="s">
        <v>273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2">
        <f t="shared" si="9"/>
        <v>0</v>
      </c>
      <c r="H45" s="13">
        <f t="shared" si="10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1</v>
      </c>
      <c r="N45" s="12">
        <v>17</v>
      </c>
      <c r="O45" s="11">
        <f t="shared" si="11"/>
        <v>1</v>
      </c>
      <c r="P45" s="13">
        <f t="shared" si="12"/>
        <v>17</v>
      </c>
      <c r="Q45" s="13">
        <f t="shared" si="13"/>
        <v>18</v>
      </c>
      <c r="R45" s="11">
        <f t="shared" si="14"/>
        <v>1</v>
      </c>
      <c r="S45" s="12">
        <f t="shared" si="7"/>
        <v>17</v>
      </c>
      <c r="T45" s="13">
        <f t="shared" si="7"/>
        <v>18</v>
      </c>
    </row>
    <row r="46" spans="1:20" ht="12.75">
      <c r="A46" s="4" t="s">
        <v>15</v>
      </c>
      <c r="B46" s="11">
        <v>1382</v>
      </c>
      <c r="C46" s="12">
        <v>921</v>
      </c>
      <c r="D46" s="11">
        <v>1656</v>
      </c>
      <c r="E46" s="12">
        <v>1048</v>
      </c>
      <c r="F46" s="11">
        <f t="shared" si="8"/>
        <v>3038</v>
      </c>
      <c r="G46" s="12">
        <f t="shared" si="9"/>
        <v>1969</v>
      </c>
      <c r="H46" s="13">
        <f t="shared" si="10"/>
        <v>5007</v>
      </c>
      <c r="I46" s="11">
        <v>1305</v>
      </c>
      <c r="J46" s="12">
        <v>955</v>
      </c>
      <c r="K46" s="11">
        <v>1071</v>
      </c>
      <c r="L46" s="12">
        <v>921</v>
      </c>
      <c r="M46" s="11">
        <v>0</v>
      </c>
      <c r="N46" s="12">
        <v>0</v>
      </c>
      <c r="O46" s="11">
        <f t="shared" si="11"/>
        <v>2376</v>
      </c>
      <c r="P46" s="13">
        <f t="shared" si="12"/>
        <v>1876</v>
      </c>
      <c r="Q46" s="13">
        <f t="shared" si="13"/>
        <v>4252</v>
      </c>
      <c r="R46" s="11">
        <f t="shared" si="14"/>
        <v>5414</v>
      </c>
      <c r="S46" s="12">
        <f t="shared" si="7"/>
        <v>3845</v>
      </c>
      <c r="T46" s="13">
        <f t="shared" si="7"/>
        <v>9259</v>
      </c>
    </row>
    <row r="47" spans="1:20" ht="12.75">
      <c r="A47" s="122" t="s">
        <v>274</v>
      </c>
      <c r="B47" s="11">
        <v>282</v>
      </c>
      <c r="C47" s="12">
        <v>475</v>
      </c>
      <c r="D47" s="11">
        <v>339</v>
      </c>
      <c r="E47" s="12">
        <v>515</v>
      </c>
      <c r="F47" s="11">
        <f t="shared" si="8"/>
        <v>621</v>
      </c>
      <c r="G47" s="12">
        <f t="shared" si="9"/>
        <v>990</v>
      </c>
      <c r="H47" s="13">
        <f t="shared" si="10"/>
        <v>1611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0</v>
      </c>
      <c r="O47" s="11">
        <f t="shared" si="11"/>
        <v>0</v>
      </c>
      <c r="P47" s="13">
        <f t="shared" si="12"/>
        <v>0</v>
      </c>
      <c r="Q47" s="13">
        <f t="shared" si="13"/>
        <v>0</v>
      </c>
      <c r="R47" s="11">
        <f t="shared" si="14"/>
        <v>621</v>
      </c>
      <c r="S47" s="12">
        <f t="shared" si="7"/>
        <v>990</v>
      </c>
      <c r="T47" s="13">
        <f t="shared" si="7"/>
        <v>1611</v>
      </c>
    </row>
    <row r="48" spans="1:20" ht="12.75">
      <c r="A48" s="4" t="s">
        <v>276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2">
        <f t="shared" si="9"/>
        <v>0</v>
      </c>
      <c r="H48" s="13">
        <f t="shared" si="10"/>
        <v>0</v>
      </c>
      <c r="I48" s="11">
        <v>5</v>
      </c>
      <c r="J48" s="12">
        <v>14</v>
      </c>
      <c r="K48" s="11">
        <v>6</v>
      </c>
      <c r="L48" s="12">
        <v>12</v>
      </c>
      <c r="M48" s="11">
        <v>0</v>
      </c>
      <c r="N48" s="12">
        <v>0</v>
      </c>
      <c r="O48" s="11">
        <f t="shared" si="11"/>
        <v>11</v>
      </c>
      <c r="P48" s="13">
        <f t="shared" si="12"/>
        <v>26</v>
      </c>
      <c r="Q48" s="13">
        <f t="shared" si="13"/>
        <v>37</v>
      </c>
      <c r="R48" s="11">
        <f t="shared" si="14"/>
        <v>11</v>
      </c>
      <c r="S48" s="12">
        <f t="shared" si="7"/>
        <v>26</v>
      </c>
      <c r="T48" s="13">
        <f t="shared" si="7"/>
        <v>37</v>
      </c>
    </row>
    <row r="49" spans="1:20" ht="12.75">
      <c r="A49" s="4" t="s">
        <v>277</v>
      </c>
      <c r="B49" s="11">
        <v>103</v>
      </c>
      <c r="C49" s="12">
        <v>79</v>
      </c>
      <c r="D49" s="11">
        <v>128</v>
      </c>
      <c r="E49" s="12">
        <v>79</v>
      </c>
      <c r="F49" s="11">
        <f t="shared" si="8"/>
        <v>231</v>
      </c>
      <c r="G49" s="12">
        <f t="shared" si="9"/>
        <v>158</v>
      </c>
      <c r="H49" s="13">
        <f t="shared" si="10"/>
        <v>389</v>
      </c>
      <c r="I49" s="11">
        <v>120</v>
      </c>
      <c r="J49" s="12">
        <v>77</v>
      </c>
      <c r="K49" s="11">
        <v>125</v>
      </c>
      <c r="L49" s="12">
        <v>67</v>
      </c>
      <c r="M49" s="11">
        <v>0</v>
      </c>
      <c r="N49" s="12">
        <v>0</v>
      </c>
      <c r="O49" s="11">
        <f t="shared" si="11"/>
        <v>245</v>
      </c>
      <c r="P49" s="13">
        <f t="shared" si="12"/>
        <v>144</v>
      </c>
      <c r="Q49" s="13">
        <f t="shared" si="13"/>
        <v>389</v>
      </c>
      <c r="R49" s="11">
        <f t="shared" si="14"/>
        <v>476</v>
      </c>
      <c r="S49" s="12">
        <f t="shared" si="7"/>
        <v>302</v>
      </c>
      <c r="T49" s="13">
        <f t="shared" si="7"/>
        <v>778</v>
      </c>
    </row>
    <row r="50" spans="1:20" ht="12.75">
      <c r="A50" s="4" t="s">
        <v>278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2">
        <f t="shared" si="9"/>
        <v>0</v>
      </c>
      <c r="H50" s="13">
        <f t="shared" si="10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8</v>
      </c>
      <c r="N50" s="12">
        <v>11</v>
      </c>
      <c r="O50" s="11">
        <f t="shared" si="11"/>
        <v>8</v>
      </c>
      <c r="P50" s="13">
        <f t="shared" si="12"/>
        <v>11</v>
      </c>
      <c r="Q50" s="13">
        <f t="shared" si="13"/>
        <v>19</v>
      </c>
      <c r="R50" s="11">
        <f t="shared" si="14"/>
        <v>8</v>
      </c>
      <c r="S50" s="12">
        <f t="shared" si="7"/>
        <v>11</v>
      </c>
      <c r="T50" s="13">
        <f t="shared" si="7"/>
        <v>19</v>
      </c>
    </row>
    <row r="51" spans="1:20" ht="12.75">
      <c r="A51" s="4" t="s">
        <v>279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2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74</v>
      </c>
      <c r="N51" s="12">
        <v>2</v>
      </c>
      <c r="O51" s="11">
        <f t="shared" si="11"/>
        <v>74</v>
      </c>
      <c r="P51" s="13">
        <f t="shared" si="12"/>
        <v>2</v>
      </c>
      <c r="Q51" s="13">
        <f t="shared" si="13"/>
        <v>76</v>
      </c>
      <c r="R51" s="11">
        <f t="shared" si="14"/>
        <v>74</v>
      </c>
      <c r="S51" s="12">
        <f t="shared" si="7"/>
        <v>2</v>
      </c>
      <c r="T51" s="13">
        <f t="shared" si="7"/>
        <v>76</v>
      </c>
    </row>
    <row r="52" spans="1:20" ht="12.75">
      <c r="A52" s="4" t="s">
        <v>280</v>
      </c>
      <c r="B52" s="11">
        <v>498</v>
      </c>
      <c r="C52" s="12">
        <v>7</v>
      </c>
      <c r="D52" s="11">
        <v>428</v>
      </c>
      <c r="E52" s="12">
        <v>7</v>
      </c>
      <c r="F52" s="11">
        <f t="shared" si="8"/>
        <v>926</v>
      </c>
      <c r="G52" s="12">
        <f t="shared" si="9"/>
        <v>14</v>
      </c>
      <c r="H52" s="13">
        <f t="shared" si="10"/>
        <v>940</v>
      </c>
      <c r="I52" s="11">
        <v>371</v>
      </c>
      <c r="J52" s="12">
        <v>4</v>
      </c>
      <c r="K52" s="11">
        <v>409</v>
      </c>
      <c r="L52" s="12">
        <v>5</v>
      </c>
      <c r="M52" s="11">
        <v>0</v>
      </c>
      <c r="N52" s="12">
        <v>0</v>
      </c>
      <c r="O52" s="11">
        <f t="shared" si="11"/>
        <v>780</v>
      </c>
      <c r="P52" s="13">
        <f t="shared" si="12"/>
        <v>9</v>
      </c>
      <c r="Q52" s="13">
        <f t="shared" si="13"/>
        <v>789</v>
      </c>
      <c r="R52" s="11">
        <f t="shared" si="14"/>
        <v>1706</v>
      </c>
      <c r="S52" s="12">
        <f t="shared" si="7"/>
        <v>23</v>
      </c>
      <c r="T52" s="13">
        <f t="shared" si="7"/>
        <v>1729</v>
      </c>
    </row>
    <row r="53" spans="1:20" ht="12.75">
      <c r="A53" s="4" t="s">
        <v>281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2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2</v>
      </c>
      <c r="N53" s="12">
        <v>0</v>
      </c>
      <c r="O53" s="11">
        <f t="shared" si="11"/>
        <v>2</v>
      </c>
      <c r="P53" s="13">
        <f t="shared" si="12"/>
        <v>0</v>
      </c>
      <c r="Q53" s="13">
        <f t="shared" si="13"/>
        <v>2</v>
      </c>
      <c r="R53" s="11">
        <f t="shared" si="14"/>
        <v>2</v>
      </c>
      <c r="S53" s="12">
        <f t="shared" si="7"/>
        <v>0</v>
      </c>
      <c r="T53" s="13">
        <f t="shared" si="7"/>
        <v>2</v>
      </c>
    </row>
    <row r="54" spans="1:20" ht="12.75">
      <c r="A54" s="4" t="s">
        <v>282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2">
        <f t="shared" si="9"/>
        <v>0</v>
      </c>
      <c r="H54" s="13">
        <f t="shared" si="10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17</v>
      </c>
      <c r="N54" s="12">
        <v>0</v>
      </c>
      <c r="O54" s="11">
        <f t="shared" si="11"/>
        <v>17</v>
      </c>
      <c r="P54" s="13">
        <f t="shared" si="12"/>
        <v>0</v>
      </c>
      <c r="Q54" s="13">
        <f t="shared" si="13"/>
        <v>17</v>
      </c>
      <c r="R54" s="11">
        <f t="shared" si="14"/>
        <v>17</v>
      </c>
      <c r="S54" s="12">
        <f t="shared" si="7"/>
        <v>0</v>
      </c>
      <c r="T54" s="13">
        <f t="shared" si="7"/>
        <v>17</v>
      </c>
    </row>
    <row r="55" spans="1:20" ht="12.75">
      <c r="A55" s="4" t="s">
        <v>283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2">
        <f t="shared" si="9"/>
        <v>0</v>
      </c>
      <c r="H55" s="13">
        <f t="shared" si="10"/>
        <v>0</v>
      </c>
      <c r="I55" s="11">
        <v>129</v>
      </c>
      <c r="J55" s="12">
        <v>2</v>
      </c>
      <c r="K55" s="11">
        <v>117</v>
      </c>
      <c r="L55" s="12">
        <v>1</v>
      </c>
      <c r="M55" s="11">
        <v>0</v>
      </c>
      <c r="N55" s="12">
        <v>0</v>
      </c>
      <c r="O55" s="11">
        <f t="shared" si="11"/>
        <v>246</v>
      </c>
      <c r="P55" s="13">
        <f t="shared" si="12"/>
        <v>3</v>
      </c>
      <c r="Q55" s="13">
        <f t="shared" si="13"/>
        <v>249</v>
      </c>
      <c r="R55" s="11">
        <f t="shared" si="14"/>
        <v>246</v>
      </c>
      <c r="S55" s="12">
        <f t="shared" si="7"/>
        <v>3</v>
      </c>
      <c r="T55" s="13">
        <f t="shared" si="7"/>
        <v>249</v>
      </c>
    </row>
    <row r="56" spans="1:20" ht="12.75">
      <c r="A56" s="4" t="s">
        <v>284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2">
        <f t="shared" si="9"/>
        <v>0</v>
      </c>
      <c r="H56" s="13">
        <f t="shared" si="10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15</v>
      </c>
      <c r="N56" s="12">
        <v>0</v>
      </c>
      <c r="O56" s="11">
        <f t="shared" si="11"/>
        <v>15</v>
      </c>
      <c r="P56" s="13">
        <f t="shared" si="12"/>
        <v>0</v>
      </c>
      <c r="Q56" s="13">
        <f t="shared" si="13"/>
        <v>15</v>
      </c>
      <c r="R56" s="11">
        <f t="shared" si="14"/>
        <v>15</v>
      </c>
      <c r="S56" s="12">
        <f t="shared" si="7"/>
        <v>0</v>
      </c>
      <c r="T56" s="13">
        <f t="shared" si="7"/>
        <v>15</v>
      </c>
    </row>
    <row r="57" spans="1:20" ht="12.75">
      <c r="A57" s="4" t="s">
        <v>285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2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122</v>
      </c>
      <c r="N57" s="12">
        <v>1</v>
      </c>
      <c r="O57" s="11">
        <f t="shared" si="11"/>
        <v>122</v>
      </c>
      <c r="P57" s="13">
        <f t="shared" si="12"/>
        <v>1</v>
      </c>
      <c r="Q57" s="13">
        <f t="shared" si="13"/>
        <v>123</v>
      </c>
      <c r="R57" s="11">
        <f t="shared" si="14"/>
        <v>122</v>
      </c>
      <c r="S57" s="12">
        <f t="shared" si="7"/>
        <v>1</v>
      </c>
      <c r="T57" s="13">
        <f t="shared" si="7"/>
        <v>123</v>
      </c>
    </row>
    <row r="58" spans="1:20" ht="12.75">
      <c r="A58" s="4" t="s">
        <v>286</v>
      </c>
      <c r="B58" s="11">
        <v>0</v>
      </c>
      <c r="C58" s="12">
        <v>0</v>
      </c>
      <c r="D58" s="11">
        <v>0</v>
      </c>
      <c r="E58" s="12">
        <v>0</v>
      </c>
      <c r="F58" s="11">
        <f t="shared" si="8"/>
        <v>0</v>
      </c>
      <c r="G58" s="12">
        <f t="shared" si="9"/>
        <v>0</v>
      </c>
      <c r="H58" s="13">
        <f t="shared" si="10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4</v>
      </c>
      <c r="N58" s="12">
        <v>0</v>
      </c>
      <c r="O58" s="11">
        <f t="shared" si="11"/>
        <v>4</v>
      </c>
      <c r="P58" s="13">
        <f t="shared" si="12"/>
        <v>0</v>
      </c>
      <c r="Q58" s="13">
        <f t="shared" si="13"/>
        <v>4</v>
      </c>
      <c r="R58" s="11">
        <f t="shared" si="14"/>
        <v>4</v>
      </c>
      <c r="S58" s="12">
        <f t="shared" si="7"/>
        <v>0</v>
      </c>
      <c r="T58" s="13">
        <f t="shared" si="7"/>
        <v>4</v>
      </c>
    </row>
    <row r="59" spans="1:20" ht="12.75">
      <c r="A59" s="4" t="s">
        <v>163</v>
      </c>
      <c r="B59" s="11">
        <v>866</v>
      </c>
      <c r="C59" s="12">
        <v>53</v>
      </c>
      <c r="D59" s="11">
        <v>817</v>
      </c>
      <c r="E59" s="12">
        <v>35</v>
      </c>
      <c r="F59" s="11">
        <f t="shared" si="8"/>
        <v>1683</v>
      </c>
      <c r="G59" s="12">
        <f t="shared" si="9"/>
        <v>88</v>
      </c>
      <c r="H59" s="13">
        <f t="shared" si="10"/>
        <v>1771</v>
      </c>
      <c r="I59" s="11">
        <v>573</v>
      </c>
      <c r="J59" s="12">
        <v>31</v>
      </c>
      <c r="K59" s="11">
        <v>497</v>
      </c>
      <c r="L59" s="12">
        <v>21</v>
      </c>
      <c r="M59" s="11">
        <v>0</v>
      </c>
      <c r="N59" s="12">
        <v>0</v>
      </c>
      <c r="O59" s="11">
        <f t="shared" si="11"/>
        <v>1070</v>
      </c>
      <c r="P59" s="13">
        <f t="shared" si="12"/>
        <v>52</v>
      </c>
      <c r="Q59" s="13">
        <f t="shared" si="13"/>
        <v>1122</v>
      </c>
      <c r="R59" s="11">
        <f t="shared" si="14"/>
        <v>2753</v>
      </c>
      <c r="S59" s="12">
        <f t="shared" si="7"/>
        <v>140</v>
      </c>
      <c r="T59" s="13">
        <f t="shared" si="7"/>
        <v>2893</v>
      </c>
    </row>
    <row r="60" spans="1:20" ht="12.75">
      <c r="A60" s="4" t="s">
        <v>287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2">
        <f t="shared" si="9"/>
        <v>0</v>
      </c>
      <c r="H60" s="13">
        <f t="shared" si="10"/>
        <v>0</v>
      </c>
      <c r="I60" s="11">
        <v>583</v>
      </c>
      <c r="J60" s="12">
        <v>24</v>
      </c>
      <c r="K60" s="11">
        <v>484</v>
      </c>
      <c r="L60" s="12">
        <v>20</v>
      </c>
      <c r="M60" s="11">
        <v>0</v>
      </c>
      <c r="N60" s="12">
        <v>0</v>
      </c>
      <c r="O60" s="11">
        <f t="shared" si="11"/>
        <v>1067</v>
      </c>
      <c r="P60" s="13">
        <f t="shared" si="12"/>
        <v>44</v>
      </c>
      <c r="Q60" s="13">
        <f t="shared" si="13"/>
        <v>1111</v>
      </c>
      <c r="R60" s="11">
        <f t="shared" si="14"/>
        <v>1067</v>
      </c>
      <c r="S60" s="12">
        <f t="shared" si="7"/>
        <v>44</v>
      </c>
      <c r="T60" s="13">
        <f t="shared" si="7"/>
        <v>1111</v>
      </c>
    </row>
    <row r="61" spans="1:20" ht="12.75">
      <c r="A61" s="4" t="s">
        <v>288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2">
        <f t="shared" si="9"/>
        <v>0</v>
      </c>
      <c r="H61" s="13">
        <f t="shared" si="10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349</v>
      </c>
      <c r="N61" s="12">
        <v>57</v>
      </c>
      <c r="O61" s="11">
        <f t="shared" si="11"/>
        <v>349</v>
      </c>
      <c r="P61" s="13">
        <f t="shared" si="12"/>
        <v>57</v>
      </c>
      <c r="Q61" s="13">
        <f t="shared" si="13"/>
        <v>406</v>
      </c>
      <c r="R61" s="11">
        <f t="shared" si="14"/>
        <v>349</v>
      </c>
      <c r="S61" s="12">
        <f t="shared" si="7"/>
        <v>57</v>
      </c>
      <c r="T61" s="13">
        <f t="shared" si="7"/>
        <v>406</v>
      </c>
    </row>
    <row r="62" spans="1:20" ht="12.75">
      <c r="A62" s="4" t="s">
        <v>289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2">
        <f t="shared" si="9"/>
        <v>0</v>
      </c>
      <c r="H62" s="13">
        <f t="shared" si="10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16</v>
      </c>
      <c r="N62" s="12">
        <v>1</v>
      </c>
      <c r="O62" s="11">
        <f t="shared" si="11"/>
        <v>16</v>
      </c>
      <c r="P62" s="13">
        <f t="shared" si="12"/>
        <v>1</v>
      </c>
      <c r="Q62" s="13">
        <f t="shared" si="13"/>
        <v>17</v>
      </c>
      <c r="R62" s="11">
        <f t="shared" si="14"/>
        <v>16</v>
      </c>
      <c r="S62" s="12">
        <f t="shared" si="7"/>
        <v>1</v>
      </c>
      <c r="T62" s="13">
        <f t="shared" si="7"/>
        <v>17</v>
      </c>
    </row>
    <row r="63" spans="1:20" ht="12.75">
      <c r="A63" s="4" t="s">
        <v>290</v>
      </c>
      <c r="B63" s="11">
        <v>0</v>
      </c>
      <c r="C63" s="12">
        <v>0</v>
      </c>
      <c r="D63" s="11">
        <v>0</v>
      </c>
      <c r="E63" s="12">
        <v>0</v>
      </c>
      <c r="F63" s="11">
        <f t="shared" si="8"/>
        <v>0</v>
      </c>
      <c r="G63" s="12">
        <f t="shared" si="9"/>
        <v>0</v>
      </c>
      <c r="H63" s="13">
        <f t="shared" si="10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5</v>
      </c>
      <c r="N63" s="12">
        <v>4</v>
      </c>
      <c r="O63" s="11">
        <f t="shared" si="11"/>
        <v>5</v>
      </c>
      <c r="P63" s="13">
        <f t="shared" si="12"/>
        <v>4</v>
      </c>
      <c r="Q63" s="13">
        <f t="shared" si="13"/>
        <v>9</v>
      </c>
      <c r="R63" s="11">
        <f t="shared" si="14"/>
        <v>5</v>
      </c>
      <c r="S63" s="12">
        <f t="shared" si="7"/>
        <v>4</v>
      </c>
      <c r="T63" s="13">
        <f t="shared" si="7"/>
        <v>9</v>
      </c>
    </row>
    <row r="64" spans="1:20" ht="12.75">
      <c r="A64" s="34" t="s">
        <v>546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2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6</v>
      </c>
      <c r="N64" s="12">
        <v>5</v>
      </c>
      <c r="O64" s="11">
        <f t="shared" si="11"/>
        <v>6</v>
      </c>
      <c r="P64" s="13">
        <f t="shared" si="12"/>
        <v>5</v>
      </c>
      <c r="Q64" s="13">
        <f t="shared" si="13"/>
        <v>11</v>
      </c>
      <c r="R64" s="11">
        <f t="shared" si="14"/>
        <v>6</v>
      </c>
      <c r="S64" s="12">
        <f t="shared" si="7"/>
        <v>5</v>
      </c>
      <c r="T64" s="13">
        <f t="shared" si="7"/>
        <v>11</v>
      </c>
    </row>
    <row r="65" spans="1:20" ht="12.75">
      <c r="A65" s="205" t="s">
        <v>291</v>
      </c>
      <c r="B65" s="11">
        <v>0</v>
      </c>
      <c r="C65" s="12">
        <v>0</v>
      </c>
      <c r="D65" s="11">
        <v>0</v>
      </c>
      <c r="E65" s="12">
        <v>0</v>
      </c>
      <c r="F65" s="11">
        <f t="shared" si="8"/>
        <v>0</v>
      </c>
      <c r="G65" s="12">
        <f t="shared" si="9"/>
        <v>0</v>
      </c>
      <c r="H65" s="13">
        <f t="shared" si="10"/>
        <v>0</v>
      </c>
      <c r="I65" s="11">
        <v>90</v>
      </c>
      <c r="J65" s="12">
        <v>414</v>
      </c>
      <c r="K65" s="11">
        <v>97</v>
      </c>
      <c r="L65" s="12">
        <v>388</v>
      </c>
      <c r="M65" s="11">
        <v>0</v>
      </c>
      <c r="N65" s="12">
        <v>0</v>
      </c>
      <c r="O65" s="11">
        <f t="shared" si="11"/>
        <v>187</v>
      </c>
      <c r="P65" s="13">
        <f t="shared" si="12"/>
        <v>802</v>
      </c>
      <c r="Q65" s="13">
        <f t="shared" si="13"/>
        <v>989</v>
      </c>
      <c r="R65" s="11">
        <f t="shared" si="14"/>
        <v>187</v>
      </c>
      <c r="S65" s="12">
        <f t="shared" si="7"/>
        <v>802</v>
      </c>
      <c r="T65" s="13">
        <f t="shared" si="7"/>
        <v>989</v>
      </c>
    </row>
    <row r="66" spans="1:20" ht="12.75">
      <c r="A66" s="4" t="s">
        <v>292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2">
        <f t="shared" si="9"/>
        <v>0</v>
      </c>
      <c r="H66" s="13">
        <f t="shared" si="10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0</v>
      </c>
      <c r="N66" s="12">
        <v>2</v>
      </c>
      <c r="O66" s="11">
        <f t="shared" si="11"/>
        <v>0</v>
      </c>
      <c r="P66" s="13">
        <f t="shared" si="12"/>
        <v>2</v>
      </c>
      <c r="Q66" s="13">
        <f t="shared" si="13"/>
        <v>2</v>
      </c>
      <c r="R66" s="11">
        <f t="shared" si="14"/>
        <v>0</v>
      </c>
      <c r="S66" s="12">
        <f t="shared" si="7"/>
        <v>2</v>
      </c>
      <c r="T66" s="13">
        <f t="shared" si="7"/>
        <v>2</v>
      </c>
    </row>
    <row r="67" spans="1:20" ht="12.75">
      <c r="A67" s="4" t="s">
        <v>293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2">
        <f t="shared" si="9"/>
        <v>0</v>
      </c>
      <c r="H67" s="13">
        <f t="shared" si="10"/>
        <v>0</v>
      </c>
      <c r="I67" s="11">
        <v>35</v>
      </c>
      <c r="J67" s="12">
        <v>0</v>
      </c>
      <c r="K67" s="11">
        <v>18</v>
      </c>
      <c r="L67" s="12">
        <v>0</v>
      </c>
      <c r="M67" s="11">
        <v>0</v>
      </c>
      <c r="N67" s="12">
        <v>0</v>
      </c>
      <c r="O67" s="11">
        <f t="shared" si="11"/>
        <v>53</v>
      </c>
      <c r="P67" s="13">
        <f t="shared" si="12"/>
        <v>0</v>
      </c>
      <c r="Q67" s="13">
        <f t="shared" si="13"/>
        <v>53</v>
      </c>
      <c r="R67" s="11">
        <f t="shared" si="14"/>
        <v>53</v>
      </c>
      <c r="S67" s="12">
        <f t="shared" si="7"/>
        <v>0</v>
      </c>
      <c r="T67" s="13">
        <f t="shared" si="7"/>
        <v>53</v>
      </c>
    </row>
    <row r="68" spans="1:20" ht="12.75">
      <c r="A68" s="205" t="s">
        <v>294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2">
        <f t="shared" si="9"/>
        <v>0</v>
      </c>
      <c r="H68" s="13">
        <f t="shared" si="10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7</v>
      </c>
      <c r="N68" s="12">
        <v>0</v>
      </c>
      <c r="O68" s="11">
        <f t="shared" si="11"/>
        <v>7</v>
      </c>
      <c r="P68" s="13">
        <f t="shared" si="12"/>
        <v>0</v>
      </c>
      <c r="Q68" s="13">
        <f t="shared" si="13"/>
        <v>7</v>
      </c>
      <c r="R68" s="11">
        <f t="shared" si="14"/>
        <v>7</v>
      </c>
      <c r="S68" s="12">
        <f t="shared" si="7"/>
        <v>0</v>
      </c>
      <c r="T68" s="13">
        <f t="shared" si="7"/>
        <v>7</v>
      </c>
    </row>
    <row r="69" spans="1:20" ht="12.75">
      <c r="A69" s="122" t="s">
        <v>295</v>
      </c>
      <c r="B69" s="11">
        <v>0</v>
      </c>
      <c r="C69" s="12">
        <v>0</v>
      </c>
      <c r="D69" s="11">
        <v>0</v>
      </c>
      <c r="E69" s="12">
        <v>0</v>
      </c>
      <c r="F69" s="11">
        <f t="shared" si="8"/>
        <v>0</v>
      </c>
      <c r="G69" s="12">
        <f t="shared" si="9"/>
        <v>0</v>
      </c>
      <c r="H69" s="13">
        <f t="shared" si="10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64</v>
      </c>
      <c r="N69" s="12">
        <v>198</v>
      </c>
      <c r="O69" s="11">
        <f t="shared" si="11"/>
        <v>64</v>
      </c>
      <c r="P69" s="13">
        <f t="shared" si="12"/>
        <v>198</v>
      </c>
      <c r="Q69" s="13">
        <f t="shared" si="13"/>
        <v>262</v>
      </c>
      <c r="R69" s="11">
        <f t="shared" si="14"/>
        <v>64</v>
      </c>
      <c r="S69" s="12">
        <f t="shared" si="7"/>
        <v>198</v>
      </c>
      <c r="T69" s="13">
        <f t="shared" si="7"/>
        <v>262</v>
      </c>
    </row>
    <row r="70" spans="1:20" ht="12.75">
      <c r="A70" s="4" t="s">
        <v>531</v>
      </c>
      <c r="B70" s="11">
        <v>525</v>
      </c>
      <c r="C70" s="12">
        <v>184</v>
      </c>
      <c r="D70" s="11">
        <v>501</v>
      </c>
      <c r="E70" s="12">
        <v>168</v>
      </c>
      <c r="F70" s="11">
        <f t="shared" si="8"/>
        <v>1026</v>
      </c>
      <c r="G70" s="12">
        <f t="shared" si="9"/>
        <v>352</v>
      </c>
      <c r="H70" s="13">
        <f t="shared" si="10"/>
        <v>1378</v>
      </c>
      <c r="I70" s="11">
        <v>569</v>
      </c>
      <c r="J70" s="12">
        <v>179</v>
      </c>
      <c r="K70" s="11">
        <v>470</v>
      </c>
      <c r="L70" s="12">
        <v>171</v>
      </c>
      <c r="M70" s="11">
        <v>0</v>
      </c>
      <c r="N70" s="12">
        <v>0</v>
      </c>
      <c r="O70" s="11">
        <f t="shared" si="11"/>
        <v>1039</v>
      </c>
      <c r="P70" s="13">
        <f t="shared" si="12"/>
        <v>350</v>
      </c>
      <c r="Q70" s="13">
        <f t="shared" si="13"/>
        <v>1389</v>
      </c>
      <c r="R70" s="11">
        <f t="shared" si="14"/>
        <v>2065</v>
      </c>
      <c r="S70" s="12">
        <f t="shared" si="7"/>
        <v>702</v>
      </c>
      <c r="T70" s="13">
        <f t="shared" si="7"/>
        <v>2767</v>
      </c>
    </row>
    <row r="71" spans="1:20" ht="12.75">
      <c r="A71" s="4" t="s">
        <v>296</v>
      </c>
      <c r="B71" s="11">
        <v>11</v>
      </c>
      <c r="C71" s="12">
        <v>0</v>
      </c>
      <c r="D71" s="11">
        <v>6</v>
      </c>
      <c r="E71" s="12">
        <v>0</v>
      </c>
      <c r="F71" s="11">
        <f t="shared" si="8"/>
        <v>17</v>
      </c>
      <c r="G71" s="12">
        <f t="shared" si="9"/>
        <v>0</v>
      </c>
      <c r="H71" s="13">
        <f t="shared" si="10"/>
        <v>17</v>
      </c>
      <c r="I71" s="11">
        <v>0</v>
      </c>
      <c r="J71" s="12">
        <v>0</v>
      </c>
      <c r="K71" s="11">
        <v>0</v>
      </c>
      <c r="L71" s="12">
        <v>0</v>
      </c>
      <c r="M71" s="11">
        <v>0</v>
      </c>
      <c r="N71" s="12">
        <v>0</v>
      </c>
      <c r="O71" s="11">
        <f t="shared" si="11"/>
        <v>0</v>
      </c>
      <c r="P71" s="13">
        <f t="shared" si="12"/>
        <v>0</v>
      </c>
      <c r="Q71" s="13">
        <f t="shared" si="13"/>
        <v>0</v>
      </c>
      <c r="R71" s="11">
        <f t="shared" si="14"/>
        <v>17</v>
      </c>
      <c r="S71" s="12">
        <f t="shared" si="7"/>
        <v>0</v>
      </c>
      <c r="T71" s="13">
        <f t="shared" si="7"/>
        <v>17</v>
      </c>
    </row>
    <row r="72" spans="1:20" ht="12.75">
      <c r="A72" s="34" t="s">
        <v>544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2">
        <f t="shared" si="9"/>
        <v>0</v>
      </c>
      <c r="H72" s="13">
        <f t="shared" si="10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21</v>
      </c>
      <c r="N72" s="12">
        <v>0</v>
      </c>
      <c r="O72" s="11">
        <f t="shared" si="11"/>
        <v>21</v>
      </c>
      <c r="P72" s="13">
        <f t="shared" si="12"/>
        <v>0</v>
      </c>
      <c r="Q72" s="13">
        <f t="shared" si="13"/>
        <v>21</v>
      </c>
      <c r="R72" s="11">
        <f t="shared" si="14"/>
        <v>21</v>
      </c>
      <c r="S72" s="12">
        <f t="shared" si="7"/>
        <v>0</v>
      </c>
      <c r="T72" s="13">
        <f t="shared" si="7"/>
        <v>21</v>
      </c>
    </row>
    <row r="73" spans="1:20" ht="12.75">
      <c r="A73" s="205" t="s">
        <v>298</v>
      </c>
      <c r="B73" s="11">
        <v>641</v>
      </c>
      <c r="C73" s="12">
        <v>5</v>
      </c>
      <c r="D73" s="11">
        <v>604</v>
      </c>
      <c r="E73" s="12">
        <v>4</v>
      </c>
      <c r="F73" s="11">
        <f t="shared" si="8"/>
        <v>1245</v>
      </c>
      <c r="G73" s="12">
        <f t="shared" si="9"/>
        <v>9</v>
      </c>
      <c r="H73" s="13">
        <f t="shared" si="10"/>
        <v>1254</v>
      </c>
      <c r="I73" s="11">
        <v>0</v>
      </c>
      <c r="J73" s="12">
        <v>0</v>
      </c>
      <c r="K73" s="11">
        <v>0</v>
      </c>
      <c r="L73" s="12">
        <v>0</v>
      </c>
      <c r="M73" s="11">
        <v>0</v>
      </c>
      <c r="N73" s="12">
        <v>0</v>
      </c>
      <c r="O73" s="11">
        <f t="shared" si="11"/>
        <v>0</v>
      </c>
      <c r="P73" s="13">
        <f t="shared" si="12"/>
        <v>0</v>
      </c>
      <c r="Q73" s="13">
        <f t="shared" si="13"/>
        <v>0</v>
      </c>
      <c r="R73" s="11">
        <f t="shared" si="14"/>
        <v>1245</v>
      </c>
      <c r="S73" s="12">
        <f t="shared" si="7"/>
        <v>9</v>
      </c>
      <c r="T73" s="13">
        <f t="shared" si="7"/>
        <v>1254</v>
      </c>
    </row>
    <row r="74" spans="1:20" ht="12.75">
      <c r="A74" s="4" t="s">
        <v>299</v>
      </c>
      <c r="B74" s="11">
        <v>0</v>
      </c>
      <c r="C74" s="12">
        <v>0</v>
      </c>
      <c r="D74" s="11">
        <v>0</v>
      </c>
      <c r="E74" s="12">
        <v>0</v>
      </c>
      <c r="F74" s="11">
        <f aca="true" t="shared" si="15" ref="F74:F108">SUM(B74,D74)</f>
        <v>0</v>
      </c>
      <c r="G74" s="12">
        <f aca="true" t="shared" si="16" ref="G74:G108">SUM(C74,E74)</f>
        <v>0</v>
      </c>
      <c r="H74" s="13">
        <f aca="true" t="shared" si="17" ref="H74:H105">SUM(F74:G74)</f>
        <v>0</v>
      </c>
      <c r="I74" s="11">
        <v>428</v>
      </c>
      <c r="J74" s="12">
        <v>6</v>
      </c>
      <c r="K74" s="11">
        <v>410</v>
      </c>
      <c r="L74" s="12">
        <v>4</v>
      </c>
      <c r="M74" s="11">
        <v>0</v>
      </c>
      <c r="N74" s="12">
        <v>0</v>
      </c>
      <c r="O74" s="11">
        <f aca="true" t="shared" si="18" ref="O74:O108">SUM(M74,K74,I74)</f>
        <v>838</v>
      </c>
      <c r="P74" s="13">
        <f aca="true" t="shared" si="19" ref="P74:P108">SUM(N74,L74,J74)</f>
        <v>10</v>
      </c>
      <c r="Q74" s="13">
        <f aca="true" t="shared" si="20" ref="Q74:Q105">SUM(O74:P74)</f>
        <v>848</v>
      </c>
      <c r="R74" s="11">
        <f aca="true" t="shared" si="21" ref="R74:R108">SUM(O74,F74)</f>
        <v>838</v>
      </c>
      <c r="S74" s="12">
        <f aca="true" t="shared" si="22" ref="S74:T108">SUM(P74,G74)</f>
        <v>10</v>
      </c>
      <c r="T74" s="13">
        <f t="shared" si="22"/>
        <v>848</v>
      </c>
    </row>
    <row r="75" spans="1:20" ht="12.75">
      <c r="A75" s="4" t="s">
        <v>300</v>
      </c>
      <c r="B75" s="11">
        <v>0</v>
      </c>
      <c r="C75" s="12">
        <v>0</v>
      </c>
      <c r="D75" s="11">
        <v>0</v>
      </c>
      <c r="E75" s="12">
        <v>0</v>
      </c>
      <c r="F75" s="11">
        <f t="shared" si="15"/>
        <v>0</v>
      </c>
      <c r="G75" s="12">
        <f t="shared" si="16"/>
        <v>0</v>
      </c>
      <c r="H75" s="13">
        <f t="shared" si="17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3</v>
      </c>
      <c r="N75" s="12">
        <v>42</v>
      </c>
      <c r="O75" s="11">
        <f t="shared" si="18"/>
        <v>3</v>
      </c>
      <c r="P75" s="13">
        <f t="shared" si="19"/>
        <v>42</v>
      </c>
      <c r="Q75" s="13">
        <f t="shared" si="20"/>
        <v>45</v>
      </c>
      <c r="R75" s="11">
        <f t="shared" si="21"/>
        <v>3</v>
      </c>
      <c r="S75" s="12">
        <f t="shared" si="22"/>
        <v>42</v>
      </c>
      <c r="T75" s="13">
        <f t="shared" si="22"/>
        <v>45</v>
      </c>
    </row>
    <row r="76" spans="1:20" ht="12.75">
      <c r="A76" s="4" t="s">
        <v>301</v>
      </c>
      <c r="B76" s="11">
        <v>0</v>
      </c>
      <c r="C76" s="12">
        <v>0</v>
      </c>
      <c r="D76" s="11">
        <v>0</v>
      </c>
      <c r="E76" s="12">
        <v>0</v>
      </c>
      <c r="F76" s="11">
        <f t="shared" si="15"/>
        <v>0</v>
      </c>
      <c r="G76" s="12">
        <f t="shared" si="16"/>
        <v>0</v>
      </c>
      <c r="H76" s="13">
        <f t="shared" si="17"/>
        <v>0</v>
      </c>
      <c r="I76" s="11">
        <v>217</v>
      </c>
      <c r="J76" s="12">
        <v>36</v>
      </c>
      <c r="K76" s="11">
        <v>173</v>
      </c>
      <c r="L76" s="12">
        <v>36</v>
      </c>
      <c r="M76" s="11">
        <v>0</v>
      </c>
      <c r="N76" s="12">
        <v>0</v>
      </c>
      <c r="O76" s="11">
        <f t="shared" si="18"/>
        <v>390</v>
      </c>
      <c r="P76" s="13">
        <f t="shared" si="19"/>
        <v>72</v>
      </c>
      <c r="Q76" s="13">
        <f t="shared" si="20"/>
        <v>462</v>
      </c>
      <c r="R76" s="11">
        <f t="shared" si="21"/>
        <v>390</v>
      </c>
      <c r="S76" s="12">
        <f t="shared" si="22"/>
        <v>72</v>
      </c>
      <c r="T76" s="13">
        <f t="shared" si="22"/>
        <v>462</v>
      </c>
    </row>
    <row r="77" spans="1:20" ht="12.75">
      <c r="A77" s="4" t="s">
        <v>302</v>
      </c>
      <c r="B77" s="11">
        <v>0</v>
      </c>
      <c r="C77" s="12">
        <v>0</v>
      </c>
      <c r="D77" s="11">
        <v>0</v>
      </c>
      <c r="E77" s="12">
        <v>0</v>
      </c>
      <c r="F77" s="11">
        <f t="shared" si="15"/>
        <v>0</v>
      </c>
      <c r="G77" s="12">
        <f t="shared" si="16"/>
        <v>0</v>
      </c>
      <c r="H77" s="13">
        <f t="shared" si="17"/>
        <v>0</v>
      </c>
      <c r="I77" s="11">
        <v>14</v>
      </c>
      <c r="J77" s="12">
        <v>6</v>
      </c>
      <c r="K77" s="11">
        <v>25</v>
      </c>
      <c r="L77" s="12">
        <v>8</v>
      </c>
      <c r="M77" s="11">
        <v>0</v>
      </c>
      <c r="N77" s="12">
        <v>0</v>
      </c>
      <c r="O77" s="11">
        <f t="shared" si="18"/>
        <v>39</v>
      </c>
      <c r="P77" s="13">
        <f t="shared" si="19"/>
        <v>14</v>
      </c>
      <c r="Q77" s="13">
        <f t="shared" si="20"/>
        <v>53</v>
      </c>
      <c r="R77" s="11">
        <f t="shared" si="21"/>
        <v>39</v>
      </c>
      <c r="S77" s="12">
        <f t="shared" si="22"/>
        <v>14</v>
      </c>
      <c r="T77" s="13">
        <f t="shared" si="22"/>
        <v>53</v>
      </c>
    </row>
    <row r="78" spans="1:20" ht="12.75">
      <c r="A78" s="205" t="s">
        <v>303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5"/>
        <v>0</v>
      </c>
      <c r="G78" s="12">
        <f t="shared" si="16"/>
        <v>0</v>
      </c>
      <c r="H78" s="13">
        <f t="shared" si="17"/>
        <v>0</v>
      </c>
      <c r="I78" s="11">
        <v>94</v>
      </c>
      <c r="J78" s="12">
        <v>223</v>
      </c>
      <c r="K78" s="11">
        <v>69</v>
      </c>
      <c r="L78" s="12">
        <v>207</v>
      </c>
      <c r="M78" s="11">
        <v>0</v>
      </c>
      <c r="N78" s="12">
        <v>0</v>
      </c>
      <c r="O78" s="11">
        <f t="shared" si="18"/>
        <v>163</v>
      </c>
      <c r="P78" s="13">
        <f t="shared" si="19"/>
        <v>430</v>
      </c>
      <c r="Q78" s="13">
        <f t="shared" si="20"/>
        <v>593</v>
      </c>
      <c r="R78" s="11">
        <f t="shared" si="21"/>
        <v>163</v>
      </c>
      <c r="S78" s="12">
        <f t="shared" si="22"/>
        <v>430</v>
      </c>
      <c r="T78" s="13">
        <f t="shared" si="22"/>
        <v>593</v>
      </c>
    </row>
    <row r="79" spans="1:20" ht="12.75">
      <c r="A79" s="4" t="s">
        <v>304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5"/>
        <v>0</v>
      </c>
      <c r="G79" s="12">
        <f t="shared" si="16"/>
        <v>0</v>
      </c>
      <c r="H79" s="13">
        <f t="shared" si="17"/>
        <v>0</v>
      </c>
      <c r="I79" s="11">
        <v>5</v>
      </c>
      <c r="J79" s="12">
        <v>3</v>
      </c>
      <c r="K79" s="11">
        <v>2</v>
      </c>
      <c r="L79" s="12">
        <v>1</v>
      </c>
      <c r="M79" s="11">
        <v>0</v>
      </c>
      <c r="N79" s="12">
        <v>0</v>
      </c>
      <c r="O79" s="11">
        <f t="shared" si="18"/>
        <v>7</v>
      </c>
      <c r="P79" s="13">
        <f t="shared" si="19"/>
        <v>4</v>
      </c>
      <c r="Q79" s="13">
        <f t="shared" si="20"/>
        <v>11</v>
      </c>
      <c r="R79" s="11">
        <f t="shared" si="21"/>
        <v>7</v>
      </c>
      <c r="S79" s="12">
        <f t="shared" si="22"/>
        <v>4</v>
      </c>
      <c r="T79" s="13">
        <f t="shared" si="22"/>
        <v>11</v>
      </c>
    </row>
    <row r="80" spans="1:20" ht="12.75">
      <c r="A80" s="4" t="s">
        <v>305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5"/>
        <v>0</v>
      </c>
      <c r="G80" s="12">
        <f t="shared" si="16"/>
        <v>0</v>
      </c>
      <c r="H80" s="13">
        <f t="shared" si="17"/>
        <v>0</v>
      </c>
      <c r="I80" s="11">
        <v>3</v>
      </c>
      <c r="J80" s="12">
        <v>4</v>
      </c>
      <c r="K80" s="11">
        <v>11</v>
      </c>
      <c r="L80" s="12">
        <v>3</v>
      </c>
      <c r="M80" s="11">
        <v>0</v>
      </c>
      <c r="N80" s="12">
        <v>0</v>
      </c>
      <c r="O80" s="11">
        <f t="shared" si="18"/>
        <v>14</v>
      </c>
      <c r="P80" s="13">
        <f t="shared" si="19"/>
        <v>7</v>
      </c>
      <c r="Q80" s="13">
        <f t="shared" si="20"/>
        <v>21</v>
      </c>
      <c r="R80" s="11">
        <f t="shared" si="21"/>
        <v>14</v>
      </c>
      <c r="S80" s="12">
        <f t="shared" si="22"/>
        <v>7</v>
      </c>
      <c r="T80" s="13">
        <f t="shared" si="22"/>
        <v>21</v>
      </c>
    </row>
    <row r="81" spans="1:20" ht="12.75">
      <c r="A81" s="4" t="s">
        <v>306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5"/>
        <v>0</v>
      </c>
      <c r="G81" s="12">
        <f t="shared" si="16"/>
        <v>0</v>
      </c>
      <c r="H81" s="13">
        <f t="shared" si="17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1</v>
      </c>
      <c r="N81" s="12">
        <v>2</v>
      </c>
      <c r="O81" s="11">
        <f t="shared" si="18"/>
        <v>1</v>
      </c>
      <c r="P81" s="13">
        <f t="shared" si="19"/>
        <v>2</v>
      </c>
      <c r="Q81" s="13">
        <f t="shared" si="20"/>
        <v>3</v>
      </c>
      <c r="R81" s="11">
        <f t="shared" si="21"/>
        <v>1</v>
      </c>
      <c r="S81" s="12">
        <f t="shared" si="22"/>
        <v>2</v>
      </c>
      <c r="T81" s="13">
        <f t="shared" si="22"/>
        <v>3</v>
      </c>
    </row>
    <row r="82" spans="1:20" ht="12.75">
      <c r="A82" s="4" t="s">
        <v>307</v>
      </c>
      <c r="B82" s="11">
        <v>168</v>
      </c>
      <c r="C82" s="12">
        <v>75</v>
      </c>
      <c r="D82" s="11">
        <v>164</v>
      </c>
      <c r="E82" s="12">
        <v>55</v>
      </c>
      <c r="F82" s="11">
        <f t="shared" si="15"/>
        <v>332</v>
      </c>
      <c r="G82" s="12">
        <f t="shared" si="16"/>
        <v>130</v>
      </c>
      <c r="H82" s="13">
        <f t="shared" si="17"/>
        <v>462</v>
      </c>
      <c r="I82" s="11">
        <v>0</v>
      </c>
      <c r="J82" s="12">
        <v>0</v>
      </c>
      <c r="K82" s="11">
        <v>0</v>
      </c>
      <c r="L82" s="12">
        <v>0</v>
      </c>
      <c r="M82" s="11">
        <v>0</v>
      </c>
      <c r="N82" s="12">
        <v>0</v>
      </c>
      <c r="O82" s="11">
        <f t="shared" si="18"/>
        <v>0</v>
      </c>
      <c r="P82" s="13">
        <f t="shared" si="19"/>
        <v>0</v>
      </c>
      <c r="Q82" s="13">
        <f t="shared" si="20"/>
        <v>0</v>
      </c>
      <c r="R82" s="11">
        <f t="shared" si="21"/>
        <v>332</v>
      </c>
      <c r="S82" s="12">
        <f t="shared" si="22"/>
        <v>130</v>
      </c>
      <c r="T82" s="13">
        <f t="shared" si="22"/>
        <v>462</v>
      </c>
    </row>
    <row r="83" spans="1:20" ht="12.75">
      <c r="A83" s="4" t="s">
        <v>308</v>
      </c>
      <c r="B83" s="11">
        <v>0</v>
      </c>
      <c r="C83" s="12">
        <v>0</v>
      </c>
      <c r="D83" s="11">
        <v>0</v>
      </c>
      <c r="E83" s="12">
        <v>0</v>
      </c>
      <c r="F83" s="11">
        <f t="shared" si="15"/>
        <v>0</v>
      </c>
      <c r="G83" s="12">
        <f t="shared" si="16"/>
        <v>0</v>
      </c>
      <c r="H83" s="13">
        <f t="shared" si="17"/>
        <v>0</v>
      </c>
      <c r="I83" s="11">
        <v>55</v>
      </c>
      <c r="J83" s="12">
        <v>5</v>
      </c>
      <c r="K83" s="11">
        <v>57</v>
      </c>
      <c r="L83" s="12">
        <v>6</v>
      </c>
      <c r="M83" s="11">
        <v>0</v>
      </c>
      <c r="N83" s="12">
        <v>0</v>
      </c>
      <c r="O83" s="11">
        <f t="shared" si="18"/>
        <v>112</v>
      </c>
      <c r="P83" s="13">
        <f t="shared" si="19"/>
        <v>11</v>
      </c>
      <c r="Q83" s="13">
        <f t="shared" si="20"/>
        <v>123</v>
      </c>
      <c r="R83" s="11">
        <f t="shared" si="21"/>
        <v>112</v>
      </c>
      <c r="S83" s="12">
        <f t="shared" si="22"/>
        <v>11</v>
      </c>
      <c r="T83" s="13">
        <f t="shared" si="22"/>
        <v>123</v>
      </c>
    </row>
    <row r="84" spans="1:20" ht="12.75">
      <c r="A84" s="4" t="s">
        <v>309</v>
      </c>
      <c r="B84" s="11">
        <v>0</v>
      </c>
      <c r="C84" s="12">
        <v>0</v>
      </c>
      <c r="D84" s="11">
        <v>0</v>
      </c>
      <c r="E84" s="12">
        <v>0</v>
      </c>
      <c r="F84" s="11">
        <f t="shared" si="15"/>
        <v>0</v>
      </c>
      <c r="G84" s="12">
        <f t="shared" si="16"/>
        <v>0</v>
      </c>
      <c r="H84" s="13">
        <f t="shared" si="17"/>
        <v>0</v>
      </c>
      <c r="I84" s="11">
        <v>23</v>
      </c>
      <c r="J84" s="12">
        <v>1</v>
      </c>
      <c r="K84" s="11">
        <v>19</v>
      </c>
      <c r="L84" s="12">
        <v>1</v>
      </c>
      <c r="M84" s="11">
        <v>0</v>
      </c>
      <c r="N84" s="12">
        <v>0</v>
      </c>
      <c r="O84" s="11">
        <f t="shared" si="18"/>
        <v>42</v>
      </c>
      <c r="P84" s="13">
        <f t="shared" si="19"/>
        <v>2</v>
      </c>
      <c r="Q84" s="13">
        <f t="shared" si="20"/>
        <v>44</v>
      </c>
      <c r="R84" s="11">
        <f t="shared" si="21"/>
        <v>42</v>
      </c>
      <c r="S84" s="12">
        <f t="shared" si="22"/>
        <v>2</v>
      </c>
      <c r="T84" s="13">
        <f t="shared" si="22"/>
        <v>44</v>
      </c>
    </row>
    <row r="85" spans="1:20" ht="12.75">
      <c r="A85" s="4" t="s">
        <v>310</v>
      </c>
      <c r="B85" s="11">
        <v>0</v>
      </c>
      <c r="C85" s="12">
        <v>0</v>
      </c>
      <c r="D85" s="11">
        <v>0</v>
      </c>
      <c r="E85" s="12">
        <v>0</v>
      </c>
      <c r="F85" s="11">
        <f t="shared" si="15"/>
        <v>0</v>
      </c>
      <c r="G85" s="12">
        <f t="shared" si="16"/>
        <v>0</v>
      </c>
      <c r="H85" s="13">
        <f t="shared" si="17"/>
        <v>0</v>
      </c>
      <c r="I85" s="11">
        <v>68</v>
      </c>
      <c r="J85" s="12">
        <v>35</v>
      </c>
      <c r="K85" s="11">
        <v>66</v>
      </c>
      <c r="L85" s="12">
        <v>28</v>
      </c>
      <c r="M85" s="11">
        <v>0</v>
      </c>
      <c r="N85" s="12">
        <v>0</v>
      </c>
      <c r="O85" s="11">
        <f t="shared" si="18"/>
        <v>134</v>
      </c>
      <c r="P85" s="13">
        <f t="shared" si="19"/>
        <v>63</v>
      </c>
      <c r="Q85" s="13">
        <f t="shared" si="20"/>
        <v>197</v>
      </c>
      <c r="R85" s="11">
        <f t="shared" si="21"/>
        <v>134</v>
      </c>
      <c r="S85" s="12">
        <f t="shared" si="22"/>
        <v>63</v>
      </c>
      <c r="T85" s="13">
        <f t="shared" si="22"/>
        <v>197</v>
      </c>
    </row>
    <row r="86" spans="1:20" ht="12.75">
      <c r="A86" s="4" t="s">
        <v>311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5"/>
        <v>0</v>
      </c>
      <c r="G86" s="12">
        <f t="shared" si="16"/>
        <v>0</v>
      </c>
      <c r="H86" s="13">
        <f t="shared" si="17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2</v>
      </c>
      <c r="N86" s="12">
        <v>0</v>
      </c>
      <c r="O86" s="11">
        <f t="shared" si="18"/>
        <v>2</v>
      </c>
      <c r="P86" s="13">
        <f t="shared" si="19"/>
        <v>0</v>
      </c>
      <c r="Q86" s="13">
        <f t="shared" si="20"/>
        <v>2</v>
      </c>
      <c r="R86" s="11">
        <f t="shared" si="21"/>
        <v>2</v>
      </c>
      <c r="S86" s="12">
        <f t="shared" si="22"/>
        <v>0</v>
      </c>
      <c r="T86" s="13">
        <f t="shared" si="22"/>
        <v>2</v>
      </c>
    </row>
    <row r="87" spans="1:20" ht="12.75">
      <c r="A87" s="4" t="s">
        <v>312</v>
      </c>
      <c r="B87" s="11">
        <v>0</v>
      </c>
      <c r="C87" s="12">
        <v>0</v>
      </c>
      <c r="D87" s="11">
        <v>0</v>
      </c>
      <c r="E87" s="12">
        <v>0</v>
      </c>
      <c r="F87" s="11">
        <f t="shared" si="15"/>
        <v>0</v>
      </c>
      <c r="G87" s="12">
        <f t="shared" si="16"/>
        <v>0</v>
      </c>
      <c r="H87" s="13">
        <f t="shared" si="17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54</v>
      </c>
      <c r="N87" s="12">
        <v>0</v>
      </c>
      <c r="O87" s="11">
        <f t="shared" si="18"/>
        <v>54</v>
      </c>
      <c r="P87" s="13">
        <f t="shared" si="19"/>
        <v>0</v>
      </c>
      <c r="Q87" s="13">
        <f t="shared" si="20"/>
        <v>54</v>
      </c>
      <c r="R87" s="11">
        <f t="shared" si="21"/>
        <v>54</v>
      </c>
      <c r="S87" s="12">
        <f t="shared" si="22"/>
        <v>0</v>
      </c>
      <c r="T87" s="13">
        <f t="shared" si="22"/>
        <v>54</v>
      </c>
    </row>
    <row r="88" spans="1:20" ht="12.75">
      <c r="A88" s="4" t="s">
        <v>483</v>
      </c>
      <c r="B88" s="11">
        <v>0</v>
      </c>
      <c r="C88" s="12">
        <v>0</v>
      </c>
      <c r="D88" s="11">
        <v>0</v>
      </c>
      <c r="E88" s="12">
        <v>0</v>
      </c>
      <c r="F88" s="11">
        <f t="shared" si="15"/>
        <v>0</v>
      </c>
      <c r="G88" s="12">
        <f t="shared" si="16"/>
        <v>0</v>
      </c>
      <c r="H88" s="13">
        <f t="shared" si="17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3</v>
      </c>
      <c r="N88" s="12">
        <v>0</v>
      </c>
      <c r="O88" s="11">
        <f t="shared" si="18"/>
        <v>3</v>
      </c>
      <c r="P88" s="13">
        <f t="shared" si="19"/>
        <v>0</v>
      </c>
      <c r="Q88" s="13">
        <f t="shared" si="20"/>
        <v>3</v>
      </c>
      <c r="R88" s="11">
        <f t="shared" si="21"/>
        <v>3</v>
      </c>
      <c r="S88" s="12">
        <f t="shared" si="22"/>
        <v>0</v>
      </c>
      <c r="T88" s="13">
        <f t="shared" si="22"/>
        <v>3</v>
      </c>
    </row>
    <row r="89" spans="1:20" ht="12.75">
      <c r="A89" s="4" t="s">
        <v>313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5"/>
        <v>0</v>
      </c>
      <c r="G89" s="12">
        <f t="shared" si="16"/>
        <v>0</v>
      </c>
      <c r="H89" s="13">
        <f t="shared" si="17"/>
        <v>0</v>
      </c>
      <c r="I89" s="11">
        <v>2</v>
      </c>
      <c r="J89" s="12">
        <v>333</v>
      </c>
      <c r="K89" s="11">
        <v>2</v>
      </c>
      <c r="L89" s="12">
        <v>343</v>
      </c>
      <c r="M89" s="11">
        <v>0</v>
      </c>
      <c r="N89" s="12">
        <v>0</v>
      </c>
      <c r="O89" s="11">
        <f t="shared" si="18"/>
        <v>4</v>
      </c>
      <c r="P89" s="13">
        <f t="shared" si="19"/>
        <v>676</v>
      </c>
      <c r="Q89" s="13">
        <f t="shared" si="20"/>
        <v>680</v>
      </c>
      <c r="R89" s="11">
        <f t="shared" si="21"/>
        <v>4</v>
      </c>
      <c r="S89" s="12">
        <f t="shared" si="22"/>
        <v>676</v>
      </c>
      <c r="T89" s="13">
        <f t="shared" si="22"/>
        <v>680</v>
      </c>
    </row>
    <row r="90" spans="1:20" ht="12.75">
      <c r="A90" s="4" t="s">
        <v>314</v>
      </c>
      <c r="B90" s="11">
        <v>0</v>
      </c>
      <c r="C90" s="12">
        <v>0</v>
      </c>
      <c r="D90" s="11">
        <v>0</v>
      </c>
      <c r="E90" s="12">
        <v>0</v>
      </c>
      <c r="F90" s="11">
        <f t="shared" si="15"/>
        <v>0</v>
      </c>
      <c r="G90" s="12">
        <f t="shared" si="16"/>
        <v>0</v>
      </c>
      <c r="H90" s="13">
        <f t="shared" si="17"/>
        <v>0</v>
      </c>
      <c r="I90" s="11">
        <v>297</v>
      </c>
      <c r="J90" s="12">
        <v>547</v>
      </c>
      <c r="K90" s="11">
        <v>243</v>
      </c>
      <c r="L90" s="12">
        <v>478</v>
      </c>
      <c r="M90" s="11">
        <v>0</v>
      </c>
      <c r="N90" s="12">
        <v>0</v>
      </c>
      <c r="O90" s="11">
        <f t="shared" si="18"/>
        <v>540</v>
      </c>
      <c r="P90" s="13">
        <f t="shared" si="19"/>
        <v>1025</v>
      </c>
      <c r="Q90" s="13">
        <f t="shared" si="20"/>
        <v>1565</v>
      </c>
      <c r="R90" s="11">
        <f t="shared" si="21"/>
        <v>540</v>
      </c>
      <c r="S90" s="12">
        <f t="shared" si="22"/>
        <v>1025</v>
      </c>
      <c r="T90" s="13">
        <f t="shared" si="22"/>
        <v>1565</v>
      </c>
    </row>
    <row r="91" spans="1:20" ht="12.75">
      <c r="A91" s="4" t="s">
        <v>315</v>
      </c>
      <c r="B91" s="11">
        <v>8</v>
      </c>
      <c r="C91" s="12">
        <v>1</v>
      </c>
      <c r="D91" s="11">
        <v>9</v>
      </c>
      <c r="E91" s="12">
        <v>1</v>
      </c>
      <c r="F91" s="11">
        <f t="shared" si="15"/>
        <v>17</v>
      </c>
      <c r="G91" s="12">
        <f t="shared" si="16"/>
        <v>2</v>
      </c>
      <c r="H91" s="13">
        <f t="shared" si="17"/>
        <v>19</v>
      </c>
      <c r="I91" s="11">
        <v>6</v>
      </c>
      <c r="J91" s="12">
        <v>1</v>
      </c>
      <c r="K91" s="11">
        <v>13</v>
      </c>
      <c r="L91" s="12">
        <v>1</v>
      </c>
      <c r="M91" s="11">
        <v>0</v>
      </c>
      <c r="N91" s="12">
        <v>0</v>
      </c>
      <c r="O91" s="11">
        <f t="shared" si="18"/>
        <v>19</v>
      </c>
      <c r="P91" s="13">
        <f t="shared" si="19"/>
        <v>2</v>
      </c>
      <c r="Q91" s="13">
        <f t="shared" si="20"/>
        <v>21</v>
      </c>
      <c r="R91" s="11">
        <f t="shared" si="21"/>
        <v>36</v>
      </c>
      <c r="S91" s="12">
        <f t="shared" si="22"/>
        <v>4</v>
      </c>
      <c r="T91" s="13">
        <f t="shared" si="22"/>
        <v>40</v>
      </c>
    </row>
    <row r="92" spans="1:20" ht="12.75">
      <c r="A92" s="4" t="s">
        <v>316</v>
      </c>
      <c r="B92" s="11">
        <v>1064</v>
      </c>
      <c r="C92" s="12">
        <v>3711</v>
      </c>
      <c r="D92" s="11">
        <v>1201</v>
      </c>
      <c r="E92" s="12">
        <v>4128</v>
      </c>
      <c r="F92" s="11">
        <f t="shared" si="15"/>
        <v>2265</v>
      </c>
      <c r="G92" s="12">
        <f t="shared" si="16"/>
        <v>7839</v>
      </c>
      <c r="H92" s="13">
        <f t="shared" si="17"/>
        <v>10104</v>
      </c>
      <c r="I92" s="11">
        <v>1175</v>
      </c>
      <c r="J92" s="12">
        <v>3163</v>
      </c>
      <c r="K92" s="11">
        <v>968</v>
      </c>
      <c r="L92" s="12">
        <v>2796</v>
      </c>
      <c r="M92" s="11">
        <v>0</v>
      </c>
      <c r="N92" s="12">
        <v>0</v>
      </c>
      <c r="O92" s="11">
        <f t="shared" si="18"/>
        <v>2143</v>
      </c>
      <c r="P92" s="13">
        <f t="shared" si="19"/>
        <v>5959</v>
      </c>
      <c r="Q92" s="13">
        <f t="shared" si="20"/>
        <v>8102</v>
      </c>
      <c r="R92" s="11">
        <f t="shared" si="21"/>
        <v>4408</v>
      </c>
      <c r="S92" s="12">
        <f t="shared" si="22"/>
        <v>13798</v>
      </c>
      <c r="T92" s="13">
        <f t="shared" si="22"/>
        <v>18206</v>
      </c>
    </row>
    <row r="93" spans="1:20" ht="12.75">
      <c r="A93" s="4" t="s">
        <v>317</v>
      </c>
      <c r="B93" s="11">
        <v>0</v>
      </c>
      <c r="C93" s="12">
        <v>0</v>
      </c>
      <c r="D93" s="11">
        <v>0</v>
      </c>
      <c r="E93" s="12">
        <v>0</v>
      </c>
      <c r="F93" s="11">
        <f t="shared" si="15"/>
        <v>0</v>
      </c>
      <c r="G93" s="12">
        <f t="shared" si="16"/>
        <v>0</v>
      </c>
      <c r="H93" s="13">
        <f t="shared" si="17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8</v>
      </c>
      <c r="N93" s="12">
        <v>2</v>
      </c>
      <c r="O93" s="11">
        <f t="shared" si="18"/>
        <v>8</v>
      </c>
      <c r="P93" s="13">
        <f t="shared" si="19"/>
        <v>2</v>
      </c>
      <c r="Q93" s="13">
        <f t="shared" si="20"/>
        <v>10</v>
      </c>
      <c r="R93" s="11">
        <f t="shared" si="21"/>
        <v>8</v>
      </c>
      <c r="S93" s="12">
        <f t="shared" si="22"/>
        <v>2</v>
      </c>
      <c r="T93" s="13">
        <f t="shared" si="22"/>
        <v>10</v>
      </c>
    </row>
    <row r="94" spans="1:20" ht="13.5" customHeight="1">
      <c r="A94" s="4" t="s">
        <v>318</v>
      </c>
      <c r="B94" s="11">
        <v>0</v>
      </c>
      <c r="C94" s="12">
        <v>0</v>
      </c>
      <c r="D94" s="11">
        <v>0</v>
      </c>
      <c r="E94" s="12">
        <v>0</v>
      </c>
      <c r="F94" s="11">
        <f t="shared" si="15"/>
        <v>0</v>
      </c>
      <c r="G94" s="12">
        <f t="shared" si="16"/>
        <v>0</v>
      </c>
      <c r="H94" s="13">
        <f t="shared" si="17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161</v>
      </c>
      <c r="N94" s="12">
        <v>1</v>
      </c>
      <c r="O94" s="11">
        <f t="shared" si="18"/>
        <v>161</v>
      </c>
      <c r="P94" s="13">
        <f t="shared" si="19"/>
        <v>1</v>
      </c>
      <c r="Q94" s="13">
        <f t="shared" si="20"/>
        <v>162</v>
      </c>
      <c r="R94" s="11">
        <f t="shared" si="21"/>
        <v>161</v>
      </c>
      <c r="S94" s="12">
        <f t="shared" si="22"/>
        <v>1</v>
      </c>
      <c r="T94" s="13">
        <f t="shared" si="22"/>
        <v>162</v>
      </c>
    </row>
    <row r="95" spans="1:20" ht="13.5" customHeight="1">
      <c r="A95" s="4" t="s">
        <v>319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5"/>
        <v>0</v>
      </c>
      <c r="G95" s="12">
        <f t="shared" si="16"/>
        <v>0</v>
      </c>
      <c r="H95" s="13">
        <f t="shared" si="17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1</v>
      </c>
      <c r="N95" s="12">
        <v>50</v>
      </c>
      <c r="O95" s="11">
        <f t="shared" si="18"/>
        <v>1</v>
      </c>
      <c r="P95" s="13">
        <f t="shared" si="19"/>
        <v>50</v>
      </c>
      <c r="Q95" s="13">
        <f t="shared" si="20"/>
        <v>51</v>
      </c>
      <c r="R95" s="11">
        <f t="shared" si="21"/>
        <v>1</v>
      </c>
      <c r="S95" s="12">
        <f t="shared" si="22"/>
        <v>50</v>
      </c>
      <c r="T95" s="13">
        <f t="shared" si="22"/>
        <v>51</v>
      </c>
    </row>
    <row r="96" spans="1:20" ht="13.5" customHeight="1">
      <c r="A96" s="4" t="s">
        <v>22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5"/>
        <v>0</v>
      </c>
      <c r="G96" s="12">
        <f t="shared" si="16"/>
        <v>0</v>
      </c>
      <c r="H96" s="13">
        <f t="shared" si="17"/>
        <v>0</v>
      </c>
      <c r="I96" s="11">
        <v>9</v>
      </c>
      <c r="J96" s="12">
        <v>8</v>
      </c>
      <c r="K96" s="11">
        <v>2</v>
      </c>
      <c r="L96" s="12">
        <v>10</v>
      </c>
      <c r="M96" s="11">
        <v>0</v>
      </c>
      <c r="N96" s="12">
        <v>0</v>
      </c>
      <c r="O96" s="11">
        <f t="shared" si="18"/>
        <v>11</v>
      </c>
      <c r="P96" s="13">
        <f t="shared" si="19"/>
        <v>18</v>
      </c>
      <c r="Q96" s="13">
        <f t="shared" si="20"/>
        <v>29</v>
      </c>
      <c r="R96" s="11">
        <f t="shared" si="21"/>
        <v>11</v>
      </c>
      <c r="S96" s="12">
        <f t="shared" si="22"/>
        <v>18</v>
      </c>
      <c r="T96" s="13">
        <f t="shared" si="22"/>
        <v>29</v>
      </c>
    </row>
    <row r="97" spans="1:20" ht="13.5" customHeight="1">
      <c r="A97" s="4" t="s">
        <v>169</v>
      </c>
      <c r="B97" s="11">
        <v>542</v>
      </c>
      <c r="C97" s="12">
        <v>308</v>
      </c>
      <c r="D97" s="11">
        <v>611</v>
      </c>
      <c r="E97" s="12">
        <v>317</v>
      </c>
      <c r="F97" s="11">
        <f t="shared" si="15"/>
        <v>1153</v>
      </c>
      <c r="G97" s="12">
        <f t="shared" si="16"/>
        <v>625</v>
      </c>
      <c r="H97" s="13">
        <f t="shared" si="17"/>
        <v>1778</v>
      </c>
      <c r="I97" s="11">
        <v>625</v>
      </c>
      <c r="J97" s="12">
        <v>269</v>
      </c>
      <c r="K97" s="11">
        <v>555</v>
      </c>
      <c r="L97" s="12">
        <v>257</v>
      </c>
      <c r="M97" s="11">
        <v>0</v>
      </c>
      <c r="N97" s="12">
        <v>0</v>
      </c>
      <c r="O97" s="11">
        <f t="shared" si="18"/>
        <v>1180</v>
      </c>
      <c r="P97" s="13">
        <f t="shared" si="19"/>
        <v>526</v>
      </c>
      <c r="Q97" s="13">
        <f t="shared" si="20"/>
        <v>1706</v>
      </c>
      <c r="R97" s="11">
        <f t="shared" si="21"/>
        <v>2333</v>
      </c>
      <c r="S97" s="12">
        <f t="shared" si="22"/>
        <v>1151</v>
      </c>
      <c r="T97" s="13">
        <f t="shared" si="22"/>
        <v>3484</v>
      </c>
    </row>
    <row r="98" spans="1:20" ht="13.5" customHeight="1">
      <c r="A98" s="4" t="s">
        <v>320</v>
      </c>
      <c r="B98" s="11">
        <v>0</v>
      </c>
      <c r="C98" s="12">
        <v>0</v>
      </c>
      <c r="D98" s="11">
        <v>0</v>
      </c>
      <c r="E98" s="12">
        <v>0</v>
      </c>
      <c r="F98" s="11">
        <f t="shared" si="15"/>
        <v>0</v>
      </c>
      <c r="G98" s="12">
        <f t="shared" si="16"/>
        <v>0</v>
      </c>
      <c r="H98" s="13">
        <f t="shared" si="17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15</v>
      </c>
      <c r="N98" s="12">
        <v>5</v>
      </c>
      <c r="O98" s="11">
        <f t="shared" si="18"/>
        <v>15</v>
      </c>
      <c r="P98" s="13">
        <f t="shared" si="19"/>
        <v>5</v>
      </c>
      <c r="Q98" s="13">
        <f t="shared" si="20"/>
        <v>20</v>
      </c>
      <c r="R98" s="11">
        <f t="shared" si="21"/>
        <v>15</v>
      </c>
      <c r="S98" s="12">
        <f t="shared" si="22"/>
        <v>5</v>
      </c>
      <c r="T98" s="13">
        <f t="shared" si="22"/>
        <v>20</v>
      </c>
    </row>
    <row r="99" spans="1:20" ht="13.5" customHeight="1">
      <c r="A99" s="4" t="s">
        <v>324</v>
      </c>
      <c r="B99" s="11">
        <v>0</v>
      </c>
      <c r="C99" s="12">
        <v>0</v>
      </c>
      <c r="D99" s="11">
        <v>0</v>
      </c>
      <c r="E99" s="12">
        <v>0</v>
      </c>
      <c r="F99" s="11">
        <f t="shared" si="15"/>
        <v>0</v>
      </c>
      <c r="G99" s="12">
        <f t="shared" si="16"/>
        <v>0</v>
      </c>
      <c r="H99" s="13">
        <f t="shared" si="17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48</v>
      </c>
      <c r="N99" s="12">
        <v>0</v>
      </c>
      <c r="O99" s="11">
        <f t="shared" si="18"/>
        <v>48</v>
      </c>
      <c r="P99" s="13">
        <f t="shared" si="19"/>
        <v>0</v>
      </c>
      <c r="Q99" s="13">
        <f t="shared" si="20"/>
        <v>48</v>
      </c>
      <c r="R99" s="11">
        <f t="shared" si="21"/>
        <v>48</v>
      </c>
      <c r="S99" s="12">
        <f t="shared" si="22"/>
        <v>0</v>
      </c>
      <c r="T99" s="13">
        <f t="shared" si="22"/>
        <v>48</v>
      </c>
    </row>
    <row r="100" spans="1:20" ht="13.5" customHeight="1">
      <c r="A100" s="4" t="s">
        <v>16</v>
      </c>
      <c r="B100" s="11">
        <v>50</v>
      </c>
      <c r="C100" s="12">
        <v>122</v>
      </c>
      <c r="D100" s="11">
        <v>85</v>
      </c>
      <c r="E100" s="12">
        <v>170</v>
      </c>
      <c r="F100" s="11">
        <f t="shared" si="15"/>
        <v>135</v>
      </c>
      <c r="G100" s="12">
        <f t="shared" si="16"/>
        <v>292</v>
      </c>
      <c r="H100" s="13">
        <f t="shared" si="17"/>
        <v>427</v>
      </c>
      <c r="I100" s="11">
        <v>112</v>
      </c>
      <c r="J100" s="12">
        <v>156</v>
      </c>
      <c r="K100" s="11">
        <v>84</v>
      </c>
      <c r="L100" s="12">
        <v>163</v>
      </c>
      <c r="M100" s="11">
        <v>0</v>
      </c>
      <c r="N100" s="12">
        <v>0</v>
      </c>
      <c r="O100" s="11">
        <f t="shared" si="18"/>
        <v>196</v>
      </c>
      <c r="P100" s="13">
        <f t="shared" si="19"/>
        <v>319</v>
      </c>
      <c r="Q100" s="13">
        <f t="shared" si="20"/>
        <v>515</v>
      </c>
      <c r="R100" s="11">
        <f t="shared" si="21"/>
        <v>331</v>
      </c>
      <c r="S100" s="12">
        <f t="shared" si="22"/>
        <v>611</v>
      </c>
      <c r="T100" s="13">
        <f t="shared" si="22"/>
        <v>942</v>
      </c>
    </row>
    <row r="101" spans="1:20" ht="13.5" customHeight="1">
      <c r="A101" s="4" t="s">
        <v>325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15"/>
        <v>0</v>
      </c>
      <c r="G101" s="12">
        <f t="shared" si="16"/>
        <v>0</v>
      </c>
      <c r="H101" s="13">
        <f t="shared" si="17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4</v>
      </c>
      <c r="N101" s="12">
        <v>13</v>
      </c>
      <c r="O101" s="11">
        <f t="shared" si="18"/>
        <v>4</v>
      </c>
      <c r="P101" s="13">
        <f t="shared" si="19"/>
        <v>13</v>
      </c>
      <c r="Q101" s="13">
        <f t="shared" si="20"/>
        <v>17</v>
      </c>
      <c r="R101" s="11">
        <f t="shared" si="21"/>
        <v>4</v>
      </c>
      <c r="S101" s="12">
        <f t="shared" si="22"/>
        <v>13</v>
      </c>
      <c r="T101" s="13">
        <f t="shared" si="22"/>
        <v>17</v>
      </c>
    </row>
    <row r="102" spans="1:20" ht="13.5" customHeight="1">
      <c r="A102" s="4" t="s">
        <v>326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15"/>
        <v>0</v>
      </c>
      <c r="G102" s="12">
        <f t="shared" si="16"/>
        <v>0</v>
      </c>
      <c r="H102" s="13">
        <f t="shared" si="17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5</v>
      </c>
      <c r="N102" s="12">
        <v>24</v>
      </c>
      <c r="O102" s="11">
        <f t="shared" si="18"/>
        <v>5</v>
      </c>
      <c r="P102" s="13">
        <f t="shared" si="19"/>
        <v>24</v>
      </c>
      <c r="Q102" s="13">
        <f t="shared" si="20"/>
        <v>29</v>
      </c>
      <c r="R102" s="11">
        <f t="shared" si="21"/>
        <v>5</v>
      </c>
      <c r="S102" s="12">
        <f t="shared" si="22"/>
        <v>24</v>
      </c>
      <c r="T102" s="13">
        <f t="shared" si="22"/>
        <v>29</v>
      </c>
    </row>
    <row r="103" spans="1:20" ht="13.5" customHeight="1">
      <c r="A103" s="4" t="s">
        <v>170</v>
      </c>
      <c r="B103" s="11">
        <v>6</v>
      </c>
      <c r="C103" s="12">
        <v>0</v>
      </c>
      <c r="D103" s="11">
        <v>9</v>
      </c>
      <c r="E103" s="12">
        <v>1</v>
      </c>
      <c r="F103" s="11">
        <f t="shared" si="15"/>
        <v>15</v>
      </c>
      <c r="G103" s="12">
        <f t="shared" si="16"/>
        <v>1</v>
      </c>
      <c r="H103" s="13">
        <f t="shared" si="17"/>
        <v>16</v>
      </c>
      <c r="I103" s="11">
        <v>3</v>
      </c>
      <c r="J103" s="12">
        <v>3</v>
      </c>
      <c r="K103" s="11">
        <v>6</v>
      </c>
      <c r="L103" s="12">
        <v>2</v>
      </c>
      <c r="M103" s="11">
        <v>0</v>
      </c>
      <c r="N103" s="12">
        <v>0</v>
      </c>
      <c r="O103" s="11">
        <f t="shared" si="18"/>
        <v>9</v>
      </c>
      <c r="P103" s="13">
        <f t="shared" si="19"/>
        <v>5</v>
      </c>
      <c r="Q103" s="13">
        <f t="shared" si="20"/>
        <v>14</v>
      </c>
      <c r="R103" s="11">
        <f t="shared" si="21"/>
        <v>24</v>
      </c>
      <c r="S103" s="12">
        <f t="shared" si="22"/>
        <v>6</v>
      </c>
      <c r="T103" s="13">
        <f t="shared" si="22"/>
        <v>30</v>
      </c>
    </row>
    <row r="104" spans="1:20" ht="13.5" customHeight="1">
      <c r="A104" s="4" t="s">
        <v>327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15"/>
        <v>0</v>
      </c>
      <c r="G104" s="12">
        <f t="shared" si="16"/>
        <v>0</v>
      </c>
      <c r="H104" s="13">
        <f t="shared" si="17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7</v>
      </c>
      <c r="N104" s="12">
        <v>3</v>
      </c>
      <c r="O104" s="11">
        <f t="shared" si="18"/>
        <v>7</v>
      </c>
      <c r="P104" s="13">
        <f t="shared" si="19"/>
        <v>3</v>
      </c>
      <c r="Q104" s="13">
        <f t="shared" si="20"/>
        <v>10</v>
      </c>
      <c r="R104" s="11">
        <f t="shared" si="21"/>
        <v>7</v>
      </c>
      <c r="S104" s="12">
        <f t="shared" si="22"/>
        <v>3</v>
      </c>
      <c r="T104" s="13">
        <f t="shared" si="22"/>
        <v>10</v>
      </c>
    </row>
    <row r="105" spans="1:20" ht="13.5" customHeight="1">
      <c r="A105" s="4" t="s">
        <v>492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15"/>
        <v>0</v>
      </c>
      <c r="G105" s="12">
        <f t="shared" si="16"/>
        <v>0</v>
      </c>
      <c r="H105" s="13">
        <f t="shared" si="17"/>
        <v>0</v>
      </c>
      <c r="I105" s="11">
        <v>0</v>
      </c>
      <c r="J105" s="12">
        <v>0</v>
      </c>
      <c r="K105" s="11">
        <v>0</v>
      </c>
      <c r="L105" s="12">
        <v>0</v>
      </c>
      <c r="M105" s="11">
        <v>5</v>
      </c>
      <c r="N105" s="12">
        <v>0</v>
      </c>
      <c r="O105" s="11">
        <f t="shared" si="18"/>
        <v>5</v>
      </c>
      <c r="P105" s="13">
        <f t="shared" si="19"/>
        <v>0</v>
      </c>
      <c r="Q105" s="13">
        <f t="shared" si="20"/>
        <v>5</v>
      </c>
      <c r="R105" s="11">
        <f t="shared" si="21"/>
        <v>5</v>
      </c>
      <c r="S105" s="12">
        <f t="shared" si="22"/>
        <v>0</v>
      </c>
      <c r="T105" s="13">
        <f t="shared" si="22"/>
        <v>5</v>
      </c>
    </row>
    <row r="106" spans="1:20" ht="13.5" customHeight="1">
      <c r="A106" s="4" t="s">
        <v>328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15"/>
        <v>0</v>
      </c>
      <c r="G106" s="12">
        <f t="shared" si="16"/>
        <v>0</v>
      </c>
      <c r="H106" s="13">
        <f>SUM(F106:G106)</f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13</v>
      </c>
      <c r="N106" s="12">
        <v>0</v>
      </c>
      <c r="O106" s="11">
        <f t="shared" si="18"/>
        <v>13</v>
      </c>
      <c r="P106" s="13">
        <f t="shared" si="19"/>
        <v>0</v>
      </c>
      <c r="Q106" s="13">
        <f>SUM(O106:P106)</f>
        <v>13</v>
      </c>
      <c r="R106" s="11">
        <f t="shared" si="21"/>
        <v>13</v>
      </c>
      <c r="S106" s="12">
        <f t="shared" si="22"/>
        <v>0</v>
      </c>
      <c r="T106" s="13">
        <f t="shared" si="22"/>
        <v>13</v>
      </c>
    </row>
    <row r="107" spans="1:20" ht="13.5" customHeight="1">
      <c r="A107" s="4" t="s">
        <v>329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15"/>
        <v>0</v>
      </c>
      <c r="G107" s="12">
        <f t="shared" si="16"/>
        <v>0</v>
      </c>
      <c r="H107" s="13">
        <f>SUM(F107:G107)</f>
        <v>0</v>
      </c>
      <c r="I107" s="11">
        <v>28</v>
      </c>
      <c r="J107" s="12">
        <v>1</v>
      </c>
      <c r="K107" s="11">
        <v>21</v>
      </c>
      <c r="L107" s="12">
        <v>0</v>
      </c>
      <c r="M107" s="11">
        <v>0</v>
      </c>
      <c r="N107" s="12">
        <v>0</v>
      </c>
      <c r="O107" s="11">
        <f t="shared" si="18"/>
        <v>49</v>
      </c>
      <c r="P107" s="13">
        <f t="shared" si="19"/>
        <v>1</v>
      </c>
      <c r="Q107" s="13">
        <f>SUM(O107:P107)</f>
        <v>50</v>
      </c>
      <c r="R107" s="11">
        <f t="shared" si="21"/>
        <v>49</v>
      </c>
      <c r="S107" s="12">
        <f t="shared" si="22"/>
        <v>1</v>
      </c>
      <c r="T107" s="13">
        <f t="shared" si="22"/>
        <v>50</v>
      </c>
    </row>
    <row r="108" spans="1:20" ht="13.5" customHeight="1">
      <c r="A108" s="4" t="s">
        <v>330</v>
      </c>
      <c r="B108" s="11">
        <v>2</v>
      </c>
      <c r="C108" s="12">
        <v>3</v>
      </c>
      <c r="D108" s="11">
        <v>4</v>
      </c>
      <c r="E108" s="12">
        <v>0</v>
      </c>
      <c r="F108" s="11">
        <f t="shared" si="15"/>
        <v>6</v>
      </c>
      <c r="G108" s="12">
        <f t="shared" si="16"/>
        <v>3</v>
      </c>
      <c r="H108" s="13">
        <f>SUM(F108:G108)</f>
        <v>9</v>
      </c>
      <c r="I108" s="11">
        <v>7</v>
      </c>
      <c r="J108" s="12">
        <v>4</v>
      </c>
      <c r="K108" s="11">
        <v>2</v>
      </c>
      <c r="L108" s="12">
        <v>4</v>
      </c>
      <c r="M108" s="11">
        <v>0</v>
      </c>
      <c r="N108" s="12">
        <v>0</v>
      </c>
      <c r="O108" s="11">
        <f t="shared" si="18"/>
        <v>9</v>
      </c>
      <c r="P108" s="13">
        <f t="shared" si="19"/>
        <v>8</v>
      </c>
      <c r="Q108" s="13">
        <f>SUM(O108:P108)</f>
        <v>17</v>
      </c>
      <c r="R108" s="11">
        <f t="shared" si="21"/>
        <v>15</v>
      </c>
      <c r="S108" s="12">
        <f t="shared" si="22"/>
        <v>11</v>
      </c>
      <c r="T108" s="13">
        <f t="shared" si="22"/>
        <v>26</v>
      </c>
    </row>
    <row r="109" spans="1:20" s="21" customFormat="1" ht="12.75">
      <c r="A109" s="16" t="s">
        <v>27</v>
      </c>
      <c r="B109" s="17">
        <f aca="true" t="shared" si="23" ref="B109:T109">SUM(B10:B108)</f>
        <v>8550</v>
      </c>
      <c r="C109" s="18">
        <f t="shared" si="23"/>
        <v>6544</v>
      </c>
      <c r="D109" s="17">
        <f t="shared" si="23"/>
        <v>8917</v>
      </c>
      <c r="E109" s="18">
        <f t="shared" si="23"/>
        <v>7182</v>
      </c>
      <c r="F109" s="17">
        <f t="shared" si="23"/>
        <v>17467</v>
      </c>
      <c r="G109" s="18">
        <f t="shared" si="23"/>
        <v>13726</v>
      </c>
      <c r="H109" s="18">
        <f t="shared" si="23"/>
        <v>31193</v>
      </c>
      <c r="I109" s="17">
        <f t="shared" si="23"/>
        <v>9990</v>
      </c>
      <c r="J109" s="18">
        <f t="shared" si="23"/>
        <v>8207</v>
      </c>
      <c r="K109" s="17">
        <f t="shared" si="23"/>
        <v>8780</v>
      </c>
      <c r="L109" s="18">
        <f t="shared" si="23"/>
        <v>7475</v>
      </c>
      <c r="M109" s="17">
        <f t="shared" si="23"/>
        <v>1341</v>
      </c>
      <c r="N109" s="18">
        <f t="shared" si="23"/>
        <v>656</v>
      </c>
      <c r="O109" s="17">
        <f t="shared" si="23"/>
        <v>20111</v>
      </c>
      <c r="P109" s="18">
        <f t="shared" si="23"/>
        <v>16338</v>
      </c>
      <c r="Q109" s="18">
        <f t="shared" si="23"/>
        <v>36449</v>
      </c>
      <c r="R109" s="17">
        <f t="shared" si="23"/>
        <v>37578</v>
      </c>
      <c r="S109" s="18">
        <f t="shared" si="23"/>
        <v>30064</v>
      </c>
      <c r="T109" s="18">
        <f t="shared" si="23"/>
        <v>67642</v>
      </c>
    </row>
    <row r="122" spans="9:10" ht="12.75">
      <c r="I122" s="93"/>
      <c r="J122" s="93"/>
    </row>
    <row r="123" spans="9:10" ht="12.75">
      <c r="I123" s="93"/>
      <c r="J123" s="93"/>
    </row>
    <row r="124" spans="9:10" ht="12.75">
      <c r="I124" s="93"/>
      <c r="J124" s="93"/>
    </row>
    <row r="125" spans="8:11" ht="12.75">
      <c r="H125" s="93"/>
      <c r="I125" s="93"/>
      <c r="J125" s="93"/>
      <c r="K125" s="93"/>
    </row>
    <row r="126" spans="8:10" ht="12.75">
      <c r="H126" s="93"/>
      <c r="I126" s="93"/>
      <c r="J126" s="93"/>
    </row>
    <row r="127" spans="10:12" ht="12.75">
      <c r="J127" s="93"/>
      <c r="K127" s="93"/>
      <c r="L127" s="93"/>
    </row>
    <row r="128" spans="8:10" ht="12.75">
      <c r="H128" s="93"/>
      <c r="I128" s="93"/>
      <c r="J128" s="93"/>
    </row>
    <row r="129" spans="8:13" ht="12.75">
      <c r="H129" s="93"/>
      <c r="I129" s="93"/>
      <c r="J129" s="93"/>
      <c r="K129" s="93"/>
      <c r="L129" s="93"/>
      <c r="M129" s="93"/>
    </row>
    <row r="130" spans="11:12" ht="12.75">
      <c r="K130" s="93"/>
      <c r="L130" s="93"/>
    </row>
    <row r="131" spans="11:12" ht="12.75">
      <c r="K131" s="93"/>
      <c r="L131" s="93"/>
    </row>
    <row r="132" spans="8:12" ht="12.75">
      <c r="H132" s="93"/>
      <c r="I132" s="93"/>
      <c r="J132" s="93"/>
      <c r="L132" s="93"/>
    </row>
    <row r="133" ht="12.75">
      <c r="L133" s="93"/>
    </row>
    <row r="134" ht="12.75">
      <c r="L134" s="93"/>
    </row>
    <row r="135" ht="12.75">
      <c r="L135" s="93"/>
    </row>
    <row r="136" spans="8:10" ht="12.75">
      <c r="H136" s="93"/>
      <c r="I136" s="93"/>
      <c r="J136" s="93"/>
    </row>
    <row r="138" spans="8:10" ht="12.75">
      <c r="H138" s="93"/>
      <c r="I138" s="93"/>
      <c r="J138" s="93"/>
    </row>
    <row r="139" spans="8:10" ht="12.75">
      <c r="H139" s="93"/>
      <c r="I139" s="93"/>
      <c r="J139" s="93"/>
    </row>
    <row r="140" spans="8:10" ht="12.75">
      <c r="H140" s="93"/>
      <c r="I140" s="93"/>
      <c r="J140" s="93"/>
    </row>
    <row r="141" spans="8:10" ht="12.75">
      <c r="H141" s="93"/>
      <c r="I141" s="93"/>
      <c r="J141" s="93"/>
    </row>
    <row r="143" spans="8:10" ht="12.75">
      <c r="H143" s="93"/>
      <c r="I143" s="93"/>
      <c r="J143" s="93"/>
    </row>
    <row r="144" spans="8:10" ht="12.75">
      <c r="H144" s="93"/>
      <c r="I144" s="93"/>
      <c r="J144" s="93"/>
    </row>
    <row r="149" ht="12.75">
      <c r="H149" s="93"/>
    </row>
    <row r="150" spans="8:13" ht="12.75">
      <c r="H150" s="93"/>
      <c r="I150" s="93"/>
      <c r="J150" s="93"/>
      <c r="K150" s="93"/>
      <c r="L150" s="93"/>
      <c r="M150" s="93"/>
    </row>
    <row r="151" spans="8:10" ht="12.75">
      <c r="H151" s="93"/>
      <c r="I151" s="93"/>
      <c r="J151" s="93"/>
    </row>
    <row r="154" spans="8:10" ht="12.75">
      <c r="H154" s="93"/>
      <c r="I154" s="93"/>
      <c r="J154" s="93"/>
    </row>
    <row r="157" spans="8:13" ht="12.75">
      <c r="H157" s="93"/>
      <c r="I157" s="93"/>
      <c r="J157" s="93"/>
      <c r="K157" s="93"/>
      <c r="L157" s="93"/>
      <c r="M157" s="93"/>
    </row>
    <row r="158" spans="8:10" ht="12.75">
      <c r="H158" s="93"/>
      <c r="I158" s="93"/>
      <c r="J158" s="93"/>
    </row>
    <row r="160" spans="8:13" ht="12.75">
      <c r="H160" s="93"/>
      <c r="I160" s="93"/>
      <c r="J160" s="93"/>
      <c r="K160" s="93"/>
      <c r="L160" s="93"/>
      <c r="M160" s="93"/>
    </row>
    <row r="161" spans="11:12" ht="12.75">
      <c r="K161" s="93"/>
      <c r="L161" s="93"/>
    </row>
    <row r="162" spans="11:12" ht="12.75">
      <c r="K162" s="93"/>
      <c r="L162" s="93"/>
    </row>
    <row r="163" spans="8:10" ht="12.75">
      <c r="H163" s="93"/>
      <c r="I163" s="93"/>
      <c r="J163" s="93"/>
    </row>
    <row r="164" spans="8:10" ht="12.75">
      <c r="H164" s="93"/>
      <c r="I164" s="93"/>
      <c r="J164" s="93"/>
    </row>
    <row r="166" spans="8:10" ht="12.75">
      <c r="H166" s="93"/>
      <c r="I166" s="93"/>
      <c r="J166" s="93"/>
    </row>
    <row r="168" spans="8:10" ht="12.75">
      <c r="H168" s="93"/>
      <c r="I168" s="93"/>
      <c r="J168" s="93"/>
    </row>
    <row r="169" spans="8:10" ht="12.75">
      <c r="H169" s="93"/>
      <c r="I169" s="93"/>
      <c r="J169" s="93"/>
    </row>
    <row r="170" spans="8:10" ht="12.75">
      <c r="H170" s="93"/>
      <c r="I170" s="93"/>
      <c r="J170" s="93"/>
    </row>
    <row r="173" spans="8:10" ht="12.75">
      <c r="H173" s="93"/>
      <c r="I173" s="93"/>
      <c r="J173" s="93"/>
    </row>
    <row r="174" spans="8:10" ht="12.75">
      <c r="H174" s="93"/>
      <c r="I174" s="93"/>
      <c r="J174" s="93"/>
    </row>
    <row r="175" spans="8:10" ht="12.75">
      <c r="H175" s="93"/>
      <c r="I175" s="93"/>
      <c r="J175" s="93"/>
    </row>
    <row r="176" spans="8:10" ht="12.75">
      <c r="H176" s="93"/>
      <c r="I176" s="93"/>
      <c r="J176" s="93"/>
    </row>
    <row r="178" spans="8:10" ht="12.75">
      <c r="H178" s="93"/>
      <c r="I178" s="93"/>
      <c r="J178" s="93"/>
    </row>
    <row r="179" spans="8:12" ht="12.75">
      <c r="H179" s="93"/>
      <c r="J179" s="93"/>
      <c r="K179" s="93"/>
      <c r="L179" s="93"/>
    </row>
    <row r="180" spans="8:12" ht="12.75">
      <c r="H180" s="93"/>
      <c r="I180" s="93"/>
      <c r="J180" s="93"/>
      <c r="L180" s="93"/>
    </row>
    <row r="181" spans="8:10" ht="12.75">
      <c r="H181" s="93"/>
      <c r="I181" s="93"/>
      <c r="J181" s="93"/>
    </row>
    <row r="183" spans="8:13" ht="12.75">
      <c r="H183" s="93"/>
      <c r="I183" s="93"/>
      <c r="J183" s="93"/>
      <c r="K183" s="93"/>
      <c r="L183" s="93"/>
      <c r="M183" s="93"/>
    </row>
    <row r="184" spans="8:12" ht="12.75">
      <c r="H184" s="93"/>
      <c r="I184" s="93"/>
      <c r="J184" s="93"/>
      <c r="L184" s="93"/>
    </row>
    <row r="185" spans="8:13" ht="12.75">
      <c r="H185" s="93"/>
      <c r="I185" s="93"/>
      <c r="J185" s="93"/>
      <c r="K185" s="93"/>
      <c r="L185" s="93"/>
      <c r="M185" s="93"/>
    </row>
    <row r="186" spans="11:12" ht="12.75">
      <c r="K186" s="93"/>
      <c r="L186" s="93"/>
    </row>
    <row r="187" spans="8:10" ht="12.75">
      <c r="H187" s="93"/>
      <c r="I187" s="93"/>
      <c r="J187" s="93"/>
    </row>
    <row r="193" spans="8:10" ht="12.75">
      <c r="H193" s="93"/>
      <c r="I193" s="93"/>
      <c r="J193" s="93"/>
    </row>
    <row r="194" spans="8:13" ht="12.75">
      <c r="H194" s="93"/>
      <c r="I194" s="93"/>
      <c r="J194" s="93"/>
      <c r="K194" s="93"/>
      <c r="L194" s="93"/>
      <c r="M194" s="93"/>
    </row>
    <row r="195" spans="11:12" ht="12.75">
      <c r="K195" s="93"/>
      <c r="L195" s="93"/>
    </row>
    <row r="196" spans="11:12" ht="12.75">
      <c r="K196" s="93"/>
      <c r="L196" s="93"/>
    </row>
    <row r="197" spans="11:12" ht="12.75">
      <c r="K197" s="93"/>
      <c r="L197" s="93"/>
    </row>
    <row r="198" spans="8:12" ht="12.75">
      <c r="H198" s="93"/>
      <c r="I198" s="93"/>
      <c r="J198" s="93"/>
      <c r="L198" s="93"/>
    </row>
    <row r="199" spans="8:10" ht="12.75">
      <c r="H199" s="93"/>
      <c r="I199" s="93"/>
      <c r="J199" s="93"/>
    </row>
    <row r="200" spans="8:10" ht="12.75">
      <c r="H200" s="93"/>
      <c r="I200" s="93"/>
      <c r="J200" s="93"/>
    </row>
    <row r="205" spans="8:10" ht="12.75">
      <c r="H205" s="93"/>
      <c r="I205" s="93"/>
      <c r="J205" s="93"/>
    </row>
    <row r="206" spans="8:10" ht="12.75">
      <c r="H206" s="93"/>
      <c r="I206" s="93"/>
      <c r="J206" s="93"/>
    </row>
    <row r="207" spans="8:10" ht="12.75">
      <c r="H207" s="93"/>
      <c r="I207" s="93"/>
      <c r="J207" s="93"/>
    </row>
    <row r="210" spans="8:10" ht="12.75">
      <c r="H210" s="93"/>
      <c r="I210" s="93"/>
      <c r="J210" s="93"/>
    </row>
    <row r="211" spans="8:10" ht="12.75">
      <c r="H211" s="93"/>
      <c r="I211" s="93"/>
      <c r="J211" s="93"/>
    </row>
    <row r="213" spans="8:10" ht="12.75">
      <c r="H213" s="93"/>
      <c r="I213" s="93"/>
      <c r="J213" s="93"/>
    </row>
    <row r="214" spans="8:10" ht="12.75">
      <c r="H214" s="93"/>
      <c r="I214" s="93"/>
      <c r="J214" s="93"/>
    </row>
    <row r="216" spans="8:10" ht="12.75">
      <c r="H216" s="93"/>
      <c r="I216" s="93"/>
      <c r="J216" s="93"/>
    </row>
    <row r="217" spans="8:10" ht="12.75">
      <c r="H217" s="93"/>
      <c r="I217" s="93"/>
      <c r="J217" s="93"/>
    </row>
    <row r="218" spans="8:10" ht="12.75">
      <c r="H218" s="93"/>
      <c r="I218" s="93"/>
      <c r="J218" s="93"/>
    </row>
    <row r="219" spans="8:12" ht="12.75">
      <c r="H219" s="93"/>
      <c r="J219" s="93"/>
      <c r="K219" s="93"/>
      <c r="L219" s="93"/>
    </row>
    <row r="220" spans="11:12" ht="12.75">
      <c r="K220" s="93"/>
      <c r="L220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selection activeCell="A135" sqref="A135"/>
    </sheetView>
  </sheetViews>
  <sheetFormatPr defaultColWidth="9.140625" defaultRowHeight="12.75"/>
  <cols>
    <col min="1" max="1" width="37.7109375" style="4" customWidth="1"/>
    <col min="2" max="7" width="7.28125" style="0" customWidth="1"/>
    <col min="8" max="8" width="7.28125" style="4" customWidth="1"/>
    <col min="9" max="16" width="7.28125" style="0" customWidth="1"/>
    <col min="17" max="17" width="7.28125" style="4" customWidth="1"/>
    <col min="18" max="18" width="7.28125" style="0" customWidth="1"/>
    <col min="19" max="19" width="8.8515625" style="0" customWidth="1"/>
    <col min="20" max="20" width="7.28125" style="4" customWidth="1"/>
    <col min="21" max="22" width="9.28125" style="0" customWidth="1"/>
    <col min="23" max="23" width="5.57421875" style="0" customWidth="1"/>
    <col min="24" max="24" width="7.57421875" style="0" customWidth="1"/>
    <col min="25" max="25" width="16.5742187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51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427</v>
      </c>
      <c r="J10" s="10">
        <v>4</v>
      </c>
      <c r="K10" s="9">
        <v>334</v>
      </c>
      <c r="L10" s="10">
        <v>1</v>
      </c>
      <c r="M10" s="9">
        <v>0</v>
      </c>
      <c r="N10" s="10">
        <v>0</v>
      </c>
      <c r="O10" s="9">
        <f>SUM(M10,K10,I10)</f>
        <v>761</v>
      </c>
      <c r="P10" s="10">
        <f>SUM(N10,L10,J10)</f>
        <v>5</v>
      </c>
      <c r="Q10" s="10">
        <f>SUM(O10:P10)</f>
        <v>766</v>
      </c>
      <c r="R10" s="9">
        <f>SUM(O10,F10)</f>
        <v>761</v>
      </c>
      <c r="S10" s="10">
        <f>SUM(P10,G10)</f>
        <v>5</v>
      </c>
      <c r="T10" s="10">
        <f>SUM(Q10,H10)</f>
        <v>766</v>
      </c>
    </row>
    <row r="11" spans="1:20" ht="12.75">
      <c r="A11" s="4" t="s">
        <v>331</v>
      </c>
      <c r="B11" s="11">
        <v>0</v>
      </c>
      <c r="C11" s="13">
        <v>0</v>
      </c>
      <c r="D11" s="11">
        <v>0</v>
      </c>
      <c r="E11" s="13">
        <v>0</v>
      </c>
      <c r="F11" s="11">
        <f aca="true" t="shared" si="0" ref="F11:F74">SUM(B11,D11)</f>
        <v>0</v>
      </c>
      <c r="G11" s="13">
        <f aca="true" t="shared" si="1" ref="G11:G74">SUM(C11,E11)</f>
        <v>0</v>
      </c>
      <c r="H11" s="13">
        <f aca="true" t="shared" si="2" ref="H11:H74">SUM(F11:G11)</f>
        <v>0</v>
      </c>
      <c r="I11" s="11">
        <v>0</v>
      </c>
      <c r="J11" s="13">
        <v>0</v>
      </c>
      <c r="K11" s="11">
        <v>0</v>
      </c>
      <c r="L11" s="13">
        <v>0</v>
      </c>
      <c r="M11" s="11">
        <v>178</v>
      </c>
      <c r="N11" s="13">
        <v>2</v>
      </c>
      <c r="O11" s="11">
        <f aca="true" t="shared" si="3" ref="O11:O74">SUM(M11,K11,I11)</f>
        <v>178</v>
      </c>
      <c r="P11" s="13">
        <f aca="true" t="shared" si="4" ref="P11:P74">SUM(N11,L11,J11)</f>
        <v>2</v>
      </c>
      <c r="Q11" s="13">
        <f aca="true" t="shared" si="5" ref="Q11:Q74">SUM(O11:P11)</f>
        <v>180</v>
      </c>
      <c r="R11" s="11">
        <f aca="true" t="shared" si="6" ref="R11:R74">SUM(O11,F11)</f>
        <v>178</v>
      </c>
      <c r="S11" s="13">
        <f aca="true" t="shared" si="7" ref="S11:S74">SUM(P11,G11)</f>
        <v>2</v>
      </c>
      <c r="T11" s="13">
        <f aca="true" t="shared" si="8" ref="T11:T74">SUM(Q11,H11)</f>
        <v>180</v>
      </c>
    </row>
    <row r="12" spans="1:20" ht="12.75">
      <c r="A12" s="4" t="s">
        <v>332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36</v>
      </c>
      <c r="N12" s="13">
        <v>20</v>
      </c>
      <c r="O12" s="11">
        <f t="shared" si="3"/>
        <v>36</v>
      </c>
      <c r="P12" s="13">
        <f t="shared" si="4"/>
        <v>20</v>
      </c>
      <c r="Q12" s="13">
        <f t="shared" si="5"/>
        <v>56</v>
      </c>
      <c r="R12" s="11">
        <f t="shared" si="6"/>
        <v>36</v>
      </c>
      <c r="S12" s="13">
        <f t="shared" si="7"/>
        <v>20</v>
      </c>
      <c r="T12" s="13">
        <f t="shared" si="8"/>
        <v>56</v>
      </c>
    </row>
    <row r="13" spans="1:20" ht="12.75">
      <c r="A13" s="4" t="s">
        <v>333</v>
      </c>
      <c r="B13" s="11">
        <v>0</v>
      </c>
      <c r="C13" s="13">
        <v>0</v>
      </c>
      <c r="D13" s="11">
        <v>0</v>
      </c>
      <c r="E13" s="13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3">
        <v>0</v>
      </c>
      <c r="K13" s="11">
        <v>0</v>
      </c>
      <c r="L13" s="13">
        <v>0</v>
      </c>
      <c r="M13" s="11">
        <v>86</v>
      </c>
      <c r="N13" s="13">
        <v>43</v>
      </c>
      <c r="O13" s="11">
        <f t="shared" si="3"/>
        <v>86</v>
      </c>
      <c r="P13" s="13">
        <f t="shared" si="4"/>
        <v>43</v>
      </c>
      <c r="Q13" s="13">
        <f t="shared" si="5"/>
        <v>129</v>
      </c>
      <c r="R13" s="11">
        <f t="shared" si="6"/>
        <v>86</v>
      </c>
      <c r="S13" s="13">
        <f t="shared" si="7"/>
        <v>43</v>
      </c>
      <c r="T13" s="13">
        <f t="shared" si="8"/>
        <v>129</v>
      </c>
    </row>
    <row r="14" spans="1:20" ht="12.75">
      <c r="A14" s="4" t="s">
        <v>334</v>
      </c>
      <c r="B14" s="11">
        <v>1344</v>
      </c>
      <c r="C14" s="13">
        <v>16</v>
      </c>
      <c r="D14" s="11">
        <v>1314</v>
      </c>
      <c r="E14" s="13">
        <v>18</v>
      </c>
      <c r="F14" s="11">
        <f t="shared" si="0"/>
        <v>2658</v>
      </c>
      <c r="G14" s="13">
        <f t="shared" si="1"/>
        <v>34</v>
      </c>
      <c r="H14" s="13">
        <f t="shared" si="2"/>
        <v>2692</v>
      </c>
      <c r="I14" s="11">
        <v>0</v>
      </c>
      <c r="J14" s="13">
        <v>0</v>
      </c>
      <c r="K14" s="11">
        <v>0</v>
      </c>
      <c r="L14" s="13">
        <v>0</v>
      </c>
      <c r="M14" s="11">
        <v>0</v>
      </c>
      <c r="N14" s="13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2658</v>
      </c>
      <c r="S14" s="13">
        <f t="shared" si="7"/>
        <v>34</v>
      </c>
      <c r="T14" s="13">
        <f t="shared" si="8"/>
        <v>2692</v>
      </c>
    </row>
    <row r="15" spans="1:20" ht="12.75">
      <c r="A15" s="4" t="s">
        <v>335</v>
      </c>
      <c r="B15" s="11">
        <v>0</v>
      </c>
      <c r="C15" s="13">
        <v>0</v>
      </c>
      <c r="D15" s="11">
        <v>0</v>
      </c>
      <c r="E15" s="13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3">
        <v>0</v>
      </c>
      <c r="K15" s="11">
        <v>0</v>
      </c>
      <c r="L15" s="13">
        <v>0</v>
      </c>
      <c r="M15" s="11">
        <v>2</v>
      </c>
      <c r="N15" s="13">
        <v>2</v>
      </c>
      <c r="O15" s="11">
        <f t="shared" si="3"/>
        <v>2</v>
      </c>
      <c r="P15" s="13">
        <f t="shared" si="4"/>
        <v>2</v>
      </c>
      <c r="Q15" s="13">
        <f t="shared" si="5"/>
        <v>4</v>
      </c>
      <c r="R15" s="11">
        <f t="shared" si="6"/>
        <v>2</v>
      </c>
      <c r="S15" s="13">
        <f t="shared" si="7"/>
        <v>2</v>
      </c>
      <c r="T15" s="13">
        <f t="shared" si="8"/>
        <v>4</v>
      </c>
    </row>
    <row r="16" spans="1:20" ht="12.75">
      <c r="A16" s="4" t="s">
        <v>336</v>
      </c>
      <c r="B16" s="11">
        <v>0</v>
      </c>
      <c r="C16" s="13">
        <v>0</v>
      </c>
      <c r="D16" s="11">
        <v>0</v>
      </c>
      <c r="E16" s="13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3">
        <v>0</v>
      </c>
      <c r="K16" s="11">
        <v>0</v>
      </c>
      <c r="L16" s="13">
        <v>0</v>
      </c>
      <c r="M16" s="11">
        <v>18</v>
      </c>
      <c r="N16" s="13">
        <v>0</v>
      </c>
      <c r="O16" s="11">
        <f t="shared" si="3"/>
        <v>18</v>
      </c>
      <c r="P16" s="13">
        <f t="shared" si="4"/>
        <v>0</v>
      </c>
      <c r="Q16" s="13">
        <f t="shared" si="5"/>
        <v>18</v>
      </c>
      <c r="R16" s="11">
        <f t="shared" si="6"/>
        <v>18</v>
      </c>
      <c r="S16" s="13">
        <f t="shared" si="7"/>
        <v>0</v>
      </c>
      <c r="T16" s="13">
        <f t="shared" si="8"/>
        <v>18</v>
      </c>
    </row>
    <row r="17" spans="1:20" ht="12.75">
      <c r="A17" s="4" t="s">
        <v>338</v>
      </c>
      <c r="B17" s="11">
        <v>0</v>
      </c>
      <c r="C17" s="13">
        <v>0</v>
      </c>
      <c r="D17" s="11">
        <v>0</v>
      </c>
      <c r="E17" s="13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3">
        <v>0</v>
      </c>
      <c r="K17" s="11">
        <v>0</v>
      </c>
      <c r="L17" s="13">
        <v>0</v>
      </c>
      <c r="M17" s="11">
        <v>14</v>
      </c>
      <c r="N17" s="13">
        <v>1</v>
      </c>
      <c r="O17" s="11">
        <f t="shared" si="3"/>
        <v>14</v>
      </c>
      <c r="P17" s="13">
        <f t="shared" si="4"/>
        <v>1</v>
      </c>
      <c r="Q17" s="13">
        <f t="shared" si="5"/>
        <v>15</v>
      </c>
      <c r="R17" s="11">
        <f t="shared" si="6"/>
        <v>14</v>
      </c>
      <c r="S17" s="13">
        <f t="shared" si="7"/>
        <v>1</v>
      </c>
      <c r="T17" s="13">
        <f t="shared" si="8"/>
        <v>15</v>
      </c>
    </row>
    <row r="18" spans="1:20" ht="12.75">
      <c r="A18" s="4" t="s">
        <v>339</v>
      </c>
      <c r="B18" s="11">
        <v>0</v>
      </c>
      <c r="C18" s="13">
        <v>0</v>
      </c>
      <c r="D18" s="11">
        <v>0</v>
      </c>
      <c r="E18" s="13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3">
        <v>0</v>
      </c>
      <c r="K18" s="11">
        <v>0</v>
      </c>
      <c r="L18" s="13">
        <v>0</v>
      </c>
      <c r="M18" s="11">
        <v>96</v>
      </c>
      <c r="N18" s="13">
        <v>0</v>
      </c>
      <c r="O18" s="11">
        <f t="shared" si="3"/>
        <v>96</v>
      </c>
      <c r="P18" s="13">
        <f t="shared" si="4"/>
        <v>0</v>
      </c>
      <c r="Q18" s="13">
        <f t="shared" si="5"/>
        <v>96</v>
      </c>
      <c r="R18" s="11">
        <f t="shared" si="6"/>
        <v>96</v>
      </c>
      <c r="S18" s="13">
        <f t="shared" si="7"/>
        <v>0</v>
      </c>
      <c r="T18" s="13">
        <f t="shared" si="8"/>
        <v>96</v>
      </c>
    </row>
    <row r="19" spans="1:20" ht="12.75">
      <c r="A19" s="4" t="s">
        <v>340</v>
      </c>
      <c r="B19" s="11">
        <v>0</v>
      </c>
      <c r="C19" s="13">
        <v>0</v>
      </c>
      <c r="D19" s="11">
        <v>0</v>
      </c>
      <c r="E19" s="13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3">
        <v>0</v>
      </c>
      <c r="K19" s="11">
        <v>0</v>
      </c>
      <c r="L19" s="13">
        <v>0</v>
      </c>
      <c r="M19" s="11">
        <v>5</v>
      </c>
      <c r="N19" s="13">
        <v>3</v>
      </c>
      <c r="O19" s="11">
        <f t="shared" si="3"/>
        <v>5</v>
      </c>
      <c r="P19" s="13">
        <f t="shared" si="4"/>
        <v>3</v>
      </c>
      <c r="Q19" s="13">
        <f t="shared" si="5"/>
        <v>8</v>
      </c>
      <c r="R19" s="11">
        <f t="shared" si="6"/>
        <v>5</v>
      </c>
      <c r="S19" s="13">
        <f t="shared" si="7"/>
        <v>3</v>
      </c>
      <c r="T19" s="13">
        <f t="shared" si="8"/>
        <v>8</v>
      </c>
    </row>
    <row r="20" spans="1:20" ht="12.75">
      <c r="A20" s="4" t="s">
        <v>341</v>
      </c>
      <c r="B20" s="11">
        <v>0</v>
      </c>
      <c r="C20" s="13">
        <v>0</v>
      </c>
      <c r="D20" s="11">
        <v>0</v>
      </c>
      <c r="E20" s="13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6</v>
      </c>
      <c r="N20" s="13">
        <v>3</v>
      </c>
      <c r="O20" s="11">
        <f t="shared" si="3"/>
        <v>6</v>
      </c>
      <c r="P20" s="13">
        <f t="shared" si="4"/>
        <v>3</v>
      </c>
      <c r="Q20" s="13">
        <f t="shared" si="5"/>
        <v>9</v>
      </c>
      <c r="R20" s="11">
        <f t="shared" si="6"/>
        <v>6</v>
      </c>
      <c r="S20" s="13">
        <f t="shared" si="7"/>
        <v>3</v>
      </c>
      <c r="T20" s="13">
        <f t="shared" si="8"/>
        <v>9</v>
      </c>
    </row>
    <row r="21" spans="1:20" ht="12.75">
      <c r="A21" s="4" t="s">
        <v>11</v>
      </c>
      <c r="B21" s="11">
        <v>332</v>
      </c>
      <c r="C21" s="13">
        <v>2</v>
      </c>
      <c r="D21" s="11">
        <v>293</v>
      </c>
      <c r="E21" s="13">
        <v>0</v>
      </c>
      <c r="F21" s="11">
        <f t="shared" si="0"/>
        <v>625</v>
      </c>
      <c r="G21" s="13">
        <f t="shared" si="1"/>
        <v>2</v>
      </c>
      <c r="H21" s="13">
        <f t="shared" si="2"/>
        <v>627</v>
      </c>
      <c r="I21" s="11">
        <v>0</v>
      </c>
      <c r="J21" s="13">
        <v>0</v>
      </c>
      <c r="K21" s="11">
        <v>0</v>
      </c>
      <c r="L21" s="13">
        <v>0</v>
      </c>
      <c r="M21" s="11">
        <v>0</v>
      </c>
      <c r="N21" s="13">
        <v>0</v>
      </c>
      <c r="O21" s="11">
        <f t="shared" si="3"/>
        <v>0</v>
      </c>
      <c r="P21" s="13">
        <f t="shared" si="4"/>
        <v>0</v>
      </c>
      <c r="Q21" s="13">
        <f t="shared" si="5"/>
        <v>0</v>
      </c>
      <c r="R21" s="11">
        <f t="shared" si="6"/>
        <v>625</v>
      </c>
      <c r="S21" s="13">
        <f t="shared" si="7"/>
        <v>2</v>
      </c>
      <c r="T21" s="13">
        <f t="shared" si="8"/>
        <v>627</v>
      </c>
    </row>
    <row r="22" spans="1:20" ht="12.75">
      <c r="A22" s="4" t="s">
        <v>344</v>
      </c>
      <c r="B22" s="11">
        <v>0</v>
      </c>
      <c r="C22" s="13">
        <v>0</v>
      </c>
      <c r="D22" s="11">
        <v>0</v>
      </c>
      <c r="E22" s="13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45</v>
      </c>
      <c r="J22" s="13">
        <v>0</v>
      </c>
      <c r="K22" s="11">
        <v>31</v>
      </c>
      <c r="L22" s="13">
        <v>0</v>
      </c>
      <c r="M22" s="11">
        <v>0</v>
      </c>
      <c r="N22" s="13">
        <v>0</v>
      </c>
      <c r="O22" s="11">
        <f t="shared" si="3"/>
        <v>76</v>
      </c>
      <c r="P22" s="13">
        <f t="shared" si="4"/>
        <v>0</v>
      </c>
      <c r="Q22" s="13">
        <f t="shared" si="5"/>
        <v>76</v>
      </c>
      <c r="R22" s="11">
        <f t="shared" si="6"/>
        <v>76</v>
      </c>
      <c r="S22" s="13">
        <f t="shared" si="7"/>
        <v>0</v>
      </c>
      <c r="T22" s="13">
        <f t="shared" si="8"/>
        <v>76</v>
      </c>
    </row>
    <row r="23" spans="1:20" ht="12.75">
      <c r="A23" s="4" t="s">
        <v>345</v>
      </c>
      <c r="B23" s="11">
        <v>58</v>
      </c>
      <c r="C23" s="13">
        <v>49</v>
      </c>
      <c r="D23" s="11">
        <v>75</v>
      </c>
      <c r="E23" s="13">
        <v>57</v>
      </c>
      <c r="F23" s="11">
        <f t="shared" si="0"/>
        <v>133</v>
      </c>
      <c r="G23" s="13">
        <f t="shared" si="1"/>
        <v>106</v>
      </c>
      <c r="H23" s="13">
        <f t="shared" si="2"/>
        <v>239</v>
      </c>
      <c r="I23" s="11">
        <v>0</v>
      </c>
      <c r="J23" s="13">
        <v>0</v>
      </c>
      <c r="K23" s="11">
        <v>0</v>
      </c>
      <c r="L23" s="13">
        <v>0</v>
      </c>
      <c r="M23" s="11">
        <v>0</v>
      </c>
      <c r="N23" s="13">
        <v>0</v>
      </c>
      <c r="O23" s="11">
        <f t="shared" si="3"/>
        <v>0</v>
      </c>
      <c r="P23" s="13">
        <f t="shared" si="4"/>
        <v>0</v>
      </c>
      <c r="Q23" s="13">
        <f t="shared" si="5"/>
        <v>0</v>
      </c>
      <c r="R23" s="11">
        <f t="shared" si="6"/>
        <v>133</v>
      </c>
      <c r="S23" s="13">
        <f t="shared" si="7"/>
        <v>106</v>
      </c>
      <c r="T23" s="13">
        <f t="shared" si="8"/>
        <v>239</v>
      </c>
    </row>
    <row r="24" spans="1:20" ht="12.75">
      <c r="A24" s="4" t="s">
        <v>346</v>
      </c>
      <c r="B24" s="11">
        <v>0</v>
      </c>
      <c r="C24" s="13">
        <v>0</v>
      </c>
      <c r="D24" s="11">
        <v>0</v>
      </c>
      <c r="E24" s="13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86</v>
      </c>
      <c r="J24" s="13">
        <v>40</v>
      </c>
      <c r="K24" s="11">
        <v>86</v>
      </c>
      <c r="L24" s="13">
        <v>38</v>
      </c>
      <c r="M24" s="11">
        <v>0</v>
      </c>
      <c r="N24" s="13">
        <v>0</v>
      </c>
      <c r="O24" s="11">
        <f t="shared" si="3"/>
        <v>172</v>
      </c>
      <c r="P24" s="13">
        <f t="shared" si="4"/>
        <v>78</v>
      </c>
      <c r="Q24" s="13">
        <f t="shared" si="5"/>
        <v>250</v>
      </c>
      <c r="R24" s="11">
        <f t="shared" si="6"/>
        <v>172</v>
      </c>
      <c r="S24" s="13">
        <f t="shared" si="7"/>
        <v>78</v>
      </c>
      <c r="T24" s="13">
        <f t="shared" si="8"/>
        <v>250</v>
      </c>
    </row>
    <row r="25" spans="1:20" ht="12.75">
      <c r="A25" s="4" t="s">
        <v>347</v>
      </c>
      <c r="B25" s="11">
        <v>0</v>
      </c>
      <c r="C25" s="13">
        <v>0</v>
      </c>
      <c r="D25" s="11">
        <v>0</v>
      </c>
      <c r="E25" s="13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104</v>
      </c>
      <c r="J25" s="13">
        <v>2</v>
      </c>
      <c r="K25" s="11">
        <v>97</v>
      </c>
      <c r="L25" s="13">
        <v>1</v>
      </c>
      <c r="M25" s="11">
        <v>0</v>
      </c>
      <c r="N25" s="13">
        <v>0</v>
      </c>
      <c r="O25" s="11">
        <f t="shared" si="3"/>
        <v>201</v>
      </c>
      <c r="P25" s="13">
        <f t="shared" si="4"/>
        <v>3</v>
      </c>
      <c r="Q25" s="13">
        <f t="shared" si="5"/>
        <v>204</v>
      </c>
      <c r="R25" s="11">
        <f t="shared" si="6"/>
        <v>201</v>
      </c>
      <c r="S25" s="13">
        <f t="shared" si="7"/>
        <v>3</v>
      </c>
      <c r="T25" s="13">
        <f t="shared" si="8"/>
        <v>204</v>
      </c>
    </row>
    <row r="26" spans="1:20" ht="12.75">
      <c r="A26" s="4" t="s">
        <v>348</v>
      </c>
      <c r="B26" s="11">
        <v>0</v>
      </c>
      <c r="C26" s="13">
        <v>0</v>
      </c>
      <c r="D26" s="11">
        <v>0</v>
      </c>
      <c r="E26" s="13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0</v>
      </c>
      <c r="J26" s="13">
        <v>0</v>
      </c>
      <c r="K26" s="11">
        <v>0</v>
      </c>
      <c r="L26" s="13">
        <v>0</v>
      </c>
      <c r="M26" s="11">
        <v>91</v>
      </c>
      <c r="N26" s="13">
        <v>3</v>
      </c>
      <c r="O26" s="11">
        <f t="shared" si="3"/>
        <v>91</v>
      </c>
      <c r="P26" s="13">
        <f t="shared" si="4"/>
        <v>3</v>
      </c>
      <c r="Q26" s="13">
        <f t="shared" si="5"/>
        <v>94</v>
      </c>
      <c r="R26" s="11">
        <f t="shared" si="6"/>
        <v>91</v>
      </c>
      <c r="S26" s="13">
        <f t="shared" si="7"/>
        <v>3</v>
      </c>
      <c r="T26" s="13">
        <f t="shared" si="8"/>
        <v>94</v>
      </c>
    </row>
    <row r="27" spans="1:20" ht="12.75">
      <c r="A27" s="34" t="s">
        <v>542</v>
      </c>
      <c r="B27" s="11">
        <v>0</v>
      </c>
      <c r="C27" s="13">
        <v>0</v>
      </c>
      <c r="D27" s="11">
        <v>0</v>
      </c>
      <c r="E27" s="13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202</v>
      </c>
      <c r="J27" s="13">
        <v>0</v>
      </c>
      <c r="K27" s="11">
        <v>184</v>
      </c>
      <c r="L27" s="13">
        <v>0</v>
      </c>
      <c r="M27" s="11">
        <v>0</v>
      </c>
      <c r="N27" s="13">
        <v>0</v>
      </c>
      <c r="O27" s="11">
        <f t="shared" si="3"/>
        <v>386</v>
      </c>
      <c r="P27" s="13">
        <f t="shared" si="4"/>
        <v>0</v>
      </c>
      <c r="Q27" s="13">
        <f t="shared" si="5"/>
        <v>386</v>
      </c>
      <c r="R27" s="11">
        <f t="shared" si="6"/>
        <v>386</v>
      </c>
      <c r="S27" s="13">
        <f t="shared" si="7"/>
        <v>0</v>
      </c>
      <c r="T27" s="13">
        <f t="shared" si="8"/>
        <v>386</v>
      </c>
    </row>
    <row r="28" spans="1:20" ht="12.75">
      <c r="A28" s="34" t="s">
        <v>349</v>
      </c>
      <c r="B28" s="11">
        <v>0</v>
      </c>
      <c r="C28" s="13">
        <v>0</v>
      </c>
      <c r="D28" s="11">
        <v>0</v>
      </c>
      <c r="E28" s="13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3">
        <v>0</v>
      </c>
      <c r="K28" s="11">
        <v>0</v>
      </c>
      <c r="L28" s="13">
        <v>0</v>
      </c>
      <c r="M28" s="11">
        <v>4</v>
      </c>
      <c r="N28" s="13">
        <v>0</v>
      </c>
      <c r="O28" s="11">
        <f t="shared" si="3"/>
        <v>4</v>
      </c>
      <c r="P28" s="13">
        <f t="shared" si="4"/>
        <v>0</v>
      </c>
      <c r="Q28" s="13">
        <f t="shared" si="5"/>
        <v>4</v>
      </c>
      <c r="R28" s="11">
        <f t="shared" si="6"/>
        <v>4</v>
      </c>
      <c r="S28" s="13">
        <f t="shared" si="7"/>
        <v>0</v>
      </c>
      <c r="T28" s="13">
        <f t="shared" si="8"/>
        <v>4</v>
      </c>
    </row>
    <row r="29" spans="1:20" ht="12.75">
      <c r="A29" s="4" t="s">
        <v>350</v>
      </c>
      <c r="B29" s="11">
        <v>0</v>
      </c>
      <c r="C29" s="13">
        <v>0</v>
      </c>
      <c r="D29" s="11">
        <v>0</v>
      </c>
      <c r="E29" s="13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3">
        <v>0</v>
      </c>
      <c r="K29" s="11">
        <v>0</v>
      </c>
      <c r="L29" s="13">
        <v>0</v>
      </c>
      <c r="M29" s="11">
        <v>125</v>
      </c>
      <c r="N29" s="13">
        <v>0</v>
      </c>
      <c r="O29" s="11">
        <f t="shared" si="3"/>
        <v>125</v>
      </c>
      <c r="P29" s="13">
        <f t="shared" si="4"/>
        <v>0</v>
      </c>
      <c r="Q29" s="13">
        <f t="shared" si="5"/>
        <v>125</v>
      </c>
      <c r="R29" s="11">
        <f t="shared" si="6"/>
        <v>125</v>
      </c>
      <c r="S29" s="13">
        <f t="shared" si="7"/>
        <v>0</v>
      </c>
      <c r="T29" s="13">
        <f t="shared" si="8"/>
        <v>125</v>
      </c>
    </row>
    <row r="30" spans="1:20" ht="12.75">
      <c r="A30" s="4" t="s">
        <v>351</v>
      </c>
      <c r="B30" s="11">
        <v>0</v>
      </c>
      <c r="C30" s="13">
        <v>0</v>
      </c>
      <c r="D30" s="11">
        <v>0</v>
      </c>
      <c r="E30" s="13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3">
        <v>0</v>
      </c>
      <c r="K30" s="11">
        <v>0</v>
      </c>
      <c r="L30" s="13">
        <v>0</v>
      </c>
      <c r="M30" s="11">
        <v>44</v>
      </c>
      <c r="N30" s="13">
        <v>0</v>
      </c>
      <c r="O30" s="11">
        <f t="shared" si="3"/>
        <v>44</v>
      </c>
      <c r="P30" s="13">
        <f t="shared" si="4"/>
        <v>0</v>
      </c>
      <c r="Q30" s="13">
        <f t="shared" si="5"/>
        <v>44</v>
      </c>
      <c r="R30" s="11">
        <f t="shared" si="6"/>
        <v>44</v>
      </c>
      <c r="S30" s="13">
        <f t="shared" si="7"/>
        <v>0</v>
      </c>
      <c r="T30" s="13">
        <f t="shared" si="8"/>
        <v>44</v>
      </c>
    </row>
    <row r="31" spans="1:20" ht="12.75">
      <c r="A31" s="4" t="s">
        <v>352</v>
      </c>
      <c r="B31" s="11">
        <v>0</v>
      </c>
      <c r="C31" s="13">
        <v>0</v>
      </c>
      <c r="D31" s="11">
        <v>0</v>
      </c>
      <c r="E31" s="13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3">
        <v>0</v>
      </c>
      <c r="K31" s="11">
        <v>0</v>
      </c>
      <c r="L31" s="13">
        <v>0</v>
      </c>
      <c r="M31" s="11">
        <v>0</v>
      </c>
      <c r="N31" s="13">
        <v>17</v>
      </c>
      <c r="O31" s="11">
        <f t="shared" si="3"/>
        <v>0</v>
      </c>
      <c r="P31" s="13">
        <f t="shared" si="4"/>
        <v>17</v>
      </c>
      <c r="Q31" s="13">
        <f t="shared" si="5"/>
        <v>17</v>
      </c>
      <c r="R31" s="11">
        <f t="shared" si="6"/>
        <v>0</v>
      </c>
      <c r="S31" s="13">
        <f t="shared" si="7"/>
        <v>17</v>
      </c>
      <c r="T31" s="13">
        <f t="shared" si="8"/>
        <v>17</v>
      </c>
    </row>
    <row r="32" spans="1:20" ht="12.75">
      <c r="A32" s="4" t="s">
        <v>353</v>
      </c>
      <c r="B32" s="11">
        <v>0</v>
      </c>
      <c r="C32" s="13">
        <v>0</v>
      </c>
      <c r="D32" s="11">
        <v>0</v>
      </c>
      <c r="E32" s="13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3">
        <v>0</v>
      </c>
      <c r="K32" s="11">
        <v>0</v>
      </c>
      <c r="L32" s="13">
        <v>0</v>
      </c>
      <c r="M32" s="11">
        <v>66</v>
      </c>
      <c r="N32" s="13">
        <v>44</v>
      </c>
      <c r="O32" s="11">
        <f t="shared" si="3"/>
        <v>66</v>
      </c>
      <c r="P32" s="13">
        <f t="shared" si="4"/>
        <v>44</v>
      </c>
      <c r="Q32" s="13">
        <f t="shared" si="5"/>
        <v>110</v>
      </c>
      <c r="R32" s="11">
        <f t="shared" si="6"/>
        <v>66</v>
      </c>
      <c r="S32" s="13">
        <f t="shared" si="7"/>
        <v>44</v>
      </c>
      <c r="T32" s="13">
        <f t="shared" si="8"/>
        <v>110</v>
      </c>
    </row>
    <row r="33" spans="1:20" ht="12.75">
      <c r="A33" s="4" t="s">
        <v>355</v>
      </c>
      <c r="B33" s="11">
        <v>0</v>
      </c>
      <c r="C33" s="13">
        <v>0</v>
      </c>
      <c r="D33" s="11">
        <v>0</v>
      </c>
      <c r="E33" s="13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3">
        <v>0</v>
      </c>
      <c r="K33" s="11">
        <v>0</v>
      </c>
      <c r="L33" s="13">
        <v>0</v>
      </c>
      <c r="M33" s="11">
        <v>21</v>
      </c>
      <c r="N33" s="13">
        <v>3</v>
      </c>
      <c r="O33" s="11">
        <f t="shared" si="3"/>
        <v>21</v>
      </c>
      <c r="P33" s="13">
        <f t="shared" si="4"/>
        <v>3</v>
      </c>
      <c r="Q33" s="13">
        <f t="shared" si="5"/>
        <v>24</v>
      </c>
      <c r="R33" s="11">
        <f t="shared" si="6"/>
        <v>21</v>
      </c>
      <c r="S33" s="13">
        <f t="shared" si="7"/>
        <v>3</v>
      </c>
      <c r="T33" s="13">
        <f t="shared" si="8"/>
        <v>24</v>
      </c>
    </row>
    <row r="34" spans="1:20" ht="12.75">
      <c r="A34" s="4" t="s">
        <v>356</v>
      </c>
      <c r="B34" s="11">
        <v>0</v>
      </c>
      <c r="C34" s="13">
        <v>0</v>
      </c>
      <c r="D34" s="11">
        <v>0</v>
      </c>
      <c r="E34" s="13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48</v>
      </c>
      <c r="J34" s="13">
        <v>109</v>
      </c>
      <c r="K34" s="11">
        <v>36</v>
      </c>
      <c r="L34" s="13">
        <v>100</v>
      </c>
      <c r="M34" s="11">
        <v>0</v>
      </c>
      <c r="N34" s="13">
        <v>0</v>
      </c>
      <c r="O34" s="11">
        <f t="shared" si="3"/>
        <v>84</v>
      </c>
      <c r="P34" s="13">
        <f t="shared" si="4"/>
        <v>209</v>
      </c>
      <c r="Q34" s="13">
        <f t="shared" si="5"/>
        <v>293</v>
      </c>
      <c r="R34" s="11">
        <f t="shared" si="6"/>
        <v>84</v>
      </c>
      <c r="S34" s="13">
        <f t="shared" si="7"/>
        <v>209</v>
      </c>
      <c r="T34" s="13">
        <f t="shared" si="8"/>
        <v>293</v>
      </c>
    </row>
    <row r="35" spans="1:20" ht="12.75">
      <c r="A35" s="4" t="s">
        <v>357</v>
      </c>
      <c r="B35" s="11">
        <v>0</v>
      </c>
      <c r="C35" s="13">
        <v>0</v>
      </c>
      <c r="D35" s="11">
        <v>0</v>
      </c>
      <c r="E35" s="13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3">
        <v>0</v>
      </c>
      <c r="K35" s="11">
        <v>0</v>
      </c>
      <c r="L35" s="13">
        <v>0</v>
      </c>
      <c r="M35" s="11">
        <v>54</v>
      </c>
      <c r="N35" s="13">
        <v>0</v>
      </c>
      <c r="O35" s="11">
        <f t="shared" si="3"/>
        <v>54</v>
      </c>
      <c r="P35" s="13">
        <f t="shared" si="4"/>
        <v>0</v>
      </c>
      <c r="Q35" s="13">
        <f t="shared" si="5"/>
        <v>54</v>
      </c>
      <c r="R35" s="11">
        <f t="shared" si="6"/>
        <v>54</v>
      </c>
      <c r="S35" s="13">
        <f t="shared" si="7"/>
        <v>0</v>
      </c>
      <c r="T35" s="13">
        <f t="shared" si="8"/>
        <v>54</v>
      </c>
    </row>
    <row r="36" spans="1:20" ht="12.75">
      <c r="A36" s="4" t="s">
        <v>358</v>
      </c>
      <c r="B36" s="11">
        <v>0</v>
      </c>
      <c r="C36" s="13">
        <v>0</v>
      </c>
      <c r="D36" s="11">
        <v>0</v>
      </c>
      <c r="E36" s="13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34</v>
      </c>
      <c r="J36" s="13">
        <v>11</v>
      </c>
      <c r="K36" s="11">
        <v>47</v>
      </c>
      <c r="L36" s="13">
        <v>12</v>
      </c>
      <c r="M36" s="11">
        <v>0</v>
      </c>
      <c r="N36" s="13">
        <v>0</v>
      </c>
      <c r="O36" s="11">
        <f t="shared" si="3"/>
        <v>81</v>
      </c>
      <c r="P36" s="13">
        <f t="shared" si="4"/>
        <v>23</v>
      </c>
      <c r="Q36" s="13">
        <f t="shared" si="5"/>
        <v>104</v>
      </c>
      <c r="R36" s="11">
        <f t="shared" si="6"/>
        <v>81</v>
      </c>
      <c r="S36" s="13">
        <f t="shared" si="7"/>
        <v>23</v>
      </c>
      <c r="T36" s="13">
        <f t="shared" si="8"/>
        <v>104</v>
      </c>
    </row>
    <row r="37" spans="1:20" ht="12.75">
      <c r="A37" s="4" t="s">
        <v>359</v>
      </c>
      <c r="B37" s="11">
        <v>33</v>
      </c>
      <c r="C37" s="13">
        <v>8</v>
      </c>
      <c r="D37" s="11">
        <v>50</v>
      </c>
      <c r="E37" s="13">
        <v>11</v>
      </c>
      <c r="F37" s="11">
        <f t="shared" si="0"/>
        <v>83</v>
      </c>
      <c r="G37" s="13">
        <f t="shared" si="1"/>
        <v>19</v>
      </c>
      <c r="H37" s="13">
        <f t="shared" si="2"/>
        <v>102</v>
      </c>
      <c r="I37" s="11">
        <v>0</v>
      </c>
      <c r="J37" s="13">
        <v>0</v>
      </c>
      <c r="K37" s="11">
        <v>0</v>
      </c>
      <c r="L37" s="13">
        <v>0</v>
      </c>
      <c r="M37" s="11">
        <v>0</v>
      </c>
      <c r="N37" s="13">
        <v>0</v>
      </c>
      <c r="O37" s="11">
        <f t="shared" si="3"/>
        <v>0</v>
      </c>
      <c r="P37" s="13">
        <f t="shared" si="4"/>
        <v>0</v>
      </c>
      <c r="Q37" s="13">
        <f t="shared" si="5"/>
        <v>0</v>
      </c>
      <c r="R37" s="11">
        <f t="shared" si="6"/>
        <v>83</v>
      </c>
      <c r="S37" s="13">
        <f t="shared" si="7"/>
        <v>19</v>
      </c>
      <c r="T37" s="13">
        <f t="shared" si="8"/>
        <v>102</v>
      </c>
    </row>
    <row r="38" spans="1:20" ht="12.75">
      <c r="A38" s="4" t="s">
        <v>360</v>
      </c>
      <c r="B38" s="11">
        <v>0</v>
      </c>
      <c r="C38" s="13">
        <v>0</v>
      </c>
      <c r="D38" s="11">
        <v>0</v>
      </c>
      <c r="E38" s="13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35</v>
      </c>
      <c r="J38" s="13">
        <v>9</v>
      </c>
      <c r="K38" s="11">
        <v>19</v>
      </c>
      <c r="L38" s="13">
        <v>7</v>
      </c>
      <c r="M38" s="11">
        <v>0</v>
      </c>
      <c r="N38" s="13">
        <v>0</v>
      </c>
      <c r="O38" s="11">
        <f t="shared" si="3"/>
        <v>54</v>
      </c>
      <c r="P38" s="13">
        <f t="shared" si="4"/>
        <v>16</v>
      </c>
      <c r="Q38" s="13">
        <f t="shared" si="5"/>
        <v>70</v>
      </c>
      <c r="R38" s="11">
        <f t="shared" si="6"/>
        <v>54</v>
      </c>
      <c r="S38" s="13">
        <f t="shared" si="7"/>
        <v>16</v>
      </c>
      <c r="T38" s="13">
        <f t="shared" si="8"/>
        <v>70</v>
      </c>
    </row>
    <row r="39" spans="1:20" ht="12.75">
      <c r="A39" s="4" t="s">
        <v>361</v>
      </c>
      <c r="B39" s="11">
        <v>15</v>
      </c>
      <c r="C39" s="13">
        <v>5</v>
      </c>
      <c r="D39" s="11">
        <v>15</v>
      </c>
      <c r="E39" s="13">
        <v>3</v>
      </c>
      <c r="F39" s="11">
        <f t="shared" si="0"/>
        <v>30</v>
      </c>
      <c r="G39" s="13">
        <f t="shared" si="1"/>
        <v>8</v>
      </c>
      <c r="H39" s="13">
        <f t="shared" si="2"/>
        <v>38</v>
      </c>
      <c r="I39" s="11">
        <v>11</v>
      </c>
      <c r="J39" s="13">
        <v>4</v>
      </c>
      <c r="K39" s="11">
        <v>7</v>
      </c>
      <c r="L39" s="13">
        <v>1</v>
      </c>
      <c r="M39" s="11">
        <v>0</v>
      </c>
      <c r="N39" s="13">
        <v>0</v>
      </c>
      <c r="O39" s="11">
        <f t="shared" si="3"/>
        <v>18</v>
      </c>
      <c r="P39" s="13">
        <f t="shared" si="4"/>
        <v>5</v>
      </c>
      <c r="Q39" s="13">
        <f t="shared" si="5"/>
        <v>23</v>
      </c>
      <c r="R39" s="11">
        <f t="shared" si="6"/>
        <v>48</v>
      </c>
      <c r="S39" s="13">
        <f t="shared" si="7"/>
        <v>13</v>
      </c>
      <c r="T39" s="13">
        <f t="shared" si="8"/>
        <v>61</v>
      </c>
    </row>
    <row r="40" spans="1:20" ht="12.75">
      <c r="A40" s="4" t="s">
        <v>362</v>
      </c>
      <c r="B40" s="11">
        <v>679</v>
      </c>
      <c r="C40" s="13">
        <v>7</v>
      </c>
      <c r="D40" s="11">
        <v>599</v>
      </c>
      <c r="E40" s="13">
        <v>9</v>
      </c>
      <c r="F40" s="11">
        <f t="shared" si="0"/>
        <v>1278</v>
      </c>
      <c r="G40" s="13">
        <f t="shared" si="1"/>
        <v>16</v>
      </c>
      <c r="H40" s="13">
        <f t="shared" si="2"/>
        <v>1294</v>
      </c>
      <c r="I40" s="11">
        <v>533</v>
      </c>
      <c r="J40" s="13">
        <v>4</v>
      </c>
      <c r="K40" s="11">
        <v>484</v>
      </c>
      <c r="L40" s="13">
        <v>3</v>
      </c>
      <c r="M40" s="11">
        <v>0</v>
      </c>
      <c r="N40" s="13">
        <v>0</v>
      </c>
      <c r="O40" s="11">
        <f t="shared" si="3"/>
        <v>1017</v>
      </c>
      <c r="P40" s="13">
        <f t="shared" si="4"/>
        <v>7</v>
      </c>
      <c r="Q40" s="13">
        <f t="shared" si="5"/>
        <v>1024</v>
      </c>
      <c r="R40" s="11">
        <f t="shared" si="6"/>
        <v>2295</v>
      </c>
      <c r="S40" s="13">
        <f t="shared" si="7"/>
        <v>23</v>
      </c>
      <c r="T40" s="13">
        <f t="shared" si="8"/>
        <v>2318</v>
      </c>
    </row>
    <row r="41" spans="1:20" ht="12.75">
      <c r="A41" s="4" t="s">
        <v>363</v>
      </c>
      <c r="B41" s="11">
        <v>0</v>
      </c>
      <c r="C41" s="13">
        <v>0</v>
      </c>
      <c r="D41" s="11">
        <v>0</v>
      </c>
      <c r="E41" s="13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4</v>
      </c>
      <c r="J41" s="13">
        <v>27</v>
      </c>
      <c r="K41" s="11">
        <v>11</v>
      </c>
      <c r="L41" s="13">
        <v>22</v>
      </c>
      <c r="M41" s="11">
        <v>0</v>
      </c>
      <c r="N41" s="13">
        <v>0</v>
      </c>
      <c r="O41" s="11">
        <f t="shared" si="3"/>
        <v>15</v>
      </c>
      <c r="P41" s="13">
        <f t="shared" si="4"/>
        <v>49</v>
      </c>
      <c r="Q41" s="13">
        <f t="shared" si="5"/>
        <v>64</v>
      </c>
      <c r="R41" s="11">
        <f t="shared" si="6"/>
        <v>15</v>
      </c>
      <c r="S41" s="13">
        <f t="shared" si="7"/>
        <v>49</v>
      </c>
      <c r="T41" s="13">
        <f t="shared" si="8"/>
        <v>64</v>
      </c>
    </row>
    <row r="42" spans="1:20" ht="12.75">
      <c r="A42" s="4" t="s">
        <v>364</v>
      </c>
      <c r="B42" s="11">
        <v>0</v>
      </c>
      <c r="C42" s="13">
        <v>0</v>
      </c>
      <c r="D42" s="11">
        <v>0</v>
      </c>
      <c r="E42" s="13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0</v>
      </c>
      <c r="J42" s="13">
        <v>0</v>
      </c>
      <c r="K42" s="11">
        <v>0</v>
      </c>
      <c r="L42" s="13">
        <v>0</v>
      </c>
      <c r="M42" s="11">
        <v>263</v>
      </c>
      <c r="N42" s="13">
        <v>5</v>
      </c>
      <c r="O42" s="11">
        <f t="shared" si="3"/>
        <v>263</v>
      </c>
      <c r="P42" s="13">
        <f t="shared" si="4"/>
        <v>5</v>
      </c>
      <c r="Q42" s="13">
        <f t="shared" si="5"/>
        <v>268</v>
      </c>
      <c r="R42" s="11">
        <f t="shared" si="6"/>
        <v>263</v>
      </c>
      <c r="S42" s="13">
        <f t="shared" si="7"/>
        <v>5</v>
      </c>
      <c r="T42" s="13">
        <f t="shared" si="8"/>
        <v>268</v>
      </c>
    </row>
    <row r="43" spans="1:20" ht="12.75">
      <c r="A43" s="4" t="s">
        <v>365</v>
      </c>
      <c r="B43" s="11">
        <v>0</v>
      </c>
      <c r="C43" s="13">
        <v>0</v>
      </c>
      <c r="D43" s="11">
        <v>0</v>
      </c>
      <c r="E43" s="13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0</v>
      </c>
      <c r="J43" s="13">
        <v>0</v>
      </c>
      <c r="K43" s="11">
        <v>0</v>
      </c>
      <c r="L43" s="13">
        <v>0</v>
      </c>
      <c r="M43" s="11">
        <v>45</v>
      </c>
      <c r="N43" s="13">
        <v>31</v>
      </c>
      <c r="O43" s="11">
        <f t="shared" si="3"/>
        <v>45</v>
      </c>
      <c r="P43" s="13">
        <f t="shared" si="4"/>
        <v>31</v>
      </c>
      <c r="Q43" s="13">
        <f t="shared" si="5"/>
        <v>76</v>
      </c>
      <c r="R43" s="11">
        <f t="shared" si="6"/>
        <v>45</v>
      </c>
      <c r="S43" s="13">
        <f t="shared" si="7"/>
        <v>31</v>
      </c>
      <c r="T43" s="13">
        <f t="shared" si="8"/>
        <v>76</v>
      </c>
    </row>
    <row r="44" spans="1:20" ht="12.75">
      <c r="A44" s="4" t="s">
        <v>493</v>
      </c>
      <c r="B44" s="11">
        <v>0</v>
      </c>
      <c r="C44" s="13">
        <v>0</v>
      </c>
      <c r="D44" s="11">
        <v>0</v>
      </c>
      <c r="E44" s="13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3">
        <v>0</v>
      </c>
      <c r="K44" s="11">
        <v>0</v>
      </c>
      <c r="L44" s="13">
        <v>0</v>
      </c>
      <c r="M44" s="11">
        <v>13</v>
      </c>
      <c r="N44" s="13">
        <v>14</v>
      </c>
      <c r="O44" s="11">
        <f t="shared" si="3"/>
        <v>13</v>
      </c>
      <c r="P44" s="13">
        <f t="shared" si="4"/>
        <v>14</v>
      </c>
      <c r="Q44" s="13">
        <f t="shared" si="5"/>
        <v>27</v>
      </c>
      <c r="R44" s="11">
        <f t="shared" si="6"/>
        <v>13</v>
      </c>
      <c r="S44" s="13">
        <f t="shared" si="7"/>
        <v>14</v>
      </c>
      <c r="T44" s="13">
        <f t="shared" si="8"/>
        <v>27</v>
      </c>
    </row>
    <row r="45" spans="1:20" ht="12.75">
      <c r="A45" s="4" t="s">
        <v>366</v>
      </c>
      <c r="B45" s="11">
        <v>0</v>
      </c>
      <c r="C45" s="13">
        <v>0</v>
      </c>
      <c r="D45" s="11">
        <v>0</v>
      </c>
      <c r="E45" s="13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3">
        <v>0</v>
      </c>
      <c r="K45" s="11">
        <v>0</v>
      </c>
      <c r="L45" s="13">
        <v>0</v>
      </c>
      <c r="M45" s="11">
        <v>34</v>
      </c>
      <c r="N45" s="13">
        <v>92</v>
      </c>
      <c r="O45" s="11">
        <f t="shared" si="3"/>
        <v>34</v>
      </c>
      <c r="P45" s="13">
        <f t="shared" si="4"/>
        <v>92</v>
      </c>
      <c r="Q45" s="13">
        <f t="shared" si="5"/>
        <v>126</v>
      </c>
      <c r="R45" s="11">
        <f t="shared" si="6"/>
        <v>34</v>
      </c>
      <c r="S45" s="13">
        <f t="shared" si="7"/>
        <v>92</v>
      </c>
      <c r="T45" s="13">
        <f t="shared" si="8"/>
        <v>126</v>
      </c>
    </row>
    <row r="46" spans="1:20" ht="12.75">
      <c r="A46" s="4" t="s">
        <v>367</v>
      </c>
      <c r="B46" s="11">
        <v>2</v>
      </c>
      <c r="C46" s="13">
        <v>0</v>
      </c>
      <c r="D46" s="11">
        <v>2</v>
      </c>
      <c r="E46" s="13">
        <v>4</v>
      </c>
      <c r="F46" s="11">
        <f t="shared" si="0"/>
        <v>4</v>
      </c>
      <c r="G46" s="13">
        <f t="shared" si="1"/>
        <v>4</v>
      </c>
      <c r="H46" s="13">
        <f t="shared" si="2"/>
        <v>8</v>
      </c>
      <c r="I46" s="11">
        <v>3</v>
      </c>
      <c r="J46" s="13">
        <v>11</v>
      </c>
      <c r="K46" s="11">
        <v>5</v>
      </c>
      <c r="L46" s="13">
        <v>1</v>
      </c>
      <c r="M46" s="11">
        <v>0</v>
      </c>
      <c r="N46" s="13">
        <v>0</v>
      </c>
      <c r="O46" s="11">
        <f t="shared" si="3"/>
        <v>8</v>
      </c>
      <c r="P46" s="13">
        <f t="shared" si="4"/>
        <v>12</v>
      </c>
      <c r="Q46" s="13">
        <f t="shared" si="5"/>
        <v>20</v>
      </c>
      <c r="R46" s="11">
        <f t="shared" si="6"/>
        <v>12</v>
      </c>
      <c r="S46" s="13">
        <f t="shared" si="7"/>
        <v>16</v>
      </c>
      <c r="T46" s="13">
        <f t="shared" si="8"/>
        <v>28</v>
      </c>
    </row>
    <row r="47" spans="1:20" ht="12.75">
      <c r="A47" s="4" t="s">
        <v>368</v>
      </c>
      <c r="B47" s="11">
        <v>0</v>
      </c>
      <c r="C47" s="13">
        <v>0</v>
      </c>
      <c r="D47" s="11">
        <v>0</v>
      </c>
      <c r="E47" s="13">
        <v>0</v>
      </c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0</v>
      </c>
      <c r="J47" s="13">
        <v>0</v>
      </c>
      <c r="K47" s="11">
        <v>0</v>
      </c>
      <c r="L47" s="13">
        <v>0</v>
      </c>
      <c r="M47" s="11">
        <v>8</v>
      </c>
      <c r="N47" s="13">
        <v>1</v>
      </c>
      <c r="O47" s="11">
        <f t="shared" si="3"/>
        <v>8</v>
      </c>
      <c r="P47" s="13">
        <f t="shared" si="4"/>
        <v>1</v>
      </c>
      <c r="Q47" s="13">
        <f t="shared" si="5"/>
        <v>9</v>
      </c>
      <c r="R47" s="11">
        <f t="shared" si="6"/>
        <v>8</v>
      </c>
      <c r="S47" s="13">
        <f t="shared" si="7"/>
        <v>1</v>
      </c>
      <c r="T47" s="13">
        <f t="shared" si="8"/>
        <v>9</v>
      </c>
    </row>
    <row r="48" spans="1:20" ht="12.75">
      <c r="A48" s="4" t="s">
        <v>370</v>
      </c>
      <c r="B48" s="11">
        <v>0</v>
      </c>
      <c r="C48" s="13">
        <v>0</v>
      </c>
      <c r="D48" s="11">
        <v>0</v>
      </c>
      <c r="E48" s="13">
        <v>0</v>
      </c>
      <c r="F48" s="11">
        <f t="shared" si="0"/>
        <v>0</v>
      </c>
      <c r="G48" s="13">
        <f t="shared" si="1"/>
        <v>0</v>
      </c>
      <c r="H48" s="13">
        <f t="shared" si="2"/>
        <v>0</v>
      </c>
      <c r="I48" s="11">
        <v>62</v>
      </c>
      <c r="J48" s="13">
        <v>48</v>
      </c>
      <c r="K48" s="11">
        <v>48</v>
      </c>
      <c r="L48" s="13">
        <v>34</v>
      </c>
      <c r="M48" s="11">
        <v>0</v>
      </c>
      <c r="N48" s="13">
        <v>0</v>
      </c>
      <c r="O48" s="11">
        <f t="shared" si="3"/>
        <v>110</v>
      </c>
      <c r="P48" s="13">
        <f t="shared" si="4"/>
        <v>82</v>
      </c>
      <c r="Q48" s="13">
        <f t="shared" si="5"/>
        <v>192</v>
      </c>
      <c r="R48" s="11">
        <f t="shared" si="6"/>
        <v>110</v>
      </c>
      <c r="S48" s="13">
        <f t="shared" si="7"/>
        <v>82</v>
      </c>
      <c r="T48" s="13">
        <f t="shared" si="8"/>
        <v>192</v>
      </c>
    </row>
    <row r="49" spans="1:20" ht="12.75">
      <c r="A49" s="4" t="s">
        <v>371</v>
      </c>
      <c r="B49" s="11">
        <v>0</v>
      </c>
      <c r="C49" s="13">
        <v>0</v>
      </c>
      <c r="D49" s="11">
        <v>0</v>
      </c>
      <c r="E49" s="13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0</v>
      </c>
      <c r="J49" s="13">
        <v>0</v>
      </c>
      <c r="K49" s="11">
        <v>0</v>
      </c>
      <c r="L49" s="13">
        <v>0</v>
      </c>
      <c r="M49" s="11">
        <v>17</v>
      </c>
      <c r="N49" s="13">
        <v>320</v>
      </c>
      <c r="O49" s="11">
        <f t="shared" si="3"/>
        <v>17</v>
      </c>
      <c r="P49" s="13">
        <f t="shared" si="4"/>
        <v>320</v>
      </c>
      <c r="Q49" s="13">
        <f t="shared" si="5"/>
        <v>337</v>
      </c>
      <c r="R49" s="11">
        <f t="shared" si="6"/>
        <v>17</v>
      </c>
      <c r="S49" s="13">
        <f t="shared" si="7"/>
        <v>320</v>
      </c>
      <c r="T49" s="13">
        <f t="shared" si="8"/>
        <v>337</v>
      </c>
    </row>
    <row r="50" spans="1:20" ht="12.75">
      <c r="A50" s="4" t="s">
        <v>372</v>
      </c>
      <c r="B50" s="11">
        <v>40</v>
      </c>
      <c r="C50" s="13">
        <v>451</v>
      </c>
      <c r="D50" s="11">
        <v>27</v>
      </c>
      <c r="E50" s="13">
        <v>475</v>
      </c>
      <c r="F50" s="11">
        <f t="shared" si="0"/>
        <v>67</v>
      </c>
      <c r="G50" s="13">
        <f t="shared" si="1"/>
        <v>926</v>
      </c>
      <c r="H50" s="13">
        <f t="shared" si="2"/>
        <v>993</v>
      </c>
      <c r="I50" s="11">
        <v>19</v>
      </c>
      <c r="J50" s="13">
        <v>431</v>
      </c>
      <c r="K50" s="11">
        <v>15</v>
      </c>
      <c r="L50" s="13">
        <v>393</v>
      </c>
      <c r="M50" s="11">
        <v>0</v>
      </c>
      <c r="N50" s="13">
        <v>0</v>
      </c>
      <c r="O50" s="11">
        <f t="shared" si="3"/>
        <v>34</v>
      </c>
      <c r="P50" s="13">
        <f t="shared" si="4"/>
        <v>824</v>
      </c>
      <c r="Q50" s="13">
        <f t="shared" si="5"/>
        <v>858</v>
      </c>
      <c r="R50" s="11">
        <f t="shared" si="6"/>
        <v>101</v>
      </c>
      <c r="S50" s="13">
        <f t="shared" si="7"/>
        <v>1750</v>
      </c>
      <c r="T50" s="13">
        <f t="shared" si="8"/>
        <v>1851</v>
      </c>
    </row>
    <row r="51" spans="1:20" ht="12.75">
      <c r="A51" s="4" t="s">
        <v>373</v>
      </c>
      <c r="B51" s="11">
        <v>0</v>
      </c>
      <c r="C51" s="13">
        <v>0</v>
      </c>
      <c r="D51" s="11">
        <v>0</v>
      </c>
      <c r="E51" s="13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0</v>
      </c>
      <c r="J51" s="13">
        <v>0</v>
      </c>
      <c r="K51" s="11">
        <v>0</v>
      </c>
      <c r="L51" s="13">
        <v>0</v>
      </c>
      <c r="M51" s="11">
        <v>11</v>
      </c>
      <c r="N51" s="13">
        <v>23</v>
      </c>
      <c r="O51" s="11">
        <f t="shared" si="3"/>
        <v>11</v>
      </c>
      <c r="P51" s="13">
        <f t="shared" si="4"/>
        <v>23</v>
      </c>
      <c r="Q51" s="13">
        <f t="shared" si="5"/>
        <v>34</v>
      </c>
      <c r="R51" s="11">
        <f t="shared" si="6"/>
        <v>11</v>
      </c>
      <c r="S51" s="13">
        <f t="shared" si="7"/>
        <v>23</v>
      </c>
      <c r="T51" s="13">
        <f t="shared" si="8"/>
        <v>34</v>
      </c>
    </row>
    <row r="52" spans="1:20" ht="12.75">
      <c r="A52" s="4" t="s">
        <v>12</v>
      </c>
      <c r="B52" s="11">
        <v>863</v>
      </c>
      <c r="C52" s="13">
        <v>18</v>
      </c>
      <c r="D52" s="11">
        <v>808</v>
      </c>
      <c r="E52" s="13">
        <v>26</v>
      </c>
      <c r="F52" s="11">
        <f t="shared" si="0"/>
        <v>1671</v>
      </c>
      <c r="G52" s="13">
        <f t="shared" si="1"/>
        <v>44</v>
      </c>
      <c r="H52" s="13">
        <f t="shared" si="2"/>
        <v>1715</v>
      </c>
      <c r="I52" s="11">
        <v>0</v>
      </c>
      <c r="J52" s="13">
        <v>0</v>
      </c>
      <c r="K52" s="11">
        <v>0</v>
      </c>
      <c r="L52" s="13">
        <v>0</v>
      </c>
      <c r="M52" s="11">
        <v>0</v>
      </c>
      <c r="N52" s="13">
        <v>0</v>
      </c>
      <c r="O52" s="11">
        <f t="shared" si="3"/>
        <v>0</v>
      </c>
      <c r="P52" s="13">
        <f t="shared" si="4"/>
        <v>0</v>
      </c>
      <c r="Q52" s="13">
        <f t="shared" si="5"/>
        <v>0</v>
      </c>
      <c r="R52" s="11">
        <f t="shared" si="6"/>
        <v>1671</v>
      </c>
      <c r="S52" s="13">
        <f t="shared" si="7"/>
        <v>44</v>
      </c>
      <c r="T52" s="13">
        <f t="shared" si="8"/>
        <v>1715</v>
      </c>
    </row>
    <row r="53" spans="1:20" ht="12.75">
      <c r="A53" s="4" t="s">
        <v>374</v>
      </c>
      <c r="B53" s="11">
        <v>0</v>
      </c>
      <c r="C53" s="13">
        <v>0</v>
      </c>
      <c r="D53" s="11">
        <v>0</v>
      </c>
      <c r="E53" s="13">
        <v>0</v>
      </c>
      <c r="F53" s="11">
        <f t="shared" si="0"/>
        <v>0</v>
      </c>
      <c r="G53" s="13">
        <f t="shared" si="1"/>
        <v>0</v>
      </c>
      <c r="H53" s="13">
        <f t="shared" si="2"/>
        <v>0</v>
      </c>
      <c r="I53" s="11">
        <v>747</v>
      </c>
      <c r="J53" s="13">
        <v>16</v>
      </c>
      <c r="K53" s="11">
        <v>683</v>
      </c>
      <c r="L53" s="13">
        <v>14</v>
      </c>
      <c r="M53" s="11">
        <v>0</v>
      </c>
      <c r="N53" s="13">
        <v>0</v>
      </c>
      <c r="O53" s="11">
        <f t="shared" si="3"/>
        <v>1430</v>
      </c>
      <c r="P53" s="13">
        <f t="shared" si="4"/>
        <v>30</v>
      </c>
      <c r="Q53" s="13">
        <f t="shared" si="5"/>
        <v>1460</v>
      </c>
      <c r="R53" s="11">
        <f t="shared" si="6"/>
        <v>1430</v>
      </c>
      <c r="S53" s="13">
        <f t="shared" si="7"/>
        <v>30</v>
      </c>
      <c r="T53" s="13">
        <f t="shared" si="8"/>
        <v>1460</v>
      </c>
    </row>
    <row r="54" spans="1:20" ht="12.75">
      <c r="A54" s="4" t="s">
        <v>375</v>
      </c>
      <c r="B54" s="11">
        <v>0</v>
      </c>
      <c r="C54" s="13">
        <v>0</v>
      </c>
      <c r="D54" s="11">
        <v>0</v>
      </c>
      <c r="E54" s="13">
        <v>0</v>
      </c>
      <c r="F54" s="11">
        <f t="shared" si="0"/>
        <v>0</v>
      </c>
      <c r="G54" s="13">
        <f t="shared" si="1"/>
        <v>0</v>
      </c>
      <c r="H54" s="13">
        <f t="shared" si="2"/>
        <v>0</v>
      </c>
      <c r="I54" s="11">
        <v>9</v>
      </c>
      <c r="J54" s="13">
        <v>0</v>
      </c>
      <c r="K54" s="11">
        <v>9</v>
      </c>
      <c r="L54" s="13">
        <v>1</v>
      </c>
      <c r="M54" s="11">
        <v>0</v>
      </c>
      <c r="N54" s="13">
        <v>0</v>
      </c>
      <c r="O54" s="11">
        <f t="shared" si="3"/>
        <v>18</v>
      </c>
      <c r="P54" s="13">
        <f t="shared" si="4"/>
        <v>1</v>
      </c>
      <c r="Q54" s="13">
        <f t="shared" si="5"/>
        <v>19</v>
      </c>
      <c r="R54" s="11">
        <f t="shared" si="6"/>
        <v>18</v>
      </c>
      <c r="S54" s="13">
        <f t="shared" si="7"/>
        <v>1</v>
      </c>
      <c r="T54" s="13">
        <f t="shared" si="8"/>
        <v>19</v>
      </c>
    </row>
    <row r="55" spans="1:20" ht="12.75">
      <c r="A55" s="4" t="s">
        <v>376</v>
      </c>
      <c r="B55" s="11">
        <v>0</v>
      </c>
      <c r="C55" s="13">
        <v>0</v>
      </c>
      <c r="D55" s="11">
        <v>0</v>
      </c>
      <c r="E55" s="13">
        <v>0</v>
      </c>
      <c r="F55" s="11">
        <f t="shared" si="0"/>
        <v>0</v>
      </c>
      <c r="G55" s="13">
        <f t="shared" si="1"/>
        <v>0</v>
      </c>
      <c r="H55" s="13">
        <f t="shared" si="2"/>
        <v>0</v>
      </c>
      <c r="I55" s="11">
        <v>0</v>
      </c>
      <c r="J55" s="13">
        <v>0</v>
      </c>
      <c r="K55" s="11">
        <v>0</v>
      </c>
      <c r="L55" s="13">
        <v>0</v>
      </c>
      <c r="M55" s="11">
        <v>96</v>
      </c>
      <c r="N55" s="13">
        <v>0</v>
      </c>
      <c r="O55" s="11">
        <f t="shared" si="3"/>
        <v>96</v>
      </c>
      <c r="P55" s="13">
        <f t="shared" si="4"/>
        <v>0</v>
      </c>
      <c r="Q55" s="13">
        <f t="shared" si="5"/>
        <v>96</v>
      </c>
      <c r="R55" s="11">
        <f t="shared" si="6"/>
        <v>96</v>
      </c>
      <c r="S55" s="13">
        <f t="shared" si="7"/>
        <v>0</v>
      </c>
      <c r="T55" s="13">
        <f t="shared" si="8"/>
        <v>96</v>
      </c>
    </row>
    <row r="56" spans="1:20" ht="12.75">
      <c r="A56" s="4" t="s">
        <v>377</v>
      </c>
      <c r="B56" s="11">
        <v>0</v>
      </c>
      <c r="C56" s="13">
        <v>0</v>
      </c>
      <c r="D56" s="11">
        <v>0</v>
      </c>
      <c r="E56" s="13">
        <v>0</v>
      </c>
      <c r="F56" s="11">
        <f t="shared" si="0"/>
        <v>0</v>
      </c>
      <c r="G56" s="13">
        <f t="shared" si="1"/>
        <v>0</v>
      </c>
      <c r="H56" s="13">
        <f t="shared" si="2"/>
        <v>0</v>
      </c>
      <c r="I56" s="11">
        <v>0</v>
      </c>
      <c r="J56" s="13">
        <v>0</v>
      </c>
      <c r="K56" s="11">
        <v>0</v>
      </c>
      <c r="L56" s="13">
        <v>0</v>
      </c>
      <c r="M56" s="11">
        <v>330</v>
      </c>
      <c r="N56" s="13">
        <v>2</v>
      </c>
      <c r="O56" s="11">
        <f t="shared" si="3"/>
        <v>330</v>
      </c>
      <c r="P56" s="13">
        <f t="shared" si="4"/>
        <v>2</v>
      </c>
      <c r="Q56" s="13">
        <f t="shared" si="5"/>
        <v>332</v>
      </c>
      <c r="R56" s="11">
        <f t="shared" si="6"/>
        <v>330</v>
      </c>
      <c r="S56" s="13">
        <f t="shared" si="7"/>
        <v>2</v>
      </c>
      <c r="T56" s="13">
        <f t="shared" si="8"/>
        <v>332</v>
      </c>
    </row>
    <row r="57" spans="1:20" ht="12.75">
      <c r="A57" s="4" t="s">
        <v>378</v>
      </c>
      <c r="B57" s="11">
        <v>0</v>
      </c>
      <c r="C57" s="13">
        <v>0</v>
      </c>
      <c r="D57" s="11">
        <v>0</v>
      </c>
      <c r="E57" s="13">
        <v>0</v>
      </c>
      <c r="F57" s="11">
        <f t="shared" si="0"/>
        <v>0</v>
      </c>
      <c r="G57" s="13">
        <f t="shared" si="1"/>
        <v>0</v>
      </c>
      <c r="H57" s="13">
        <f t="shared" si="2"/>
        <v>0</v>
      </c>
      <c r="I57" s="11">
        <v>0</v>
      </c>
      <c r="J57" s="13">
        <v>0</v>
      </c>
      <c r="K57" s="11">
        <v>0</v>
      </c>
      <c r="L57" s="13">
        <v>0</v>
      </c>
      <c r="M57" s="11">
        <v>200</v>
      </c>
      <c r="N57" s="13">
        <v>3</v>
      </c>
      <c r="O57" s="11">
        <f t="shared" si="3"/>
        <v>200</v>
      </c>
      <c r="P57" s="13">
        <f t="shared" si="4"/>
        <v>3</v>
      </c>
      <c r="Q57" s="13">
        <f t="shared" si="5"/>
        <v>203</v>
      </c>
      <c r="R57" s="11">
        <f t="shared" si="6"/>
        <v>200</v>
      </c>
      <c r="S57" s="13">
        <f t="shared" si="7"/>
        <v>3</v>
      </c>
      <c r="T57" s="13">
        <f t="shared" si="8"/>
        <v>203</v>
      </c>
    </row>
    <row r="58" spans="1:20" ht="12.75">
      <c r="A58" s="4" t="s">
        <v>380</v>
      </c>
      <c r="B58" s="11">
        <v>0</v>
      </c>
      <c r="C58" s="13">
        <v>0</v>
      </c>
      <c r="D58" s="11">
        <v>0</v>
      </c>
      <c r="E58" s="13">
        <v>0</v>
      </c>
      <c r="F58" s="11">
        <f t="shared" si="0"/>
        <v>0</v>
      </c>
      <c r="G58" s="13">
        <f t="shared" si="1"/>
        <v>0</v>
      </c>
      <c r="H58" s="13">
        <f t="shared" si="2"/>
        <v>0</v>
      </c>
      <c r="I58" s="11">
        <v>0</v>
      </c>
      <c r="J58" s="13">
        <v>0</v>
      </c>
      <c r="K58" s="11">
        <v>0</v>
      </c>
      <c r="L58" s="13">
        <v>0</v>
      </c>
      <c r="M58" s="11">
        <v>176</v>
      </c>
      <c r="N58" s="13">
        <v>4</v>
      </c>
      <c r="O58" s="11">
        <f t="shared" si="3"/>
        <v>176</v>
      </c>
      <c r="P58" s="13">
        <f t="shared" si="4"/>
        <v>4</v>
      </c>
      <c r="Q58" s="13">
        <f t="shared" si="5"/>
        <v>180</v>
      </c>
      <c r="R58" s="11">
        <f t="shared" si="6"/>
        <v>176</v>
      </c>
      <c r="S58" s="13">
        <f t="shared" si="7"/>
        <v>4</v>
      </c>
      <c r="T58" s="13">
        <f t="shared" si="8"/>
        <v>180</v>
      </c>
    </row>
    <row r="59" spans="1:20" ht="12.75">
      <c r="A59" s="4" t="s">
        <v>381</v>
      </c>
      <c r="B59" s="11">
        <v>0</v>
      </c>
      <c r="C59" s="13">
        <v>0</v>
      </c>
      <c r="D59" s="11">
        <v>0</v>
      </c>
      <c r="E59" s="13">
        <v>0</v>
      </c>
      <c r="F59" s="11">
        <f t="shared" si="0"/>
        <v>0</v>
      </c>
      <c r="G59" s="13">
        <f t="shared" si="1"/>
        <v>0</v>
      </c>
      <c r="H59" s="13">
        <f t="shared" si="2"/>
        <v>0</v>
      </c>
      <c r="I59" s="11">
        <v>0</v>
      </c>
      <c r="J59" s="13">
        <v>0</v>
      </c>
      <c r="K59" s="11">
        <v>0</v>
      </c>
      <c r="L59" s="13">
        <v>0</v>
      </c>
      <c r="M59" s="11">
        <v>2</v>
      </c>
      <c r="N59" s="13">
        <v>7</v>
      </c>
      <c r="O59" s="11">
        <f t="shared" si="3"/>
        <v>2</v>
      </c>
      <c r="P59" s="13">
        <f t="shared" si="4"/>
        <v>7</v>
      </c>
      <c r="Q59" s="13">
        <f t="shared" si="5"/>
        <v>9</v>
      </c>
      <c r="R59" s="11">
        <f t="shared" si="6"/>
        <v>2</v>
      </c>
      <c r="S59" s="13">
        <f t="shared" si="7"/>
        <v>7</v>
      </c>
      <c r="T59" s="13">
        <f t="shared" si="8"/>
        <v>9</v>
      </c>
    </row>
    <row r="60" spans="1:20" ht="12.75">
      <c r="A60" s="4" t="s">
        <v>382</v>
      </c>
      <c r="B60" s="11">
        <v>633</v>
      </c>
      <c r="C60" s="13">
        <v>620</v>
      </c>
      <c r="D60" s="11">
        <v>700</v>
      </c>
      <c r="E60" s="13">
        <v>730</v>
      </c>
      <c r="F60" s="11">
        <f t="shared" si="0"/>
        <v>1333</v>
      </c>
      <c r="G60" s="13">
        <f t="shared" si="1"/>
        <v>1350</v>
      </c>
      <c r="H60" s="13">
        <f t="shared" si="2"/>
        <v>2683</v>
      </c>
      <c r="I60" s="11">
        <v>792</v>
      </c>
      <c r="J60" s="13">
        <v>776</v>
      </c>
      <c r="K60" s="11">
        <v>731</v>
      </c>
      <c r="L60" s="13">
        <v>729</v>
      </c>
      <c r="M60" s="11">
        <v>0</v>
      </c>
      <c r="N60" s="13">
        <v>0</v>
      </c>
      <c r="O60" s="11">
        <f t="shared" si="3"/>
        <v>1523</v>
      </c>
      <c r="P60" s="13">
        <f t="shared" si="4"/>
        <v>1505</v>
      </c>
      <c r="Q60" s="13">
        <f t="shared" si="5"/>
        <v>3028</v>
      </c>
      <c r="R60" s="11">
        <f t="shared" si="6"/>
        <v>2856</v>
      </c>
      <c r="S60" s="13">
        <f t="shared" si="7"/>
        <v>2855</v>
      </c>
      <c r="T60" s="13">
        <f t="shared" si="8"/>
        <v>5711</v>
      </c>
    </row>
    <row r="61" spans="1:20" ht="12.75">
      <c r="A61" s="4" t="s">
        <v>383</v>
      </c>
      <c r="B61" s="11">
        <v>0</v>
      </c>
      <c r="C61" s="13">
        <v>0</v>
      </c>
      <c r="D61" s="11">
        <v>0</v>
      </c>
      <c r="E61" s="13">
        <v>0</v>
      </c>
      <c r="F61" s="11">
        <f t="shared" si="0"/>
        <v>0</v>
      </c>
      <c r="G61" s="13">
        <f t="shared" si="1"/>
        <v>0</v>
      </c>
      <c r="H61" s="13">
        <f t="shared" si="2"/>
        <v>0</v>
      </c>
      <c r="I61" s="11">
        <v>0</v>
      </c>
      <c r="J61" s="13">
        <v>0</v>
      </c>
      <c r="K61" s="11">
        <v>0</v>
      </c>
      <c r="L61" s="13">
        <v>0</v>
      </c>
      <c r="M61" s="11">
        <v>416</v>
      </c>
      <c r="N61" s="13">
        <v>567</v>
      </c>
      <c r="O61" s="11">
        <f t="shared" si="3"/>
        <v>416</v>
      </c>
      <c r="P61" s="13">
        <f t="shared" si="4"/>
        <v>567</v>
      </c>
      <c r="Q61" s="13">
        <f t="shared" si="5"/>
        <v>983</v>
      </c>
      <c r="R61" s="11">
        <f t="shared" si="6"/>
        <v>416</v>
      </c>
      <c r="S61" s="13">
        <f t="shared" si="7"/>
        <v>567</v>
      </c>
      <c r="T61" s="13">
        <f t="shared" si="8"/>
        <v>983</v>
      </c>
    </row>
    <row r="62" spans="1:20" ht="12.75">
      <c r="A62" s="4" t="s">
        <v>384</v>
      </c>
      <c r="B62" s="11">
        <v>0</v>
      </c>
      <c r="C62" s="13">
        <v>0</v>
      </c>
      <c r="D62" s="11">
        <v>0</v>
      </c>
      <c r="E62" s="13">
        <v>0</v>
      </c>
      <c r="F62" s="11">
        <f t="shared" si="0"/>
        <v>0</v>
      </c>
      <c r="G62" s="13">
        <f t="shared" si="1"/>
        <v>0</v>
      </c>
      <c r="H62" s="13">
        <f t="shared" si="2"/>
        <v>0</v>
      </c>
      <c r="I62" s="11">
        <v>0</v>
      </c>
      <c r="J62" s="13">
        <v>0</v>
      </c>
      <c r="K62" s="11">
        <v>0</v>
      </c>
      <c r="L62" s="13">
        <v>0</v>
      </c>
      <c r="M62" s="11">
        <v>37</v>
      </c>
      <c r="N62" s="13">
        <v>818</v>
      </c>
      <c r="O62" s="11">
        <f t="shared" si="3"/>
        <v>37</v>
      </c>
      <c r="P62" s="13">
        <f t="shared" si="4"/>
        <v>818</v>
      </c>
      <c r="Q62" s="13">
        <f t="shared" si="5"/>
        <v>855</v>
      </c>
      <c r="R62" s="11">
        <f t="shared" si="6"/>
        <v>37</v>
      </c>
      <c r="S62" s="13">
        <f t="shared" si="7"/>
        <v>818</v>
      </c>
      <c r="T62" s="13">
        <f t="shared" si="8"/>
        <v>855</v>
      </c>
    </row>
    <row r="63" spans="1:20" ht="12.75">
      <c r="A63" s="4" t="s">
        <v>385</v>
      </c>
      <c r="B63" s="11">
        <v>0</v>
      </c>
      <c r="C63" s="13">
        <v>0</v>
      </c>
      <c r="D63" s="11">
        <v>0</v>
      </c>
      <c r="E63" s="13">
        <v>0</v>
      </c>
      <c r="F63" s="11">
        <f t="shared" si="0"/>
        <v>0</v>
      </c>
      <c r="G63" s="13">
        <f t="shared" si="1"/>
        <v>0</v>
      </c>
      <c r="H63" s="13">
        <f t="shared" si="2"/>
        <v>0</v>
      </c>
      <c r="I63" s="11">
        <v>32</v>
      </c>
      <c r="J63" s="13">
        <v>0</v>
      </c>
      <c r="K63" s="11">
        <v>35</v>
      </c>
      <c r="L63" s="13">
        <v>0</v>
      </c>
      <c r="M63" s="11">
        <v>0</v>
      </c>
      <c r="N63" s="13">
        <v>0</v>
      </c>
      <c r="O63" s="11">
        <f t="shared" si="3"/>
        <v>67</v>
      </c>
      <c r="P63" s="13">
        <f t="shared" si="4"/>
        <v>0</v>
      </c>
      <c r="Q63" s="13">
        <f t="shared" si="5"/>
        <v>67</v>
      </c>
      <c r="R63" s="11">
        <f t="shared" si="6"/>
        <v>67</v>
      </c>
      <c r="S63" s="13">
        <f t="shared" si="7"/>
        <v>0</v>
      </c>
      <c r="T63" s="13">
        <f t="shared" si="8"/>
        <v>67</v>
      </c>
    </row>
    <row r="64" spans="1:20" ht="12.75">
      <c r="A64" s="4" t="s">
        <v>386</v>
      </c>
      <c r="B64" s="11">
        <v>0</v>
      </c>
      <c r="C64" s="13">
        <v>0</v>
      </c>
      <c r="D64" s="11">
        <v>0</v>
      </c>
      <c r="E64" s="13">
        <v>0</v>
      </c>
      <c r="F64" s="11">
        <f t="shared" si="0"/>
        <v>0</v>
      </c>
      <c r="G64" s="13">
        <f t="shared" si="1"/>
        <v>0</v>
      </c>
      <c r="H64" s="13">
        <f t="shared" si="2"/>
        <v>0</v>
      </c>
      <c r="I64" s="11">
        <v>0</v>
      </c>
      <c r="J64" s="13">
        <v>0</v>
      </c>
      <c r="K64" s="11">
        <v>0</v>
      </c>
      <c r="L64" s="13">
        <v>0</v>
      </c>
      <c r="M64" s="11">
        <v>23</v>
      </c>
      <c r="N64" s="13">
        <v>0</v>
      </c>
      <c r="O64" s="11">
        <f t="shared" si="3"/>
        <v>23</v>
      </c>
      <c r="P64" s="13">
        <f t="shared" si="4"/>
        <v>0</v>
      </c>
      <c r="Q64" s="13">
        <f t="shared" si="5"/>
        <v>23</v>
      </c>
      <c r="R64" s="11">
        <f t="shared" si="6"/>
        <v>23</v>
      </c>
      <c r="S64" s="13">
        <f t="shared" si="7"/>
        <v>0</v>
      </c>
      <c r="T64" s="13">
        <f t="shared" si="8"/>
        <v>23</v>
      </c>
    </row>
    <row r="65" spans="1:20" ht="12.75">
      <c r="A65" s="4" t="s">
        <v>387</v>
      </c>
      <c r="B65" s="11">
        <v>0</v>
      </c>
      <c r="C65" s="13">
        <v>0</v>
      </c>
      <c r="D65" s="11">
        <v>0</v>
      </c>
      <c r="E65" s="13">
        <v>0</v>
      </c>
      <c r="F65" s="11">
        <f t="shared" si="0"/>
        <v>0</v>
      </c>
      <c r="G65" s="13">
        <f t="shared" si="1"/>
        <v>0</v>
      </c>
      <c r="H65" s="13">
        <f t="shared" si="2"/>
        <v>0</v>
      </c>
      <c r="I65" s="11">
        <v>0</v>
      </c>
      <c r="J65" s="13">
        <v>0</v>
      </c>
      <c r="K65" s="11">
        <v>1</v>
      </c>
      <c r="L65" s="13">
        <v>0</v>
      </c>
      <c r="M65" s="11">
        <v>0</v>
      </c>
      <c r="N65" s="13">
        <v>0</v>
      </c>
      <c r="O65" s="11">
        <f t="shared" si="3"/>
        <v>1</v>
      </c>
      <c r="P65" s="13">
        <f t="shared" si="4"/>
        <v>0</v>
      </c>
      <c r="Q65" s="13">
        <f t="shared" si="5"/>
        <v>1</v>
      </c>
      <c r="R65" s="11">
        <f t="shared" si="6"/>
        <v>1</v>
      </c>
      <c r="S65" s="13">
        <f t="shared" si="7"/>
        <v>0</v>
      </c>
      <c r="T65" s="13">
        <f t="shared" si="8"/>
        <v>1</v>
      </c>
    </row>
    <row r="66" spans="1:20" ht="12.75">
      <c r="A66" s="4" t="s">
        <v>388</v>
      </c>
      <c r="B66" s="11">
        <v>0</v>
      </c>
      <c r="C66" s="13">
        <v>0</v>
      </c>
      <c r="D66" s="11">
        <v>0</v>
      </c>
      <c r="E66" s="13">
        <v>0</v>
      </c>
      <c r="F66" s="11">
        <f t="shared" si="0"/>
        <v>0</v>
      </c>
      <c r="G66" s="13">
        <f t="shared" si="1"/>
        <v>0</v>
      </c>
      <c r="H66" s="13">
        <f t="shared" si="2"/>
        <v>0</v>
      </c>
      <c r="I66" s="11">
        <v>0</v>
      </c>
      <c r="J66" s="13">
        <v>0</v>
      </c>
      <c r="K66" s="11">
        <v>0</v>
      </c>
      <c r="L66" s="13">
        <v>0</v>
      </c>
      <c r="M66" s="11">
        <v>13</v>
      </c>
      <c r="N66" s="13">
        <v>2</v>
      </c>
      <c r="O66" s="11">
        <f t="shared" si="3"/>
        <v>13</v>
      </c>
      <c r="P66" s="13">
        <f t="shared" si="4"/>
        <v>2</v>
      </c>
      <c r="Q66" s="13">
        <f t="shared" si="5"/>
        <v>15</v>
      </c>
      <c r="R66" s="11">
        <f t="shared" si="6"/>
        <v>13</v>
      </c>
      <c r="S66" s="13">
        <f t="shared" si="7"/>
        <v>2</v>
      </c>
      <c r="T66" s="13">
        <f t="shared" si="8"/>
        <v>15</v>
      </c>
    </row>
    <row r="67" spans="1:20" ht="12.75">
      <c r="A67" s="4" t="s">
        <v>389</v>
      </c>
      <c r="B67" s="11">
        <v>0</v>
      </c>
      <c r="C67" s="13">
        <v>0</v>
      </c>
      <c r="D67" s="11">
        <v>0</v>
      </c>
      <c r="E67" s="13">
        <v>0</v>
      </c>
      <c r="F67" s="11">
        <f t="shared" si="0"/>
        <v>0</v>
      </c>
      <c r="G67" s="13">
        <f t="shared" si="1"/>
        <v>0</v>
      </c>
      <c r="H67" s="13">
        <f t="shared" si="2"/>
        <v>0</v>
      </c>
      <c r="I67" s="11">
        <v>71</v>
      </c>
      <c r="J67" s="13">
        <v>20</v>
      </c>
      <c r="K67" s="11">
        <v>57</v>
      </c>
      <c r="L67" s="13">
        <v>18</v>
      </c>
      <c r="M67" s="11">
        <v>0</v>
      </c>
      <c r="N67" s="13">
        <v>0</v>
      </c>
      <c r="O67" s="11">
        <f t="shared" si="3"/>
        <v>128</v>
      </c>
      <c r="P67" s="13">
        <f t="shared" si="4"/>
        <v>38</v>
      </c>
      <c r="Q67" s="13">
        <f t="shared" si="5"/>
        <v>166</v>
      </c>
      <c r="R67" s="11">
        <f t="shared" si="6"/>
        <v>128</v>
      </c>
      <c r="S67" s="13">
        <f t="shared" si="7"/>
        <v>38</v>
      </c>
      <c r="T67" s="13">
        <f t="shared" si="8"/>
        <v>166</v>
      </c>
    </row>
    <row r="68" spans="1:20" ht="12.75">
      <c r="A68" s="4" t="s">
        <v>390</v>
      </c>
      <c r="B68" s="11">
        <v>0</v>
      </c>
      <c r="C68" s="13">
        <v>0</v>
      </c>
      <c r="D68" s="11">
        <v>0</v>
      </c>
      <c r="E68" s="13">
        <v>0</v>
      </c>
      <c r="F68" s="11">
        <f t="shared" si="0"/>
        <v>0</v>
      </c>
      <c r="G68" s="13">
        <f t="shared" si="1"/>
        <v>0</v>
      </c>
      <c r="H68" s="13">
        <f t="shared" si="2"/>
        <v>0</v>
      </c>
      <c r="I68" s="11">
        <v>481</v>
      </c>
      <c r="J68" s="13">
        <v>7</v>
      </c>
      <c r="K68" s="11">
        <v>389</v>
      </c>
      <c r="L68" s="13">
        <v>6</v>
      </c>
      <c r="M68" s="11">
        <v>0</v>
      </c>
      <c r="N68" s="13">
        <v>0</v>
      </c>
      <c r="O68" s="11">
        <f t="shared" si="3"/>
        <v>870</v>
      </c>
      <c r="P68" s="13">
        <f t="shared" si="4"/>
        <v>13</v>
      </c>
      <c r="Q68" s="13">
        <f t="shared" si="5"/>
        <v>883</v>
      </c>
      <c r="R68" s="11">
        <f t="shared" si="6"/>
        <v>870</v>
      </c>
      <c r="S68" s="13">
        <f t="shared" si="7"/>
        <v>13</v>
      </c>
      <c r="T68" s="13">
        <f t="shared" si="8"/>
        <v>883</v>
      </c>
    </row>
    <row r="69" spans="1:20" ht="12.75">
      <c r="A69" s="4" t="s">
        <v>391</v>
      </c>
      <c r="B69" s="11">
        <v>0</v>
      </c>
      <c r="C69" s="13">
        <v>0</v>
      </c>
      <c r="D69" s="11">
        <v>0</v>
      </c>
      <c r="E69" s="13">
        <v>0</v>
      </c>
      <c r="F69" s="11">
        <f t="shared" si="0"/>
        <v>0</v>
      </c>
      <c r="G69" s="13">
        <f t="shared" si="1"/>
        <v>0</v>
      </c>
      <c r="H69" s="13">
        <f t="shared" si="2"/>
        <v>0</v>
      </c>
      <c r="I69" s="11">
        <v>0</v>
      </c>
      <c r="J69" s="13">
        <v>0</v>
      </c>
      <c r="K69" s="11">
        <v>0</v>
      </c>
      <c r="L69" s="13">
        <v>0</v>
      </c>
      <c r="M69" s="11">
        <v>92</v>
      </c>
      <c r="N69" s="13">
        <v>26</v>
      </c>
      <c r="O69" s="11">
        <f t="shared" si="3"/>
        <v>92</v>
      </c>
      <c r="P69" s="13">
        <f t="shared" si="4"/>
        <v>26</v>
      </c>
      <c r="Q69" s="13">
        <f t="shared" si="5"/>
        <v>118</v>
      </c>
      <c r="R69" s="11">
        <f t="shared" si="6"/>
        <v>92</v>
      </c>
      <c r="S69" s="13">
        <f t="shared" si="7"/>
        <v>26</v>
      </c>
      <c r="T69" s="13">
        <f t="shared" si="8"/>
        <v>118</v>
      </c>
    </row>
    <row r="70" spans="1:20" ht="12.75">
      <c r="A70" s="4" t="s">
        <v>392</v>
      </c>
      <c r="B70" s="11">
        <v>0</v>
      </c>
      <c r="C70" s="13">
        <v>0</v>
      </c>
      <c r="D70" s="11">
        <v>0</v>
      </c>
      <c r="E70" s="13">
        <v>0</v>
      </c>
      <c r="F70" s="11">
        <f t="shared" si="0"/>
        <v>0</v>
      </c>
      <c r="G70" s="13">
        <f t="shared" si="1"/>
        <v>0</v>
      </c>
      <c r="H70" s="13">
        <f t="shared" si="2"/>
        <v>0</v>
      </c>
      <c r="I70" s="11">
        <v>0</v>
      </c>
      <c r="J70" s="13">
        <v>0</v>
      </c>
      <c r="K70" s="11">
        <v>0</v>
      </c>
      <c r="L70" s="13">
        <v>0</v>
      </c>
      <c r="M70" s="11">
        <v>2</v>
      </c>
      <c r="N70" s="13">
        <v>7</v>
      </c>
      <c r="O70" s="11">
        <f t="shared" si="3"/>
        <v>2</v>
      </c>
      <c r="P70" s="13">
        <f t="shared" si="4"/>
        <v>7</v>
      </c>
      <c r="Q70" s="13">
        <f t="shared" si="5"/>
        <v>9</v>
      </c>
      <c r="R70" s="11">
        <f t="shared" si="6"/>
        <v>2</v>
      </c>
      <c r="S70" s="13">
        <f t="shared" si="7"/>
        <v>7</v>
      </c>
      <c r="T70" s="13">
        <f t="shared" si="8"/>
        <v>9</v>
      </c>
    </row>
    <row r="71" spans="1:20" ht="12.75">
      <c r="A71" s="34" t="s">
        <v>393</v>
      </c>
      <c r="B71" s="11">
        <v>0</v>
      </c>
      <c r="C71" s="13">
        <v>0</v>
      </c>
      <c r="D71" s="11">
        <v>0</v>
      </c>
      <c r="E71" s="13">
        <v>0</v>
      </c>
      <c r="F71" s="11">
        <f t="shared" si="0"/>
        <v>0</v>
      </c>
      <c r="G71" s="13">
        <f t="shared" si="1"/>
        <v>0</v>
      </c>
      <c r="H71" s="13">
        <f t="shared" si="2"/>
        <v>0</v>
      </c>
      <c r="I71" s="11">
        <v>0</v>
      </c>
      <c r="J71" s="13">
        <v>0</v>
      </c>
      <c r="K71" s="11">
        <v>0</v>
      </c>
      <c r="L71" s="13">
        <v>0</v>
      </c>
      <c r="M71" s="11">
        <v>6</v>
      </c>
      <c r="N71" s="13">
        <v>0</v>
      </c>
      <c r="O71" s="11">
        <f t="shared" si="3"/>
        <v>6</v>
      </c>
      <c r="P71" s="13">
        <f t="shared" si="4"/>
        <v>0</v>
      </c>
      <c r="Q71" s="13">
        <f t="shared" si="5"/>
        <v>6</v>
      </c>
      <c r="R71" s="11">
        <f t="shared" si="6"/>
        <v>6</v>
      </c>
      <c r="S71" s="13">
        <f t="shared" si="7"/>
        <v>0</v>
      </c>
      <c r="T71" s="13">
        <f t="shared" si="8"/>
        <v>6</v>
      </c>
    </row>
    <row r="72" spans="1:20" ht="12.75">
      <c r="A72" s="34" t="s">
        <v>539</v>
      </c>
      <c r="B72" s="11">
        <v>0</v>
      </c>
      <c r="C72" s="13">
        <v>0</v>
      </c>
      <c r="D72" s="11">
        <v>0</v>
      </c>
      <c r="E72" s="13">
        <v>0</v>
      </c>
      <c r="F72" s="11">
        <f t="shared" si="0"/>
        <v>0</v>
      </c>
      <c r="G72" s="13">
        <f t="shared" si="1"/>
        <v>0</v>
      </c>
      <c r="H72" s="13">
        <f t="shared" si="2"/>
        <v>0</v>
      </c>
      <c r="I72" s="11">
        <v>0</v>
      </c>
      <c r="J72" s="13">
        <v>0</v>
      </c>
      <c r="K72" s="11">
        <v>0</v>
      </c>
      <c r="L72" s="13">
        <v>0</v>
      </c>
      <c r="M72" s="11">
        <v>2</v>
      </c>
      <c r="N72" s="13">
        <v>0</v>
      </c>
      <c r="O72" s="11">
        <f t="shared" si="3"/>
        <v>2</v>
      </c>
      <c r="P72" s="13">
        <f t="shared" si="4"/>
        <v>0</v>
      </c>
      <c r="Q72" s="13">
        <f t="shared" si="5"/>
        <v>2</v>
      </c>
      <c r="R72" s="11">
        <f t="shared" si="6"/>
        <v>2</v>
      </c>
      <c r="S72" s="13">
        <f t="shared" si="7"/>
        <v>0</v>
      </c>
      <c r="T72" s="13">
        <f t="shared" si="8"/>
        <v>2</v>
      </c>
    </row>
    <row r="73" spans="1:20" ht="12.75">
      <c r="A73" s="122" t="s">
        <v>395</v>
      </c>
      <c r="B73" s="11">
        <v>0</v>
      </c>
      <c r="C73" s="13">
        <v>0</v>
      </c>
      <c r="D73" s="11">
        <v>0</v>
      </c>
      <c r="E73" s="13">
        <v>0</v>
      </c>
      <c r="F73" s="11">
        <f t="shared" si="0"/>
        <v>0</v>
      </c>
      <c r="G73" s="13">
        <f t="shared" si="1"/>
        <v>0</v>
      </c>
      <c r="H73" s="13">
        <f t="shared" si="2"/>
        <v>0</v>
      </c>
      <c r="I73" s="11">
        <v>0</v>
      </c>
      <c r="J73" s="13">
        <v>0</v>
      </c>
      <c r="K73" s="11">
        <v>0</v>
      </c>
      <c r="L73" s="13">
        <v>0</v>
      </c>
      <c r="M73" s="11">
        <v>12</v>
      </c>
      <c r="N73" s="13">
        <v>0</v>
      </c>
      <c r="O73" s="11">
        <f t="shared" si="3"/>
        <v>12</v>
      </c>
      <c r="P73" s="13">
        <f t="shared" si="4"/>
        <v>0</v>
      </c>
      <c r="Q73" s="13">
        <f t="shared" si="5"/>
        <v>12</v>
      </c>
      <c r="R73" s="11">
        <f t="shared" si="6"/>
        <v>12</v>
      </c>
      <c r="S73" s="13">
        <f t="shared" si="7"/>
        <v>0</v>
      </c>
      <c r="T73" s="13">
        <f t="shared" si="8"/>
        <v>12</v>
      </c>
    </row>
    <row r="74" spans="1:20" ht="12.75">
      <c r="A74" s="34" t="s">
        <v>396</v>
      </c>
      <c r="B74" s="11">
        <v>0</v>
      </c>
      <c r="C74" s="13">
        <v>0</v>
      </c>
      <c r="D74" s="11">
        <v>0</v>
      </c>
      <c r="E74" s="13">
        <v>0</v>
      </c>
      <c r="F74" s="11">
        <f t="shared" si="0"/>
        <v>0</v>
      </c>
      <c r="G74" s="13">
        <f t="shared" si="1"/>
        <v>0</v>
      </c>
      <c r="H74" s="13">
        <f t="shared" si="2"/>
        <v>0</v>
      </c>
      <c r="I74" s="11">
        <v>0</v>
      </c>
      <c r="J74" s="13">
        <v>0</v>
      </c>
      <c r="K74" s="11">
        <v>0</v>
      </c>
      <c r="L74" s="13">
        <v>0</v>
      </c>
      <c r="M74" s="11">
        <v>45</v>
      </c>
      <c r="N74" s="13">
        <v>5</v>
      </c>
      <c r="O74" s="11">
        <f t="shared" si="3"/>
        <v>45</v>
      </c>
      <c r="P74" s="13">
        <f t="shared" si="4"/>
        <v>5</v>
      </c>
      <c r="Q74" s="13">
        <f t="shared" si="5"/>
        <v>50</v>
      </c>
      <c r="R74" s="11">
        <f t="shared" si="6"/>
        <v>45</v>
      </c>
      <c r="S74" s="13">
        <f t="shared" si="7"/>
        <v>5</v>
      </c>
      <c r="T74" s="13">
        <f t="shared" si="8"/>
        <v>50</v>
      </c>
    </row>
    <row r="75" spans="1:20" ht="12.75">
      <c r="A75" s="4" t="s">
        <v>397</v>
      </c>
      <c r="B75" s="11">
        <v>0</v>
      </c>
      <c r="C75" s="13">
        <v>0</v>
      </c>
      <c r="D75" s="11">
        <v>0</v>
      </c>
      <c r="E75" s="13">
        <v>0</v>
      </c>
      <c r="F75" s="11">
        <f aca="true" t="shared" si="9" ref="F75:F122">SUM(B75,D75)</f>
        <v>0</v>
      </c>
      <c r="G75" s="13">
        <f aca="true" t="shared" si="10" ref="G75:G122">SUM(C75,E75)</f>
        <v>0</v>
      </c>
      <c r="H75" s="13">
        <f aca="true" t="shared" si="11" ref="H75:H122">SUM(F75:G75)</f>
        <v>0</v>
      </c>
      <c r="I75" s="11">
        <v>0</v>
      </c>
      <c r="J75" s="13">
        <v>0</v>
      </c>
      <c r="K75" s="11">
        <v>0</v>
      </c>
      <c r="L75" s="13">
        <v>0</v>
      </c>
      <c r="M75" s="11">
        <v>14</v>
      </c>
      <c r="N75" s="13">
        <v>0</v>
      </c>
      <c r="O75" s="11">
        <f aca="true" t="shared" si="12" ref="O75:O122">SUM(M75,K75,I75)</f>
        <v>14</v>
      </c>
      <c r="P75" s="13">
        <f aca="true" t="shared" si="13" ref="P75:P122">SUM(N75,L75,J75)</f>
        <v>0</v>
      </c>
      <c r="Q75" s="13">
        <f aca="true" t="shared" si="14" ref="Q75:Q122">SUM(O75:P75)</f>
        <v>14</v>
      </c>
      <c r="R75" s="11">
        <f aca="true" t="shared" si="15" ref="R75:R122">SUM(O75,F75)</f>
        <v>14</v>
      </c>
      <c r="S75" s="13">
        <f aca="true" t="shared" si="16" ref="S75:S122">SUM(P75,G75)</f>
        <v>0</v>
      </c>
      <c r="T75" s="13">
        <f aca="true" t="shared" si="17" ref="T75:T122">SUM(Q75,H75)</f>
        <v>14</v>
      </c>
    </row>
    <row r="76" spans="1:20" ht="12.75">
      <c r="A76" s="4" t="s">
        <v>398</v>
      </c>
      <c r="B76" s="11">
        <v>18</v>
      </c>
      <c r="C76" s="13">
        <v>194</v>
      </c>
      <c r="D76" s="11">
        <v>11</v>
      </c>
      <c r="E76" s="13">
        <v>205</v>
      </c>
      <c r="F76" s="11">
        <f t="shared" si="9"/>
        <v>29</v>
      </c>
      <c r="G76" s="13">
        <f t="shared" si="10"/>
        <v>399</v>
      </c>
      <c r="H76" s="13">
        <f t="shared" si="11"/>
        <v>428</v>
      </c>
      <c r="I76" s="11">
        <v>0</v>
      </c>
      <c r="J76" s="13">
        <v>0</v>
      </c>
      <c r="K76" s="11">
        <v>0</v>
      </c>
      <c r="L76" s="13">
        <v>0</v>
      </c>
      <c r="M76" s="11">
        <v>0</v>
      </c>
      <c r="N76" s="13">
        <v>0</v>
      </c>
      <c r="O76" s="11">
        <f t="shared" si="12"/>
        <v>0</v>
      </c>
      <c r="P76" s="13">
        <f t="shared" si="13"/>
        <v>0</v>
      </c>
      <c r="Q76" s="13">
        <f t="shared" si="14"/>
        <v>0</v>
      </c>
      <c r="R76" s="11">
        <f t="shared" si="15"/>
        <v>29</v>
      </c>
      <c r="S76" s="13">
        <f t="shared" si="16"/>
        <v>399</v>
      </c>
      <c r="T76" s="13">
        <f t="shared" si="17"/>
        <v>428</v>
      </c>
    </row>
    <row r="77" spans="1:20" ht="12.75">
      <c r="A77" s="4" t="s">
        <v>399</v>
      </c>
      <c r="B77" s="11">
        <v>0</v>
      </c>
      <c r="C77" s="13">
        <v>0</v>
      </c>
      <c r="D77" s="11">
        <v>0</v>
      </c>
      <c r="E77" s="13">
        <v>0</v>
      </c>
      <c r="F77" s="11">
        <f t="shared" si="9"/>
        <v>0</v>
      </c>
      <c r="G77" s="13">
        <f t="shared" si="10"/>
        <v>0</v>
      </c>
      <c r="H77" s="13">
        <f t="shared" si="11"/>
        <v>0</v>
      </c>
      <c r="I77" s="11">
        <v>12</v>
      </c>
      <c r="J77" s="13">
        <v>189</v>
      </c>
      <c r="K77" s="11">
        <v>7</v>
      </c>
      <c r="L77" s="13">
        <v>186</v>
      </c>
      <c r="M77" s="11">
        <v>0</v>
      </c>
      <c r="N77" s="13">
        <v>0</v>
      </c>
      <c r="O77" s="11">
        <f t="shared" si="12"/>
        <v>19</v>
      </c>
      <c r="P77" s="13">
        <f t="shared" si="13"/>
        <v>375</v>
      </c>
      <c r="Q77" s="13">
        <f t="shared" si="14"/>
        <v>394</v>
      </c>
      <c r="R77" s="11">
        <f t="shared" si="15"/>
        <v>19</v>
      </c>
      <c r="S77" s="13">
        <f t="shared" si="16"/>
        <v>375</v>
      </c>
      <c r="T77" s="13">
        <f t="shared" si="17"/>
        <v>394</v>
      </c>
    </row>
    <row r="78" spans="1:20" ht="12.75">
      <c r="A78" s="4" t="s">
        <v>400</v>
      </c>
      <c r="B78" s="11">
        <v>0</v>
      </c>
      <c r="C78" s="13">
        <v>0</v>
      </c>
      <c r="D78" s="11">
        <v>0</v>
      </c>
      <c r="E78" s="13">
        <v>0</v>
      </c>
      <c r="F78" s="11">
        <f t="shared" si="9"/>
        <v>0</v>
      </c>
      <c r="G78" s="13">
        <f t="shared" si="10"/>
        <v>0</v>
      </c>
      <c r="H78" s="13">
        <f t="shared" si="11"/>
        <v>0</v>
      </c>
      <c r="I78" s="11">
        <v>0</v>
      </c>
      <c r="J78" s="13">
        <v>0</v>
      </c>
      <c r="K78" s="11">
        <v>0</v>
      </c>
      <c r="L78" s="13">
        <v>0</v>
      </c>
      <c r="M78" s="11">
        <v>4</v>
      </c>
      <c r="N78" s="13">
        <v>56</v>
      </c>
      <c r="O78" s="11">
        <f t="shared" si="12"/>
        <v>4</v>
      </c>
      <c r="P78" s="13">
        <f t="shared" si="13"/>
        <v>56</v>
      </c>
      <c r="Q78" s="13">
        <f t="shared" si="14"/>
        <v>60</v>
      </c>
      <c r="R78" s="11">
        <f t="shared" si="15"/>
        <v>4</v>
      </c>
      <c r="S78" s="13">
        <f t="shared" si="16"/>
        <v>56</v>
      </c>
      <c r="T78" s="13">
        <f t="shared" si="17"/>
        <v>60</v>
      </c>
    </row>
    <row r="79" spans="1:20" ht="12.75">
      <c r="A79" s="4" t="s">
        <v>401</v>
      </c>
      <c r="B79" s="11">
        <v>0</v>
      </c>
      <c r="C79" s="13">
        <v>0</v>
      </c>
      <c r="D79" s="11">
        <v>0</v>
      </c>
      <c r="E79" s="13">
        <v>0</v>
      </c>
      <c r="F79" s="11">
        <f t="shared" si="9"/>
        <v>0</v>
      </c>
      <c r="G79" s="13">
        <f t="shared" si="10"/>
        <v>0</v>
      </c>
      <c r="H79" s="13">
        <f t="shared" si="11"/>
        <v>0</v>
      </c>
      <c r="I79" s="11">
        <v>0</v>
      </c>
      <c r="J79" s="13">
        <v>0</v>
      </c>
      <c r="K79" s="11">
        <v>0</v>
      </c>
      <c r="L79" s="13">
        <v>0</v>
      </c>
      <c r="M79" s="11">
        <v>2</v>
      </c>
      <c r="N79" s="13">
        <v>104</v>
      </c>
      <c r="O79" s="11">
        <f t="shared" si="12"/>
        <v>2</v>
      </c>
      <c r="P79" s="13">
        <f t="shared" si="13"/>
        <v>104</v>
      </c>
      <c r="Q79" s="13">
        <f t="shared" si="14"/>
        <v>106</v>
      </c>
      <c r="R79" s="11">
        <f t="shared" si="15"/>
        <v>2</v>
      </c>
      <c r="S79" s="13">
        <f t="shared" si="16"/>
        <v>104</v>
      </c>
      <c r="T79" s="13">
        <f t="shared" si="17"/>
        <v>106</v>
      </c>
    </row>
    <row r="80" spans="1:20" ht="12.75">
      <c r="A80" s="4" t="s">
        <v>402</v>
      </c>
      <c r="B80" s="11">
        <v>0</v>
      </c>
      <c r="C80" s="13">
        <v>0</v>
      </c>
      <c r="D80" s="11">
        <v>0</v>
      </c>
      <c r="E80" s="13">
        <v>0</v>
      </c>
      <c r="F80" s="11">
        <f t="shared" si="9"/>
        <v>0</v>
      </c>
      <c r="G80" s="13">
        <f t="shared" si="10"/>
        <v>0</v>
      </c>
      <c r="H80" s="13">
        <f t="shared" si="11"/>
        <v>0</v>
      </c>
      <c r="I80" s="11">
        <v>0</v>
      </c>
      <c r="J80" s="13">
        <v>0</v>
      </c>
      <c r="K80" s="11">
        <v>0</v>
      </c>
      <c r="L80" s="13">
        <v>0</v>
      </c>
      <c r="M80" s="11">
        <v>30</v>
      </c>
      <c r="N80" s="13">
        <v>39</v>
      </c>
      <c r="O80" s="11">
        <f t="shared" si="12"/>
        <v>30</v>
      </c>
      <c r="P80" s="13">
        <f t="shared" si="13"/>
        <v>39</v>
      </c>
      <c r="Q80" s="13">
        <f t="shared" si="14"/>
        <v>69</v>
      </c>
      <c r="R80" s="11">
        <f t="shared" si="15"/>
        <v>30</v>
      </c>
      <c r="S80" s="13">
        <f t="shared" si="16"/>
        <v>39</v>
      </c>
      <c r="T80" s="13">
        <f t="shared" si="17"/>
        <v>69</v>
      </c>
    </row>
    <row r="81" spans="1:20" ht="12.75">
      <c r="A81" s="4" t="s">
        <v>403</v>
      </c>
      <c r="B81" s="11">
        <v>0</v>
      </c>
      <c r="C81" s="13">
        <v>0</v>
      </c>
      <c r="D81" s="11">
        <v>0</v>
      </c>
      <c r="E81" s="13">
        <v>0</v>
      </c>
      <c r="F81" s="11">
        <f t="shared" si="9"/>
        <v>0</v>
      </c>
      <c r="G81" s="13">
        <f t="shared" si="10"/>
        <v>0</v>
      </c>
      <c r="H81" s="13">
        <f t="shared" si="11"/>
        <v>0</v>
      </c>
      <c r="I81" s="11">
        <v>27</v>
      </c>
      <c r="J81" s="13">
        <v>33</v>
      </c>
      <c r="K81" s="11">
        <v>21</v>
      </c>
      <c r="L81" s="13">
        <v>31</v>
      </c>
      <c r="M81" s="11">
        <v>0</v>
      </c>
      <c r="N81" s="13">
        <v>0</v>
      </c>
      <c r="O81" s="11">
        <f t="shared" si="12"/>
        <v>48</v>
      </c>
      <c r="P81" s="13">
        <f t="shared" si="13"/>
        <v>64</v>
      </c>
      <c r="Q81" s="13">
        <f t="shared" si="14"/>
        <v>112</v>
      </c>
      <c r="R81" s="11">
        <f t="shared" si="15"/>
        <v>48</v>
      </c>
      <c r="S81" s="13">
        <f t="shared" si="16"/>
        <v>64</v>
      </c>
      <c r="T81" s="13">
        <f t="shared" si="17"/>
        <v>112</v>
      </c>
    </row>
    <row r="82" spans="1:20" ht="12.75">
      <c r="A82" s="4" t="s">
        <v>404</v>
      </c>
      <c r="B82" s="11">
        <v>0</v>
      </c>
      <c r="C82" s="13">
        <v>0</v>
      </c>
      <c r="D82" s="11">
        <v>0</v>
      </c>
      <c r="E82" s="13">
        <v>0</v>
      </c>
      <c r="F82" s="11">
        <f t="shared" si="9"/>
        <v>0</v>
      </c>
      <c r="G82" s="13">
        <f t="shared" si="10"/>
        <v>0</v>
      </c>
      <c r="H82" s="13">
        <f t="shared" si="11"/>
        <v>0</v>
      </c>
      <c r="I82" s="11">
        <v>0</v>
      </c>
      <c r="J82" s="13">
        <v>0</v>
      </c>
      <c r="K82" s="11">
        <v>0</v>
      </c>
      <c r="L82" s="13">
        <v>0</v>
      </c>
      <c r="M82" s="11">
        <v>48</v>
      </c>
      <c r="N82" s="13">
        <v>186</v>
      </c>
      <c r="O82" s="11">
        <f t="shared" si="12"/>
        <v>48</v>
      </c>
      <c r="P82" s="13">
        <f t="shared" si="13"/>
        <v>186</v>
      </c>
      <c r="Q82" s="13">
        <f t="shared" si="14"/>
        <v>234</v>
      </c>
      <c r="R82" s="11">
        <f t="shared" si="15"/>
        <v>48</v>
      </c>
      <c r="S82" s="13">
        <f t="shared" si="16"/>
        <v>186</v>
      </c>
      <c r="T82" s="13">
        <f t="shared" si="17"/>
        <v>234</v>
      </c>
    </row>
    <row r="83" spans="1:20" ht="12.75">
      <c r="A83" s="4" t="s">
        <v>405</v>
      </c>
      <c r="B83" s="11">
        <v>0</v>
      </c>
      <c r="C83" s="13">
        <v>0</v>
      </c>
      <c r="D83" s="11">
        <v>0</v>
      </c>
      <c r="E83" s="13">
        <v>0</v>
      </c>
      <c r="F83" s="11">
        <f t="shared" si="9"/>
        <v>0</v>
      </c>
      <c r="G83" s="13">
        <f t="shared" si="10"/>
        <v>0</v>
      </c>
      <c r="H83" s="13">
        <f t="shared" si="11"/>
        <v>0</v>
      </c>
      <c r="I83" s="11">
        <v>85</v>
      </c>
      <c r="J83" s="13">
        <v>241</v>
      </c>
      <c r="K83" s="11">
        <v>94</v>
      </c>
      <c r="L83" s="13">
        <v>265</v>
      </c>
      <c r="M83" s="11">
        <v>0</v>
      </c>
      <c r="N83" s="13">
        <v>0</v>
      </c>
      <c r="O83" s="11">
        <f t="shared" si="12"/>
        <v>179</v>
      </c>
      <c r="P83" s="13">
        <f t="shared" si="13"/>
        <v>506</v>
      </c>
      <c r="Q83" s="13">
        <f t="shared" si="14"/>
        <v>685</v>
      </c>
      <c r="R83" s="11">
        <f t="shared" si="15"/>
        <v>179</v>
      </c>
      <c r="S83" s="13">
        <f t="shared" si="16"/>
        <v>506</v>
      </c>
      <c r="T83" s="13">
        <f t="shared" si="17"/>
        <v>685</v>
      </c>
    </row>
    <row r="84" spans="1:20" ht="12.75">
      <c r="A84" s="4" t="s">
        <v>406</v>
      </c>
      <c r="B84" s="11">
        <v>4</v>
      </c>
      <c r="C84" s="13">
        <v>9</v>
      </c>
      <c r="D84" s="11">
        <v>1</v>
      </c>
      <c r="E84" s="13">
        <v>5</v>
      </c>
      <c r="F84" s="11">
        <f t="shared" si="9"/>
        <v>5</v>
      </c>
      <c r="G84" s="13">
        <f t="shared" si="10"/>
        <v>14</v>
      </c>
      <c r="H84" s="13">
        <f t="shared" si="11"/>
        <v>19</v>
      </c>
      <c r="I84" s="11">
        <v>2</v>
      </c>
      <c r="J84" s="13">
        <v>5</v>
      </c>
      <c r="K84" s="11">
        <v>3</v>
      </c>
      <c r="L84" s="13">
        <v>6</v>
      </c>
      <c r="M84" s="11">
        <v>0</v>
      </c>
      <c r="N84" s="13">
        <v>0</v>
      </c>
      <c r="O84" s="11">
        <f t="shared" si="12"/>
        <v>5</v>
      </c>
      <c r="P84" s="13">
        <f t="shared" si="13"/>
        <v>11</v>
      </c>
      <c r="Q84" s="13">
        <f t="shared" si="14"/>
        <v>16</v>
      </c>
      <c r="R84" s="11">
        <f t="shared" si="15"/>
        <v>10</v>
      </c>
      <c r="S84" s="13">
        <f t="shared" si="16"/>
        <v>25</v>
      </c>
      <c r="T84" s="13">
        <f t="shared" si="17"/>
        <v>35</v>
      </c>
    </row>
    <row r="85" spans="1:20" ht="12.75">
      <c r="A85" s="4" t="s">
        <v>407</v>
      </c>
      <c r="B85" s="11">
        <v>0</v>
      </c>
      <c r="C85" s="13">
        <v>0</v>
      </c>
      <c r="D85" s="11">
        <v>0</v>
      </c>
      <c r="E85" s="13">
        <v>0</v>
      </c>
      <c r="F85" s="11">
        <f t="shared" si="9"/>
        <v>0</v>
      </c>
      <c r="G85" s="13">
        <f t="shared" si="10"/>
        <v>0</v>
      </c>
      <c r="H85" s="13">
        <f t="shared" si="11"/>
        <v>0</v>
      </c>
      <c r="I85" s="11">
        <v>0</v>
      </c>
      <c r="J85" s="13">
        <v>0</v>
      </c>
      <c r="K85" s="11">
        <v>0</v>
      </c>
      <c r="L85" s="13">
        <v>0</v>
      </c>
      <c r="M85" s="11">
        <v>56</v>
      </c>
      <c r="N85" s="13">
        <v>0</v>
      </c>
      <c r="O85" s="11">
        <f t="shared" si="12"/>
        <v>56</v>
      </c>
      <c r="P85" s="13">
        <f t="shared" si="13"/>
        <v>0</v>
      </c>
      <c r="Q85" s="13">
        <f t="shared" si="14"/>
        <v>56</v>
      </c>
      <c r="R85" s="11">
        <f t="shared" si="15"/>
        <v>56</v>
      </c>
      <c r="S85" s="13">
        <f t="shared" si="16"/>
        <v>0</v>
      </c>
      <c r="T85" s="13">
        <f t="shared" si="17"/>
        <v>56</v>
      </c>
    </row>
    <row r="86" spans="1:20" ht="12.75">
      <c r="A86" s="4" t="s">
        <v>408</v>
      </c>
      <c r="B86" s="11">
        <v>215</v>
      </c>
      <c r="C86" s="13">
        <v>103</v>
      </c>
      <c r="D86" s="11">
        <v>241</v>
      </c>
      <c r="E86" s="13">
        <v>94</v>
      </c>
      <c r="F86" s="11">
        <f t="shared" si="9"/>
        <v>456</v>
      </c>
      <c r="G86" s="13">
        <f t="shared" si="10"/>
        <v>197</v>
      </c>
      <c r="H86" s="13">
        <f t="shared" si="11"/>
        <v>653</v>
      </c>
      <c r="I86" s="11">
        <v>0</v>
      </c>
      <c r="J86" s="13">
        <v>0</v>
      </c>
      <c r="K86" s="11">
        <v>0</v>
      </c>
      <c r="L86" s="13">
        <v>0</v>
      </c>
      <c r="M86" s="11">
        <v>0</v>
      </c>
      <c r="N86" s="13">
        <v>0</v>
      </c>
      <c r="O86" s="11">
        <f t="shared" si="12"/>
        <v>0</v>
      </c>
      <c r="P86" s="13">
        <f t="shared" si="13"/>
        <v>0</v>
      </c>
      <c r="Q86" s="13">
        <f t="shared" si="14"/>
        <v>0</v>
      </c>
      <c r="R86" s="11">
        <f t="shared" si="15"/>
        <v>456</v>
      </c>
      <c r="S86" s="13">
        <f t="shared" si="16"/>
        <v>197</v>
      </c>
      <c r="T86" s="13">
        <f t="shared" si="17"/>
        <v>653</v>
      </c>
    </row>
    <row r="87" spans="1:20" ht="12.75">
      <c r="A87" s="4" t="s">
        <v>409</v>
      </c>
      <c r="B87" s="11">
        <v>57</v>
      </c>
      <c r="C87" s="13">
        <v>100</v>
      </c>
      <c r="D87" s="11">
        <v>80</v>
      </c>
      <c r="E87" s="13">
        <v>111</v>
      </c>
      <c r="F87" s="11">
        <f t="shared" si="9"/>
        <v>137</v>
      </c>
      <c r="G87" s="13">
        <f t="shared" si="10"/>
        <v>211</v>
      </c>
      <c r="H87" s="13">
        <f t="shared" si="11"/>
        <v>348</v>
      </c>
      <c r="I87" s="11">
        <v>0</v>
      </c>
      <c r="J87" s="13">
        <v>0</v>
      </c>
      <c r="K87" s="11">
        <v>0</v>
      </c>
      <c r="L87" s="13">
        <v>0</v>
      </c>
      <c r="M87" s="11">
        <v>0</v>
      </c>
      <c r="N87" s="13">
        <v>0</v>
      </c>
      <c r="O87" s="11">
        <f t="shared" si="12"/>
        <v>0</v>
      </c>
      <c r="P87" s="13">
        <f t="shared" si="13"/>
        <v>0</v>
      </c>
      <c r="Q87" s="13">
        <f t="shared" si="14"/>
        <v>0</v>
      </c>
      <c r="R87" s="11">
        <f t="shared" si="15"/>
        <v>137</v>
      </c>
      <c r="S87" s="13">
        <f t="shared" si="16"/>
        <v>211</v>
      </c>
      <c r="T87" s="13">
        <f t="shared" si="17"/>
        <v>348</v>
      </c>
    </row>
    <row r="88" spans="1:20" ht="12.75">
      <c r="A88" s="4" t="s">
        <v>410</v>
      </c>
      <c r="B88" s="11">
        <v>0</v>
      </c>
      <c r="C88" s="13">
        <v>0</v>
      </c>
      <c r="D88" s="11">
        <v>0</v>
      </c>
      <c r="E88" s="13">
        <v>0</v>
      </c>
      <c r="F88" s="11">
        <f t="shared" si="9"/>
        <v>0</v>
      </c>
      <c r="G88" s="13">
        <f t="shared" si="10"/>
        <v>0</v>
      </c>
      <c r="H88" s="13">
        <f t="shared" si="11"/>
        <v>0</v>
      </c>
      <c r="I88" s="11">
        <v>0</v>
      </c>
      <c r="J88" s="13">
        <v>0</v>
      </c>
      <c r="K88" s="11">
        <v>0</v>
      </c>
      <c r="L88" s="13">
        <v>0</v>
      </c>
      <c r="M88" s="11">
        <v>68</v>
      </c>
      <c r="N88" s="13">
        <v>91</v>
      </c>
      <c r="O88" s="11">
        <f t="shared" si="12"/>
        <v>68</v>
      </c>
      <c r="P88" s="13">
        <f t="shared" si="13"/>
        <v>91</v>
      </c>
      <c r="Q88" s="13">
        <f t="shared" si="14"/>
        <v>159</v>
      </c>
      <c r="R88" s="11">
        <f t="shared" si="15"/>
        <v>68</v>
      </c>
      <c r="S88" s="13">
        <f t="shared" si="16"/>
        <v>91</v>
      </c>
      <c r="T88" s="13">
        <f t="shared" si="17"/>
        <v>159</v>
      </c>
    </row>
    <row r="89" spans="1:20" ht="12.75">
      <c r="A89" s="4" t="s">
        <v>411</v>
      </c>
      <c r="B89" s="11">
        <v>0</v>
      </c>
      <c r="C89" s="13">
        <v>0</v>
      </c>
      <c r="D89" s="11">
        <v>0</v>
      </c>
      <c r="E89" s="13">
        <v>0</v>
      </c>
      <c r="F89" s="11">
        <f t="shared" si="9"/>
        <v>0</v>
      </c>
      <c r="G89" s="13">
        <f t="shared" si="10"/>
        <v>0</v>
      </c>
      <c r="H89" s="13">
        <f t="shared" si="11"/>
        <v>0</v>
      </c>
      <c r="I89" s="11">
        <v>65</v>
      </c>
      <c r="J89" s="13">
        <v>103</v>
      </c>
      <c r="K89" s="11">
        <v>68</v>
      </c>
      <c r="L89" s="13">
        <v>84</v>
      </c>
      <c r="M89" s="11">
        <v>0</v>
      </c>
      <c r="N89" s="13">
        <v>0</v>
      </c>
      <c r="O89" s="11">
        <f t="shared" si="12"/>
        <v>133</v>
      </c>
      <c r="P89" s="13">
        <f t="shared" si="13"/>
        <v>187</v>
      </c>
      <c r="Q89" s="13">
        <f t="shared" si="14"/>
        <v>320</v>
      </c>
      <c r="R89" s="11">
        <f t="shared" si="15"/>
        <v>133</v>
      </c>
      <c r="S89" s="13">
        <f t="shared" si="16"/>
        <v>187</v>
      </c>
      <c r="T89" s="13">
        <f t="shared" si="17"/>
        <v>320</v>
      </c>
    </row>
    <row r="90" spans="1:20" ht="12.75">
      <c r="A90" s="4" t="s">
        <v>412</v>
      </c>
      <c r="B90" s="11">
        <v>0</v>
      </c>
      <c r="C90" s="13">
        <v>0</v>
      </c>
      <c r="D90" s="11">
        <v>0</v>
      </c>
      <c r="E90" s="13">
        <v>0</v>
      </c>
      <c r="F90" s="11">
        <f t="shared" si="9"/>
        <v>0</v>
      </c>
      <c r="G90" s="13">
        <f t="shared" si="10"/>
        <v>0</v>
      </c>
      <c r="H90" s="13">
        <f t="shared" si="11"/>
        <v>0</v>
      </c>
      <c r="I90" s="11">
        <v>0</v>
      </c>
      <c r="J90" s="13">
        <v>0</v>
      </c>
      <c r="K90" s="11">
        <v>0</v>
      </c>
      <c r="L90" s="13">
        <v>0</v>
      </c>
      <c r="M90" s="11">
        <v>172</v>
      </c>
      <c r="N90" s="13">
        <v>2</v>
      </c>
      <c r="O90" s="11">
        <f t="shared" si="12"/>
        <v>172</v>
      </c>
      <c r="P90" s="13">
        <f t="shared" si="13"/>
        <v>2</v>
      </c>
      <c r="Q90" s="13">
        <f t="shared" si="14"/>
        <v>174</v>
      </c>
      <c r="R90" s="11">
        <f t="shared" si="15"/>
        <v>172</v>
      </c>
      <c r="S90" s="13">
        <f t="shared" si="16"/>
        <v>2</v>
      </c>
      <c r="T90" s="13">
        <f t="shared" si="17"/>
        <v>174</v>
      </c>
    </row>
    <row r="91" spans="1:20" ht="12.75">
      <c r="A91" s="4" t="s">
        <v>413</v>
      </c>
      <c r="B91" s="11">
        <v>177</v>
      </c>
      <c r="C91" s="13">
        <v>102</v>
      </c>
      <c r="D91" s="11">
        <v>239</v>
      </c>
      <c r="E91" s="13">
        <v>114</v>
      </c>
      <c r="F91" s="11">
        <f t="shared" si="9"/>
        <v>416</v>
      </c>
      <c r="G91" s="13">
        <f t="shared" si="10"/>
        <v>216</v>
      </c>
      <c r="H91" s="13">
        <f t="shared" si="11"/>
        <v>632</v>
      </c>
      <c r="I91" s="11">
        <v>161</v>
      </c>
      <c r="J91" s="13">
        <v>95</v>
      </c>
      <c r="K91" s="11">
        <v>170</v>
      </c>
      <c r="L91" s="13">
        <v>120</v>
      </c>
      <c r="M91" s="11">
        <v>0</v>
      </c>
      <c r="N91" s="13">
        <v>0</v>
      </c>
      <c r="O91" s="11">
        <f t="shared" si="12"/>
        <v>331</v>
      </c>
      <c r="P91" s="13">
        <f t="shared" si="13"/>
        <v>215</v>
      </c>
      <c r="Q91" s="13">
        <f t="shared" si="14"/>
        <v>546</v>
      </c>
      <c r="R91" s="11">
        <f t="shared" si="15"/>
        <v>747</v>
      </c>
      <c r="S91" s="13">
        <f t="shared" si="16"/>
        <v>431</v>
      </c>
      <c r="T91" s="13">
        <f t="shared" si="17"/>
        <v>1178</v>
      </c>
    </row>
    <row r="92" spans="1:20" ht="12.75">
      <c r="A92" s="4" t="s">
        <v>414</v>
      </c>
      <c r="B92" s="11">
        <v>0</v>
      </c>
      <c r="C92" s="13">
        <v>0</v>
      </c>
      <c r="D92" s="11">
        <v>0</v>
      </c>
      <c r="E92" s="13">
        <v>0</v>
      </c>
      <c r="F92" s="11">
        <f t="shared" si="9"/>
        <v>0</v>
      </c>
      <c r="G92" s="13">
        <f t="shared" si="10"/>
        <v>0</v>
      </c>
      <c r="H92" s="13">
        <f t="shared" si="11"/>
        <v>0</v>
      </c>
      <c r="I92" s="11">
        <v>0</v>
      </c>
      <c r="J92" s="13">
        <v>0</v>
      </c>
      <c r="K92" s="11">
        <v>0</v>
      </c>
      <c r="L92" s="13">
        <v>0</v>
      </c>
      <c r="M92" s="11">
        <v>34</v>
      </c>
      <c r="N92" s="13">
        <v>27</v>
      </c>
      <c r="O92" s="11">
        <f t="shared" si="12"/>
        <v>34</v>
      </c>
      <c r="P92" s="13">
        <f t="shared" si="13"/>
        <v>27</v>
      </c>
      <c r="Q92" s="13">
        <f t="shared" si="14"/>
        <v>61</v>
      </c>
      <c r="R92" s="11">
        <f t="shared" si="15"/>
        <v>34</v>
      </c>
      <c r="S92" s="13">
        <f t="shared" si="16"/>
        <v>27</v>
      </c>
      <c r="T92" s="13">
        <f t="shared" si="17"/>
        <v>61</v>
      </c>
    </row>
    <row r="93" spans="1:20" ht="12.75">
      <c r="A93" s="4" t="s">
        <v>415</v>
      </c>
      <c r="B93" s="11">
        <v>0</v>
      </c>
      <c r="C93" s="13">
        <v>0</v>
      </c>
      <c r="D93" s="11">
        <v>0</v>
      </c>
      <c r="E93" s="13">
        <v>0</v>
      </c>
      <c r="F93" s="11">
        <f t="shared" si="9"/>
        <v>0</v>
      </c>
      <c r="G93" s="13">
        <f t="shared" si="10"/>
        <v>0</v>
      </c>
      <c r="H93" s="13">
        <f t="shared" si="11"/>
        <v>0</v>
      </c>
      <c r="I93" s="11">
        <v>0</v>
      </c>
      <c r="J93" s="13">
        <v>0</v>
      </c>
      <c r="K93" s="11">
        <v>0</v>
      </c>
      <c r="L93" s="13">
        <v>0</v>
      </c>
      <c r="M93" s="11">
        <v>9</v>
      </c>
      <c r="N93" s="13">
        <v>0</v>
      </c>
      <c r="O93" s="11">
        <f t="shared" si="12"/>
        <v>9</v>
      </c>
      <c r="P93" s="13">
        <f t="shared" si="13"/>
        <v>0</v>
      </c>
      <c r="Q93" s="13">
        <f t="shared" si="14"/>
        <v>9</v>
      </c>
      <c r="R93" s="11">
        <f t="shared" si="15"/>
        <v>9</v>
      </c>
      <c r="S93" s="13">
        <f t="shared" si="16"/>
        <v>0</v>
      </c>
      <c r="T93" s="13">
        <f t="shared" si="17"/>
        <v>9</v>
      </c>
    </row>
    <row r="94" spans="1:20" ht="12.75">
      <c r="A94" s="4" t="s">
        <v>417</v>
      </c>
      <c r="B94" s="11">
        <v>0</v>
      </c>
      <c r="C94" s="13">
        <v>0</v>
      </c>
      <c r="D94" s="11">
        <v>0</v>
      </c>
      <c r="E94" s="13">
        <v>0</v>
      </c>
      <c r="F94" s="11">
        <f t="shared" si="9"/>
        <v>0</v>
      </c>
      <c r="G94" s="13">
        <f t="shared" si="10"/>
        <v>0</v>
      </c>
      <c r="H94" s="13">
        <f t="shared" si="11"/>
        <v>0</v>
      </c>
      <c r="I94" s="11">
        <v>0</v>
      </c>
      <c r="J94" s="13">
        <v>0</v>
      </c>
      <c r="K94" s="11">
        <v>0</v>
      </c>
      <c r="L94" s="13">
        <v>0</v>
      </c>
      <c r="M94" s="11">
        <v>21</v>
      </c>
      <c r="N94" s="13">
        <v>0</v>
      </c>
      <c r="O94" s="11">
        <f t="shared" si="12"/>
        <v>21</v>
      </c>
      <c r="P94" s="13">
        <f t="shared" si="13"/>
        <v>0</v>
      </c>
      <c r="Q94" s="13">
        <f t="shared" si="14"/>
        <v>21</v>
      </c>
      <c r="R94" s="11">
        <f t="shared" si="15"/>
        <v>21</v>
      </c>
      <c r="S94" s="13">
        <f t="shared" si="16"/>
        <v>0</v>
      </c>
      <c r="T94" s="13">
        <f t="shared" si="17"/>
        <v>21</v>
      </c>
    </row>
    <row r="95" spans="1:20" ht="12.75">
      <c r="A95" s="4" t="s">
        <v>419</v>
      </c>
      <c r="B95" s="11">
        <v>0</v>
      </c>
      <c r="C95" s="13">
        <v>0</v>
      </c>
      <c r="D95" s="11">
        <v>0</v>
      </c>
      <c r="E95" s="13">
        <v>0</v>
      </c>
      <c r="F95" s="11">
        <f t="shared" si="9"/>
        <v>0</v>
      </c>
      <c r="G95" s="13">
        <f t="shared" si="10"/>
        <v>0</v>
      </c>
      <c r="H95" s="13">
        <f t="shared" si="11"/>
        <v>0</v>
      </c>
      <c r="I95" s="11">
        <v>209</v>
      </c>
      <c r="J95" s="13">
        <v>0</v>
      </c>
      <c r="K95" s="11">
        <v>249</v>
      </c>
      <c r="L95" s="13">
        <v>0</v>
      </c>
      <c r="M95" s="11">
        <v>0</v>
      </c>
      <c r="N95" s="13">
        <v>0</v>
      </c>
      <c r="O95" s="11">
        <f t="shared" si="12"/>
        <v>458</v>
      </c>
      <c r="P95" s="13">
        <f t="shared" si="13"/>
        <v>0</v>
      </c>
      <c r="Q95" s="13">
        <f t="shared" si="14"/>
        <v>458</v>
      </c>
      <c r="R95" s="11">
        <f t="shared" si="15"/>
        <v>458</v>
      </c>
      <c r="S95" s="13">
        <f t="shared" si="16"/>
        <v>0</v>
      </c>
      <c r="T95" s="13">
        <f t="shared" si="17"/>
        <v>458</v>
      </c>
    </row>
    <row r="96" spans="1:20" ht="12.75">
      <c r="A96" s="4" t="s">
        <v>420</v>
      </c>
      <c r="B96" s="11">
        <v>0</v>
      </c>
      <c r="C96" s="13">
        <v>0</v>
      </c>
      <c r="D96" s="11">
        <v>0</v>
      </c>
      <c r="E96" s="13">
        <v>0</v>
      </c>
      <c r="F96" s="11">
        <f t="shared" si="9"/>
        <v>0</v>
      </c>
      <c r="G96" s="13">
        <f t="shared" si="10"/>
        <v>0</v>
      </c>
      <c r="H96" s="13">
        <f t="shared" si="11"/>
        <v>0</v>
      </c>
      <c r="I96" s="11">
        <v>17</v>
      </c>
      <c r="J96" s="13">
        <v>0</v>
      </c>
      <c r="K96" s="11">
        <v>15</v>
      </c>
      <c r="L96" s="13">
        <v>0</v>
      </c>
      <c r="M96" s="11">
        <v>0</v>
      </c>
      <c r="N96" s="13">
        <v>0</v>
      </c>
      <c r="O96" s="11">
        <f t="shared" si="12"/>
        <v>32</v>
      </c>
      <c r="P96" s="13">
        <f t="shared" si="13"/>
        <v>0</v>
      </c>
      <c r="Q96" s="13">
        <f t="shared" si="14"/>
        <v>32</v>
      </c>
      <c r="R96" s="11">
        <f t="shared" si="15"/>
        <v>32</v>
      </c>
      <c r="S96" s="13">
        <f t="shared" si="16"/>
        <v>0</v>
      </c>
      <c r="T96" s="13">
        <f t="shared" si="17"/>
        <v>32</v>
      </c>
    </row>
    <row r="97" spans="1:20" ht="12.75">
      <c r="A97" s="4" t="s">
        <v>422</v>
      </c>
      <c r="B97" s="11">
        <v>70</v>
      </c>
      <c r="C97" s="13">
        <v>29</v>
      </c>
      <c r="D97" s="11">
        <v>84</v>
      </c>
      <c r="E97" s="13">
        <v>26</v>
      </c>
      <c r="F97" s="11">
        <f t="shared" si="9"/>
        <v>154</v>
      </c>
      <c r="G97" s="13">
        <f t="shared" si="10"/>
        <v>55</v>
      </c>
      <c r="H97" s="13">
        <f t="shared" si="11"/>
        <v>209</v>
      </c>
      <c r="I97" s="11">
        <v>93</v>
      </c>
      <c r="J97" s="13">
        <v>22</v>
      </c>
      <c r="K97" s="11">
        <v>77</v>
      </c>
      <c r="L97" s="13">
        <v>36</v>
      </c>
      <c r="M97" s="11">
        <v>0</v>
      </c>
      <c r="N97" s="13">
        <v>0</v>
      </c>
      <c r="O97" s="11">
        <f t="shared" si="12"/>
        <v>170</v>
      </c>
      <c r="P97" s="13">
        <f t="shared" si="13"/>
        <v>58</v>
      </c>
      <c r="Q97" s="13">
        <f t="shared" si="14"/>
        <v>228</v>
      </c>
      <c r="R97" s="11">
        <f t="shared" si="15"/>
        <v>324</v>
      </c>
      <c r="S97" s="13">
        <f t="shared" si="16"/>
        <v>113</v>
      </c>
      <c r="T97" s="13">
        <f t="shared" si="17"/>
        <v>437</v>
      </c>
    </row>
    <row r="98" spans="1:20" ht="12.75">
      <c r="A98" s="4" t="s">
        <v>424</v>
      </c>
      <c r="B98" s="11">
        <v>0</v>
      </c>
      <c r="C98" s="13">
        <v>0</v>
      </c>
      <c r="D98" s="11">
        <v>0</v>
      </c>
      <c r="E98" s="13">
        <v>0</v>
      </c>
      <c r="F98" s="11">
        <f t="shared" si="9"/>
        <v>0</v>
      </c>
      <c r="G98" s="13">
        <f t="shared" si="10"/>
        <v>0</v>
      </c>
      <c r="H98" s="13">
        <f t="shared" si="11"/>
        <v>0</v>
      </c>
      <c r="I98" s="11">
        <v>13</v>
      </c>
      <c r="J98" s="13">
        <v>7</v>
      </c>
      <c r="K98" s="11">
        <v>26</v>
      </c>
      <c r="L98" s="13">
        <v>2</v>
      </c>
      <c r="M98" s="11">
        <v>0</v>
      </c>
      <c r="N98" s="13">
        <v>0</v>
      </c>
      <c r="O98" s="11">
        <f t="shared" si="12"/>
        <v>39</v>
      </c>
      <c r="P98" s="13">
        <f t="shared" si="13"/>
        <v>9</v>
      </c>
      <c r="Q98" s="13">
        <f t="shared" si="14"/>
        <v>48</v>
      </c>
      <c r="R98" s="11">
        <f t="shared" si="15"/>
        <v>39</v>
      </c>
      <c r="S98" s="13">
        <f t="shared" si="16"/>
        <v>9</v>
      </c>
      <c r="T98" s="13">
        <f t="shared" si="17"/>
        <v>48</v>
      </c>
    </row>
    <row r="99" spans="1:20" ht="12.75">
      <c r="A99" s="4" t="s">
        <v>425</v>
      </c>
      <c r="B99" s="11">
        <v>16</v>
      </c>
      <c r="C99" s="13">
        <v>3</v>
      </c>
      <c r="D99" s="11">
        <v>10</v>
      </c>
      <c r="E99" s="13">
        <v>3</v>
      </c>
      <c r="F99" s="11">
        <f t="shared" si="9"/>
        <v>26</v>
      </c>
      <c r="G99" s="13">
        <f t="shared" si="10"/>
        <v>6</v>
      </c>
      <c r="H99" s="13">
        <f t="shared" si="11"/>
        <v>32</v>
      </c>
      <c r="I99" s="11">
        <v>0</v>
      </c>
      <c r="J99" s="13">
        <v>0</v>
      </c>
      <c r="K99" s="11">
        <v>0</v>
      </c>
      <c r="L99" s="13">
        <v>0</v>
      </c>
      <c r="M99" s="11">
        <v>0</v>
      </c>
      <c r="N99" s="13">
        <v>0</v>
      </c>
      <c r="O99" s="11">
        <f t="shared" si="12"/>
        <v>0</v>
      </c>
      <c r="P99" s="13">
        <f t="shared" si="13"/>
        <v>0</v>
      </c>
      <c r="Q99" s="13">
        <f t="shared" si="14"/>
        <v>0</v>
      </c>
      <c r="R99" s="11">
        <f t="shared" si="15"/>
        <v>26</v>
      </c>
      <c r="S99" s="13">
        <f t="shared" si="16"/>
        <v>6</v>
      </c>
      <c r="T99" s="13">
        <f t="shared" si="17"/>
        <v>32</v>
      </c>
    </row>
    <row r="100" spans="1:20" ht="12.75">
      <c r="A100" s="4" t="s">
        <v>426</v>
      </c>
      <c r="B100" s="11">
        <v>0</v>
      </c>
      <c r="C100" s="13">
        <v>0</v>
      </c>
      <c r="D100" s="11">
        <v>0</v>
      </c>
      <c r="E100" s="13">
        <v>0</v>
      </c>
      <c r="F100" s="11">
        <f t="shared" si="9"/>
        <v>0</v>
      </c>
      <c r="G100" s="13">
        <f t="shared" si="10"/>
        <v>0</v>
      </c>
      <c r="H100" s="13">
        <f t="shared" si="11"/>
        <v>0</v>
      </c>
      <c r="I100" s="11">
        <v>0</v>
      </c>
      <c r="J100" s="13">
        <v>0</v>
      </c>
      <c r="K100" s="11">
        <v>0</v>
      </c>
      <c r="L100" s="13">
        <v>0</v>
      </c>
      <c r="M100" s="11">
        <v>14</v>
      </c>
      <c r="N100" s="13">
        <v>4</v>
      </c>
      <c r="O100" s="11">
        <f t="shared" si="12"/>
        <v>14</v>
      </c>
      <c r="P100" s="13">
        <f t="shared" si="13"/>
        <v>4</v>
      </c>
      <c r="Q100" s="13">
        <f t="shared" si="14"/>
        <v>18</v>
      </c>
      <c r="R100" s="11">
        <f t="shared" si="15"/>
        <v>14</v>
      </c>
      <c r="S100" s="13">
        <f t="shared" si="16"/>
        <v>4</v>
      </c>
      <c r="T100" s="13">
        <f t="shared" si="17"/>
        <v>18</v>
      </c>
    </row>
    <row r="101" spans="1:20" ht="12.75">
      <c r="A101" s="4" t="s">
        <v>427</v>
      </c>
      <c r="B101" s="11">
        <v>0</v>
      </c>
      <c r="C101" s="13">
        <v>0</v>
      </c>
      <c r="D101" s="11">
        <v>0</v>
      </c>
      <c r="E101" s="13">
        <v>0</v>
      </c>
      <c r="F101" s="11">
        <f t="shared" si="9"/>
        <v>0</v>
      </c>
      <c r="G101" s="13">
        <f t="shared" si="10"/>
        <v>0</v>
      </c>
      <c r="H101" s="13">
        <f t="shared" si="11"/>
        <v>0</v>
      </c>
      <c r="I101" s="11">
        <v>0</v>
      </c>
      <c r="J101" s="13">
        <v>0</v>
      </c>
      <c r="K101" s="11">
        <v>0</v>
      </c>
      <c r="L101" s="13">
        <v>0</v>
      </c>
      <c r="M101" s="11">
        <v>49</v>
      </c>
      <c r="N101" s="13">
        <v>24</v>
      </c>
      <c r="O101" s="11">
        <f t="shared" si="12"/>
        <v>49</v>
      </c>
      <c r="P101" s="13">
        <f t="shared" si="13"/>
        <v>24</v>
      </c>
      <c r="Q101" s="13">
        <f t="shared" si="14"/>
        <v>73</v>
      </c>
      <c r="R101" s="11">
        <f t="shared" si="15"/>
        <v>49</v>
      </c>
      <c r="S101" s="13">
        <f t="shared" si="16"/>
        <v>24</v>
      </c>
      <c r="T101" s="13">
        <f t="shared" si="17"/>
        <v>73</v>
      </c>
    </row>
    <row r="102" spans="1:20" ht="12.75">
      <c r="A102" s="4" t="s">
        <v>429</v>
      </c>
      <c r="B102" s="11">
        <v>0</v>
      </c>
      <c r="C102" s="13">
        <v>0</v>
      </c>
      <c r="D102" s="11">
        <v>0</v>
      </c>
      <c r="E102" s="13">
        <v>0</v>
      </c>
      <c r="F102" s="11">
        <f t="shared" si="9"/>
        <v>0</v>
      </c>
      <c r="G102" s="13">
        <f t="shared" si="10"/>
        <v>0</v>
      </c>
      <c r="H102" s="13">
        <f t="shared" si="11"/>
        <v>0</v>
      </c>
      <c r="I102" s="11">
        <v>0</v>
      </c>
      <c r="J102" s="13">
        <v>0</v>
      </c>
      <c r="K102" s="11">
        <v>0</v>
      </c>
      <c r="L102" s="13">
        <v>0</v>
      </c>
      <c r="M102" s="11">
        <v>31</v>
      </c>
      <c r="N102" s="13">
        <v>0</v>
      </c>
      <c r="O102" s="11">
        <f t="shared" si="12"/>
        <v>31</v>
      </c>
      <c r="P102" s="13">
        <f t="shared" si="13"/>
        <v>0</v>
      </c>
      <c r="Q102" s="13">
        <f t="shared" si="14"/>
        <v>31</v>
      </c>
      <c r="R102" s="11">
        <f t="shared" si="15"/>
        <v>31</v>
      </c>
      <c r="S102" s="13">
        <f t="shared" si="16"/>
        <v>0</v>
      </c>
      <c r="T102" s="13">
        <f t="shared" si="17"/>
        <v>31</v>
      </c>
    </row>
    <row r="103" spans="1:20" ht="12.75">
      <c r="A103" s="4" t="s">
        <v>430</v>
      </c>
      <c r="B103" s="11">
        <v>0</v>
      </c>
      <c r="C103" s="13">
        <v>0</v>
      </c>
      <c r="D103" s="11">
        <v>0</v>
      </c>
      <c r="E103" s="13">
        <v>0</v>
      </c>
      <c r="F103" s="11">
        <f t="shared" si="9"/>
        <v>0</v>
      </c>
      <c r="G103" s="13">
        <f t="shared" si="10"/>
        <v>0</v>
      </c>
      <c r="H103" s="13">
        <f t="shared" si="11"/>
        <v>0</v>
      </c>
      <c r="I103" s="11">
        <v>0</v>
      </c>
      <c r="J103" s="13">
        <v>0</v>
      </c>
      <c r="K103" s="11">
        <v>0</v>
      </c>
      <c r="L103" s="13">
        <v>0</v>
      </c>
      <c r="M103" s="11">
        <v>148</v>
      </c>
      <c r="N103" s="13">
        <v>1138</v>
      </c>
      <c r="O103" s="11">
        <f t="shared" si="12"/>
        <v>148</v>
      </c>
      <c r="P103" s="13">
        <f t="shared" si="13"/>
        <v>1138</v>
      </c>
      <c r="Q103" s="13">
        <f t="shared" si="14"/>
        <v>1286</v>
      </c>
      <c r="R103" s="11">
        <f t="shared" si="15"/>
        <v>148</v>
      </c>
      <c r="S103" s="13">
        <f t="shared" si="16"/>
        <v>1138</v>
      </c>
      <c r="T103" s="13">
        <f t="shared" si="17"/>
        <v>1286</v>
      </c>
    </row>
    <row r="104" spans="1:20" ht="12.75">
      <c r="A104" s="4" t="s">
        <v>433</v>
      </c>
      <c r="B104" s="11">
        <v>0</v>
      </c>
      <c r="C104" s="13">
        <v>0</v>
      </c>
      <c r="D104" s="11">
        <v>0</v>
      </c>
      <c r="E104" s="13">
        <v>0</v>
      </c>
      <c r="F104" s="11">
        <f t="shared" si="9"/>
        <v>0</v>
      </c>
      <c r="G104" s="13">
        <f t="shared" si="10"/>
        <v>0</v>
      </c>
      <c r="H104" s="13">
        <f t="shared" si="11"/>
        <v>0</v>
      </c>
      <c r="I104" s="11">
        <v>0</v>
      </c>
      <c r="J104" s="13">
        <v>0</v>
      </c>
      <c r="K104" s="11">
        <v>0</v>
      </c>
      <c r="L104" s="13">
        <v>0</v>
      </c>
      <c r="M104" s="11">
        <v>75</v>
      </c>
      <c r="N104" s="13">
        <v>2</v>
      </c>
      <c r="O104" s="11">
        <f t="shared" si="12"/>
        <v>75</v>
      </c>
      <c r="P104" s="13">
        <f t="shared" si="13"/>
        <v>2</v>
      </c>
      <c r="Q104" s="13">
        <f t="shared" si="14"/>
        <v>77</v>
      </c>
      <c r="R104" s="11">
        <f t="shared" si="15"/>
        <v>75</v>
      </c>
      <c r="S104" s="13">
        <f t="shared" si="16"/>
        <v>2</v>
      </c>
      <c r="T104" s="13">
        <f t="shared" si="17"/>
        <v>77</v>
      </c>
    </row>
    <row r="105" spans="1:20" ht="12.75">
      <c r="A105" s="4" t="s">
        <v>434</v>
      </c>
      <c r="B105" s="11">
        <v>0</v>
      </c>
      <c r="C105" s="13">
        <v>0</v>
      </c>
      <c r="D105" s="11">
        <v>0</v>
      </c>
      <c r="E105" s="13">
        <v>0</v>
      </c>
      <c r="F105" s="11">
        <f t="shared" si="9"/>
        <v>0</v>
      </c>
      <c r="G105" s="13">
        <f t="shared" si="10"/>
        <v>0</v>
      </c>
      <c r="H105" s="13">
        <f t="shared" si="11"/>
        <v>0</v>
      </c>
      <c r="I105" s="11">
        <v>147</v>
      </c>
      <c r="J105" s="13">
        <v>8</v>
      </c>
      <c r="K105" s="11">
        <v>120</v>
      </c>
      <c r="L105" s="13">
        <v>13</v>
      </c>
      <c r="M105" s="11">
        <v>0</v>
      </c>
      <c r="N105" s="13">
        <v>0</v>
      </c>
      <c r="O105" s="11">
        <f t="shared" si="12"/>
        <v>267</v>
      </c>
      <c r="P105" s="13">
        <f t="shared" si="13"/>
        <v>21</v>
      </c>
      <c r="Q105" s="13">
        <f t="shared" si="14"/>
        <v>288</v>
      </c>
      <c r="R105" s="11">
        <f t="shared" si="15"/>
        <v>267</v>
      </c>
      <c r="S105" s="13">
        <f t="shared" si="16"/>
        <v>21</v>
      </c>
      <c r="T105" s="13">
        <f t="shared" si="17"/>
        <v>288</v>
      </c>
    </row>
    <row r="106" spans="1:20" ht="12.75">
      <c r="A106" s="4" t="s">
        <v>435</v>
      </c>
      <c r="B106" s="11">
        <v>0</v>
      </c>
      <c r="C106" s="13">
        <v>0</v>
      </c>
      <c r="D106" s="11">
        <v>0</v>
      </c>
      <c r="E106" s="13">
        <v>0</v>
      </c>
      <c r="F106" s="11">
        <f t="shared" si="9"/>
        <v>0</v>
      </c>
      <c r="G106" s="13">
        <f t="shared" si="10"/>
        <v>0</v>
      </c>
      <c r="H106" s="13">
        <f t="shared" si="11"/>
        <v>0</v>
      </c>
      <c r="I106" s="11">
        <v>0</v>
      </c>
      <c r="J106" s="13">
        <v>0</v>
      </c>
      <c r="K106" s="11">
        <v>0</v>
      </c>
      <c r="L106" s="13">
        <v>0</v>
      </c>
      <c r="M106" s="11">
        <v>9</v>
      </c>
      <c r="N106" s="13">
        <v>3</v>
      </c>
      <c r="O106" s="11">
        <f t="shared" si="12"/>
        <v>9</v>
      </c>
      <c r="P106" s="13">
        <f t="shared" si="13"/>
        <v>3</v>
      </c>
      <c r="Q106" s="13">
        <f t="shared" si="14"/>
        <v>12</v>
      </c>
      <c r="R106" s="11">
        <f t="shared" si="15"/>
        <v>9</v>
      </c>
      <c r="S106" s="13">
        <f t="shared" si="16"/>
        <v>3</v>
      </c>
      <c r="T106" s="13">
        <f t="shared" si="17"/>
        <v>12</v>
      </c>
    </row>
    <row r="107" spans="1:20" ht="12.75">
      <c r="A107" s="34" t="s">
        <v>540</v>
      </c>
      <c r="B107" s="11">
        <v>0</v>
      </c>
      <c r="C107" s="13">
        <v>0</v>
      </c>
      <c r="D107" s="11">
        <v>0</v>
      </c>
      <c r="E107" s="13">
        <v>0</v>
      </c>
      <c r="F107" s="11">
        <f t="shared" si="9"/>
        <v>0</v>
      </c>
      <c r="G107" s="13">
        <f t="shared" si="10"/>
        <v>0</v>
      </c>
      <c r="H107" s="13">
        <f t="shared" si="11"/>
        <v>0</v>
      </c>
      <c r="I107" s="11">
        <v>27</v>
      </c>
      <c r="J107" s="13">
        <v>0</v>
      </c>
      <c r="K107" s="11">
        <v>15</v>
      </c>
      <c r="L107" s="13">
        <v>0</v>
      </c>
      <c r="M107" s="11">
        <v>0</v>
      </c>
      <c r="N107" s="13">
        <v>0</v>
      </c>
      <c r="O107" s="11">
        <f t="shared" si="12"/>
        <v>42</v>
      </c>
      <c r="P107" s="13">
        <f t="shared" si="13"/>
        <v>0</v>
      </c>
      <c r="Q107" s="13">
        <f t="shared" si="14"/>
        <v>42</v>
      </c>
      <c r="R107" s="11">
        <f t="shared" si="15"/>
        <v>42</v>
      </c>
      <c r="S107" s="13">
        <f t="shared" si="16"/>
        <v>0</v>
      </c>
      <c r="T107" s="13">
        <f t="shared" si="17"/>
        <v>42</v>
      </c>
    </row>
    <row r="108" spans="1:20" ht="12.75">
      <c r="A108" s="4" t="s">
        <v>436</v>
      </c>
      <c r="B108" s="11">
        <v>0</v>
      </c>
      <c r="C108" s="13">
        <v>0</v>
      </c>
      <c r="D108" s="11">
        <v>0</v>
      </c>
      <c r="E108" s="13">
        <v>0</v>
      </c>
      <c r="F108" s="11">
        <f t="shared" si="9"/>
        <v>0</v>
      </c>
      <c r="G108" s="13">
        <f t="shared" si="10"/>
        <v>0</v>
      </c>
      <c r="H108" s="13">
        <f t="shared" si="11"/>
        <v>0</v>
      </c>
      <c r="I108" s="11">
        <v>0</v>
      </c>
      <c r="J108" s="13">
        <v>0</v>
      </c>
      <c r="K108" s="11">
        <v>0</v>
      </c>
      <c r="L108" s="13">
        <v>0</v>
      </c>
      <c r="M108" s="11">
        <v>12</v>
      </c>
      <c r="N108" s="13">
        <v>1</v>
      </c>
      <c r="O108" s="11">
        <f t="shared" si="12"/>
        <v>12</v>
      </c>
      <c r="P108" s="13">
        <f t="shared" si="13"/>
        <v>1</v>
      </c>
      <c r="Q108" s="13">
        <f t="shared" si="14"/>
        <v>13</v>
      </c>
      <c r="R108" s="11">
        <f t="shared" si="15"/>
        <v>12</v>
      </c>
      <c r="S108" s="13">
        <f t="shared" si="16"/>
        <v>1</v>
      </c>
      <c r="T108" s="13">
        <f t="shared" si="17"/>
        <v>13</v>
      </c>
    </row>
    <row r="109" spans="1:20" ht="12.75">
      <c r="A109" s="34" t="s">
        <v>437</v>
      </c>
      <c r="B109" s="11">
        <v>0</v>
      </c>
      <c r="C109" s="13">
        <v>0</v>
      </c>
      <c r="D109" s="11">
        <v>0</v>
      </c>
      <c r="E109" s="13">
        <v>0</v>
      </c>
      <c r="F109" s="11">
        <f t="shared" si="9"/>
        <v>0</v>
      </c>
      <c r="G109" s="13">
        <f t="shared" si="10"/>
        <v>0</v>
      </c>
      <c r="H109" s="13">
        <f t="shared" si="11"/>
        <v>0</v>
      </c>
      <c r="I109" s="11">
        <v>12</v>
      </c>
      <c r="J109" s="13">
        <v>0</v>
      </c>
      <c r="K109" s="11">
        <v>7</v>
      </c>
      <c r="L109" s="13">
        <v>0</v>
      </c>
      <c r="M109" s="11">
        <v>0</v>
      </c>
      <c r="N109" s="13">
        <v>0</v>
      </c>
      <c r="O109" s="11">
        <f t="shared" si="12"/>
        <v>19</v>
      </c>
      <c r="P109" s="13">
        <f t="shared" si="13"/>
        <v>0</v>
      </c>
      <c r="Q109" s="13">
        <f t="shared" si="14"/>
        <v>19</v>
      </c>
      <c r="R109" s="11">
        <f t="shared" si="15"/>
        <v>19</v>
      </c>
      <c r="S109" s="13">
        <f t="shared" si="16"/>
        <v>0</v>
      </c>
      <c r="T109" s="13">
        <f t="shared" si="17"/>
        <v>19</v>
      </c>
    </row>
    <row r="110" spans="1:20" ht="12.75">
      <c r="A110" s="4" t="s">
        <v>438</v>
      </c>
      <c r="B110" s="11">
        <v>0</v>
      </c>
      <c r="C110" s="13">
        <v>0</v>
      </c>
      <c r="D110" s="11">
        <v>0</v>
      </c>
      <c r="E110" s="13">
        <v>0</v>
      </c>
      <c r="F110" s="11">
        <f t="shared" si="9"/>
        <v>0</v>
      </c>
      <c r="G110" s="13">
        <f t="shared" si="10"/>
        <v>0</v>
      </c>
      <c r="H110" s="13">
        <f t="shared" si="11"/>
        <v>0</v>
      </c>
      <c r="I110" s="11">
        <v>0</v>
      </c>
      <c r="J110" s="13">
        <v>0</v>
      </c>
      <c r="K110" s="11">
        <v>0</v>
      </c>
      <c r="L110" s="13">
        <v>0</v>
      </c>
      <c r="M110" s="11">
        <v>37</v>
      </c>
      <c r="N110" s="13">
        <v>17</v>
      </c>
      <c r="O110" s="11">
        <f t="shared" si="12"/>
        <v>37</v>
      </c>
      <c r="P110" s="13">
        <f t="shared" si="13"/>
        <v>17</v>
      </c>
      <c r="Q110" s="13">
        <f t="shared" si="14"/>
        <v>54</v>
      </c>
      <c r="R110" s="11">
        <f t="shared" si="15"/>
        <v>37</v>
      </c>
      <c r="S110" s="13">
        <f t="shared" si="16"/>
        <v>17</v>
      </c>
      <c r="T110" s="13">
        <f t="shared" si="17"/>
        <v>54</v>
      </c>
    </row>
    <row r="111" spans="1:20" ht="12.75">
      <c r="A111" s="4" t="s">
        <v>439</v>
      </c>
      <c r="B111" s="11">
        <v>0</v>
      </c>
      <c r="C111" s="13">
        <v>0</v>
      </c>
      <c r="D111" s="11">
        <v>0</v>
      </c>
      <c r="E111" s="13">
        <v>0</v>
      </c>
      <c r="F111" s="11">
        <f t="shared" si="9"/>
        <v>0</v>
      </c>
      <c r="G111" s="13">
        <f t="shared" si="10"/>
        <v>0</v>
      </c>
      <c r="H111" s="13">
        <f t="shared" si="11"/>
        <v>0</v>
      </c>
      <c r="I111" s="11">
        <v>0</v>
      </c>
      <c r="J111" s="13">
        <v>0</v>
      </c>
      <c r="K111" s="11">
        <v>0</v>
      </c>
      <c r="L111" s="13">
        <v>0</v>
      </c>
      <c r="M111" s="11">
        <v>121</v>
      </c>
      <c r="N111" s="13">
        <v>11</v>
      </c>
      <c r="O111" s="11">
        <f t="shared" si="12"/>
        <v>121</v>
      </c>
      <c r="P111" s="13">
        <f t="shared" si="13"/>
        <v>11</v>
      </c>
      <c r="Q111" s="13">
        <f t="shared" si="14"/>
        <v>132</v>
      </c>
      <c r="R111" s="11">
        <f t="shared" si="15"/>
        <v>121</v>
      </c>
      <c r="S111" s="13">
        <f t="shared" si="16"/>
        <v>11</v>
      </c>
      <c r="T111" s="13">
        <f t="shared" si="17"/>
        <v>132</v>
      </c>
    </row>
    <row r="112" spans="1:20" ht="12.75">
      <c r="A112" s="4" t="s">
        <v>440</v>
      </c>
      <c r="B112" s="11">
        <v>190</v>
      </c>
      <c r="C112" s="13">
        <v>199</v>
      </c>
      <c r="D112" s="11">
        <v>185</v>
      </c>
      <c r="E112" s="13">
        <v>200</v>
      </c>
      <c r="F112" s="11">
        <f t="shared" si="9"/>
        <v>375</v>
      </c>
      <c r="G112" s="13">
        <f t="shared" si="10"/>
        <v>399</v>
      </c>
      <c r="H112" s="13">
        <f t="shared" si="11"/>
        <v>774</v>
      </c>
      <c r="I112" s="11">
        <v>246</v>
      </c>
      <c r="J112" s="13">
        <v>259</v>
      </c>
      <c r="K112" s="11">
        <v>227</v>
      </c>
      <c r="L112" s="13">
        <v>223</v>
      </c>
      <c r="M112" s="11">
        <v>0</v>
      </c>
      <c r="N112" s="13">
        <v>0</v>
      </c>
      <c r="O112" s="11">
        <f t="shared" si="12"/>
        <v>473</v>
      </c>
      <c r="P112" s="13">
        <f t="shared" si="13"/>
        <v>482</v>
      </c>
      <c r="Q112" s="13">
        <f t="shared" si="14"/>
        <v>955</v>
      </c>
      <c r="R112" s="11">
        <f t="shared" si="15"/>
        <v>848</v>
      </c>
      <c r="S112" s="13">
        <f t="shared" si="16"/>
        <v>881</v>
      </c>
      <c r="T112" s="13">
        <f t="shared" si="17"/>
        <v>1729</v>
      </c>
    </row>
    <row r="113" spans="1:20" ht="12.75">
      <c r="A113" s="4" t="s">
        <v>441</v>
      </c>
      <c r="B113" s="11">
        <v>0</v>
      </c>
      <c r="C113" s="13">
        <v>0</v>
      </c>
      <c r="D113" s="11">
        <v>0</v>
      </c>
      <c r="E113" s="13">
        <v>0</v>
      </c>
      <c r="F113" s="11">
        <f t="shared" si="9"/>
        <v>0</v>
      </c>
      <c r="G113" s="13">
        <f t="shared" si="10"/>
        <v>0</v>
      </c>
      <c r="H113" s="13">
        <f t="shared" si="11"/>
        <v>0</v>
      </c>
      <c r="I113" s="11">
        <v>0</v>
      </c>
      <c r="J113" s="13">
        <v>0</v>
      </c>
      <c r="K113" s="11">
        <v>0</v>
      </c>
      <c r="L113" s="13">
        <v>0</v>
      </c>
      <c r="M113" s="11">
        <v>27</v>
      </c>
      <c r="N113" s="13">
        <v>34</v>
      </c>
      <c r="O113" s="11">
        <f t="shared" si="12"/>
        <v>27</v>
      </c>
      <c r="P113" s="13">
        <f t="shared" si="13"/>
        <v>34</v>
      </c>
      <c r="Q113" s="13">
        <f t="shared" si="14"/>
        <v>61</v>
      </c>
      <c r="R113" s="11">
        <f t="shared" si="15"/>
        <v>27</v>
      </c>
      <c r="S113" s="13">
        <f t="shared" si="16"/>
        <v>34</v>
      </c>
      <c r="T113" s="13">
        <f t="shared" si="17"/>
        <v>61</v>
      </c>
    </row>
    <row r="114" spans="1:20" ht="12.75">
      <c r="A114" s="4" t="s">
        <v>442</v>
      </c>
      <c r="B114" s="11">
        <v>0</v>
      </c>
      <c r="C114" s="13">
        <v>0</v>
      </c>
      <c r="D114" s="11">
        <v>0</v>
      </c>
      <c r="E114" s="13">
        <v>0</v>
      </c>
      <c r="F114" s="11">
        <f t="shared" si="9"/>
        <v>0</v>
      </c>
      <c r="G114" s="13">
        <f t="shared" si="10"/>
        <v>0</v>
      </c>
      <c r="H114" s="13">
        <f t="shared" si="11"/>
        <v>0</v>
      </c>
      <c r="I114" s="11">
        <v>0</v>
      </c>
      <c r="J114" s="13">
        <v>0</v>
      </c>
      <c r="K114" s="11">
        <v>0</v>
      </c>
      <c r="L114" s="13">
        <v>0</v>
      </c>
      <c r="M114" s="11">
        <v>139</v>
      </c>
      <c r="N114" s="13">
        <v>1</v>
      </c>
      <c r="O114" s="11">
        <f t="shared" si="12"/>
        <v>139</v>
      </c>
      <c r="P114" s="13">
        <f t="shared" si="13"/>
        <v>1</v>
      </c>
      <c r="Q114" s="13">
        <f t="shared" si="14"/>
        <v>140</v>
      </c>
      <c r="R114" s="11">
        <f t="shared" si="15"/>
        <v>139</v>
      </c>
      <c r="S114" s="13">
        <f t="shared" si="16"/>
        <v>1</v>
      </c>
      <c r="T114" s="13">
        <f t="shared" si="17"/>
        <v>140</v>
      </c>
    </row>
    <row r="115" spans="1:20" ht="12.75">
      <c r="A115" s="4" t="s">
        <v>443</v>
      </c>
      <c r="B115" s="11">
        <v>0</v>
      </c>
      <c r="C115" s="13">
        <v>0</v>
      </c>
      <c r="D115" s="11">
        <v>0</v>
      </c>
      <c r="E115" s="13">
        <v>0</v>
      </c>
      <c r="F115" s="11">
        <f t="shared" si="9"/>
        <v>0</v>
      </c>
      <c r="G115" s="13">
        <f t="shared" si="10"/>
        <v>0</v>
      </c>
      <c r="H115" s="13">
        <f t="shared" si="11"/>
        <v>0</v>
      </c>
      <c r="I115" s="11">
        <v>271</v>
      </c>
      <c r="J115" s="13">
        <v>2135</v>
      </c>
      <c r="K115" s="11">
        <v>293</v>
      </c>
      <c r="L115" s="13">
        <v>2068</v>
      </c>
      <c r="M115" s="11">
        <v>0</v>
      </c>
      <c r="N115" s="13">
        <v>0</v>
      </c>
      <c r="O115" s="11">
        <f t="shared" si="12"/>
        <v>564</v>
      </c>
      <c r="P115" s="13">
        <f t="shared" si="13"/>
        <v>4203</v>
      </c>
      <c r="Q115" s="13">
        <f t="shared" si="14"/>
        <v>4767</v>
      </c>
      <c r="R115" s="11">
        <f t="shared" si="15"/>
        <v>564</v>
      </c>
      <c r="S115" s="13">
        <f t="shared" si="16"/>
        <v>4203</v>
      </c>
      <c r="T115" s="13">
        <f t="shared" si="17"/>
        <v>4767</v>
      </c>
    </row>
    <row r="116" spans="1:20" ht="12.75">
      <c r="A116" s="4" t="s">
        <v>444</v>
      </c>
      <c r="B116" s="11">
        <v>295</v>
      </c>
      <c r="C116" s="13">
        <v>2014</v>
      </c>
      <c r="D116" s="11">
        <v>318</v>
      </c>
      <c r="E116" s="13">
        <v>2114</v>
      </c>
      <c r="F116" s="11">
        <f t="shared" si="9"/>
        <v>613</v>
      </c>
      <c r="G116" s="13">
        <f t="shared" si="10"/>
        <v>4128</v>
      </c>
      <c r="H116" s="13">
        <f t="shared" si="11"/>
        <v>4741</v>
      </c>
      <c r="I116" s="11">
        <v>0</v>
      </c>
      <c r="J116" s="13">
        <v>0</v>
      </c>
      <c r="K116" s="11">
        <v>0</v>
      </c>
      <c r="L116" s="13">
        <v>0</v>
      </c>
      <c r="M116" s="11">
        <v>0</v>
      </c>
      <c r="N116" s="13">
        <v>0</v>
      </c>
      <c r="O116" s="11">
        <f t="shared" si="12"/>
        <v>0</v>
      </c>
      <c r="P116" s="13">
        <f t="shared" si="13"/>
        <v>0</v>
      </c>
      <c r="Q116" s="13">
        <f t="shared" si="14"/>
        <v>0</v>
      </c>
      <c r="R116" s="11">
        <f t="shared" si="15"/>
        <v>613</v>
      </c>
      <c r="S116" s="13">
        <f t="shared" si="16"/>
        <v>4128</v>
      </c>
      <c r="T116" s="13">
        <f t="shared" si="17"/>
        <v>4741</v>
      </c>
    </row>
    <row r="117" spans="1:20" ht="12.75">
      <c r="A117" s="4" t="s">
        <v>445</v>
      </c>
      <c r="B117" s="11">
        <v>0</v>
      </c>
      <c r="C117" s="13">
        <v>0</v>
      </c>
      <c r="D117" s="11">
        <v>0</v>
      </c>
      <c r="E117" s="13">
        <v>0</v>
      </c>
      <c r="F117" s="11">
        <f t="shared" si="9"/>
        <v>0</v>
      </c>
      <c r="G117" s="13">
        <f t="shared" si="10"/>
        <v>0</v>
      </c>
      <c r="H117" s="13">
        <f t="shared" si="11"/>
        <v>0</v>
      </c>
      <c r="I117" s="11">
        <v>46</v>
      </c>
      <c r="J117" s="13">
        <v>4</v>
      </c>
      <c r="K117" s="11">
        <v>59</v>
      </c>
      <c r="L117" s="13">
        <v>4</v>
      </c>
      <c r="M117" s="11">
        <v>0</v>
      </c>
      <c r="N117" s="13">
        <v>0</v>
      </c>
      <c r="O117" s="11">
        <f t="shared" si="12"/>
        <v>105</v>
      </c>
      <c r="P117" s="13">
        <f t="shared" si="13"/>
        <v>8</v>
      </c>
      <c r="Q117" s="13">
        <f t="shared" si="14"/>
        <v>113</v>
      </c>
      <c r="R117" s="11">
        <f t="shared" si="15"/>
        <v>105</v>
      </c>
      <c r="S117" s="13">
        <f t="shared" si="16"/>
        <v>8</v>
      </c>
      <c r="T117" s="13">
        <f t="shared" si="17"/>
        <v>113</v>
      </c>
    </row>
    <row r="118" spans="1:20" ht="12.75">
      <c r="A118" s="4" t="s">
        <v>446</v>
      </c>
      <c r="B118" s="11">
        <v>0</v>
      </c>
      <c r="C118" s="13">
        <v>0</v>
      </c>
      <c r="D118" s="11">
        <v>0</v>
      </c>
      <c r="E118" s="13">
        <v>0</v>
      </c>
      <c r="F118" s="11">
        <f t="shared" si="9"/>
        <v>0</v>
      </c>
      <c r="G118" s="13">
        <f t="shared" si="10"/>
        <v>0</v>
      </c>
      <c r="H118" s="13">
        <f t="shared" si="11"/>
        <v>0</v>
      </c>
      <c r="I118" s="11">
        <v>0</v>
      </c>
      <c r="J118" s="13">
        <v>0</v>
      </c>
      <c r="K118" s="11">
        <v>0</v>
      </c>
      <c r="L118" s="13">
        <v>0</v>
      </c>
      <c r="M118" s="11">
        <v>11</v>
      </c>
      <c r="N118" s="13">
        <v>0</v>
      </c>
      <c r="O118" s="11">
        <f t="shared" si="12"/>
        <v>11</v>
      </c>
      <c r="P118" s="13">
        <f t="shared" si="13"/>
        <v>0</v>
      </c>
      <c r="Q118" s="13">
        <f t="shared" si="14"/>
        <v>11</v>
      </c>
      <c r="R118" s="11">
        <f t="shared" si="15"/>
        <v>11</v>
      </c>
      <c r="S118" s="13">
        <f t="shared" si="16"/>
        <v>0</v>
      </c>
      <c r="T118" s="13">
        <f t="shared" si="17"/>
        <v>11</v>
      </c>
    </row>
    <row r="119" spans="1:20" ht="12.75">
      <c r="A119" s="4" t="s">
        <v>447</v>
      </c>
      <c r="B119" s="11">
        <v>0</v>
      </c>
      <c r="C119" s="13">
        <v>0</v>
      </c>
      <c r="D119" s="11">
        <v>0</v>
      </c>
      <c r="E119" s="13">
        <v>0</v>
      </c>
      <c r="F119" s="11">
        <f t="shared" si="9"/>
        <v>0</v>
      </c>
      <c r="G119" s="13">
        <f t="shared" si="10"/>
        <v>0</v>
      </c>
      <c r="H119" s="13">
        <f t="shared" si="11"/>
        <v>0</v>
      </c>
      <c r="I119" s="11">
        <v>0</v>
      </c>
      <c r="J119" s="13">
        <v>0</v>
      </c>
      <c r="K119" s="11">
        <v>0</v>
      </c>
      <c r="L119" s="13">
        <v>0</v>
      </c>
      <c r="M119" s="11">
        <v>26</v>
      </c>
      <c r="N119" s="13">
        <v>14</v>
      </c>
      <c r="O119" s="11">
        <f t="shared" si="12"/>
        <v>26</v>
      </c>
      <c r="P119" s="13">
        <f t="shared" si="13"/>
        <v>14</v>
      </c>
      <c r="Q119" s="13">
        <f t="shared" si="14"/>
        <v>40</v>
      </c>
      <c r="R119" s="11">
        <f t="shared" si="15"/>
        <v>26</v>
      </c>
      <c r="S119" s="13">
        <f t="shared" si="16"/>
        <v>14</v>
      </c>
      <c r="T119" s="13">
        <f t="shared" si="17"/>
        <v>40</v>
      </c>
    </row>
    <row r="120" spans="1:20" ht="12.75">
      <c r="A120" s="4" t="s">
        <v>448</v>
      </c>
      <c r="B120" s="11">
        <v>0</v>
      </c>
      <c r="C120" s="13">
        <v>0</v>
      </c>
      <c r="D120" s="11">
        <v>0</v>
      </c>
      <c r="E120" s="13">
        <v>0</v>
      </c>
      <c r="F120" s="11">
        <f t="shared" si="9"/>
        <v>0</v>
      </c>
      <c r="G120" s="13">
        <f t="shared" si="10"/>
        <v>0</v>
      </c>
      <c r="H120" s="13">
        <f t="shared" si="11"/>
        <v>0</v>
      </c>
      <c r="I120" s="11">
        <v>152</v>
      </c>
      <c r="J120" s="13">
        <v>1</v>
      </c>
      <c r="K120" s="11">
        <v>150</v>
      </c>
      <c r="L120" s="13">
        <v>1</v>
      </c>
      <c r="M120" s="11">
        <v>0</v>
      </c>
      <c r="N120" s="13">
        <v>0</v>
      </c>
      <c r="O120" s="11">
        <f t="shared" si="12"/>
        <v>302</v>
      </c>
      <c r="P120" s="13">
        <f t="shared" si="13"/>
        <v>2</v>
      </c>
      <c r="Q120" s="13">
        <f t="shared" si="14"/>
        <v>304</v>
      </c>
      <c r="R120" s="11">
        <f t="shared" si="15"/>
        <v>302</v>
      </c>
      <c r="S120" s="13">
        <f t="shared" si="16"/>
        <v>2</v>
      </c>
      <c r="T120" s="13">
        <f t="shared" si="17"/>
        <v>304</v>
      </c>
    </row>
    <row r="121" spans="1:20" ht="12.75">
      <c r="A121" s="4" t="s">
        <v>449</v>
      </c>
      <c r="B121" s="11">
        <v>0</v>
      </c>
      <c r="C121" s="13">
        <v>0</v>
      </c>
      <c r="D121" s="11">
        <v>0</v>
      </c>
      <c r="E121" s="13">
        <v>0</v>
      </c>
      <c r="F121" s="11">
        <f t="shared" si="9"/>
        <v>0</v>
      </c>
      <c r="G121" s="13">
        <f t="shared" si="10"/>
        <v>0</v>
      </c>
      <c r="H121" s="13">
        <f t="shared" si="11"/>
        <v>0</v>
      </c>
      <c r="I121" s="11">
        <v>0</v>
      </c>
      <c r="J121" s="13">
        <v>0</v>
      </c>
      <c r="K121" s="11">
        <v>0</v>
      </c>
      <c r="L121" s="13">
        <v>0</v>
      </c>
      <c r="M121" s="11">
        <v>111</v>
      </c>
      <c r="N121" s="13">
        <v>195</v>
      </c>
      <c r="O121" s="11">
        <f t="shared" si="12"/>
        <v>111</v>
      </c>
      <c r="P121" s="13">
        <f t="shared" si="13"/>
        <v>195</v>
      </c>
      <c r="Q121" s="13">
        <f t="shared" si="14"/>
        <v>306</v>
      </c>
      <c r="R121" s="11">
        <f t="shared" si="15"/>
        <v>111</v>
      </c>
      <c r="S121" s="13">
        <f t="shared" si="16"/>
        <v>195</v>
      </c>
      <c r="T121" s="13">
        <f t="shared" si="17"/>
        <v>306</v>
      </c>
    </row>
    <row r="122" spans="1:20" ht="12.75">
      <c r="A122" s="4" t="s">
        <v>450</v>
      </c>
      <c r="B122" s="11">
        <v>0</v>
      </c>
      <c r="C122" s="13">
        <v>0</v>
      </c>
      <c r="D122" s="11">
        <v>0</v>
      </c>
      <c r="E122" s="13">
        <v>0</v>
      </c>
      <c r="F122" s="11">
        <f t="shared" si="9"/>
        <v>0</v>
      </c>
      <c r="G122" s="13">
        <f t="shared" si="10"/>
        <v>0</v>
      </c>
      <c r="H122" s="13">
        <f t="shared" si="11"/>
        <v>0</v>
      </c>
      <c r="I122" s="11">
        <v>0</v>
      </c>
      <c r="J122" s="13">
        <v>0</v>
      </c>
      <c r="K122" s="11">
        <v>0</v>
      </c>
      <c r="L122" s="13">
        <v>0</v>
      </c>
      <c r="M122" s="11">
        <v>7</v>
      </c>
      <c r="N122" s="13">
        <v>6</v>
      </c>
      <c r="O122" s="11">
        <f t="shared" si="12"/>
        <v>7</v>
      </c>
      <c r="P122" s="13">
        <f t="shared" si="13"/>
        <v>6</v>
      </c>
      <c r="Q122" s="13">
        <f t="shared" si="14"/>
        <v>13</v>
      </c>
      <c r="R122" s="11">
        <f t="shared" si="15"/>
        <v>7</v>
      </c>
      <c r="S122" s="13">
        <f t="shared" si="16"/>
        <v>6</v>
      </c>
      <c r="T122" s="13">
        <f t="shared" si="17"/>
        <v>13</v>
      </c>
    </row>
    <row r="123" spans="1:20" s="21" customFormat="1" ht="12.75">
      <c r="A123" s="7" t="s">
        <v>27</v>
      </c>
      <c r="B123" s="17">
        <f aca="true" t="shared" si="18" ref="B123:T123">SUM(B10:B122)</f>
        <v>5041</v>
      </c>
      <c r="C123" s="18">
        <f t="shared" si="18"/>
        <v>3929</v>
      </c>
      <c r="D123" s="17">
        <f t="shared" si="18"/>
        <v>5052</v>
      </c>
      <c r="E123" s="18">
        <f t="shared" si="18"/>
        <v>4205</v>
      </c>
      <c r="F123" s="17">
        <f t="shared" si="18"/>
        <v>10093</v>
      </c>
      <c r="G123" s="18">
        <f t="shared" si="18"/>
        <v>8134</v>
      </c>
      <c r="H123" s="18">
        <f t="shared" si="18"/>
        <v>18227</v>
      </c>
      <c r="I123" s="17">
        <f t="shared" si="18"/>
        <v>5330</v>
      </c>
      <c r="J123" s="18">
        <f t="shared" si="18"/>
        <v>4621</v>
      </c>
      <c r="K123" s="17">
        <f t="shared" si="18"/>
        <v>4910</v>
      </c>
      <c r="L123" s="18">
        <f t="shared" si="18"/>
        <v>4420</v>
      </c>
      <c r="M123" s="17">
        <f t="shared" si="18"/>
        <v>3964</v>
      </c>
      <c r="N123" s="18">
        <f t="shared" si="18"/>
        <v>4023</v>
      </c>
      <c r="O123" s="17">
        <f t="shared" si="18"/>
        <v>14204</v>
      </c>
      <c r="P123" s="18">
        <f t="shared" si="18"/>
        <v>13064</v>
      </c>
      <c r="Q123" s="18">
        <f t="shared" si="18"/>
        <v>27268</v>
      </c>
      <c r="R123" s="86">
        <f t="shared" si="18"/>
        <v>24297</v>
      </c>
      <c r="S123" s="18">
        <f t="shared" si="18"/>
        <v>21198</v>
      </c>
      <c r="T123" s="18">
        <f t="shared" si="18"/>
        <v>45495</v>
      </c>
    </row>
    <row r="124" spans="1:20" s="16" customFormat="1" ht="6" customHeight="1">
      <c r="A124" s="7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71"/>
      <c r="S124" s="30"/>
      <c r="T124" s="30"/>
    </row>
    <row r="125" spans="1:20" s="16" customFormat="1" ht="12.75">
      <c r="A125" s="24" t="s">
        <v>83</v>
      </c>
      <c r="B125" s="71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71"/>
      <c r="S125" s="30"/>
      <c r="T125" s="30"/>
    </row>
    <row r="126" spans="1:20" s="16" customFormat="1" ht="12.75">
      <c r="A126" s="24" t="s">
        <v>84</v>
      </c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5"/>
      <c r="R126" s="108">
        <v>156</v>
      </c>
      <c r="S126" s="108">
        <v>499</v>
      </c>
      <c r="T126" s="249">
        <v>655</v>
      </c>
    </row>
    <row r="127" spans="1:20" s="16" customFormat="1" ht="12.75">
      <c r="A127" s="39" t="s">
        <v>111</v>
      </c>
      <c r="B127" s="7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120"/>
      <c r="R127" s="41"/>
      <c r="S127" s="41"/>
      <c r="T127" s="40"/>
    </row>
    <row r="128" spans="1:20" s="16" customFormat="1" ht="12.75">
      <c r="A128" s="24"/>
      <c r="B128" s="7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120"/>
      <c r="R128" s="41"/>
      <c r="S128" s="41"/>
      <c r="T128" s="40"/>
    </row>
    <row r="129" spans="1:20" s="2" customFormat="1" ht="12.75">
      <c r="A129" s="16" t="s">
        <v>79</v>
      </c>
      <c r="B129" s="73"/>
      <c r="I129" s="3"/>
      <c r="J129" s="3"/>
      <c r="K129" s="3"/>
      <c r="P129" s="3"/>
      <c r="Q129" s="3"/>
      <c r="R129" s="43"/>
      <c r="S129" s="72"/>
      <c r="T129" s="44"/>
    </row>
    <row r="130" spans="1:20" s="21" customFormat="1" ht="12.75">
      <c r="A130" s="21" t="s">
        <v>80</v>
      </c>
      <c r="B130" s="232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8">
        <f>SUM(R126,R123)</f>
        <v>24453</v>
      </c>
      <c r="S130" s="239">
        <f>SUM(S126,S123)</f>
        <v>21697</v>
      </c>
      <c r="T130" s="239">
        <f>SUM(T126,T123)</f>
        <v>46150</v>
      </c>
    </row>
    <row r="131" spans="17:20" ht="12.75">
      <c r="Q131"/>
      <c r="T131"/>
    </row>
    <row r="132" spans="17:20" ht="12.75">
      <c r="Q132"/>
      <c r="T132"/>
    </row>
    <row r="133" spans="17:20" ht="12.75">
      <c r="Q133"/>
      <c r="T133"/>
    </row>
    <row r="134" spans="17:20" ht="12.75">
      <c r="Q134"/>
      <c r="T134"/>
    </row>
    <row r="135" spans="17:20" ht="12.75">
      <c r="Q135"/>
      <c r="T135"/>
    </row>
    <row r="136" spans="17:20" ht="12.75">
      <c r="Q136"/>
      <c r="T136"/>
    </row>
    <row r="137" spans="17:20" ht="12.75">
      <c r="Q137"/>
      <c r="T137"/>
    </row>
    <row r="138" spans="17:20" ht="12.75">
      <c r="Q138"/>
      <c r="T138"/>
    </row>
    <row r="139" spans="17:20" ht="12.75">
      <c r="Q139"/>
      <c r="T139"/>
    </row>
    <row r="143" spans="9:10" ht="12.75">
      <c r="I143" s="93"/>
      <c r="J143" s="93"/>
    </row>
    <row r="144" spans="9:10" ht="12.75">
      <c r="I144" s="93"/>
      <c r="J144" s="93"/>
    </row>
    <row r="145" spans="8:10" ht="12.75">
      <c r="H145" s="93"/>
      <c r="I145" s="93"/>
      <c r="J145" s="93"/>
    </row>
    <row r="146" spans="8:13" ht="12.75">
      <c r="H146" s="93"/>
      <c r="I146" s="93"/>
      <c r="J146" s="93"/>
      <c r="K146" s="93"/>
      <c r="L146" s="93"/>
      <c r="M146" s="93"/>
    </row>
    <row r="147" spans="8:10" ht="12.75">
      <c r="H147" s="93"/>
      <c r="I147" s="93"/>
      <c r="J147" s="93"/>
    </row>
    <row r="148" spans="8:10" ht="12.75">
      <c r="H148" s="93"/>
      <c r="I148" s="93"/>
      <c r="J148" s="93"/>
    </row>
    <row r="149" spans="8:10" ht="12.75">
      <c r="H149" s="93"/>
      <c r="I149" s="93"/>
      <c r="J149" s="93"/>
    </row>
    <row r="150" spans="8:10" ht="12.75">
      <c r="H150" s="93"/>
      <c r="I150" s="93"/>
      <c r="J150" s="93"/>
    </row>
    <row r="151" spans="8:10" ht="12.75">
      <c r="H151" s="93"/>
      <c r="I151" s="93"/>
      <c r="J151" s="93"/>
    </row>
    <row r="152" spans="8:11" ht="12.75">
      <c r="H152" s="93"/>
      <c r="I152" s="93"/>
      <c r="J152" s="93"/>
      <c r="K152" s="93"/>
    </row>
    <row r="153" spans="8:13" ht="12.75">
      <c r="H153" s="93"/>
      <c r="I153" s="93"/>
      <c r="J153" s="93"/>
      <c r="K153" s="93"/>
      <c r="L153" s="93"/>
      <c r="M153" s="93"/>
    </row>
    <row r="154" spans="8:12" ht="12.75">
      <c r="H154" s="93"/>
      <c r="J154" s="93"/>
      <c r="K154" s="93"/>
      <c r="L154" s="93"/>
    </row>
    <row r="155" spans="8:13" ht="12.75">
      <c r="H155" s="93"/>
      <c r="I155" s="93"/>
      <c r="J155" s="93"/>
      <c r="K155" s="93"/>
      <c r="L155" s="93"/>
      <c r="M155" s="93"/>
    </row>
    <row r="156" spans="11:12" ht="12.75">
      <c r="K156" s="93"/>
      <c r="L156" s="93"/>
    </row>
    <row r="157" spans="11:12" ht="12.75">
      <c r="K157" s="93"/>
      <c r="L157" s="93"/>
    </row>
    <row r="158" spans="8:10" ht="12.75">
      <c r="H158" s="93"/>
      <c r="I158" s="93"/>
      <c r="J158" s="93"/>
    </row>
    <row r="159" spans="8:12" ht="12.75">
      <c r="H159" s="93"/>
      <c r="J159" s="93"/>
      <c r="K159" s="93"/>
      <c r="L159" s="93"/>
    </row>
    <row r="160" spans="8:10" ht="12.75">
      <c r="H160" s="93"/>
      <c r="I160" s="93"/>
      <c r="J160" s="93"/>
    </row>
    <row r="161" spans="8:10" ht="12.75">
      <c r="H161" s="93"/>
      <c r="I161" s="93"/>
      <c r="J161" s="93"/>
    </row>
    <row r="162" spans="8:10" ht="12.75">
      <c r="H162" s="93"/>
      <c r="I162" s="93"/>
      <c r="J162" s="93"/>
    </row>
    <row r="163" spans="8:10" ht="12.75">
      <c r="H163" s="93"/>
      <c r="I163" s="93"/>
      <c r="J163" s="93"/>
    </row>
    <row r="164" spans="8:10" ht="12.75">
      <c r="H164" s="93"/>
      <c r="I164" s="93"/>
      <c r="J164" s="93"/>
    </row>
    <row r="165" spans="8:10" ht="12.75">
      <c r="H165" s="93"/>
      <c r="I165" s="93"/>
      <c r="J165" s="93"/>
    </row>
    <row r="167" spans="8:10" ht="12.75">
      <c r="H167" s="93"/>
      <c r="I167" s="93"/>
      <c r="J167" s="93"/>
    </row>
    <row r="169" spans="8:13" ht="12.75">
      <c r="H169" s="93"/>
      <c r="I169" s="93"/>
      <c r="J169" s="93"/>
      <c r="K169" s="93"/>
      <c r="L169" s="93"/>
      <c r="M169" s="93"/>
    </row>
    <row r="170" spans="11:12" ht="12.75">
      <c r="K170" s="93"/>
      <c r="L170" s="93"/>
    </row>
    <row r="171" spans="11:12" ht="12.75">
      <c r="K171" s="93"/>
      <c r="L171" s="93"/>
    </row>
    <row r="172" spans="11:12" ht="12.75">
      <c r="K172" s="93"/>
      <c r="L172" s="93"/>
    </row>
    <row r="173" spans="11:12" ht="12.75">
      <c r="K173" s="93"/>
      <c r="L173" s="93"/>
    </row>
    <row r="174" spans="8:10" ht="12.75">
      <c r="H174" s="93"/>
      <c r="I174" s="93"/>
      <c r="J174" s="93"/>
    </row>
    <row r="175" spans="8:10" ht="12.75">
      <c r="H175" s="93"/>
      <c r="I175" s="93"/>
      <c r="J175" s="93"/>
    </row>
    <row r="176" spans="8:10" ht="12.75">
      <c r="H176" s="93"/>
      <c r="I176" s="93"/>
      <c r="J176" s="93"/>
    </row>
    <row r="177" spans="8:10" ht="12.75">
      <c r="H177" s="93"/>
      <c r="I177" s="93"/>
      <c r="J177" s="93"/>
    </row>
    <row r="178" ht="12.75">
      <c r="H178" s="93"/>
    </row>
    <row r="179" spans="8:10" ht="12.75">
      <c r="H179" s="93"/>
      <c r="I179" s="93"/>
      <c r="J179" s="93"/>
    </row>
    <row r="181" spans="8:10" ht="12.75">
      <c r="H181" s="93"/>
      <c r="I181" s="93"/>
      <c r="J181" s="93"/>
    </row>
    <row r="183" spans="8:10" ht="12.75">
      <c r="H183" s="93"/>
      <c r="I183" s="93"/>
      <c r="J183" s="93"/>
    </row>
    <row r="184" spans="8:13" ht="12.75">
      <c r="H184" s="93"/>
      <c r="I184" s="93"/>
      <c r="J184" s="93"/>
      <c r="K184" s="93"/>
      <c r="L184" s="93"/>
      <c r="M184" s="93"/>
    </row>
    <row r="185" spans="11:12" ht="12.75">
      <c r="K185" s="93"/>
      <c r="L185" s="93"/>
    </row>
    <row r="186" spans="11:12" ht="12.75">
      <c r="K186" s="93"/>
      <c r="L186" s="93"/>
    </row>
    <row r="187" spans="8:12" ht="12.75">
      <c r="H187" s="93"/>
      <c r="I187" s="93"/>
      <c r="J187" s="93"/>
      <c r="L187" s="93"/>
    </row>
    <row r="188" spans="8:12" ht="12.75">
      <c r="H188" s="93"/>
      <c r="I188" s="93"/>
      <c r="J188" s="93"/>
      <c r="L188" s="93"/>
    </row>
    <row r="189" spans="8:10" ht="12.75">
      <c r="H189" s="93"/>
      <c r="I189" s="93"/>
      <c r="J189" s="93"/>
    </row>
    <row r="190" spans="8:10" ht="12.75">
      <c r="H190" s="93"/>
      <c r="I190" s="93"/>
      <c r="J190" s="93"/>
    </row>
    <row r="191" spans="8:10" ht="12.75">
      <c r="H191" s="93"/>
      <c r="I191" s="93"/>
      <c r="J191" s="93"/>
    </row>
    <row r="192" spans="8:10" ht="12.75">
      <c r="H192" s="93"/>
      <c r="I192" s="93"/>
      <c r="J192" s="93"/>
    </row>
    <row r="194" spans="8:10" ht="12.75">
      <c r="H194" s="93"/>
      <c r="I194" s="93"/>
      <c r="J194" s="93"/>
    </row>
    <row r="195" spans="8:10" ht="12.75">
      <c r="H195" s="93"/>
      <c r="I195" s="93"/>
      <c r="J195" s="93"/>
    </row>
    <row r="196" spans="8:12" ht="12.75">
      <c r="H196" s="93"/>
      <c r="J196" s="93"/>
      <c r="K196" s="93"/>
      <c r="L196" s="93"/>
    </row>
    <row r="197" spans="8:12" ht="12.75">
      <c r="H197" s="93"/>
      <c r="I197" s="93"/>
      <c r="J197" s="93"/>
      <c r="L197" s="93"/>
    </row>
    <row r="198" spans="8:12" ht="12.75">
      <c r="H198" s="93"/>
      <c r="J198" s="93"/>
      <c r="K198" s="93"/>
      <c r="L198" s="93"/>
    </row>
    <row r="199" spans="8:10" ht="12.75">
      <c r="H199" s="93"/>
      <c r="I199" s="93"/>
      <c r="J199" s="93"/>
    </row>
    <row r="202" spans="8:10" ht="12.75">
      <c r="H202" s="93"/>
      <c r="I202" s="93"/>
      <c r="J202" s="93"/>
    </row>
    <row r="203" spans="8:10" ht="12.75">
      <c r="H203" s="93"/>
      <c r="I203" s="93"/>
      <c r="J203" s="93"/>
    </row>
    <row r="204" spans="8:10" ht="12.75">
      <c r="H204" s="93"/>
      <c r="I204" s="93"/>
      <c r="J204" s="93"/>
    </row>
    <row r="205" spans="8:10" ht="12.75">
      <c r="H205" s="93"/>
      <c r="I205" s="93"/>
      <c r="J205" s="93"/>
    </row>
    <row r="206" spans="8:10" ht="12.75">
      <c r="H206" s="93"/>
      <c r="I206" s="93"/>
      <c r="J206" s="93"/>
    </row>
    <row r="207" spans="8:10" ht="12.75">
      <c r="H207" s="93"/>
      <c r="I207" s="93"/>
      <c r="J207" s="93"/>
    </row>
    <row r="208" spans="8:10" ht="12.75">
      <c r="H208" s="93"/>
      <c r="I208" s="93"/>
      <c r="J208" s="93"/>
    </row>
    <row r="209" spans="8:13" ht="12.75">
      <c r="H209" s="93"/>
      <c r="I209" s="93"/>
      <c r="J209" s="93"/>
      <c r="K209" s="93"/>
      <c r="L209" s="93"/>
      <c r="M209" s="93"/>
    </row>
    <row r="210" spans="11:12" ht="12.75">
      <c r="K210" s="93"/>
      <c r="L210" s="93"/>
    </row>
    <row r="211" spans="8:10" ht="12.75">
      <c r="H211" s="93"/>
      <c r="I211" s="93"/>
      <c r="J211" s="93"/>
    </row>
    <row r="212" spans="8:10" ht="12.75">
      <c r="H212" s="93"/>
      <c r="I212" s="93"/>
      <c r="J212" s="93"/>
    </row>
    <row r="213" spans="8:10" ht="12.75">
      <c r="H213" s="93"/>
      <c r="I213" s="93"/>
      <c r="J213" s="93"/>
    </row>
    <row r="215" spans="8:10" ht="12.75">
      <c r="H215" s="93"/>
      <c r="I215" s="93"/>
      <c r="J215" s="93"/>
    </row>
    <row r="218" spans="8:10" ht="12.75">
      <c r="H218" s="93"/>
      <c r="I218" s="93"/>
      <c r="J218" s="93"/>
    </row>
    <row r="219" spans="8:13" ht="12.75">
      <c r="H219" s="93"/>
      <c r="I219" s="93"/>
      <c r="J219" s="93"/>
      <c r="K219" s="93"/>
      <c r="L219" s="93"/>
      <c r="M219" s="93"/>
    </row>
    <row r="220" spans="8:13" ht="12.75">
      <c r="H220" s="93"/>
      <c r="I220" s="93"/>
      <c r="J220" s="93"/>
      <c r="K220" s="93"/>
      <c r="L220" s="93"/>
      <c r="M220" s="93"/>
    </row>
    <row r="221" spans="8:10" ht="12.75">
      <c r="H221" s="93"/>
      <c r="I221" s="93"/>
      <c r="J221" s="93"/>
    </row>
    <row r="223" spans="8:10" ht="12.75">
      <c r="H223" s="93"/>
      <c r="I223" s="93"/>
      <c r="J223" s="93"/>
    </row>
    <row r="225" spans="8:10" ht="12.75">
      <c r="H225" s="93"/>
      <c r="I225" s="93"/>
      <c r="J225" s="93"/>
    </row>
    <row r="226" spans="8:10" ht="12.75">
      <c r="H226" s="93"/>
      <c r="I226" s="93"/>
      <c r="J226" s="93"/>
    </row>
    <row r="227" spans="8:10" ht="12.75">
      <c r="H227" s="93"/>
      <c r="I227" s="93"/>
      <c r="J227" s="93"/>
    </row>
    <row r="228" ht="12.75">
      <c r="H228" s="93"/>
    </row>
    <row r="229" ht="12.75">
      <c r="H229" s="93"/>
    </row>
    <row r="232" spans="8:13" ht="12.75">
      <c r="H232" s="93"/>
      <c r="I232" s="93"/>
      <c r="J232" s="93"/>
      <c r="K232" s="93"/>
      <c r="L232" s="93"/>
      <c r="M232" s="93"/>
    </row>
    <row r="233" spans="8:10" ht="12.75">
      <c r="H233" s="93"/>
      <c r="I233" s="93"/>
      <c r="J233" s="93"/>
    </row>
    <row r="234" spans="8:10" ht="12.75">
      <c r="H234" s="93"/>
      <c r="I234" s="93"/>
      <c r="J234" s="93"/>
    </row>
    <row r="235" spans="8:10" ht="12.75">
      <c r="H235" s="93"/>
      <c r="I235" s="93"/>
      <c r="J235" s="93"/>
    </row>
    <row r="236" spans="8:10" ht="12.75">
      <c r="H236" s="93"/>
      <c r="I236" s="93"/>
      <c r="J236" s="93"/>
    </row>
    <row r="237" spans="8:10" ht="12.75">
      <c r="H237" s="93"/>
      <c r="I237" s="93"/>
      <c r="J237" s="93"/>
    </row>
    <row r="239" spans="8:10" ht="12.75">
      <c r="H239" s="93"/>
      <c r="I239" s="93"/>
      <c r="J239" s="93"/>
    </row>
    <row r="240" spans="8:12" ht="12.75">
      <c r="H240" s="93"/>
      <c r="J240" s="93"/>
      <c r="K240" s="93"/>
      <c r="L240" s="93"/>
    </row>
    <row r="241" spans="8:10" ht="12.75">
      <c r="H241" s="93"/>
      <c r="I241" s="93"/>
      <c r="J241" s="93"/>
    </row>
    <row r="242" ht="12.75">
      <c r="H242" s="93"/>
    </row>
    <row r="243" spans="8:10" ht="12.75">
      <c r="H243" s="93"/>
      <c r="I243" s="93"/>
      <c r="J243" s="93"/>
    </row>
    <row r="244" spans="8:10" ht="12.75">
      <c r="H244" s="93"/>
      <c r="I244" s="93"/>
      <c r="J244" s="93"/>
    </row>
    <row r="246" spans="8:10" ht="12.75">
      <c r="H246" s="93"/>
      <c r="I246" s="93"/>
      <c r="J246" s="93"/>
    </row>
    <row r="247" spans="8:10" ht="12.75">
      <c r="H247" s="93"/>
      <c r="I247" s="93"/>
      <c r="J247" s="93"/>
    </row>
    <row r="249" spans="8:13" ht="12.75">
      <c r="H249" s="93"/>
      <c r="I249" s="93"/>
      <c r="J249" s="93"/>
      <c r="K249" s="93"/>
      <c r="L249" s="93"/>
      <c r="M249" s="93"/>
    </row>
    <row r="250" spans="11:12" ht="12.75">
      <c r="K250" s="93"/>
      <c r="L250" s="93"/>
    </row>
    <row r="251" spans="8:12" ht="12.75">
      <c r="H251" s="93"/>
      <c r="I251" s="93"/>
      <c r="J251" s="93"/>
      <c r="L251" s="93"/>
    </row>
    <row r="252" spans="8:10" ht="12.75">
      <c r="H252" s="93"/>
      <c r="I252" s="93"/>
      <c r="J252" s="93"/>
    </row>
    <row r="254" spans="8:10" ht="12.75">
      <c r="H254" s="93"/>
      <c r="I254" s="93"/>
      <c r="J254" s="93"/>
    </row>
    <row r="255" spans="8:10" ht="12.75">
      <c r="H255" s="93"/>
      <c r="I255" s="93"/>
      <c r="J255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45.28125" style="92" customWidth="1"/>
    <col min="2" max="4" width="12.7109375" style="92" customWidth="1"/>
    <col min="5" max="16384" width="9.140625" style="92" customWidth="1"/>
  </cols>
  <sheetData>
    <row r="1" spans="1:4" ht="12.75">
      <c r="A1" s="3" t="s">
        <v>526</v>
      </c>
      <c r="B1" s="109"/>
      <c r="C1" s="109"/>
      <c r="D1" s="109"/>
    </row>
    <row r="2" spans="1:4" ht="12.75">
      <c r="A2" s="296" t="s">
        <v>8</v>
      </c>
      <c r="B2" s="296"/>
      <c r="C2" s="296"/>
      <c r="D2" s="296"/>
    </row>
    <row r="3" spans="1:4" ht="12.75">
      <c r="A3" s="296" t="s">
        <v>70</v>
      </c>
      <c r="B3" s="296"/>
      <c r="C3" s="296"/>
      <c r="D3" s="296"/>
    </row>
    <row r="4" spans="1:4" ht="12.75">
      <c r="A4" s="296" t="s">
        <v>112</v>
      </c>
      <c r="B4" s="296"/>
      <c r="C4" s="296"/>
      <c r="D4" s="296"/>
    </row>
    <row r="5" spans="1:4" ht="12.75">
      <c r="A5" s="127"/>
      <c r="B5" s="127"/>
      <c r="C5" s="127"/>
      <c r="D5" s="127"/>
    </row>
    <row r="6" spans="1:4" ht="12.75">
      <c r="A6" s="296" t="s">
        <v>9</v>
      </c>
      <c r="B6" s="296"/>
      <c r="C6" s="296"/>
      <c r="D6" s="296"/>
    </row>
    <row r="7" ht="13.5" thickBot="1"/>
    <row r="8" spans="1:4" ht="12.75">
      <c r="A8" s="128" t="s">
        <v>113</v>
      </c>
      <c r="B8" s="129" t="s">
        <v>68</v>
      </c>
      <c r="C8" s="129" t="s">
        <v>69</v>
      </c>
      <c r="D8" s="130" t="s">
        <v>27</v>
      </c>
    </row>
    <row r="9" spans="1:4" ht="12.75">
      <c r="A9" s="92" t="s">
        <v>451</v>
      </c>
      <c r="B9" s="132">
        <v>0</v>
      </c>
      <c r="C9" s="132">
        <v>28</v>
      </c>
      <c r="D9" s="90">
        <v>28</v>
      </c>
    </row>
    <row r="10" spans="1:4" ht="12.75">
      <c r="A10" s="92" t="s">
        <v>452</v>
      </c>
      <c r="B10" s="132">
        <v>9</v>
      </c>
      <c r="C10" s="132">
        <v>0</v>
      </c>
      <c r="D10" s="90">
        <v>9</v>
      </c>
    </row>
    <row r="11" spans="1:4" ht="12.75">
      <c r="A11" s="92" t="s">
        <v>458</v>
      </c>
      <c r="B11" s="132">
        <v>6</v>
      </c>
      <c r="C11" s="132">
        <v>0</v>
      </c>
      <c r="D11" s="90">
        <v>6</v>
      </c>
    </row>
    <row r="12" spans="1:4" ht="12.75">
      <c r="A12" s="92" t="s">
        <v>486</v>
      </c>
      <c r="B12" s="132">
        <v>1</v>
      </c>
      <c r="C12" s="132">
        <v>8</v>
      </c>
      <c r="D12" s="90">
        <v>9</v>
      </c>
    </row>
    <row r="13" spans="1:4" ht="12.75">
      <c r="A13" s="208" t="s">
        <v>487</v>
      </c>
      <c r="B13" s="132">
        <v>15</v>
      </c>
      <c r="C13" s="132">
        <v>0</v>
      </c>
      <c r="D13" s="90">
        <v>15</v>
      </c>
    </row>
    <row r="14" spans="1:4" ht="12.75">
      <c r="A14" s="92" t="s">
        <v>532</v>
      </c>
      <c r="B14" s="132">
        <v>2</v>
      </c>
      <c r="C14" s="132">
        <v>0</v>
      </c>
      <c r="D14" s="90">
        <v>2</v>
      </c>
    </row>
    <row r="15" spans="1:4" ht="12.75">
      <c r="A15" s="92" t="s">
        <v>489</v>
      </c>
      <c r="B15" s="132">
        <v>26</v>
      </c>
      <c r="C15" s="132">
        <v>0</v>
      </c>
      <c r="D15" s="90">
        <v>26</v>
      </c>
    </row>
    <row r="16" spans="1:4" ht="12.75">
      <c r="A16" s="92" t="s">
        <v>470</v>
      </c>
      <c r="B16" s="132">
        <v>6</v>
      </c>
      <c r="C16" s="132">
        <v>0</v>
      </c>
      <c r="D16" s="90">
        <v>6</v>
      </c>
    </row>
    <row r="17" spans="1:4" ht="12.75">
      <c r="A17" s="92" t="s">
        <v>430</v>
      </c>
      <c r="B17" s="132">
        <v>1</v>
      </c>
      <c r="C17" s="132">
        <v>25</v>
      </c>
      <c r="D17" s="90">
        <v>26</v>
      </c>
    </row>
    <row r="18" spans="1:4" ht="12.75">
      <c r="A18" s="208" t="s">
        <v>471</v>
      </c>
      <c r="B18" s="132">
        <v>67</v>
      </c>
      <c r="C18" s="132">
        <v>436</v>
      </c>
      <c r="D18" s="90">
        <v>503</v>
      </c>
    </row>
    <row r="19" spans="1:4" ht="12.75">
      <c r="A19" s="92" t="s">
        <v>474</v>
      </c>
      <c r="B19" s="132">
        <v>23</v>
      </c>
      <c r="C19" s="132">
        <v>2</v>
      </c>
      <c r="D19" s="90">
        <v>25</v>
      </c>
    </row>
    <row r="20" spans="1:4" ht="12.75">
      <c r="A20" s="101" t="s">
        <v>27</v>
      </c>
      <c r="B20" s="133">
        <f>SUM(B9:B19)</f>
        <v>156</v>
      </c>
      <c r="C20" s="133">
        <f>SUM(C9:C19)</f>
        <v>499</v>
      </c>
      <c r="D20" s="134">
        <f>SUM(D9:D19)</f>
        <v>655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28.140625" style="143" customWidth="1"/>
    <col min="2" max="3" width="7.57421875" style="92" customWidth="1"/>
    <col min="4" max="4" width="7.57421875" style="93" customWidth="1"/>
    <col min="5" max="6" width="7.57421875" style="92" customWidth="1"/>
    <col min="7" max="7" width="7.57421875" style="93" customWidth="1"/>
    <col min="8" max="9" width="7.57421875" style="92" customWidth="1"/>
    <col min="10" max="10" width="7.57421875" style="93" customWidth="1"/>
    <col min="11" max="12" width="7.57421875" style="92" customWidth="1"/>
    <col min="13" max="13" width="7.57421875" style="93" customWidth="1"/>
    <col min="14" max="15" width="8.7109375" style="92" bestFit="1" customWidth="1"/>
    <col min="16" max="16" width="9.140625" style="93" bestFit="1" customWidth="1"/>
    <col min="17" max="17" width="5.8515625" style="92" customWidth="1"/>
    <col min="18" max="18" width="8.57421875" style="92" customWidth="1"/>
    <col min="19" max="19" width="8.8515625" style="92" customWidth="1"/>
    <col min="20" max="20" width="6.57421875" style="92" bestFit="1" customWidth="1"/>
    <col min="21" max="48" width="5.8515625" style="92" customWidth="1"/>
    <col min="49" max="16384" width="9.140625" style="92" customWidth="1"/>
  </cols>
  <sheetData>
    <row r="1" ht="12.75">
      <c r="A1" s="3" t="s">
        <v>526</v>
      </c>
    </row>
    <row r="2" spans="1:16" ht="15" customHeight="1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2.75">
      <c r="A3" s="281" t="s">
        <v>122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ht="15" customHeight="1" thickBot="1">
      <c r="A4" s="110"/>
    </row>
    <row r="5" spans="1:16" ht="12.75">
      <c r="A5" s="142"/>
      <c r="B5" s="279" t="s">
        <v>25</v>
      </c>
      <c r="C5" s="280"/>
      <c r="D5" s="282"/>
      <c r="E5" s="279" t="s">
        <v>2</v>
      </c>
      <c r="F5" s="280"/>
      <c r="G5" s="282"/>
      <c r="H5" s="279" t="s">
        <v>3</v>
      </c>
      <c r="I5" s="280"/>
      <c r="J5" s="282"/>
      <c r="K5" s="279" t="s">
        <v>4</v>
      </c>
      <c r="L5" s="280"/>
      <c r="M5" s="282"/>
      <c r="N5" s="279" t="s">
        <v>27</v>
      </c>
      <c r="O5" s="280"/>
      <c r="P5" s="280"/>
    </row>
    <row r="6" spans="1:16" s="93" customFormat="1" ht="12.75">
      <c r="A6" s="143"/>
      <c r="B6" s="144"/>
      <c r="C6" s="104"/>
      <c r="D6" s="145"/>
      <c r="E6" s="144"/>
      <c r="F6" s="104"/>
      <c r="G6" s="145"/>
      <c r="H6" s="144"/>
      <c r="I6" s="104"/>
      <c r="J6" s="145"/>
      <c r="K6" s="144"/>
      <c r="L6" s="104"/>
      <c r="M6" s="145"/>
      <c r="N6" s="144"/>
      <c r="O6" s="104"/>
      <c r="P6" s="104"/>
    </row>
    <row r="7" spans="1:16" ht="12.75">
      <c r="A7" s="146"/>
      <c r="B7" s="147" t="s">
        <v>0</v>
      </c>
      <c r="C7" s="148" t="s">
        <v>1</v>
      </c>
      <c r="D7" s="148" t="s">
        <v>28</v>
      </c>
      <c r="E7" s="147" t="s">
        <v>0</v>
      </c>
      <c r="F7" s="148" t="s">
        <v>1</v>
      </c>
      <c r="G7" s="148" t="s">
        <v>28</v>
      </c>
      <c r="H7" s="147" t="s">
        <v>0</v>
      </c>
      <c r="I7" s="148" t="s">
        <v>1</v>
      </c>
      <c r="J7" s="148" t="s">
        <v>28</v>
      </c>
      <c r="K7" s="147" t="s">
        <v>0</v>
      </c>
      <c r="L7" s="148" t="s">
        <v>1</v>
      </c>
      <c r="M7" s="148" t="s">
        <v>28</v>
      </c>
      <c r="N7" s="147" t="s">
        <v>0</v>
      </c>
      <c r="O7" s="148" t="s">
        <v>1</v>
      </c>
      <c r="P7" s="148" t="s">
        <v>28</v>
      </c>
    </row>
    <row r="8" spans="1:40" s="93" customFormat="1" ht="12.75">
      <c r="A8" s="149" t="s">
        <v>45</v>
      </c>
      <c r="B8" s="150"/>
      <c r="C8" s="151"/>
      <c r="D8" s="151"/>
      <c r="E8" s="150"/>
      <c r="F8" s="151"/>
      <c r="G8" s="151"/>
      <c r="H8" s="150"/>
      <c r="I8" s="151"/>
      <c r="J8" s="151"/>
      <c r="K8" s="150"/>
      <c r="L8" s="151"/>
      <c r="M8" s="151"/>
      <c r="N8" s="150"/>
      <c r="O8" s="151"/>
      <c r="P8" s="151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2.75">
      <c r="A9" s="143" t="s">
        <v>47</v>
      </c>
      <c r="B9" s="254">
        <v>915</v>
      </c>
      <c r="C9" s="255">
        <v>437</v>
      </c>
      <c r="D9" s="256">
        <v>1352</v>
      </c>
      <c r="E9" s="254">
        <v>1249</v>
      </c>
      <c r="F9" s="255">
        <v>677</v>
      </c>
      <c r="G9" s="256">
        <v>1926</v>
      </c>
      <c r="H9" s="254">
        <v>136</v>
      </c>
      <c r="I9" s="255">
        <v>61</v>
      </c>
      <c r="J9" s="256">
        <v>197</v>
      </c>
      <c r="K9" s="254">
        <v>391</v>
      </c>
      <c r="L9" s="255">
        <v>247</v>
      </c>
      <c r="M9" s="256">
        <v>638</v>
      </c>
      <c r="N9" s="257">
        <f>SUM(K9,H9,E9,B9)</f>
        <v>2691</v>
      </c>
      <c r="O9" s="258">
        <f>SUM(L9,I9,F9,C9)</f>
        <v>1422</v>
      </c>
      <c r="P9" s="258">
        <f>SUM(N9:O9)</f>
        <v>4113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s="91" customFormat="1" ht="12.75">
      <c r="A10" s="35" t="s">
        <v>46</v>
      </c>
      <c r="B10" s="259">
        <v>915</v>
      </c>
      <c r="C10" s="260">
        <v>437</v>
      </c>
      <c r="D10" s="261">
        <v>1352</v>
      </c>
      <c r="E10" s="259">
        <v>1249</v>
      </c>
      <c r="F10" s="260">
        <v>677</v>
      </c>
      <c r="G10" s="261">
        <v>1926</v>
      </c>
      <c r="H10" s="259">
        <v>136</v>
      </c>
      <c r="I10" s="260">
        <v>61</v>
      </c>
      <c r="J10" s="261">
        <v>197</v>
      </c>
      <c r="K10" s="259">
        <v>391</v>
      </c>
      <c r="L10" s="260">
        <v>247</v>
      </c>
      <c r="M10" s="261">
        <v>638</v>
      </c>
      <c r="N10" s="262">
        <f>SUM(K10,H10,E10,B10)</f>
        <v>2691</v>
      </c>
      <c r="O10" s="263">
        <f>SUM(L10,I10,F10,C10)</f>
        <v>1422</v>
      </c>
      <c r="P10" s="260">
        <f>SUM(N10:O10)</f>
        <v>4113</v>
      </c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1:40" s="93" customFormat="1" ht="12.75">
      <c r="A11" s="143"/>
      <c r="B11" s="254"/>
      <c r="C11" s="255"/>
      <c r="D11" s="256"/>
      <c r="E11" s="254"/>
      <c r="F11" s="255"/>
      <c r="G11" s="256"/>
      <c r="H11" s="254"/>
      <c r="I11" s="255"/>
      <c r="J11" s="256"/>
      <c r="K11" s="254"/>
      <c r="L11" s="255"/>
      <c r="M11" s="256"/>
      <c r="N11" s="257"/>
      <c r="O11" s="256"/>
      <c r="P11" s="255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s="93" customFormat="1" ht="12.75">
      <c r="A12" s="91" t="s">
        <v>6</v>
      </c>
      <c r="B12" s="257"/>
      <c r="C12" s="256"/>
      <c r="D12" s="256"/>
      <c r="E12" s="257"/>
      <c r="F12" s="256"/>
      <c r="G12" s="256"/>
      <c r="H12" s="257"/>
      <c r="I12" s="256"/>
      <c r="J12" s="256"/>
      <c r="K12" s="257"/>
      <c r="L12" s="256"/>
      <c r="M12" s="256"/>
      <c r="N12" s="257"/>
      <c r="O12" s="256"/>
      <c r="P12" s="255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</row>
    <row r="13" spans="1:40" s="93" customFormat="1" ht="12.75">
      <c r="A13" s="153" t="s">
        <v>34</v>
      </c>
      <c r="B13" s="254">
        <v>5213</v>
      </c>
      <c r="C13" s="255">
        <v>4985</v>
      </c>
      <c r="D13" s="256">
        <v>10198</v>
      </c>
      <c r="E13" s="254">
        <v>21757</v>
      </c>
      <c r="F13" s="255">
        <v>22754</v>
      </c>
      <c r="G13" s="256">
        <v>44511</v>
      </c>
      <c r="H13" s="254">
        <v>704</v>
      </c>
      <c r="I13" s="255">
        <v>268</v>
      </c>
      <c r="J13" s="256">
        <v>972</v>
      </c>
      <c r="K13" s="254">
        <v>1050</v>
      </c>
      <c r="L13" s="255">
        <v>726</v>
      </c>
      <c r="M13" s="256">
        <v>1776</v>
      </c>
      <c r="N13" s="257">
        <f aca="true" t="shared" si="0" ref="N13:O17">SUM(K13,H13,E13,B13)</f>
        <v>28724</v>
      </c>
      <c r="O13" s="256">
        <f t="shared" si="0"/>
        <v>28733</v>
      </c>
      <c r="P13" s="255">
        <f>SUM(N13:O13)</f>
        <v>57457</v>
      </c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s="93" customFormat="1" ht="12.75">
      <c r="A14" s="153" t="s">
        <v>35</v>
      </c>
      <c r="B14" s="254">
        <v>1138</v>
      </c>
      <c r="C14" s="255">
        <v>1008</v>
      </c>
      <c r="D14" s="256">
        <v>2146</v>
      </c>
      <c r="E14" s="254">
        <v>3047</v>
      </c>
      <c r="F14" s="255">
        <v>2529</v>
      </c>
      <c r="G14" s="256">
        <v>5576</v>
      </c>
      <c r="H14" s="254">
        <v>368</v>
      </c>
      <c r="I14" s="255">
        <v>125</v>
      </c>
      <c r="J14" s="256">
        <v>493</v>
      </c>
      <c r="K14" s="254">
        <v>440</v>
      </c>
      <c r="L14" s="255">
        <v>224</v>
      </c>
      <c r="M14" s="256">
        <v>664</v>
      </c>
      <c r="N14" s="257">
        <f t="shared" si="0"/>
        <v>4993</v>
      </c>
      <c r="O14" s="256">
        <f t="shared" si="0"/>
        <v>3886</v>
      </c>
      <c r="P14" s="255">
        <f>SUM(N14:O14)</f>
        <v>8879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s="93" customFormat="1" ht="12.75">
      <c r="A15" s="153" t="s">
        <v>36</v>
      </c>
      <c r="B15" s="254">
        <v>4521</v>
      </c>
      <c r="C15" s="255">
        <v>4714</v>
      </c>
      <c r="D15" s="264">
        <v>9235</v>
      </c>
      <c r="E15" s="255">
        <v>20610</v>
      </c>
      <c r="F15" s="255">
        <v>21494</v>
      </c>
      <c r="G15" s="265">
        <v>42104</v>
      </c>
      <c r="H15" s="266">
        <v>651</v>
      </c>
      <c r="I15" s="266">
        <v>281</v>
      </c>
      <c r="J15" s="266">
        <v>932</v>
      </c>
      <c r="K15" s="254">
        <v>1015</v>
      </c>
      <c r="L15" s="255">
        <v>630</v>
      </c>
      <c r="M15" s="264">
        <v>1645</v>
      </c>
      <c r="N15" s="256">
        <f t="shared" si="0"/>
        <v>26797</v>
      </c>
      <c r="O15" s="256">
        <f t="shared" si="0"/>
        <v>27119</v>
      </c>
      <c r="P15" s="255">
        <f>SUM(N15:O15)</f>
        <v>53916</v>
      </c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ht="12.75">
      <c r="A16" s="153" t="s">
        <v>48</v>
      </c>
      <c r="B16" s="267">
        <v>1493</v>
      </c>
      <c r="C16" s="268">
        <v>1319</v>
      </c>
      <c r="D16" s="269">
        <v>2812</v>
      </c>
      <c r="E16" s="270">
        <v>3855</v>
      </c>
      <c r="F16" s="270">
        <v>3196</v>
      </c>
      <c r="G16" s="271">
        <v>7051</v>
      </c>
      <c r="H16" s="266">
        <v>516</v>
      </c>
      <c r="I16" s="266">
        <v>226</v>
      </c>
      <c r="J16" s="266">
        <v>742</v>
      </c>
      <c r="K16" s="267">
        <v>559</v>
      </c>
      <c r="L16" s="268">
        <v>249</v>
      </c>
      <c r="M16" s="269">
        <v>808</v>
      </c>
      <c r="N16" s="256">
        <f t="shared" si="0"/>
        <v>6423</v>
      </c>
      <c r="O16" s="272">
        <f t="shared" si="0"/>
        <v>4990</v>
      </c>
      <c r="P16" s="255">
        <f>SUM(N16:O16)</f>
        <v>11413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1:40" s="91" customFormat="1" ht="12.75">
      <c r="A17" s="35" t="s">
        <v>7</v>
      </c>
      <c r="B17" s="259">
        <f aca="true" t="shared" si="1" ref="B17:M17">SUM(B13:B16)</f>
        <v>12365</v>
      </c>
      <c r="C17" s="260">
        <f t="shared" si="1"/>
        <v>12026</v>
      </c>
      <c r="D17" s="273">
        <f t="shared" si="1"/>
        <v>24391</v>
      </c>
      <c r="E17" s="274">
        <f t="shared" si="1"/>
        <v>49269</v>
      </c>
      <c r="F17" s="274">
        <f t="shared" si="1"/>
        <v>49973</v>
      </c>
      <c r="G17" s="275">
        <f t="shared" si="1"/>
        <v>99242</v>
      </c>
      <c r="H17" s="260">
        <f t="shared" si="1"/>
        <v>2239</v>
      </c>
      <c r="I17" s="260">
        <f t="shared" si="1"/>
        <v>900</v>
      </c>
      <c r="J17" s="263">
        <f t="shared" si="1"/>
        <v>3139</v>
      </c>
      <c r="K17" s="259">
        <f t="shared" si="1"/>
        <v>3064</v>
      </c>
      <c r="L17" s="260">
        <f t="shared" si="1"/>
        <v>1829</v>
      </c>
      <c r="M17" s="263">
        <f t="shared" si="1"/>
        <v>4893</v>
      </c>
      <c r="N17" s="262">
        <f t="shared" si="0"/>
        <v>66937</v>
      </c>
      <c r="O17" s="263">
        <f t="shared" si="0"/>
        <v>64728</v>
      </c>
      <c r="P17" s="260">
        <f>SUM(N17:O17)</f>
        <v>131665</v>
      </c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</row>
    <row r="18" spans="1:40" s="93" customFormat="1" ht="12.75">
      <c r="A18" s="35"/>
      <c r="B18" s="254"/>
      <c r="C18" s="255"/>
      <c r="D18" s="256"/>
      <c r="E18" s="254"/>
      <c r="F18" s="255"/>
      <c r="G18" s="256"/>
      <c r="H18" s="254"/>
      <c r="I18" s="255"/>
      <c r="J18" s="256"/>
      <c r="K18" s="254"/>
      <c r="L18" s="255"/>
      <c r="M18" s="256"/>
      <c r="N18" s="257"/>
      <c r="O18" s="256"/>
      <c r="P18" s="255"/>
      <c r="Q18" s="104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s="93" customFormat="1" ht="12.75">
      <c r="A19" s="91" t="s">
        <v>37</v>
      </c>
      <c r="B19" s="254"/>
      <c r="C19" s="255"/>
      <c r="D19" s="255"/>
      <c r="E19" s="254"/>
      <c r="F19" s="255"/>
      <c r="G19" s="255"/>
      <c r="H19" s="254"/>
      <c r="I19" s="255"/>
      <c r="J19" s="255"/>
      <c r="K19" s="254"/>
      <c r="L19" s="255"/>
      <c r="M19" s="255"/>
      <c r="N19" s="254"/>
      <c r="O19" s="255"/>
      <c r="P19" s="255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</row>
    <row r="20" spans="1:40" s="93" customFormat="1" ht="12.75">
      <c r="A20" s="91" t="s">
        <v>41</v>
      </c>
      <c r="B20" s="254"/>
      <c r="C20" s="255"/>
      <c r="D20" s="255"/>
      <c r="E20" s="254"/>
      <c r="F20" s="255"/>
      <c r="G20" s="255"/>
      <c r="H20" s="254"/>
      <c r="I20" s="255"/>
      <c r="J20" s="255"/>
      <c r="K20" s="254"/>
      <c r="L20" s="255"/>
      <c r="M20" s="255"/>
      <c r="N20" s="254"/>
      <c r="O20" s="255"/>
      <c r="P20" s="255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</row>
    <row r="21" spans="1:40" s="93" customFormat="1" ht="13.5" customHeight="1">
      <c r="A21" s="110" t="s">
        <v>49</v>
      </c>
      <c r="B21" s="254">
        <v>2944</v>
      </c>
      <c r="C21" s="255">
        <v>3388</v>
      </c>
      <c r="D21" s="256">
        <v>6332</v>
      </c>
      <c r="E21" s="254">
        <v>11445</v>
      </c>
      <c r="F21" s="255">
        <v>14360</v>
      </c>
      <c r="G21" s="256">
        <v>25805</v>
      </c>
      <c r="H21" s="254">
        <v>68</v>
      </c>
      <c r="I21" s="255">
        <v>85</v>
      </c>
      <c r="J21" s="256">
        <v>153</v>
      </c>
      <c r="K21" s="254">
        <v>337</v>
      </c>
      <c r="L21" s="255">
        <v>457</v>
      </c>
      <c r="M21" s="256">
        <v>794</v>
      </c>
      <c r="N21" s="257">
        <f aca="true" t="shared" si="2" ref="N21:O23">SUM(K21,H21,E21,B21)</f>
        <v>14794</v>
      </c>
      <c r="O21" s="256">
        <f t="shared" si="2"/>
        <v>18290</v>
      </c>
      <c r="P21" s="255">
        <f>SUM(N21:O21)</f>
        <v>33084</v>
      </c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</row>
    <row r="22" spans="1:40" ht="12.75">
      <c r="A22" s="110" t="s">
        <v>36</v>
      </c>
      <c r="B22" s="254">
        <v>2431</v>
      </c>
      <c r="C22" s="255">
        <v>2817</v>
      </c>
      <c r="D22" s="256">
        <v>5248</v>
      </c>
      <c r="E22" s="254">
        <v>10224</v>
      </c>
      <c r="F22" s="255">
        <v>13270</v>
      </c>
      <c r="G22" s="256">
        <v>23494</v>
      </c>
      <c r="H22" s="254">
        <v>49</v>
      </c>
      <c r="I22" s="255">
        <v>73</v>
      </c>
      <c r="J22" s="256">
        <v>122</v>
      </c>
      <c r="K22" s="254">
        <v>310</v>
      </c>
      <c r="L22" s="255">
        <v>359</v>
      </c>
      <c r="M22" s="256">
        <v>669</v>
      </c>
      <c r="N22" s="257">
        <f t="shared" si="2"/>
        <v>13014</v>
      </c>
      <c r="O22" s="256">
        <f t="shared" si="2"/>
        <v>16519</v>
      </c>
      <c r="P22" s="255">
        <f>SUM(N22:O22)</f>
        <v>29533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</row>
    <row r="23" spans="1:40" s="35" customFormat="1" ht="12.75">
      <c r="A23" s="35" t="s">
        <v>27</v>
      </c>
      <c r="B23" s="262">
        <v>5375</v>
      </c>
      <c r="C23" s="263">
        <v>6205</v>
      </c>
      <c r="D23" s="263">
        <v>11580</v>
      </c>
      <c r="E23" s="262">
        <v>21669</v>
      </c>
      <c r="F23" s="263">
        <v>27630</v>
      </c>
      <c r="G23" s="263">
        <v>49299</v>
      </c>
      <c r="H23" s="262">
        <v>117</v>
      </c>
      <c r="I23" s="263">
        <v>158</v>
      </c>
      <c r="J23" s="263">
        <v>275</v>
      </c>
      <c r="K23" s="262">
        <v>647</v>
      </c>
      <c r="L23" s="263">
        <v>816</v>
      </c>
      <c r="M23" s="263">
        <v>1463</v>
      </c>
      <c r="N23" s="262">
        <f t="shared" si="2"/>
        <v>27808</v>
      </c>
      <c r="O23" s="263">
        <f t="shared" si="2"/>
        <v>34809</v>
      </c>
      <c r="P23" s="263">
        <f>SUM(N23:O23)</f>
        <v>62617</v>
      </c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</row>
    <row r="24" spans="1:40" s="93" customFormat="1" ht="12.75">
      <c r="A24" s="91" t="s">
        <v>42</v>
      </c>
      <c r="B24" s="254"/>
      <c r="C24" s="255"/>
      <c r="D24" s="256"/>
      <c r="E24" s="254"/>
      <c r="F24" s="255"/>
      <c r="G24" s="256"/>
      <c r="H24" s="254"/>
      <c r="I24" s="255"/>
      <c r="J24" s="256"/>
      <c r="K24" s="254"/>
      <c r="L24" s="255"/>
      <c r="M24" s="256"/>
      <c r="N24" s="257"/>
      <c r="O24" s="256"/>
      <c r="P24" s="255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</row>
    <row r="25" spans="1:40" s="93" customFormat="1" ht="12.75">
      <c r="A25" s="110" t="s">
        <v>49</v>
      </c>
      <c r="B25" s="254">
        <v>1650</v>
      </c>
      <c r="C25" s="255">
        <v>1096</v>
      </c>
      <c r="D25" s="256">
        <v>2746</v>
      </c>
      <c r="E25" s="254">
        <v>8550</v>
      </c>
      <c r="F25" s="255">
        <v>6544</v>
      </c>
      <c r="G25" s="256">
        <v>15094</v>
      </c>
      <c r="H25" s="254">
        <v>640</v>
      </c>
      <c r="I25" s="255">
        <v>199</v>
      </c>
      <c r="J25" s="256">
        <v>839</v>
      </c>
      <c r="K25" s="254">
        <v>644</v>
      </c>
      <c r="L25" s="255">
        <v>198</v>
      </c>
      <c r="M25" s="256">
        <v>842</v>
      </c>
      <c r="N25" s="257">
        <f aca="true" t="shared" si="3" ref="N25:O27">SUM(K25,H25,E25,B25)</f>
        <v>11484</v>
      </c>
      <c r="O25" s="256">
        <f t="shared" si="3"/>
        <v>8037</v>
      </c>
      <c r="P25" s="255">
        <f>SUM(N25:O25)</f>
        <v>19521</v>
      </c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</row>
    <row r="26" spans="1:40" ht="12.75">
      <c r="A26" s="110" t="s">
        <v>36</v>
      </c>
      <c r="B26" s="254">
        <v>1643</v>
      </c>
      <c r="C26" s="255">
        <v>1290</v>
      </c>
      <c r="D26" s="256">
        <v>2933</v>
      </c>
      <c r="E26" s="254">
        <v>8917</v>
      </c>
      <c r="F26" s="255">
        <v>7182</v>
      </c>
      <c r="G26" s="256">
        <v>16099</v>
      </c>
      <c r="H26" s="254">
        <v>662</v>
      </c>
      <c r="I26" s="255">
        <v>246</v>
      </c>
      <c r="J26" s="256">
        <v>908</v>
      </c>
      <c r="K26" s="254">
        <v>656</v>
      </c>
      <c r="L26" s="255">
        <v>244</v>
      </c>
      <c r="M26" s="256">
        <v>900</v>
      </c>
      <c r="N26" s="257">
        <f t="shared" si="3"/>
        <v>11878</v>
      </c>
      <c r="O26" s="256">
        <f t="shared" si="3"/>
        <v>8962</v>
      </c>
      <c r="P26" s="255">
        <f>SUM(N26:O26)</f>
        <v>20840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</row>
    <row r="27" spans="1:40" s="35" customFormat="1" ht="12.75">
      <c r="A27" s="35" t="s">
        <v>27</v>
      </c>
      <c r="B27" s="262">
        <v>3293</v>
      </c>
      <c r="C27" s="263">
        <v>2386</v>
      </c>
      <c r="D27" s="263">
        <v>5679</v>
      </c>
      <c r="E27" s="262">
        <v>17467</v>
      </c>
      <c r="F27" s="263">
        <v>13726</v>
      </c>
      <c r="G27" s="263">
        <v>31193</v>
      </c>
      <c r="H27" s="262">
        <v>1302</v>
      </c>
      <c r="I27" s="263">
        <v>445</v>
      </c>
      <c r="J27" s="263">
        <v>1747</v>
      </c>
      <c r="K27" s="262">
        <v>1300</v>
      </c>
      <c r="L27" s="263">
        <v>442</v>
      </c>
      <c r="M27" s="263">
        <v>1742</v>
      </c>
      <c r="N27" s="262">
        <f t="shared" si="3"/>
        <v>23362</v>
      </c>
      <c r="O27" s="263">
        <f t="shared" si="3"/>
        <v>16999</v>
      </c>
      <c r="P27" s="263">
        <f>SUM(N27:O27)</f>
        <v>40361</v>
      </c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s="93" customFormat="1" ht="12.75">
      <c r="A28" s="91" t="s">
        <v>44</v>
      </c>
      <c r="B28" s="254"/>
      <c r="C28" s="255"/>
      <c r="D28" s="256"/>
      <c r="E28" s="254"/>
      <c r="F28" s="255"/>
      <c r="G28" s="256"/>
      <c r="H28" s="254"/>
      <c r="I28" s="255"/>
      <c r="J28" s="256"/>
      <c r="K28" s="254"/>
      <c r="L28" s="255"/>
      <c r="M28" s="256"/>
      <c r="N28" s="257"/>
      <c r="O28" s="256"/>
      <c r="P28" s="255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</row>
    <row r="29" spans="1:40" s="93" customFormat="1" ht="12.75">
      <c r="A29" s="110" t="s">
        <v>49</v>
      </c>
      <c r="B29" s="254">
        <v>130</v>
      </c>
      <c r="C29" s="255">
        <v>172</v>
      </c>
      <c r="D29" s="256">
        <v>302</v>
      </c>
      <c r="E29" s="254">
        <v>197</v>
      </c>
      <c r="F29" s="255">
        <v>407</v>
      </c>
      <c r="G29" s="256">
        <v>604</v>
      </c>
      <c r="H29" s="254">
        <v>47</v>
      </c>
      <c r="I29" s="255">
        <v>123</v>
      </c>
      <c r="J29" s="256">
        <v>170</v>
      </c>
      <c r="K29" s="254">
        <v>75</v>
      </c>
      <c r="L29" s="255">
        <v>111</v>
      </c>
      <c r="M29" s="256">
        <v>186</v>
      </c>
      <c r="N29" s="257">
        <f aca="true" t="shared" si="4" ref="N29:O31">SUM(K29,H29,E29,B29)</f>
        <v>449</v>
      </c>
      <c r="O29" s="256">
        <f t="shared" si="4"/>
        <v>813</v>
      </c>
      <c r="P29" s="255">
        <f>SUM(N29:O29)</f>
        <v>1262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40" ht="12.75">
      <c r="A30" s="110" t="s">
        <v>36</v>
      </c>
      <c r="B30" s="254">
        <v>134</v>
      </c>
      <c r="C30" s="255">
        <v>215</v>
      </c>
      <c r="D30" s="256">
        <v>349</v>
      </c>
      <c r="E30" s="254">
        <v>221</v>
      </c>
      <c r="F30" s="255">
        <v>440</v>
      </c>
      <c r="G30" s="256">
        <v>661</v>
      </c>
      <c r="H30" s="254">
        <v>63</v>
      </c>
      <c r="I30" s="255">
        <v>140</v>
      </c>
      <c r="J30" s="256">
        <v>203</v>
      </c>
      <c r="K30" s="254">
        <v>83</v>
      </c>
      <c r="L30" s="255">
        <v>141</v>
      </c>
      <c r="M30" s="256">
        <v>224</v>
      </c>
      <c r="N30" s="257">
        <f t="shared" si="4"/>
        <v>501</v>
      </c>
      <c r="O30" s="256">
        <f t="shared" si="4"/>
        <v>936</v>
      </c>
      <c r="P30" s="255">
        <f>SUM(N30:O30)</f>
        <v>1437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</row>
    <row r="31" spans="1:40" s="35" customFormat="1" ht="12.75">
      <c r="A31" s="35" t="s">
        <v>27</v>
      </c>
      <c r="B31" s="262">
        <v>264</v>
      </c>
      <c r="C31" s="263">
        <v>387</v>
      </c>
      <c r="D31" s="263">
        <v>651</v>
      </c>
      <c r="E31" s="262">
        <v>418</v>
      </c>
      <c r="F31" s="263">
        <v>847</v>
      </c>
      <c r="G31" s="263">
        <v>1265</v>
      </c>
      <c r="H31" s="262">
        <v>110</v>
      </c>
      <c r="I31" s="263">
        <v>263</v>
      </c>
      <c r="J31" s="263">
        <v>373</v>
      </c>
      <c r="K31" s="262">
        <v>158</v>
      </c>
      <c r="L31" s="263">
        <v>252</v>
      </c>
      <c r="M31" s="263">
        <v>410</v>
      </c>
      <c r="N31" s="262">
        <f t="shared" si="4"/>
        <v>950</v>
      </c>
      <c r="O31" s="263">
        <f t="shared" si="4"/>
        <v>1749</v>
      </c>
      <c r="P31" s="263">
        <f>SUM(N31:O31)</f>
        <v>2699</v>
      </c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</row>
    <row r="32" spans="1:40" s="93" customFormat="1" ht="12.75">
      <c r="A32" s="91" t="s">
        <v>43</v>
      </c>
      <c r="B32" s="254"/>
      <c r="C32" s="255"/>
      <c r="D32" s="256"/>
      <c r="E32" s="254"/>
      <c r="F32" s="255"/>
      <c r="G32" s="256"/>
      <c r="H32" s="254"/>
      <c r="I32" s="255"/>
      <c r="J32" s="256"/>
      <c r="K32" s="254"/>
      <c r="L32" s="255"/>
      <c r="M32" s="256"/>
      <c r="N32" s="257"/>
      <c r="O32" s="256"/>
      <c r="P32" s="255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</row>
    <row r="33" spans="1:40" s="93" customFormat="1" ht="12.75">
      <c r="A33" s="110" t="s">
        <v>49</v>
      </c>
      <c r="B33" s="254">
        <v>2004</v>
      </c>
      <c r="C33" s="255">
        <v>1626</v>
      </c>
      <c r="D33" s="256">
        <v>3630</v>
      </c>
      <c r="E33" s="254">
        <v>5041</v>
      </c>
      <c r="F33" s="255">
        <v>3929</v>
      </c>
      <c r="G33" s="256">
        <v>8970</v>
      </c>
      <c r="H33" s="254">
        <v>661</v>
      </c>
      <c r="I33" s="255">
        <v>324</v>
      </c>
      <c r="J33" s="256">
        <v>985</v>
      </c>
      <c r="K33" s="254">
        <v>691</v>
      </c>
      <c r="L33" s="255">
        <v>365</v>
      </c>
      <c r="M33" s="256">
        <v>1056</v>
      </c>
      <c r="N33" s="257">
        <f aca="true" t="shared" si="5" ref="N33:O36">SUM(K33,H33,E33,B33)</f>
        <v>8397</v>
      </c>
      <c r="O33" s="256">
        <f t="shared" si="5"/>
        <v>6244</v>
      </c>
      <c r="P33" s="255">
        <f>SUM(N33:O33)</f>
        <v>14641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s="93" customFormat="1" ht="12.75">
      <c r="A34" s="110" t="s">
        <v>36</v>
      </c>
      <c r="B34" s="254">
        <v>1978</v>
      </c>
      <c r="C34" s="255">
        <v>1643</v>
      </c>
      <c r="D34" s="256">
        <v>3621</v>
      </c>
      <c r="E34" s="254">
        <v>5052</v>
      </c>
      <c r="F34" s="255">
        <v>4205</v>
      </c>
      <c r="G34" s="256">
        <v>9257</v>
      </c>
      <c r="H34" s="254">
        <v>664</v>
      </c>
      <c r="I34" s="255">
        <v>295</v>
      </c>
      <c r="J34" s="256">
        <v>959</v>
      </c>
      <c r="K34" s="254">
        <v>669</v>
      </c>
      <c r="L34" s="255">
        <v>364</v>
      </c>
      <c r="M34" s="256">
        <v>1033</v>
      </c>
      <c r="N34" s="257">
        <f t="shared" si="5"/>
        <v>8363</v>
      </c>
      <c r="O34" s="256">
        <f t="shared" si="5"/>
        <v>6507</v>
      </c>
      <c r="P34" s="255">
        <f>SUM(N34:O34)</f>
        <v>14870</v>
      </c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s="101" customFormat="1" ht="12.75">
      <c r="A35" s="35" t="s">
        <v>27</v>
      </c>
      <c r="B35" s="262">
        <v>3982</v>
      </c>
      <c r="C35" s="263">
        <v>3269</v>
      </c>
      <c r="D35" s="263">
        <v>7251</v>
      </c>
      <c r="E35" s="262">
        <v>10093</v>
      </c>
      <c r="F35" s="263">
        <v>8134</v>
      </c>
      <c r="G35" s="263">
        <v>18227</v>
      </c>
      <c r="H35" s="262">
        <v>1325</v>
      </c>
      <c r="I35" s="263">
        <v>619</v>
      </c>
      <c r="J35" s="263">
        <v>1944</v>
      </c>
      <c r="K35" s="262">
        <v>1360</v>
      </c>
      <c r="L35" s="263">
        <v>729</v>
      </c>
      <c r="M35" s="263">
        <v>2089</v>
      </c>
      <c r="N35" s="262">
        <f t="shared" si="5"/>
        <v>16760</v>
      </c>
      <c r="O35" s="263">
        <f t="shared" si="5"/>
        <v>12751</v>
      </c>
      <c r="P35" s="263">
        <f>SUM(N35:O35)</f>
        <v>29511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s="35" customFormat="1" ht="21" customHeight="1">
      <c r="A36" s="35" t="s">
        <v>38</v>
      </c>
      <c r="B36" s="276">
        <f aca="true" t="shared" si="6" ref="B36:M36">SUM(B35,B31,B27,B23)</f>
        <v>12914</v>
      </c>
      <c r="C36" s="277">
        <f t="shared" si="6"/>
        <v>12247</v>
      </c>
      <c r="D36" s="277">
        <f t="shared" si="6"/>
        <v>25161</v>
      </c>
      <c r="E36" s="276">
        <f t="shared" si="6"/>
        <v>49647</v>
      </c>
      <c r="F36" s="277">
        <f t="shared" si="6"/>
        <v>50337</v>
      </c>
      <c r="G36" s="277">
        <f t="shared" si="6"/>
        <v>99984</v>
      </c>
      <c r="H36" s="276">
        <f t="shared" si="6"/>
        <v>2854</v>
      </c>
      <c r="I36" s="277">
        <f t="shared" si="6"/>
        <v>1485</v>
      </c>
      <c r="J36" s="277">
        <f t="shared" si="6"/>
        <v>4339</v>
      </c>
      <c r="K36" s="276">
        <f t="shared" si="6"/>
        <v>3465</v>
      </c>
      <c r="L36" s="277">
        <f t="shared" si="6"/>
        <v>2239</v>
      </c>
      <c r="M36" s="277">
        <f t="shared" si="6"/>
        <v>5704</v>
      </c>
      <c r="N36" s="276">
        <f t="shared" si="5"/>
        <v>68880</v>
      </c>
      <c r="O36" s="277">
        <f t="shared" si="5"/>
        <v>66308</v>
      </c>
      <c r="P36" s="277">
        <f>SUM(N36:O36)</f>
        <v>135188</v>
      </c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</row>
    <row r="37" spans="1:40" s="93" customFormat="1" ht="12.75">
      <c r="A37" s="35"/>
      <c r="B37" s="254"/>
      <c r="C37" s="255"/>
      <c r="D37" s="256"/>
      <c r="E37" s="254"/>
      <c r="F37" s="255"/>
      <c r="G37" s="256"/>
      <c r="H37" s="254"/>
      <c r="I37" s="255"/>
      <c r="J37" s="256"/>
      <c r="K37" s="254"/>
      <c r="L37" s="255"/>
      <c r="M37" s="256"/>
      <c r="N37" s="257"/>
      <c r="O37" s="256"/>
      <c r="P37" s="255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</row>
    <row r="38" spans="1:40" s="93" customFormat="1" ht="12.75">
      <c r="A38" s="91" t="s">
        <v>39</v>
      </c>
      <c r="B38" s="254"/>
      <c r="C38" s="255"/>
      <c r="D38" s="256"/>
      <c r="E38" s="254"/>
      <c r="F38" s="255"/>
      <c r="G38" s="256"/>
      <c r="H38" s="254"/>
      <c r="I38" s="255"/>
      <c r="J38" s="256"/>
      <c r="K38" s="254"/>
      <c r="L38" s="255"/>
      <c r="M38" s="256"/>
      <c r="N38" s="257"/>
      <c r="O38" s="256"/>
      <c r="P38" s="255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s="93" customFormat="1" ht="12.75">
      <c r="A39" s="91" t="s">
        <v>41</v>
      </c>
      <c r="B39" s="254"/>
      <c r="C39" s="255"/>
      <c r="D39" s="256"/>
      <c r="E39" s="254"/>
      <c r="F39" s="255"/>
      <c r="G39" s="256"/>
      <c r="H39" s="254"/>
      <c r="I39" s="255"/>
      <c r="J39" s="256"/>
      <c r="K39" s="254"/>
      <c r="L39" s="255"/>
      <c r="M39" s="256"/>
      <c r="N39" s="257"/>
      <c r="O39" s="256"/>
      <c r="P39" s="255"/>
      <c r="Q39" s="104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</row>
    <row r="40" spans="1:40" s="93" customFormat="1" ht="12.75">
      <c r="A40" s="110" t="s">
        <v>49</v>
      </c>
      <c r="B40" s="254">
        <v>2143</v>
      </c>
      <c r="C40" s="255">
        <v>2616</v>
      </c>
      <c r="D40" s="256">
        <v>4759</v>
      </c>
      <c r="E40" s="254">
        <v>9200</v>
      </c>
      <c r="F40" s="255">
        <v>11999</v>
      </c>
      <c r="G40" s="256">
        <v>21199</v>
      </c>
      <c r="H40" s="254">
        <v>35</v>
      </c>
      <c r="I40" s="255">
        <v>67</v>
      </c>
      <c r="J40" s="256">
        <v>102</v>
      </c>
      <c r="K40" s="254">
        <v>218</v>
      </c>
      <c r="L40" s="255">
        <v>326</v>
      </c>
      <c r="M40" s="256">
        <v>544</v>
      </c>
      <c r="N40" s="257">
        <f aca="true" t="shared" si="7" ref="N40:O43">SUM(K40,H40,E40,B40)</f>
        <v>11596</v>
      </c>
      <c r="O40" s="256">
        <f t="shared" si="7"/>
        <v>15008</v>
      </c>
      <c r="P40" s="255">
        <f>SUM(N40:O40)</f>
        <v>26604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</row>
    <row r="41" spans="1:40" s="93" customFormat="1" ht="12.75">
      <c r="A41" s="110" t="s">
        <v>36</v>
      </c>
      <c r="B41" s="254">
        <v>1880</v>
      </c>
      <c r="C41" s="255">
        <v>2324</v>
      </c>
      <c r="D41" s="256">
        <v>4204</v>
      </c>
      <c r="E41" s="254">
        <v>8745</v>
      </c>
      <c r="F41" s="255">
        <v>11509</v>
      </c>
      <c r="G41" s="256">
        <v>20254</v>
      </c>
      <c r="H41" s="254">
        <v>61</v>
      </c>
      <c r="I41" s="255">
        <v>72</v>
      </c>
      <c r="J41" s="256">
        <v>133</v>
      </c>
      <c r="K41" s="254">
        <v>203</v>
      </c>
      <c r="L41" s="255">
        <v>293</v>
      </c>
      <c r="M41" s="256">
        <v>496</v>
      </c>
      <c r="N41" s="257">
        <f t="shared" si="7"/>
        <v>10889</v>
      </c>
      <c r="O41" s="256">
        <f t="shared" si="7"/>
        <v>14198</v>
      </c>
      <c r="P41" s="255">
        <f>SUM(N41:O41)</f>
        <v>25087</v>
      </c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</row>
    <row r="42" spans="1:40" ht="12.75">
      <c r="A42" s="110" t="s">
        <v>50</v>
      </c>
      <c r="B42" s="254">
        <v>24</v>
      </c>
      <c r="C42" s="255">
        <v>25</v>
      </c>
      <c r="D42" s="256">
        <v>49</v>
      </c>
      <c r="E42" s="254">
        <v>29</v>
      </c>
      <c r="F42" s="255">
        <v>29</v>
      </c>
      <c r="G42" s="256">
        <v>58</v>
      </c>
      <c r="H42" s="254">
        <v>0</v>
      </c>
      <c r="I42" s="255">
        <v>0</v>
      </c>
      <c r="J42" s="256">
        <v>0</v>
      </c>
      <c r="K42" s="254">
        <v>0</v>
      </c>
      <c r="L42" s="255">
        <v>0</v>
      </c>
      <c r="M42" s="256">
        <v>0</v>
      </c>
      <c r="N42" s="257">
        <f t="shared" si="7"/>
        <v>53</v>
      </c>
      <c r="O42" s="256">
        <f t="shared" si="7"/>
        <v>54</v>
      </c>
      <c r="P42" s="255">
        <f>SUM(N42:O42)</f>
        <v>107</v>
      </c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</row>
    <row r="43" spans="1:40" s="35" customFormat="1" ht="12.75">
      <c r="A43" s="35" t="s">
        <v>27</v>
      </c>
      <c r="B43" s="262">
        <v>4047</v>
      </c>
      <c r="C43" s="263">
        <v>4965</v>
      </c>
      <c r="D43" s="263">
        <v>9012</v>
      </c>
      <c r="E43" s="262">
        <v>17974</v>
      </c>
      <c r="F43" s="263">
        <v>23537</v>
      </c>
      <c r="G43" s="263">
        <v>41511</v>
      </c>
      <c r="H43" s="262">
        <v>96</v>
      </c>
      <c r="I43" s="263">
        <v>139</v>
      </c>
      <c r="J43" s="263">
        <v>235</v>
      </c>
      <c r="K43" s="262">
        <v>421</v>
      </c>
      <c r="L43" s="263">
        <v>619</v>
      </c>
      <c r="M43" s="263">
        <v>1040</v>
      </c>
      <c r="N43" s="262">
        <f t="shared" si="7"/>
        <v>22538</v>
      </c>
      <c r="O43" s="263">
        <f t="shared" si="7"/>
        <v>29260</v>
      </c>
      <c r="P43" s="263">
        <f>SUM(N43:O43)</f>
        <v>51798</v>
      </c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</row>
    <row r="44" spans="1:40" s="93" customFormat="1" ht="12.75">
      <c r="A44" s="91" t="s">
        <v>42</v>
      </c>
      <c r="B44" s="254"/>
      <c r="C44" s="255"/>
      <c r="D44" s="256"/>
      <c r="E44" s="254"/>
      <c r="F44" s="255"/>
      <c r="G44" s="256"/>
      <c r="H44" s="254"/>
      <c r="I44" s="255"/>
      <c r="J44" s="256"/>
      <c r="K44" s="254"/>
      <c r="L44" s="255"/>
      <c r="M44" s="256"/>
      <c r="N44" s="257"/>
      <c r="O44" s="256"/>
      <c r="P44" s="255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1:40" s="93" customFormat="1" ht="12.75">
      <c r="A45" s="110" t="s">
        <v>49</v>
      </c>
      <c r="B45" s="254">
        <v>2138</v>
      </c>
      <c r="C45" s="255">
        <v>1476</v>
      </c>
      <c r="D45" s="256">
        <v>3614</v>
      </c>
      <c r="E45" s="254">
        <v>9990</v>
      </c>
      <c r="F45" s="255">
        <v>8207</v>
      </c>
      <c r="G45" s="256">
        <v>18197</v>
      </c>
      <c r="H45" s="254">
        <v>721</v>
      </c>
      <c r="I45" s="255">
        <v>299</v>
      </c>
      <c r="J45" s="256">
        <v>1020</v>
      </c>
      <c r="K45" s="254">
        <v>747</v>
      </c>
      <c r="L45" s="255">
        <v>299</v>
      </c>
      <c r="M45" s="256">
        <v>1046</v>
      </c>
      <c r="N45" s="257">
        <f aca="true" t="shared" si="8" ref="N45:O48">SUM(K45,H45,E45,B45)</f>
        <v>13596</v>
      </c>
      <c r="O45" s="256">
        <f t="shared" si="8"/>
        <v>10281</v>
      </c>
      <c r="P45" s="255">
        <f>SUM(N45:O45)</f>
        <v>23877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1:40" s="93" customFormat="1" ht="12.75">
      <c r="A46" s="110" t="s">
        <v>36</v>
      </c>
      <c r="B46" s="254">
        <v>1741</v>
      </c>
      <c r="C46" s="255">
        <v>1322</v>
      </c>
      <c r="D46" s="256">
        <v>3063</v>
      </c>
      <c r="E46" s="254">
        <v>8780</v>
      </c>
      <c r="F46" s="255">
        <v>7475</v>
      </c>
      <c r="G46" s="256">
        <v>16255</v>
      </c>
      <c r="H46" s="254">
        <v>623</v>
      </c>
      <c r="I46" s="255">
        <v>253</v>
      </c>
      <c r="J46" s="256">
        <v>876</v>
      </c>
      <c r="K46" s="254">
        <v>600</v>
      </c>
      <c r="L46" s="255">
        <v>266</v>
      </c>
      <c r="M46" s="256">
        <v>866</v>
      </c>
      <c r="N46" s="257">
        <f t="shared" si="8"/>
        <v>11744</v>
      </c>
      <c r="O46" s="256">
        <f t="shared" si="8"/>
        <v>9316</v>
      </c>
      <c r="P46" s="255">
        <f>SUM(N46:O46)</f>
        <v>21060</v>
      </c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1:40" ht="12.75">
      <c r="A47" s="110" t="s">
        <v>116</v>
      </c>
      <c r="B47" s="254">
        <v>419</v>
      </c>
      <c r="C47" s="255">
        <v>282</v>
      </c>
      <c r="D47" s="256">
        <v>701</v>
      </c>
      <c r="E47" s="254">
        <v>1341</v>
      </c>
      <c r="F47" s="255">
        <v>656</v>
      </c>
      <c r="G47" s="256">
        <v>1997</v>
      </c>
      <c r="H47" s="254">
        <v>146</v>
      </c>
      <c r="I47" s="255">
        <v>83</v>
      </c>
      <c r="J47" s="256">
        <v>229</v>
      </c>
      <c r="K47" s="254">
        <v>68</v>
      </c>
      <c r="L47" s="255">
        <v>16</v>
      </c>
      <c r="M47" s="256">
        <v>84</v>
      </c>
      <c r="N47" s="257">
        <f t="shared" si="8"/>
        <v>1974</v>
      </c>
      <c r="O47" s="256">
        <f t="shared" si="8"/>
        <v>1037</v>
      </c>
      <c r="P47" s="255">
        <f>SUM(N47:O47)</f>
        <v>3011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</row>
    <row r="48" spans="1:40" s="35" customFormat="1" ht="12.75">
      <c r="A48" s="35" t="s">
        <v>27</v>
      </c>
      <c r="B48" s="262">
        <v>4298</v>
      </c>
      <c r="C48" s="263">
        <v>3080</v>
      </c>
      <c r="D48" s="263">
        <v>7378</v>
      </c>
      <c r="E48" s="262">
        <v>20111</v>
      </c>
      <c r="F48" s="263">
        <v>16338</v>
      </c>
      <c r="G48" s="263">
        <v>36449</v>
      </c>
      <c r="H48" s="262">
        <v>1490</v>
      </c>
      <c r="I48" s="263">
        <v>635</v>
      </c>
      <c r="J48" s="263">
        <v>2125</v>
      </c>
      <c r="K48" s="262">
        <v>1415</v>
      </c>
      <c r="L48" s="263">
        <v>581</v>
      </c>
      <c r="M48" s="263">
        <v>1996</v>
      </c>
      <c r="N48" s="262">
        <f t="shared" si="8"/>
        <v>27314</v>
      </c>
      <c r="O48" s="263">
        <f t="shared" si="8"/>
        <v>20634</v>
      </c>
      <c r="P48" s="263">
        <f>SUM(N48:O48)</f>
        <v>47948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</row>
    <row r="49" spans="1:40" s="93" customFormat="1" ht="12.75">
      <c r="A49" s="91" t="s">
        <v>44</v>
      </c>
      <c r="B49" s="254"/>
      <c r="C49" s="255"/>
      <c r="D49" s="256"/>
      <c r="E49" s="254"/>
      <c r="F49" s="255"/>
      <c r="G49" s="256"/>
      <c r="H49" s="254"/>
      <c r="I49" s="255"/>
      <c r="J49" s="256"/>
      <c r="K49" s="254"/>
      <c r="L49" s="255"/>
      <c r="M49" s="256"/>
      <c r="N49" s="257"/>
      <c r="O49" s="256"/>
      <c r="P49" s="255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s="93" customFormat="1" ht="12.75">
      <c r="A50" s="110" t="s">
        <v>49</v>
      </c>
      <c r="B50" s="254">
        <v>161</v>
      </c>
      <c r="C50" s="255">
        <v>220</v>
      </c>
      <c r="D50" s="256">
        <v>381</v>
      </c>
      <c r="E50" s="254">
        <v>270</v>
      </c>
      <c r="F50" s="255">
        <v>540</v>
      </c>
      <c r="G50" s="256">
        <v>810</v>
      </c>
      <c r="H50" s="254">
        <v>79</v>
      </c>
      <c r="I50" s="255">
        <v>146</v>
      </c>
      <c r="J50" s="256">
        <v>225</v>
      </c>
      <c r="K50" s="254">
        <v>94</v>
      </c>
      <c r="L50" s="255">
        <v>164</v>
      </c>
      <c r="M50" s="256">
        <v>258</v>
      </c>
      <c r="N50" s="257">
        <f aca="true" t="shared" si="9" ref="N50:O54">SUM(K50,H50,E50,B50)</f>
        <v>604</v>
      </c>
      <c r="O50" s="256">
        <f t="shared" si="9"/>
        <v>1070</v>
      </c>
      <c r="P50" s="255">
        <f>SUM(N50:O50)</f>
        <v>1674</v>
      </c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1:40" s="93" customFormat="1" ht="12.75">
      <c r="A51" s="110" t="s">
        <v>36</v>
      </c>
      <c r="B51" s="254">
        <v>112</v>
      </c>
      <c r="C51" s="255">
        <v>167</v>
      </c>
      <c r="D51" s="256">
        <v>279</v>
      </c>
      <c r="E51" s="254">
        <v>250</v>
      </c>
      <c r="F51" s="255">
        <v>510</v>
      </c>
      <c r="G51" s="256">
        <v>760</v>
      </c>
      <c r="H51" s="254">
        <v>61</v>
      </c>
      <c r="I51" s="255">
        <v>136</v>
      </c>
      <c r="J51" s="256">
        <v>197</v>
      </c>
      <c r="K51" s="254">
        <v>68</v>
      </c>
      <c r="L51" s="255">
        <v>156</v>
      </c>
      <c r="M51" s="256">
        <v>224</v>
      </c>
      <c r="N51" s="257">
        <f t="shared" si="9"/>
        <v>491</v>
      </c>
      <c r="O51" s="256">
        <f t="shared" si="9"/>
        <v>969</v>
      </c>
      <c r="P51" s="255">
        <f>SUM(N51:O51)</f>
        <v>1460</v>
      </c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1:40" s="93" customFormat="1" ht="12.75">
      <c r="A52" s="110" t="s">
        <v>50</v>
      </c>
      <c r="B52" s="254">
        <v>37</v>
      </c>
      <c r="C52" s="255">
        <v>52</v>
      </c>
      <c r="D52" s="256">
        <v>89</v>
      </c>
      <c r="E52" s="254">
        <v>2</v>
      </c>
      <c r="F52" s="255">
        <v>2</v>
      </c>
      <c r="G52" s="256">
        <v>4</v>
      </c>
      <c r="H52" s="254">
        <v>0</v>
      </c>
      <c r="I52" s="255">
        <v>0</v>
      </c>
      <c r="J52" s="256">
        <v>0</v>
      </c>
      <c r="K52" s="254">
        <v>12</v>
      </c>
      <c r="L52" s="255">
        <v>22</v>
      </c>
      <c r="M52" s="256">
        <v>34</v>
      </c>
      <c r="N52" s="257">
        <f t="shared" si="9"/>
        <v>51</v>
      </c>
      <c r="O52" s="256">
        <f t="shared" si="9"/>
        <v>76</v>
      </c>
      <c r="P52" s="256">
        <f>SUM(N52:O52)</f>
        <v>127</v>
      </c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1:40" ht="12.75">
      <c r="A53" s="110" t="s">
        <v>116</v>
      </c>
      <c r="B53" s="254">
        <v>0</v>
      </c>
      <c r="C53" s="266">
        <v>0</v>
      </c>
      <c r="D53" s="256">
        <v>0</v>
      </c>
      <c r="E53" s="254">
        <v>20</v>
      </c>
      <c r="F53" s="266">
        <v>15</v>
      </c>
      <c r="G53" s="256">
        <v>35</v>
      </c>
      <c r="H53" s="254">
        <v>3</v>
      </c>
      <c r="I53" s="266">
        <v>8</v>
      </c>
      <c r="J53" s="256">
        <v>11</v>
      </c>
      <c r="K53" s="254">
        <v>0</v>
      </c>
      <c r="L53" s="266">
        <v>0</v>
      </c>
      <c r="M53" s="256">
        <v>0</v>
      </c>
      <c r="N53" s="257">
        <f t="shared" si="9"/>
        <v>23</v>
      </c>
      <c r="O53" s="256">
        <f t="shared" si="9"/>
        <v>23</v>
      </c>
      <c r="P53" s="256">
        <f>SUM(N53:O53)</f>
        <v>46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1:40" s="35" customFormat="1" ht="12.75">
      <c r="A54" s="35" t="s">
        <v>27</v>
      </c>
      <c r="B54" s="262">
        <f>SUM(B50:B53)</f>
        <v>310</v>
      </c>
      <c r="C54" s="263">
        <f aca="true" t="shared" si="10" ref="C54:M54">SUM(C50:C53)</f>
        <v>439</v>
      </c>
      <c r="D54" s="263">
        <f t="shared" si="10"/>
        <v>749</v>
      </c>
      <c r="E54" s="262">
        <f t="shared" si="10"/>
        <v>542</v>
      </c>
      <c r="F54" s="263">
        <f t="shared" si="10"/>
        <v>1067</v>
      </c>
      <c r="G54" s="263">
        <f t="shared" si="10"/>
        <v>1609</v>
      </c>
      <c r="H54" s="262">
        <f t="shared" si="10"/>
        <v>143</v>
      </c>
      <c r="I54" s="263">
        <f t="shared" si="10"/>
        <v>290</v>
      </c>
      <c r="J54" s="263">
        <f t="shared" si="10"/>
        <v>433</v>
      </c>
      <c r="K54" s="262">
        <f t="shared" si="10"/>
        <v>174</v>
      </c>
      <c r="L54" s="263">
        <f t="shared" si="10"/>
        <v>342</v>
      </c>
      <c r="M54" s="263">
        <f t="shared" si="10"/>
        <v>516</v>
      </c>
      <c r="N54" s="262">
        <f t="shared" si="9"/>
        <v>1169</v>
      </c>
      <c r="O54" s="263">
        <f t="shared" si="9"/>
        <v>2138</v>
      </c>
      <c r="P54" s="263">
        <f>SUM(N54:O54)</f>
        <v>3307</v>
      </c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</row>
    <row r="55" spans="1:40" s="93" customFormat="1" ht="12.75">
      <c r="A55" s="91" t="s">
        <v>43</v>
      </c>
      <c r="B55" s="254"/>
      <c r="C55" s="255"/>
      <c r="D55" s="256"/>
      <c r="E55" s="254"/>
      <c r="F55" s="255"/>
      <c r="G55" s="256"/>
      <c r="H55" s="254"/>
      <c r="I55" s="255"/>
      <c r="J55" s="256"/>
      <c r="K55" s="254"/>
      <c r="L55" s="255"/>
      <c r="M55" s="256"/>
      <c r="N55" s="257"/>
      <c r="O55" s="256"/>
      <c r="P55" s="255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s="93" customFormat="1" ht="12.75">
      <c r="A56" s="110" t="s">
        <v>49</v>
      </c>
      <c r="B56" s="254">
        <v>1983</v>
      </c>
      <c r="C56" s="255">
        <v>1823</v>
      </c>
      <c r="D56" s="256">
        <v>3806</v>
      </c>
      <c r="E56" s="254">
        <v>5330</v>
      </c>
      <c r="F56" s="255">
        <v>4621</v>
      </c>
      <c r="G56" s="256">
        <v>9951</v>
      </c>
      <c r="H56" s="254">
        <v>649</v>
      </c>
      <c r="I56" s="255">
        <v>333</v>
      </c>
      <c r="J56" s="256">
        <v>982</v>
      </c>
      <c r="K56" s="254">
        <v>718</v>
      </c>
      <c r="L56" s="255">
        <v>436</v>
      </c>
      <c r="M56" s="256">
        <v>1154</v>
      </c>
      <c r="N56" s="257">
        <f aca="true" t="shared" si="11" ref="N56:O59">SUM(K56,H56,E56,B56)</f>
        <v>8680</v>
      </c>
      <c r="O56" s="256">
        <f t="shared" si="11"/>
        <v>7213</v>
      </c>
      <c r="P56" s="255">
        <f>SUM(N56:O56)</f>
        <v>15893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1:40" s="93" customFormat="1" ht="12.75">
      <c r="A57" s="110" t="s">
        <v>36</v>
      </c>
      <c r="B57" s="254">
        <v>1745</v>
      </c>
      <c r="C57" s="255">
        <v>1609</v>
      </c>
      <c r="D57" s="256">
        <v>3354</v>
      </c>
      <c r="E57" s="254">
        <v>4910</v>
      </c>
      <c r="F57" s="255">
        <v>4420</v>
      </c>
      <c r="G57" s="256">
        <v>9330</v>
      </c>
      <c r="H57" s="254">
        <v>624</v>
      </c>
      <c r="I57" s="255">
        <v>262</v>
      </c>
      <c r="J57" s="256">
        <v>886</v>
      </c>
      <c r="K57" s="254">
        <v>678</v>
      </c>
      <c r="L57" s="255">
        <v>360</v>
      </c>
      <c r="M57" s="256">
        <v>1038</v>
      </c>
      <c r="N57" s="257">
        <f t="shared" si="11"/>
        <v>7957</v>
      </c>
      <c r="O57" s="256">
        <f t="shared" si="11"/>
        <v>6651</v>
      </c>
      <c r="P57" s="255">
        <f>SUM(N57:O57)</f>
        <v>14608</v>
      </c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1:40" ht="12.75">
      <c r="A58" s="110" t="s">
        <v>50</v>
      </c>
      <c r="B58" s="254">
        <v>1627</v>
      </c>
      <c r="C58" s="266">
        <v>1548</v>
      </c>
      <c r="D58" s="256">
        <v>3175</v>
      </c>
      <c r="E58" s="254">
        <v>3964</v>
      </c>
      <c r="F58" s="266">
        <v>4023</v>
      </c>
      <c r="G58" s="256">
        <v>7987</v>
      </c>
      <c r="H58" s="254">
        <v>509</v>
      </c>
      <c r="I58" s="266">
        <v>225</v>
      </c>
      <c r="J58" s="256">
        <v>734</v>
      </c>
      <c r="K58" s="254">
        <v>513</v>
      </c>
      <c r="L58" s="266">
        <v>303</v>
      </c>
      <c r="M58" s="256">
        <v>816</v>
      </c>
      <c r="N58" s="257">
        <f t="shared" si="11"/>
        <v>6613</v>
      </c>
      <c r="O58" s="272">
        <f t="shared" si="11"/>
        <v>6099</v>
      </c>
      <c r="P58" s="255">
        <f>SUM(N58:O58)</f>
        <v>12712</v>
      </c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1:40" s="101" customFormat="1" ht="12.75">
      <c r="A59" s="35" t="s">
        <v>27</v>
      </c>
      <c r="B59" s="262">
        <v>5355</v>
      </c>
      <c r="C59" s="263">
        <v>4980</v>
      </c>
      <c r="D59" s="263">
        <v>10335</v>
      </c>
      <c r="E59" s="262">
        <v>14204</v>
      </c>
      <c r="F59" s="263">
        <v>13064</v>
      </c>
      <c r="G59" s="263">
        <v>27268</v>
      </c>
      <c r="H59" s="262">
        <v>1782</v>
      </c>
      <c r="I59" s="263">
        <v>820</v>
      </c>
      <c r="J59" s="263">
        <v>2602</v>
      </c>
      <c r="K59" s="262">
        <v>1909</v>
      </c>
      <c r="L59" s="263">
        <v>1099</v>
      </c>
      <c r="M59" s="263">
        <v>3008</v>
      </c>
      <c r="N59" s="262">
        <f t="shared" si="11"/>
        <v>23250</v>
      </c>
      <c r="O59" s="263">
        <f t="shared" si="11"/>
        <v>19963</v>
      </c>
      <c r="P59" s="263">
        <f>SUM(N59:O59)</f>
        <v>43213</v>
      </c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</row>
    <row r="60" spans="1:40" s="91" customFormat="1" ht="17.25" customHeight="1">
      <c r="A60" s="35" t="s">
        <v>40</v>
      </c>
      <c r="B60" s="278">
        <f>SUM(B59,B54,B48,B43)</f>
        <v>14010</v>
      </c>
      <c r="C60" s="274">
        <f aca="true" t="shared" si="12" ref="C60:P60">SUM(C59,C54,C48,C43)</f>
        <v>13464</v>
      </c>
      <c r="D60" s="277">
        <f t="shared" si="12"/>
        <v>27474</v>
      </c>
      <c r="E60" s="278">
        <f t="shared" si="12"/>
        <v>52831</v>
      </c>
      <c r="F60" s="274">
        <f t="shared" si="12"/>
        <v>54006</v>
      </c>
      <c r="G60" s="277">
        <f t="shared" si="12"/>
        <v>106837</v>
      </c>
      <c r="H60" s="278">
        <f t="shared" si="12"/>
        <v>3511</v>
      </c>
      <c r="I60" s="274">
        <f t="shared" si="12"/>
        <v>1884</v>
      </c>
      <c r="J60" s="277">
        <f t="shared" si="12"/>
        <v>5395</v>
      </c>
      <c r="K60" s="278">
        <f t="shared" si="12"/>
        <v>3919</v>
      </c>
      <c r="L60" s="274">
        <f t="shared" si="12"/>
        <v>2641</v>
      </c>
      <c r="M60" s="277">
        <f t="shared" si="12"/>
        <v>6560</v>
      </c>
      <c r="N60" s="278">
        <f t="shared" si="12"/>
        <v>74271</v>
      </c>
      <c r="O60" s="274">
        <f t="shared" si="12"/>
        <v>71995</v>
      </c>
      <c r="P60" s="277">
        <f t="shared" si="12"/>
        <v>146266</v>
      </c>
      <c r="Q60" s="152"/>
      <c r="R60" s="139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</row>
    <row r="61" spans="1:40" s="91" customFormat="1" ht="13.5" customHeight="1">
      <c r="A61" s="143" t="s">
        <v>67</v>
      </c>
      <c r="B61" s="278"/>
      <c r="C61" s="274"/>
      <c r="D61" s="277"/>
      <c r="E61" s="278"/>
      <c r="F61" s="274"/>
      <c r="G61" s="277"/>
      <c r="H61" s="278"/>
      <c r="I61" s="274"/>
      <c r="J61" s="277"/>
      <c r="K61" s="278"/>
      <c r="L61" s="274"/>
      <c r="M61" s="277"/>
      <c r="N61" s="276"/>
      <c r="O61" s="277"/>
      <c r="P61" s="274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</row>
    <row r="62" spans="1:40" s="91" customFormat="1" ht="12.75">
      <c r="A62" s="143" t="s">
        <v>85</v>
      </c>
      <c r="B62" s="278">
        <v>28</v>
      </c>
      <c r="C62" s="274">
        <v>63</v>
      </c>
      <c r="D62" s="277">
        <v>91</v>
      </c>
      <c r="E62" s="278">
        <v>156</v>
      </c>
      <c r="F62" s="274">
        <v>499</v>
      </c>
      <c r="G62" s="277">
        <v>655</v>
      </c>
      <c r="H62" s="278">
        <v>146</v>
      </c>
      <c r="I62" s="274">
        <v>1</v>
      </c>
      <c r="J62" s="277">
        <v>147</v>
      </c>
      <c r="K62" s="278">
        <v>102</v>
      </c>
      <c r="L62" s="274">
        <v>1</v>
      </c>
      <c r="M62" s="277">
        <v>103</v>
      </c>
      <c r="N62" s="276">
        <f>SUM(K62,H62,E62,B62)</f>
        <v>432</v>
      </c>
      <c r="O62" s="277">
        <f>SUM(L62,I62,F62,C62)</f>
        <v>564</v>
      </c>
      <c r="P62" s="274">
        <f>SUM(N62:O62)</f>
        <v>996</v>
      </c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</row>
    <row r="63" spans="1:40" s="91" customFormat="1" ht="18.75" customHeight="1">
      <c r="A63" s="35" t="s">
        <v>30</v>
      </c>
      <c r="B63" s="259">
        <f aca="true" t="shared" si="13" ref="B63:M63">SUM(B62,B60,B36,B17,B10)</f>
        <v>40232</v>
      </c>
      <c r="C63" s="260">
        <f t="shared" si="13"/>
        <v>38237</v>
      </c>
      <c r="D63" s="263">
        <f t="shared" si="13"/>
        <v>78469</v>
      </c>
      <c r="E63" s="259">
        <f t="shared" si="13"/>
        <v>153152</v>
      </c>
      <c r="F63" s="260">
        <f t="shared" si="13"/>
        <v>155492</v>
      </c>
      <c r="G63" s="263">
        <f t="shared" si="13"/>
        <v>308644</v>
      </c>
      <c r="H63" s="259">
        <f t="shared" si="13"/>
        <v>8886</v>
      </c>
      <c r="I63" s="260">
        <f t="shared" si="13"/>
        <v>4331</v>
      </c>
      <c r="J63" s="263">
        <f t="shared" si="13"/>
        <v>13217</v>
      </c>
      <c r="K63" s="259">
        <f t="shared" si="13"/>
        <v>10941</v>
      </c>
      <c r="L63" s="260">
        <f t="shared" si="13"/>
        <v>6957</v>
      </c>
      <c r="M63" s="263">
        <f t="shared" si="13"/>
        <v>17898</v>
      </c>
      <c r="N63" s="259">
        <f>SUM(K63,H63,E63,B63)</f>
        <v>213211</v>
      </c>
      <c r="O63" s="260">
        <f>SUM(L63,I63,F63,C63)</f>
        <v>205017</v>
      </c>
      <c r="P63" s="263">
        <f>SUM(N63:O63)</f>
        <v>418228</v>
      </c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</row>
    <row r="64" spans="2:40" ht="12.75">
      <c r="B64" s="105"/>
      <c r="C64" s="105"/>
      <c r="D64" s="104"/>
      <c r="E64" s="105"/>
      <c r="F64" s="105"/>
      <c r="G64" s="104"/>
      <c r="H64" s="105"/>
      <c r="I64" s="105"/>
      <c r="J64" s="104"/>
      <c r="K64" s="105"/>
      <c r="L64" s="105"/>
      <c r="M64" s="104"/>
      <c r="N64" s="105"/>
      <c r="O64" s="105"/>
      <c r="P64" s="104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</row>
    <row r="65" spans="1:40" ht="12.75">
      <c r="A65" s="121"/>
      <c r="B65" s="105"/>
      <c r="C65" s="105"/>
      <c r="D65" s="104"/>
      <c r="E65" s="105"/>
      <c r="F65" s="105"/>
      <c r="G65" s="104"/>
      <c r="H65" s="105"/>
      <c r="I65" s="105"/>
      <c r="J65" s="104"/>
      <c r="K65" s="105"/>
      <c r="L65" s="105"/>
      <c r="M65" s="104"/>
      <c r="N65" s="105"/>
      <c r="O65" s="105"/>
      <c r="P65" s="104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</row>
  </sheetData>
  <sheetProtection/>
  <mergeCells count="7">
    <mergeCell ref="N5:P5"/>
    <mergeCell ref="A2:P2"/>
    <mergeCell ref="A3:P3"/>
    <mergeCell ref="K5:M5"/>
    <mergeCell ref="H5:J5"/>
    <mergeCell ref="E5:G5"/>
    <mergeCell ref="B5:D5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85" r:id="rId2"/>
  <headerFooter alignWithMargins="0">
    <oddFooter>&amp;R&amp;A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30.7109375" style="4" customWidth="1"/>
    <col min="2" max="7" width="7.7109375" style="0" customWidth="1"/>
    <col min="8" max="8" width="7.7109375" style="4" customWidth="1"/>
    <col min="9" max="16" width="7.7109375" style="0" customWidth="1"/>
    <col min="17" max="17" width="7.7109375" style="4" customWidth="1"/>
    <col min="18" max="19" width="7.7109375" style="0" customWidth="1"/>
    <col min="20" max="20" width="7.7109375" style="4" customWidth="1"/>
    <col min="21" max="25" width="7.7109375" style="0" customWidth="1"/>
    <col min="26" max="26" width="7.00390625" style="0" customWidth="1"/>
    <col min="27" max="27" width="9.28125" style="0" customWidth="1"/>
    <col min="28" max="29" width="7.0039062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204</v>
      </c>
      <c r="B10" s="9">
        <v>18</v>
      </c>
      <c r="C10" s="10">
        <v>15</v>
      </c>
      <c r="D10" s="9">
        <v>16</v>
      </c>
      <c r="E10" s="10">
        <v>18</v>
      </c>
      <c r="F10" s="69">
        <f aca="true" t="shared" si="0" ref="F10:F20">SUM(B10,D10)</f>
        <v>34</v>
      </c>
      <c r="G10" s="70">
        <f aca="true" t="shared" si="1" ref="G10:G20">SUM(C10,E10)</f>
        <v>33</v>
      </c>
      <c r="H10" s="70">
        <f aca="true" t="shared" si="2" ref="H10:H20">SUM(F10:G10)</f>
        <v>67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0">SUM(M10,K10,I10)</f>
        <v>0</v>
      </c>
      <c r="P10" s="70">
        <f aca="true" t="shared" si="4" ref="P10:P20">SUM(N10,L10,J10)</f>
        <v>0</v>
      </c>
      <c r="Q10" s="70">
        <f aca="true" t="shared" si="5" ref="Q10:Q20">SUM(O10:P10)</f>
        <v>0</v>
      </c>
      <c r="R10" s="69">
        <f aca="true" t="shared" si="6" ref="R10:R20">SUM(O10,F10)</f>
        <v>34</v>
      </c>
      <c r="S10" s="70">
        <f aca="true" t="shared" si="7" ref="S10:T20">SUM(P10,G10)</f>
        <v>33</v>
      </c>
      <c r="T10" s="70">
        <f t="shared" si="7"/>
        <v>67</v>
      </c>
    </row>
    <row r="11" spans="1:20" ht="12.75">
      <c r="A11" s="4" t="s">
        <v>205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10</v>
      </c>
      <c r="J11" s="12">
        <v>11</v>
      </c>
      <c r="K11" s="11">
        <v>11</v>
      </c>
      <c r="L11" s="12">
        <v>15</v>
      </c>
      <c r="M11" s="11">
        <v>0</v>
      </c>
      <c r="N11" s="67">
        <v>0</v>
      </c>
      <c r="O11" s="12">
        <f t="shared" si="3"/>
        <v>21</v>
      </c>
      <c r="P11" s="12">
        <f t="shared" si="4"/>
        <v>26</v>
      </c>
      <c r="Q11" s="13">
        <f t="shared" si="5"/>
        <v>47</v>
      </c>
      <c r="R11" s="11">
        <f t="shared" si="6"/>
        <v>21</v>
      </c>
      <c r="S11" s="12">
        <f t="shared" si="7"/>
        <v>26</v>
      </c>
      <c r="T11" s="13">
        <f t="shared" si="7"/>
        <v>47</v>
      </c>
    </row>
    <row r="12" spans="1:20" ht="12.75">
      <c r="A12" s="4" t="s">
        <v>207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2</v>
      </c>
      <c r="J12" s="12">
        <v>3</v>
      </c>
      <c r="K12" s="11">
        <v>2</v>
      </c>
      <c r="L12" s="12">
        <v>6</v>
      </c>
      <c r="M12" s="11">
        <v>0</v>
      </c>
      <c r="N12" s="67">
        <v>0</v>
      </c>
      <c r="O12" s="12">
        <f t="shared" si="3"/>
        <v>4</v>
      </c>
      <c r="P12" s="12">
        <f t="shared" si="4"/>
        <v>9</v>
      </c>
      <c r="Q12" s="13">
        <f t="shared" si="5"/>
        <v>13</v>
      </c>
      <c r="R12" s="11">
        <f t="shared" si="6"/>
        <v>4</v>
      </c>
      <c r="S12" s="12">
        <f t="shared" si="7"/>
        <v>9</v>
      </c>
      <c r="T12" s="13">
        <f t="shared" si="7"/>
        <v>13</v>
      </c>
    </row>
    <row r="13" spans="1:20" ht="12.75">
      <c r="A13" s="4" t="s">
        <v>212</v>
      </c>
      <c r="B13" s="11">
        <v>4</v>
      </c>
      <c r="C13" s="12">
        <v>33</v>
      </c>
      <c r="D13" s="11">
        <v>7</v>
      </c>
      <c r="E13" s="12">
        <v>30</v>
      </c>
      <c r="F13" s="11">
        <f t="shared" si="0"/>
        <v>11</v>
      </c>
      <c r="G13" s="12">
        <f t="shared" si="1"/>
        <v>63</v>
      </c>
      <c r="H13" s="13">
        <f t="shared" si="2"/>
        <v>74</v>
      </c>
      <c r="I13" s="11">
        <v>8</v>
      </c>
      <c r="J13" s="12">
        <v>31</v>
      </c>
      <c r="K13" s="11">
        <v>13</v>
      </c>
      <c r="L13" s="12">
        <v>32</v>
      </c>
      <c r="M13" s="11">
        <v>0</v>
      </c>
      <c r="N13" s="67">
        <v>0</v>
      </c>
      <c r="O13" s="12">
        <f t="shared" si="3"/>
        <v>21</v>
      </c>
      <c r="P13" s="12">
        <f t="shared" si="4"/>
        <v>63</v>
      </c>
      <c r="Q13" s="13">
        <f t="shared" si="5"/>
        <v>84</v>
      </c>
      <c r="R13" s="11">
        <f t="shared" si="6"/>
        <v>32</v>
      </c>
      <c r="S13" s="12">
        <f t="shared" si="7"/>
        <v>126</v>
      </c>
      <c r="T13" s="13">
        <f t="shared" si="7"/>
        <v>158</v>
      </c>
    </row>
    <row r="14" spans="1:20" ht="12.75">
      <c r="A14" s="4" t="s">
        <v>164</v>
      </c>
      <c r="B14" s="11">
        <v>4</v>
      </c>
      <c r="C14" s="12">
        <v>3</v>
      </c>
      <c r="D14" s="11">
        <v>6</v>
      </c>
      <c r="E14" s="12">
        <v>4</v>
      </c>
      <c r="F14" s="11">
        <f t="shared" si="0"/>
        <v>10</v>
      </c>
      <c r="G14" s="12">
        <f t="shared" si="1"/>
        <v>7</v>
      </c>
      <c r="H14" s="13">
        <f t="shared" si="2"/>
        <v>17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67">
        <v>0</v>
      </c>
      <c r="O14" s="12">
        <f t="shared" si="3"/>
        <v>0</v>
      </c>
      <c r="P14" s="12">
        <f t="shared" si="4"/>
        <v>0</v>
      </c>
      <c r="Q14" s="13">
        <f t="shared" si="5"/>
        <v>0</v>
      </c>
      <c r="R14" s="11">
        <f t="shared" si="6"/>
        <v>10</v>
      </c>
      <c r="S14" s="12">
        <f t="shared" si="7"/>
        <v>7</v>
      </c>
      <c r="T14" s="13">
        <f t="shared" si="7"/>
        <v>17</v>
      </c>
    </row>
    <row r="15" spans="1:20" ht="12.75">
      <c r="A15" s="4" t="s">
        <v>213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0</v>
      </c>
      <c r="J15" s="12">
        <v>4</v>
      </c>
      <c r="K15" s="11">
        <v>2</v>
      </c>
      <c r="L15" s="12">
        <v>1</v>
      </c>
      <c r="M15" s="11">
        <v>0</v>
      </c>
      <c r="N15" s="67">
        <v>0</v>
      </c>
      <c r="O15" s="12">
        <f t="shared" si="3"/>
        <v>2</v>
      </c>
      <c r="P15" s="12">
        <f t="shared" si="4"/>
        <v>5</v>
      </c>
      <c r="Q15" s="13">
        <f t="shared" si="5"/>
        <v>7</v>
      </c>
      <c r="R15" s="11">
        <f t="shared" si="6"/>
        <v>2</v>
      </c>
      <c r="S15" s="12">
        <f t="shared" si="7"/>
        <v>5</v>
      </c>
      <c r="T15" s="13">
        <f t="shared" si="7"/>
        <v>7</v>
      </c>
    </row>
    <row r="16" spans="1:20" ht="12.75">
      <c r="A16" s="4" t="s">
        <v>215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0</v>
      </c>
      <c r="J16" s="12">
        <v>1</v>
      </c>
      <c r="K16" s="11">
        <v>2</v>
      </c>
      <c r="L16" s="12">
        <v>1</v>
      </c>
      <c r="M16" s="11">
        <v>0</v>
      </c>
      <c r="N16" s="67">
        <v>0</v>
      </c>
      <c r="O16" s="12">
        <f t="shared" si="3"/>
        <v>2</v>
      </c>
      <c r="P16" s="12">
        <f t="shared" si="4"/>
        <v>2</v>
      </c>
      <c r="Q16" s="13">
        <f t="shared" si="5"/>
        <v>4</v>
      </c>
      <c r="R16" s="11">
        <f t="shared" si="6"/>
        <v>2</v>
      </c>
      <c r="S16" s="12">
        <f t="shared" si="7"/>
        <v>2</v>
      </c>
      <c r="T16" s="13">
        <f t="shared" si="7"/>
        <v>4</v>
      </c>
    </row>
    <row r="17" spans="1:20" ht="12.75">
      <c r="A17" s="4" t="s">
        <v>217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9</v>
      </c>
      <c r="J17" s="12">
        <v>6</v>
      </c>
      <c r="K17" s="11">
        <v>12</v>
      </c>
      <c r="L17" s="12">
        <v>8</v>
      </c>
      <c r="M17" s="11">
        <v>0</v>
      </c>
      <c r="N17" s="67">
        <v>0</v>
      </c>
      <c r="O17" s="12">
        <f t="shared" si="3"/>
        <v>21</v>
      </c>
      <c r="P17" s="12">
        <f t="shared" si="4"/>
        <v>14</v>
      </c>
      <c r="Q17" s="13">
        <f t="shared" si="5"/>
        <v>35</v>
      </c>
      <c r="R17" s="11">
        <f t="shared" si="6"/>
        <v>21</v>
      </c>
      <c r="S17" s="12">
        <f t="shared" si="7"/>
        <v>14</v>
      </c>
      <c r="T17" s="13">
        <f t="shared" si="7"/>
        <v>35</v>
      </c>
    </row>
    <row r="18" spans="1:20" ht="12.75">
      <c r="A18" s="4" t="s">
        <v>219</v>
      </c>
      <c r="B18" s="11">
        <v>14</v>
      </c>
      <c r="C18" s="12">
        <v>3</v>
      </c>
      <c r="D18" s="11">
        <v>4</v>
      </c>
      <c r="E18" s="12">
        <v>4</v>
      </c>
      <c r="F18" s="11">
        <f t="shared" si="0"/>
        <v>18</v>
      </c>
      <c r="G18" s="12">
        <f t="shared" si="1"/>
        <v>7</v>
      </c>
      <c r="H18" s="13">
        <f t="shared" si="2"/>
        <v>25</v>
      </c>
      <c r="I18" s="11">
        <v>2</v>
      </c>
      <c r="J18" s="12">
        <v>3</v>
      </c>
      <c r="K18" s="11">
        <v>3</v>
      </c>
      <c r="L18" s="12">
        <v>6</v>
      </c>
      <c r="M18" s="11">
        <v>0</v>
      </c>
      <c r="N18" s="67">
        <v>0</v>
      </c>
      <c r="O18" s="12">
        <f t="shared" si="3"/>
        <v>5</v>
      </c>
      <c r="P18" s="12">
        <f t="shared" si="4"/>
        <v>9</v>
      </c>
      <c r="Q18" s="13">
        <f t="shared" si="5"/>
        <v>14</v>
      </c>
      <c r="R18" s="11">
        <f t="shared" si="6"/>
        <v>23</v>
      </c>
      <c r="S18" s="12">
        <f t="shared" si="7"/>
        <v>16</v>
      </c>
      <c r="T18" s="13">
        <f t="shared" si="7"/>
        <v>39</v>
      </c>
    </row>
    <row r="19" spans="1:20" ht="12.75">
      <c r="A19" s="4" t="s">
        <v>220</v>
      </c>
      <c r="B19" s="11">
        <v>28</v>
      </c>
      <c r="C19" s="12">
        <v>31</v>
      </c>
      <c r="D19" s="11">
        <v>16</v>
      </c>
      <c r="E19" s="12">
        <v>17</v>
      </c>
      <c r="F19" s="11">
        <f t="shared" si="0"/>
        <v>44</v>
      </c>
      <c r="G19" s="12">
        <f t="shared" si="1"/>
        <v>48</v>
      </c>
      <c r="H19" s="13">
        <f t="shared" si="2"/>
        <v>92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67">
        <v>0</v>
      </c>
      <c r="O19" s="12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44</v>
      </c>
      <c r="S19" s="12">
        <f t="shared" si="7"/>
        <v>48</v>
      </c>
      <c r="T19" s="13">
        <f t="shared" si="7"/>
        <v>92</v>
      </c>
    </row>
    <row r="20" spans="1:20" ht="12.75">
      <c r="A20" s="4" t="s">
        <v>222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4</v>
      </c>
      <c r="J20" s="12">
        <v>8</v>
      </c>
      <c r="K20" s="11">
        <v>16</v>
      </c>
      <c r="L20" s="12">
        <v>3</v>
      </c>
      <c r="M20" s="11">
        <v>0</v>
      </c>
      <c r="N20" s="67">
        <v>0</v>
      </c>
      <c r="O20" s="12">
        <f t="shared" si="3"/>
        <v>20</v>
      </c>
      <c r="P20" s="12">
        <f t="shared" si="4"/>
        <v>11</v>
      </c>
      <c r="Q20" s="13">
        <f t="shared" si="5"/>
        <v>31</v>
      </c>
      <c r="R20" s="11">
        <f t="shared" si="6"/>
        <v>20</v>
      </c>
      <c r="S20" s="12">
        <f t="shared" si="7"/>
        <v>11</v>
      </c>
      <c r="T20" s="13">
        <f t="shared" si="7"/>
        <v>31</v>
      </c>
    </row>
    <row r="21" spans="1:20" s="21" customFormat="1" ht="12.75">
      <c r="A21" s="16" t="s">
        <v>27</v>
      </c>
      <c r="B21" s="17">
        <f>SUM(B10:B20)</f>
        <v>68</v>
      </c>
      <c r="C21" s="18">
        <f aca="true" t="shared" si="8" ref="C21:T21">SUM(C10:C20)</f>
        <v>85</v>
      </c>
      <c r="D21" s="17">
        <f t="shared" si="8"/>
        <v>49</v>
      </c>
      <c r="E21" s="18">
        <f t="shared" si="8"/>
        <v>73</v>
      </c>
      <c r="F21" s="17">
        <f t="shared" si="8"/>
        <v>117</v>
      </c>
      <c r="G21" s="18">
        <f t="shared" si="8"/>
        <v>158</v>
      </c>
      <c r="H21" s="18">
        <f t="shared" si="8"/>
        <v>275</v>
      </c>
      <c r="I21" s="17">
        <f t="shared" si="8"/>
        <v>35</v>
      </c>
      <c r="J21" s="18">
        <f t="shared" si="8"/>
        <v>67</v>
      </c>
      <c r="K21" s="17">
        <f t="shared" si="8"/>
        <v>61</v>
      </c>
      <c r="L21" s="18">
        <f t="shared" si="8"/>
        <v>72</v>
      </c>
      <c r="M21" s="17">
        <f t="shared" si="8"/>
        <v>0</v>
      </c>
      <c r="N21" s="68">
        <f t="shared" si="8"/>
        <v>0</v>
      </c>
      <c r="O21" s="18">
        <f t="shared" si="8"/>
        <v>96</v>
      </c>
      <c r="P21" s="18">
        <f t="shared" si="8"/>
        <v>139</v>
      </c>
      <c r="Q21" s="18">
        <f t="shared" si="8"/>
        <v>235</v>
      </c>
      <c r="R21" s="17">
        <f t="shared" si="8"/>
        <v>213</v>
      </c>
      <c r="S21" s="18">
        <f t="shared" si="8"/>
        <v>297</v>
      </c>
      <c r="T21" s="18">
        <f t="shared" si="8"/>
        <v>510</v>
      </c>
    </row>
    <row r="33" spans="9:11" ht="12.75">
      <c r="I33" s="93"/>
      <c r="J33" s="93"/>
      <c r="K33" s="93"/>
    </row>
    <row r="35" spans="9:10" ht="12.75">
      <c r="I35" s="93"/>
      <c r="J35" s="93"/>
    </row>
    <row r="37" spans="8:11" ht="12.75">
      <c r="H37" s="93"/>
      <c r="I37" s="93"/>
      <c r="J37" s="93"/>
      <c r="K37" s="93"/>
    </row>
    <row r="39" ht="12.75">
      <c r="I39" s="93"/>
    </row>
    <row r="42" spans="8:11" ht="12.75">
      <c r="H42" s="93"/>
      <c r="I42" s="93"/>
      <c r="J42" s="93"/>
      <c r="K42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31.140625" style="4" customWidth="1"/>
    <col min="2" max="16" width="7.7109375" style="0" customWidth="1"/>
    <col min="17" max="18" width="7.7109375" style="4" customWidth="1"/>
    <col min="19" max="21" width="7.7109375" style="0" customWidth="1"/>
    <col min="22" max="22" width="7.7109375" style="4" customWidth="1"/>
    <col min="23" max="32" width="7.71093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526</v>
      </c>
    </row>
    <row r="2" spans="1:22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2.75">
      <c r="A3" s="285" t="s">
        <v>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ht="12.75">
      <c r="A4" s="3"/>
    </row>
    <row r="5" spans="1:22" ht="12.75">
      <c r="A5" s="285" t="s">
        <v>77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</row>
    <row r="6" ht="13.5" thickBot="1"/>
    <row r="7" spans="1:22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4"/>
      <c r="R7" s="294"/>
      <c r="S7" s="295"/>
      <c r="T7" s="293" t="s">
        <v>30</v>
      </c>
      <c r="U7" s="294"/>
      <c r="V7" s="294"/>
    </row>
    <row r="8" spans="2:22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117</v>
      </c>
      <c r="P8" s="289"/>
      <c r="Q8" s="287" t="s">
        <v>27</v>
      </c>
      <c r="R8" s="288"/>
      <c r="S8" s="289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224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1">SUM(B10,D10)</f>
        <v>0</v>
      </c>
      <c r="G10" s="70">
        <f aca="true" t="shared" si="1" ref="G10:G21">SUM(C10,E10)</f>
        <v>0</v>
      </c>
      <c r="H10" s="70">
        <f aca="true" t="shared" si="2" ref="H10:H21">SUM(F10:G10)</f>
        <v>0</v>
      </c>
      <c r="I10" s="9">
        <v>7</v>
      </c>
      <c r="J10" s="10">
        <v>13</v>
      </c>
      <c r="K10" s="9">
        <v>2</v>
      </c>
      <c r="L10" s="10">
        <v>16</v>
      </c>
      <c r="M10" s="87">
        <v>0</v>
      </c>
      <c r="N10" s="123">
        <v>0</v>
      </c>
      <c r="O10" s="87">
        <v>0</v>
      </c>
      <c r="P10" s="88">
        <v>0</v>
      </c>
      <c r="Q10" s="69">
        <f aca="true" t="shared" si="3" ref="Q10:Q21">SUM(I10,K10,M10,O10)</f>
        <v>9</v>
      </c>
      <c r="R10" s="70">
        <f aca="true" t="shared" si="4" ref="R10:R22">SUM(J10,L10,N10,P10)</f>
        <v>29</v>
      </c>
      <c r="S10" s="70">
        <f aca="true" t="shared" si="5" ref="S10:S22">SUM(Q10:R10)</f>
        <v>38</v>
      </c>
      <c r="T10" s="69">
        <f>SUM(Q10,F10)</f>
        <v>9</v>
      </c>
      <c r="U10" s="70">
        <f>SUM(R10,G10)</f>
        <v>29</v>
      </c>
      <c r="V10" s="70">
        <f>SUM(S10,H10)</f>
        <v>38</v>
      </c>
    </row>
    <row r="11" spans="1:22" ht="12.75">
      <c r="A11" s="4" t="s">
        <v>225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8</v>
      </c>
      <c r="J11" s="12">
        <v>13</v>
      </c>
      <c r="K11" s="11">
        <v>5</v>
      </c>
      <c r="L11" s="12">
        <v>13</v>
      </c>
      <c r="M11" s="89">
        <v>0</v>
      </c>
      <c r="N11" s="96">
        <v>0</v>
      </c>
      <c r="O11" s="89">
        <v>0</v>
      </c>
      <c r="P11" s="90">
        <v>0</v>
      </c>
      <c r="Q11" s="11">
        <f t="shared" si="3"/>
        <v>13</v>
      </c>
      <c r="R11" s="13">
        <f t="shared" si="4"/>
        <v>26</v>
      </c>
      <c r="S11" s="13">
        <f t="shared" si="5"/>
        <v>39</v>
      </c>
      <c r="T11" s="11">
        <f aca="true" t="shared" si="6" ref="T11:T22">SUM(Q11,F11)</f>
        <v>13</v>
      </c>
      <c r="U11" s="12">
        <f aca="true" t="shared" si="7" ref="U11:U22">SUM(R11,G11)</f>
        <v>26</v>
      </c>
      <c r="V11" s="13">
        <f aca="true" t="shared" si="8" ref="V11:V22">SUM(S11,H11)</f>
        <v>39</v>
      </c>
    </row>
    <row r="12" spans="1:22" ht="12.75">
      <c r="A12" s="4" t="s">
        <v>226</v>
      </c>
      <c r="B12" s="11">
        <v>5</v>
      </c>
      <c r="C12" s="12">
        <v>14</v>
      </c>
      <c r="D12" s="11">
        <v>5</v>
      </c>
      <c r="E12" s="12">
        <v>15</v>
      </c>
      <c r="F12" s="11">
        <f t="shared" si="0"/>
        <v>10</v>
      </c>
      <c r="G12" s="13">
        <f t="shared" si="1"/>
        <v>29</v>
      </c>
      <c r="H12" s="13">
        <f t="shared" si="2"/>
        <v>39</v>
      </c>
      <c r="I12" s="11">
        <v>7</v>
      </c>
      <c r="J12" s="12">
        <v>23</v>
      </c>
      <c r="K12" s="11">
        <v>2</v>
      </c>
      <c r="L12" s="12">
        <v>9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9</v>
      </c>
      <c r="R12" s="13">
        <f t="shared" si="4"/>
        <v>32</v>
      </c>
      <c r="S12" s="13">
        <f t="shared" si="5"/>
        <v>41</v>
      </c>
      <c r="T12" s="11">
        <f t="shared" si="6"/>
        <v>19</v>
      </c>
      <c r="U12" s="12">
        <f t="shared" si="7"/>
        <v>61</v>
      </c>
      <c r="V12" s="13">
        <f t="shared" si="8"/>
        <v>80</v>
      </c>
    </row>
    <row r="13" spans="1:22" ht="12.75">
      <c r="A13" s="4" t="s">
        <v>227</v>
      </c>
      <c r="B13" s="11">
        <v>15</v>
      </c>
      <c r="C13" s="12">
        <v>16</v>
      </c>
      <c r="D13" s="11">
        <v>19</v>
      </c>
      <c r="E13" s="12">
        <v>25</v>
      </c>
      <c r="F13" s="11">
        <f t="shared" si="0"/>
        <v>34</v>
      </c>
      <c r="G13" s="13">
        <f t="shared" si="1"/>
        <v>41</v>
      </c>
      <c r="H13" s="13">
        <f t="shared" si="2"/>
        <v>75</v>
      </c>
      <c r="I13" s="11">
        <v>17</v>
      </c>
      <c r="J13" s="12">
        <v>19</v>
      </c>
      <c r="K13" s="11">
        <v>18</v>
      </c>
      <c r="L13" s="12">
        <v>15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35</v>
      </c>
      <c r="R13" s="13">
        <f t="shared" si="4"/>
        <v>34</v>
      </c>
      <c r="S13" s="13">
        <f t="shared" si="5"/>
        <v>69</v>
      </c>
      <c r="T13" s="11">
        <f t="shared" si="6"/>
        <v>69</v>
      </c>
      <c r="U13" s="12">
        <f t="shared" si="7"/>
        <v>75</v>
      </c>
      <c r="V13" s="13">
        <f t="shared" si="8"/>
        <v>144</v>
      </c>
    </row>
    <row r="14" spans="1:22" ht="12.75">
      <c r="A14" s="4" t="s">
        <v>228</v>
      </c>
      <c r="B14" s="11">
        <v>18</v>
      </c>
      <c r="C14" s="12">
        <v>54</v>
      </c>
      <c r="D14" s="11">
        <v>31</v>
      </c>
      <c r="E14" s="12">
        <v>47</v>
      </c>
      <c r="F14" s="11">
        <f t="shared" si="0"/>
        <v>49</v>
      </c>
      <c r="G14" s="13">
        <f t="shared" si="1"/>
        <v>101</v>
      </c>
      <c r="H14" s="13">
        <f t="shared" si="2"/>
        <v>150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49</v>
      </c>
      <c r="U14" s="12">
        <f t="shared" si="7"/>
        <v>101</v>
      </c>
      <c r="V14" s="13">
        <f t="shared" si="8"/>
        <v>150</v>
      </c>
    </row>
    <row r="15" spans="1:22" ht="12.75">
      <c r="A15" s="4" t="s">
        <v>229</v>
      </c>
      <c r="B15" s="11">
        <v>6</v>
      </c>
      <c r="C15" s="12">
        <v>14</v>
      </c>
      <c r="D15" s="11">
        <v>5</v>
      </c>
      <c r="E15" s="12">
        <v>16</v>
      </c>
      <c r="F15" s="11">
        <f t="shared" si="0"/>
        <v>11</v>
      </c>
      <c r="G15" s="13">
        <f t="shared" si="1"/>
        <v>30</v>
      </c>
      <c r="H15" s="13">
        <f t="shared" si="2"/>
        <v>41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0">
        <v>0</v>
      </c>
      <c r="Q15" s="11">
        <f t="shared" si="3"/>
        <v>0</v>
      </c>
      <c r="R15" s="13">
        <f t="shared" si="4"/>
        <v>0</v>
      </c>
      <c r="S15" s="13">
        <f t="shared" si="5"/>
        <v>0</v>
      </c>
      <c r="T15" s="11">
        <f t="shared" si="6"/>
        <v>11</v>
      </c>
      <c r="U15" s="12">
        <f t="shared" si="7"/>
        <v>30</v>
      </c>
      <c r="V15" s="13">
        <f t="shared" si="8"/>
        <v>41</v>
      </c>
    </row>
    <row r="16" spans="1:22" ht="12.75">
      <c r="A16" s="4" t="s">
        <v>230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9</v>
      </c>
      <c r="K16" s="11">
        <v>3</v>
      </c>
      <c r="L16" s="12">
        <v>14</v>
      </c>
      <c r="M16" s="89">
        <v>0</v>
      </c>
      <c r="N16" s="96">
        <v>0</v>
      </c>
      <c r="O16" s="89">
        <v>0</v>
      </c>
      <c r="P16" s="90">
        <v>0</v>
      </c>
      <c r="Q16" s="11">
        <f t="shared" si="3"/>
        <v>3</v>
      </c>
      <c r="R16" s="13">
        <f t="shared" si="4"/>
        <v>23</v>
      </c>
      <c r="S16" s="13">
        <f t="shared" si="5"/>
        <v>26</v>
      </c>
      <c r="T16" s="11">
        <f t="shared" si="6"/>
        <v>3</v>
      </c>
      <c r="U16" s="12">
        <f t="shared" si="7"/>
        <v>23</v>
      </c>
      <c r="V16" s="13">
        <f t="shared" si="8"/>
        <v>26</v>
      </c>
    </row>
    <row r="17" spans="1:22" ht="12.75">
      <c r="A17" s="4" t="s">
        <v>233</v>
      </c>
      <c r="B17" s="11">
        <v>0</v>
      </c>
      <c r="C17" s="12">
        <v>3</v>
      </c>
      <c r="D17" s="11">
        <v>0</v>
      </c>
      <c r="E17" s="12">
        <v>4</v>
      </c>
      <c r="F17" s="11">
        <f t="shared" si="0"/>
        <v>0</v>
      </c>
      <c r="G17" s="13">
        <f t="shared" si="1"/>
        <v>7</v>
      </c>
      <c r="H17" s="13">
        <f t="shared" si="2"/>
        <v>7</v>
      </c>
      <c r="I17" s="11">
        <v>0</v>
      </c>
      <c r="J17" s="12">
        <v>0</v>
      </c>
      <c r="K17" s="11">
        <v>0</v>
      </c>
      <c r="L17" s="12">
        <v>0</v>
      </c>
      <c r="M17" s="89">
        <v>0</v>
      </c>
      <c r="N17" s="96">
        <v>0</v>
      </c>
      <c r="O17" s="89">
        <v>0</v>
      </c>
      <c r="P17" s="90">
        <v>0</v>
      </c>
      <c r="Q17" s="11">
        <f t="shared" si="3"/>
        <v>0</v>
      </c>
      <c r="R17" s="13">
        <f t="shared" si="4"/>
        <v>0</v>
      </c>
      <c r="S17" s="13">
        <f t="shared" si="5"/>
        <v>0</v>
      </c>
      <c r="T17" s="11">
        <f t="shared" si="6"/>
        <v>0</v>
      </c>
      <c r="U17" s="12">
        <f t="shared" si="7"/>
        <v>7</v>
      </c>
      <c r="V17" s="13">
        <f t="shared" si="8"/>
        <v>7</v>
      </c>
    </row>
    <row r="18" spans="1:22" ht="12.75">
      <c r="A18" s="4" t="s">
        <v>482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9">
        <v>0</v>
      </c>
      <c r="N18" s="96">
        <v>0</v>
      </c>
      <c r="O18" s="89">
        <v>3</v>
      </c>
      <c r="P18" s="90">
        <v>8</v>
      </c>
      <c r="Q18" s="11">
        <f t="shared" si="3"/>
        <v>3</v>
      </c>
      <c r="R18" s="13">
        <f t="shared" si="4"/>
        <v>8</v>
      </c>
      <c r="S18" s="13">
        <f t="shared" si="5"/>
        <v>11</v>
      </c>
      <c r="T18" s="11">
        <f t="shared" si="6"/>
        <v>3</v>
      </c>
      <c r="U18" s="12">
        <f t="shared" si="7"/>
        <v>8</v>
      </c>
      <c r="V18" s="13">
        <f t="shared" si="8"/>
        <v>11</v>
      </c>
    </row>
    <row r="19" spans="1:22" ht="12.75">
      <c r="A19" s="4" t="s">
        <v>234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8</v>
      </c>
      <c r="J19" s="12">
        <v>5</v>
      </c>
      <c r="K19" s="11">
        <v>5</v>
      </c>
      <c r="L19" s="12">
        <v>1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13</v>
      </c>
      <c r="R19" s="13">
        <f t="shared" si="4"/>
        <v>6</v>
      </c>
      <c r="S19" s="13">
        <f t="shared" si="5"/>
        <v>19</v>
      </c>
      <c r="T19" s="11">
        <f t="shared" si="6"/>
        <v>13</v>
      </c>
      <c r="U19" s="12">
        <f t="shared" si="7"/>
        <v>6</v>
      </c>
      <c r="V19" s="13">
        <f t="shared" si="8"/>
        <v>19</v>
      </c>
    </row>
    <row r="20" spans="1:22" ht="12.75">
      <c r="A20" s="4" t="s">
        <v>236</v>
      </c>
      <c r="B20" s="11">
        <v>2</v>
      </c>
      <c r="C20" s="12">
        <v>3</v>
      </c>
      <c r="D20" s="11">
        <v>0</v>
      </c>
      <c r="E20" s="12">
        <v>0</v>
      </c>
      <c r="F20" s="11">
        <f t="shared" si="0"/>
        <v>2</v>
      </c>
      <c r="G20" s="13">
        <f t="shared" si="1"/>
        <v>3</v>
      </c>
      <c r="H20" s="13">
        <f t="shared" si="2"/>
        <v>5</v>
      </c>
      <c r="I20" s="11">
        <v>0</v>
      </c>
      <c r="J20" s="12">
        <v>0</v>
      </c>
      <c r="K20" s="11">
        <v>0</v>
      </c>
      <c r="L20" s="12">
        <v>0</v>
      </c>
      <c r="M20" s="89">
        <v>0</v>
      </c>
      <c r="N20" s="96">
        <v>0</v>
      </c>
      <c r="O20" s="89">
        <v>0</v>
      </c>
      <c r="P20" s="90">
        <v>0</v>
      </c>
      <c r="Q20" s="11">
        <f t="shared" si="3"/>
        <v>0</v>
      </c>
      <c r="R20" s="13">
        <f t="shared" si="4"/>
        <v>0</v>
      </c>
      <c r="S20" s="13">
        <f t="shared" si="5"/>
        <v>0</v>
      </c>
      <c r="T20" s="11">
        <f t="shared" si="6"/>
        <v>2</v>
      </c>
      <c r="U20" s="12">
        <f t="shared" si="7"/>
        <v>3</v>
      </c>
      <c r="V20" s="13">
        <f t="shared" si="8"/>
        <v>5</v>
      </c>
    </row>
    <row r="21" spans="1:22" ht="12.75">
      <c r="A21" s="4" t="s">
        <v>238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22</v>
      </c>
      <c r="J21" s="12">
        <v>27</v>
      </c>
      <c r="K21" s="11">
        <v>15</v>
      </c>
      <c r="L21" s="12">
        <v>35</v>
      </c>
      <c r="M21" s="89">
        <v>0</v>
      </c>
      <c r="N21" s="96">
        <v>0</v>
      </c>
      <c r="O21" s="89">
        <v>0</v>
      </c>
      <c r="P21" s="90">
        <v>0</v>
      </c>
      <c r="Q21" s="11">
        <f t="shared" si="3"/>
        <v>37</v>
      </c>
      <c r="R21" s="13">
        <f t="shared" si="4"/>
        <v>62</v>
      </c>
      <c r="S21" s="13">
        <f t="shared" si="5"/>
        <v>99</v>
      </c>
      <c r="T21" s="11">
        <f t="shared" si="6"/>
        <v>37</v>
      </c>
      <c r="U21" s="12">
        <f t="shared" si="7"/>
        <v>62</v>
      </c>
      <c r="V21" s="13">
        <f t="shared" si="8"/>
        <v>99</v>
      </c>
    </row>
    <row r="22" spans="1:22" ht="12.75">
      <c r="A22" s="4" t="s">
        <v>239</v>
      </c>
      <c r="B22" s="11">
        <v>0</v>
      </c>
      <c r="C22" s="12">
        <v>0</v>
      </c>
      <c r="D22" s="11">
        <v>0</v>
      </c>
      <c r="E22" s="12">
        <v>0</v>
      </c>
      <c r="F22" s="11">
        <f>SUM(B22,D22)</f>
        <v>0</v>
      </c>
      <c r="G22" s="13">
        <f>SUM(C22,E22)</f>
        <v>0</v>
      </c>
      <c r="H22" s="13">
        <f>SUM(F22:G22)</f>
        <v>0</v>
      </c>
      <c r="I22" s="11">
        <v>1</v>
      </c>
      <c r="J22" s="12">
        <v>8</v>
      </c>
      <c r="K22" s="11">
        <v>0</v>
      </c>
      <c r="L22" s="12">
        <v>12</v>
      </c>
      <c r="M22" s="89">
        <v>0</v>
      </c>
      <c r="N22" s="96">
        <v>0</v>
      </c>
      <c r="O22" s="89">
        <v>0</v>
      </c>
      <c r="P22" s="90">
        <v>0</v>
      </c>
      <c r="Q22" s="11">
        <f>SUM(I22,K22,M22,O22)</f>
        <v>1</v>
      </c>
      <c r="R22" s="13">
        <f t="shared" si="4"/>
        <v>20</v>
      </c>
      <c r="S22" s="13">
        <f t="shared" si="5"/>
        <v>21</v>
      </c>
      <c r="T22" s="11">
        <f t="shared" si="6"/>
        <v>1</v>
      </c>
      <c r="U22" s="12">
        <f t="shared" si="7"/>
        <v>20</v>
      </c>
      <c r="V22" s="13">
        <f t="shared" si="8"/>
        <v>21</v>
      </c>
    </row>
    <row r="23" spans="1:22" ht="12.75">
      <c r="A23" s="4" t="s">
        <v>240</v>
      </c>
      <c r="B23" s="11">
        <v>1</v>
      </c>
      <c r="C23" s="12">
        <v>19</v>
      </c>
      <c r="D23" s="11">
        <v>3</v>
      </c>
      <c r="E23" s="12">
        <v>33</v>
      </c>
      <c r="F23" s="11">
        <f>SUM(B23,D23)</f>
        <v>4</v>
      </c>
      <c r="G23" s="13">
        <f>SUM(C23,E23)</f>
        <v>52</v>
      </c>
      <c r="H23" s="13">
        <f>SUM(F23:G23)</f>
        <v>56</v>
      </c>
      <c r="I23" s="11">
        <v>9</v>
      </c>
      <c r="J23" s="12">
        <v>29</v>
      </c>
      <c r="K23" s="11">
        <v>11</v>
      </c>
      <c r="L23" s="12">
        <v>21</v>
      </c>
      <c r="M23" s="89">
        <v>0</v>
      </c>
      <c r="N23" s="96">
        <v>0</v>
      </c>
      <c r="O23" s="89">
        <v>0</v>
      </c>
      <c r="P23" s="90">
        <v>0</v>
      </c>
      <c r="Q23" s="11">
        <f>SUM(I23,K23,M23,O23)</f>
        <v>20</v>
      </c>
      <c r="R23" s="13">
        <f>SUM(J23,L23,N23,P23)</f>
        <v>50</v>
      </c>
      <c r="S23" s="13">
        <f>SUM(Q23:R23)</f>
        <v>70</v>
      </c>
      <c r="T23" s="11">
        <f>SUM(Q23,F23)</f>
        <v>24</v>
      </c>
      <c r="U23" s="12">
        <f>SUM(R23,G23)</f>
        <v>102</v>
      </c>
      <c r="V23" s="13">
        <f>SUM(S23,H23)</f>
        <v>126</v>
      </c>
    </row>
    <row r="24" spans="1:22" s="21" customFormat="1" ht="12.75">
      <c r="A24" s="16" t="s">
        <v>27</v>
      </c>
      <c r="B24" s="17">
        <f>SUM(B10:B23)</f>
        <v>47</v>
      </c>
      <c r="C24" s="18">
        <f aca="true" t="shared" si="9" ref="C24:V24">SUM(C10:C23)</f>
        <v>123</v>
      </c>
      <c r="D24" s="17">
        <f t="shared" si="9"/>
        <v>63</v>
      </c>
      <c r="E24" s="18">
        <f t="shared" si="9"/>
        <v>140</v>
      </c>
      <c r="F24" s="17">
        <f t="shared" si="9"/>
        <v>110</v>
      </c>
      <c r="G24" s="18">
        <f t="shared" si="9"/>
        <v>263</v>
      </c>
      <c r="H24" s="18">
        <f t="shared" si="9"/>
        <v>373</v>
      </c>
      <c r="I24" s="17">
        <f t="shared" si="9"/>
        <v>79</v>
      </c>
      <c r="J24" s="18">
        <f t="shared" si="9"/>
        <v>146</v>
      </c>
      <c r="K24" s="17">
        <f t="shared" si="9"/>
        <v>61</v>
      </c>
      <c r="L24" s="18">
        <f t="shared" si="9"/>
        <v>136</v>
      </c>
      <c r="M24" s="94">
        <f t="shared" si="9"/>
        <v>0</v>
      </c>
      <c r="N24" s="102">
        <f t="shared" si="9"/>
        <v>0</v>
      </c>
      <c r="O24" s="94">
        <f t="shared" si="9"/>
        <v>3</v>
      </c>
      <c r="P24" s="95">
        <f t="shared" si="9"/>
        <v>8</v>
      </c>
      <c r="Q24" s="17">
        <f t="shared" si="9"/>
        <v>143</v>
      </c>
      <c r="R24" s="18">
        <f t="shared" si="9"/>
        <v>290</v>
      </c>
      <c r="S24" s="18">
        <f t="shared" si="9"/>
        <v>433</v>
      </c>
      <c r="T24" s="17">
        <f t="shared" si="9"/>
        <v>253</v>
      </c>
      <c r="U24" s="18">
        <f t="shared" si="9"/>
        <v>553</v>
      </c>
      <c r="V24" s="18">
        <f t="shared" si="9"/>
        <v>806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71" sqref="A71"/>
    </sheetView>
  </sheetViews>
  <sheetFormatPr defaultColWidth="9.140625" defaultRowHeight="12.75"/>
  <cols>
    <col min="1" max="1" width="38.28125" style="4" customWidth="1"/>
    <col min="2" max="19" width="7.28125" style="0" customWidth="1"/>
    <col min="20" max="20" width="7.28125" style="4" customWidth="1"/>
    <col min="21" max="24" width="7.281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117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242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3</v>
      </c>
      <c r="N10" s="10">
        <v>0</v>
      </c>
      <c r="O10" s="69">
        <f aca="true" t="shared" si="3" ref="O10:O41">SUM(M10,K10,I10)</f>
        <v>3</v>
      </c>
      <c r="P10" s="70">
        <f aca="true" t="shared" si="4" ref="P10:P41">SUM(N10,L10,J10)</f>
        <v>0</v>
      </c>
      <c r="Q10" s="70">
        <f aca="true" t="shared" si="5" ref="Q10:Q41">SUM(O10:P10)</f>
        <v>3</v>
      </c>
      <c r="R10" s="69">
        <f aca="true" t="shared" si="6" ref="R10:R41">SUM(O10,F10)</f>
        <v>3</v>
      </c>
      <c r="S10" s="70">
        <f aca="true" t="shared" si="7" ref="S10:T60">SUM(P10,G10)</f>
        <v>0</v>
      </c>
      <c r="T10" s="70">
        <f t="shared" si="7"/>
        <v>3</v>
      </c>
    </row>
    <row r="11" spans="1:20" ht="12.75">
      <c r="A11" s="4" t="s">
        <v>246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4</v>
      </c>
      <c r="N11" s="12">
        <v>0</v>
      </c>
      <c r="O11" s="11">
        <f t="shared" si="3"/>
        <v>4</v>
      </c>
      <c r="P11" s="13">
        <f t="shared" si="4"/>
        <v>0</v>
      </c>
      <c r="Q11" s="13">
        <f t="shared" si="5"/>
        <v>4</v>
      </c>
      <c r="R11" s="11">
        <f t="shared" si="6"/>
        <v>4</v>
      </c>
      <c r="S11" s="12">
        <f t="shared" si="7"/>
        <v>0</v>
      </c>
      <c r="T11" s="13">
        <f t="shared" si="7"/>
        <v>4</v>
      </c>
    </row>
    <row r="12" spans="1:20" ht="12.75">
      <c r="A12" s="4" t="s">
        <v>248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16</v>
      </c>
      <c r="J12" s="12">
        <v>0</v>
      </c>
      <c r="K12" s="11">
        <v>14</v>
      </c>
      <c r="L12" s="12">
        <v>0</v>
      </c>
      <c r="M12" s="11">
        <v>0</v>
      </c>
      <c r="N12" s="12">
        <v>0</v>
      </c>
      <c r="O12" s="11">
        <f t="shared" si="3"/>
        <v>30</v>
      </c>
      <c r="P12" s="13">
        <f t="shared" si="4"/>
        <v>0</v>
      </c>
      <c r="Q12" s="13">
        <f t="shared" si="5"/>
        <v>30</v>
      </c>
      <c r="R12" s="11">
        <f t="shared" si="6"/>
        <v>30</v>
      </c>
      <c r="S12" s="12">
        <f t="shared" si="7"/>
        <v>0</v>
      </c>
      <c r="T12" s="13">
        <f t="shared" si="7"/>
        <v>30</v>
      </c>
    </row>
    <row r="13" spans="1:20" ht="12.75">
      <c r="A13" s="4" t="s">
        <v>250</v>
      </c>
      <c r="B13" s="11">
        <v>0</v>
      </c>
      <c r="C13" s="12">
        <v>20</v>
      </c>
      <c r="D13" s="11">
        <v>0</v>
      </c>
      <c r="E13" s="12">
        <v>35</v>
      </c>
      <c r="F13" s="11">
        <f t="shared" si="0"/>
        <v>0</v>
      </c>
      <c r="G13" s="13">
        <f t="shared" si="1"/>
        <v>55</v>
      </c>
      <c r="H13" s="13">
        <f t="shared" si="2"/>
        <v>55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0</v>
      </c>
      <c r="S13" s="12">
        <f t="shared" si="7"/>
        <v>55</v>
      </c>
      <c r="T13" s="13">
        <f t="shared" si="7"/>
        <v>55</v>
      </c>
    </row>
    <row r="14" spans="1:20" ht="12.75">
      <c r="A14" s="4" t="s">
        <v>251</v>
      </c>
      <c r="B14" s="11">
        <v>31</v>
      </c>
      <c r="C14" s="12">
        <v>12</v>
      </c>
      <c r="D14" s="11">
        <v>32</v>
      </c>
      <c r="E14" s="12">
        <v>16</v>
      </c>
      <c r="F14" s="11">
        <f t="shared" si="0"/>
        <v>63</v>
      </c>
      <c r="G14" s="13">
        <f t="shared" si="1"/>
        <v>28</v>
      </c>
      <c r="H14" s="13">
        <f t="shared" si="2"/>
        <v>91</v>
      </c>
      <c r="I14" s="11">
        <v>48</v>
      </c>
      <c r="J14" s="12">
        <v>28</v>
      </c>
      <c r="K14" s="11">
        <v>37</v>
      </c>
      <c r="L14" s="12">
        <v>25</v>
      </c>
      <c r="M14" s="11">
        <v>0</v>
      </c>
      <c r="N14" s="12">
        <v>0</v>
      </c>
      <c r="O14" s="11">
        <f t="shared" si="3"/>
        <v>85</v>
      </c>
      <c r="P14" s="13">
        <f t="shared" si="4"/>
        <v>53</v>
      </c>
      <c r="Q14" s="13">
        <f t="shared" si="5"/>
        <v>138</v>
      </c>
      <c r="R14" s="11">
        <f t="shared" si="6"/>
        <v>148</v>
      </c>
      <c r="S14" s="12">
        <f t="shared" si="7"/>
        <v>81</v>
      </c>
      <c r="T14" s="13">
        <f t="shared" si="7"/>
        <v>229</v>
      </c>
    </row>
    <row r="15" spans="1:20" ht="12.75">
      <c r="A15" s="4" t="s">
        <v>252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8</v>
      </c>
      <c r="J15" s="12">
        <v>3</v>
      </c>
      <c r="K15" s="11">
        <v>8</v>
      </c>
      <c r="L15" s="12">
        <v>6</v>
      </c>
      <c r="M15" s="11">
        <v>0</v>
      </c>
      <c r="N15" s="12">
        <v>0</v>
      </c>
      <c r="O15" s="11">
        <f t="shared" si="3"/>
        <v>16</v>
      </c>
      <c r="P15" s="13">
        <f t="shared" si="4"/>
        <v>9</v>
      </c>
      <c r="Q15" s="13">
        <f t="shared" si="5"/>
        <v>25</v>
      </c>
      <c r="R15" s="11">
        <f t="shared" si="6"/>
        <v>16</v>
      </c>
      <c r="S15" s="12">
        <f t="shared" si="7"/>
        <v>9</v>
      </c>
      <c r="T15" s="13">
        <f t="shared" si="7"/>
        <v>25</v>
      </c>
    </row>
    <row r="16" spans="1:20" ht="12.75">
      <c r="A16" s="4" t="s">
        <v>255</v>
      </c>
      <c r="B16" s="11">
        <v>12</v>
      </c>
      <c r="C16" s="12">
        <v>0</v>
      </c>
      <c r="D16" s="11">
        <v>18</v>
      </c>
      <c r="E16" s="12">
        <v>0</v>
      </c>
      <c r="F16" s="11">
        <f t="shared" si="0"/>
        <v>30</v>
      </c>
      <c r="G16" s="13">
        <f t="shared" si="1"/>
        <v>0</v>
      </c>
      <c r="H16" s="13">
        <f t="shared" si="2"/>
        <v>30</v>
      </c>
      <c r="I16" s="11">
        <v>16</v>
      </c>
      <c r="J16" s="12">
        <v>0</v>
      </c>
      <c r="K16" s="11">
        <v>9</v>
      </c>
      <c r="L16" s="12">
        <v>0</v>
      </c>
      <c r="M16" s="11">
        <v>0</v>
      </c>
      <c r="N16" s="12">
        <v>0</v>
      </c>
      <c r="O16" s="11">
        <f t="shared" si="3"/>
        <v>25</v>
      </c>
      <c r="P16" s="13">
        <f t="shared" si="4"/>
        <v>0</v>
      </c>
      <c r="Q16" s="13">
        <f t="shared" si="5"/>
        <v>25</v>
      </c>
      <c r="R16" s="11">
        <f t="shared" si="6"/>
        <v>55</v>
      </c>
      <c r="S16" s="12">
        <f t="shared" si="7"/>
        <v>0</v>
      </c>
      <c r="T16" s="13">
        <f t="shared" si="7"/>
        <v>55</v>
      </c>
    </row>
    <row r="17" spans="1:20" ht="12.75">
      <c r="A17" s="205" t="s">
        <v>256</v>
      </c>
      <c r="B17" s="11">
        <v>14</v>
      </c>
      <c r="C17" s="12">
        <v>11</v>
      </c>
      <c r="D17" s="11">
        <v>12</v>
      </c>
      <c r="E17" s="12">
        <v>10</v>
      </c>
      <c r="F17" s="11">
        <f t="shared" si="0"/>
        <v>26</v>
      </c>
      <c r="G17" s="13">
        <f t="shared" si="1"/>
        <v>21</v>
      </c>
      <c r="H17" s="13">
        <f t="shared" si="2"/>
        <v>47</v>
      </c>
      <c r="I17" s="11">
        <v>19</v>
      </c>
      <c r="J17" s="12">
        <v>5</v>
      </c>
      <c r="K17" s="11">
        <v>15</v>
      </c>
      <c r="L17" s="12">
        <v>6</v>
      </c>
      <c r="M17" s="11">
        <v>0</v>
      </c>
      <c r="N17" s="12">
        <v>0</v>
      </c>
      <c r="O17" s="11">
        <f t="shared" si="3"/>
        <v>34</v>
      </c>
      <c r="P17" s="13">
        <f t="shared" si="4"/>
        <v>11</v>
      </c>
      <c r="Q17" s="13">
        <f t="shared" si="5"/>
        <v>45</v>
      </c>
      <c r="R17" s="11">
        <f t="shared" si="6"/>
        <v>60</v>
      </c>
      <c r="S17" s="12">
        <f t="shared" si="7"/>
        <v>32</v>
      </c>
      <c r="T17" s="13">
        <f t="shared" si="7"/>
        <v>92</v>
      </c>
    </row>
    <row r="18" spans="1:20" ht="12.75">
      <c r="A18" s="4" t="s">
        <v>14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35</v>
      </c>
      <c r="J18" s="12">
        <v>8</v>
      </c>
      <c r="K18" s="11">
        <v>20</v>
      </c>
      <c r="L18" s="12">
        <v>5</v>
      </c>
      <c r="M18" s="11">
        <v>0</v>
      </c>
      <c r="N18" s="12">
        <v>0</v>
      </c>
      <c r="O18" s="11">
        <f t="shared" si="3"/>
        <v>55</v>
      </c>
      <c r="P18" s="13">
        <f t="shared" si="4"/>
        <v>13</v>
      </c>
      <c r="Q18" s="13">
        <f t="shared" si="5"/>
        <v>68</v>
      </c>
      <c r="R18" s="11">
        <f t="shared" si="6"/>
        <v>55</v>
      </c>
      <c r="S18" s="12">
        <f t="shared" si="7"/>
        <v>13</v>
      </c>
      <c r="T18" s="13">
        <f t="shared" si="7"/>
        <v>68</v>
      </c>
    </row>
    <row r="19" spans="1:20" ht="12.75">
      <c r="A19" s="205" t="s">
        <v>257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16</v>
      </c>
      <c r="N19" s="12">
        <v>0</v>
      </c>
      <c r="O19" s="11">
        <f t="shared" si="3"/>
        <v>16</v>
      </c>
      <c r="P19" s="13">
        <f t="shared" si="4"/>
        <v>0</v>
      </c>
      <c r="Q19" s="13">
        <f t="shared" si="5"/>
        <v>16</v>
      </c>
      <c r="R19" s="11">
        <f t="shared" si="6"/>
        <v>16</v>
      </c>
      <c r="S19" s="12">
        <f t="shared" si="7"/>
        <v>0</v>
      </c>
      <c r="T19" s="13">
        <f t="shared" si="7"/>
        <v>16</v>
      </c>
    </row>
    <row r="20" spans="1:20" ht="26.25">
      <c r="A20" s="205" t="s">
        <v>543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5</v>
      </c>
      <c r="N20" s="12">
        <v>0</v>
      </c>
      <c r="O20" s="11">
        <f t="shared" si="3"/>
        <v>5</v>
      </c>
      <c r="P20" s="13">
        <f t="shared" si="4"/>
        <v>0</v>
      </c>
      <c r="Q20" s="13">
        <f t="shared" si="5"/>
        <v>5</v>
      </c>
      <c r="R20" s="11">
        <f t="shared" si="6"/>
        <v>5</v>
      </c>
      <c r="S20" s="12">
        <f t="shared" si="7"/>
        <v>0</v>
      </c>
      <c r="T20" s="13">
        <f t="shared" si="7"/>
        <v>5</v>
      </c>
    </row>
    <row r="21" spans="1:20" ht="12.75">
      <c r="A21" s="34" t="s">
        <v>260</v>
      </c>
      <c r="B21" s="11">
        <v>2</v>
      </c>
      <c r="C21" s="12">
        <v>6</v>
      </c>
      <c r="D21" s="11">
        <v>1</v>
      </c>
      <c r="E21" s="12">
        <v>8</v>
      </c>
      <c r="F21" s="11">
        <f t="shared" si="0"/>
        <v>3</v>
      </c>
      <c r="G21" s="13">
        <f t="shared" si="1"/>
        <v>14</v>
      </c>
      <c r="H21" s="13">
        <f t="shared" si="2"/>
        <v>17</v>
      </c>
      <c r="I21" s="11">
        <v>1</v>
      </c>
      <c r="J21" s="12">
        <v>10</v>
      </c>
      <c r="K21" s="11">
        <v>2</v>
      </c>
      <c r="L21" s="12">
        <v>8</v>
      </c>
      <c r="M21" s="11">
        <v>0</v>
      </c>
      <c r="N21" s="12">
        <v>0</v>
      </c>
      <c r="O21" s="11">
        <f t="shared" si="3"/>
        <v>3</v>
      </c>
      <c r="P21" s="13">
        <f t="shared" si="4"/>
        <v>18</v>
      </c>
      <c r="Q21" s="13">
        <f t="shared" si="5"/>
        <v>21</v>
      </c>
      <c r="R21" s="11">
        <f t="shared" si="6"/>
        <v>6</v>
      </c>
      <c r="S21" s="12">
        <f t="shared" si="7"/>
        <v>32</v>
      </c>
      <c r="T21" s="13">
        <f t="shared" si="7"/>
        <v>38</v>
      </c>
    </row>
    <row r="22" spans="1:20" ht="12.75">
      <c r="A22" s="34" t="s">
        <v>541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11</v>
      </c>
      <c r="J22" s="12">
        <v>27</v>
      </c>
      <c r="K22" s="11">
        <v>16</v>
      </c>
      <c r="L22" s="12">
        <v>30</v>
      </c>
      <c r="M22" s="11">
        <v>0</v>
      </c>
      <c r="N22" s="12">
        <v>0</v>
      </c>
      <c r="O22" s="11">
        <f t="shared" si="3"/>
        <v>27</v>
      </c>
      <c r="P22" s="13">
        <f t="shared" si="4"/>
        <v>57</v>
      </c>
      <c r="Q22" s="13">
        <f t="shared" si="5"/>
        <v>84</v>
      </c>
      <c r="R22" s="11">
        <f t="shared" si="6"/>
        <v>27</v>
      </c>
      <c r="S22" s="12">
        <f t="shared" si="7"/>
        <v>57</v>
      </c>
      <c r="T22" s="13">
        <f t="shared" si="7"/>
        <v>84</v>
      </c>
    </row>
    <row r="23" spans="1:20" ht="12.75">
      <c r="A23" s="4" t="s">
        <v>263</v>
      </c>
      <c r="B23" s="11">
        <v>27</v>
      </c>
      <c r="C23" s="12">
        <v>0</v>
      </c>
      <c r="D23" s="11">
        <v>30</v>
      </c>
      <c r="E23" s="12">
        <v>0</v>
      </c>
      <c r="F23" s="11">
        <f t="shared" si="0"/>
        <v>57</v>
      </c>
      <c r="G23" s="13">
        <f t="shared" si="1"/>
        <v>0</v>
      </c>
      <c r="H23" s="13">
        <f t="shared" si="2"/>
        <v>57</v>
      </c>
      <c r="I23" s="11">
        <v>22</v>
      </c>
      <c r="J23" s="12">
        <v>0</v>
      </c>
      <c r="K23" s="11">
        <v>25</v>
      </c>
      <c r="L23" s="12">
        <v>0</v>
      </c>
      <c r="M23" s="11">
        <v>0</v>
      </c>
      <c r="N23" s="12">
        <v>0</v>
      </c>
      <c r="O23" s="11">
        <f t="shared" si="3"/>
        <v>47</v>
      </c>
      <c r="P23" s="13">
        <f t="shared" si="4"/>
        <v>0</v>
      </c>
      <c r="Q23" s="13">
        <f t="shared" si="5"/>
        <v>47</v>
      </c>
      <c r="R23" s="11">
        <f t="shared" si="6"/>
        <v>104</v>
      </c>
      <c r="S23" s="12">
        <f t="shared" si="7"/>
        <v>0</v>
      </c>
      <c r="T23" s="13">
        <f t="shared" si="7"/>
        <v>104</v>
      </c>
    </row>
    <row r="24" spans="1:20" ht="12.75">
      <c r="A24" s="4" t="s">
        <v>264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87</v>
      </c>
      <c r="J24" s="12">
        <v>0</v>
      </c>
      <c r="K24" s="11">
        <v>75</v>
      </c>
      <c r="L24" s="12">
        <v>2</v>
      </c>
      <c r="M24" s="11">
        <v>0</v>
      </c>
      <c r="N24" s="12">
        <v>0</v>
      </c>
      <c r="O24" s="11">
        <f t="shared" si="3"/>
        <v>162</v>
      </c>
      <c r="P24" s="13">
        <f t="shared" si="4"/>
        <v>2</v>
      </c>
      <c r="Q24" s="13">
        <f t="shared" si="5"/>
        <v>164</v>
      </c>
      <c r="R24" s="11">
        <f t="shared" si="6"/>
        <v>162</v>
      </c>
      <c r="S24" s="12">
        <f t="shared" si="7"/>
        <v>2</v>
      </c>
      <c r="T24" s="13">
        <f t="shared" si="7"/>
        <v>164</v>
      </c>
    </row>
    <row r="25" spans="1:20" ht="12.75">
      <c r="A25" s="4" t="s">
        <v>265</v>
      </c>
      <c r="B25" s="11">
        <v>98</v>
      </c>
      <c r="C25" s="12">
        <v>4</v>
      </c>
      <c r="D25" s="11">
        <v>112</v>
      </c>
      <c r="E25" s="12">
        <v>1</v>
      </c>
      <c r="F25" s="11">
        <f t="shared" si="0"/>
        <v>210</v>
      </c>
      <c r="G25" s="13">
        <f t="shared" si="1"/>
        <v>5</v>
      </c>
      <c r="H25" s="13">
        <f t="shared" si="2"/>
        <v>215</v>
      </c>
      <c r="I25" s="11">
        <v>82</v>
      </c>
      <c r="J25" s="12">
        <v>0</v>
      </c>
      <c r="K25" s="11">
        <v>72</v>
      </c>
      <c r="L25" s="12">
        <v>0</v>
      </c>
      <c r="M25" s="11">
        <v>0</v>
      </c>
      <c r="N25" s="12">
        <v>0</v>
      </c>
      <c r="O25" s="11">
        <f t="shared" si="3"/>
        <v>154</v>
      </c>
      <c r="P25" s="13">
        <f t="shared" si="4"/>
        <v>0</v>
      </c>
      <c r="Q25" s="13">
        <f t="shared" si="5"/>
        <v>154</v>
      </c>
      <c r="R25" s="11">
        <f t="shared" si="6"/>
        <v>364</v>
      </c>
      <c r="S25" s="12">
        <f t="shared" si="7"/>
        <v>5</v>
      </c>
      <c r="T25" s="13">
        <f t="shared" si="7"/>
        <v>369</v>
      </c>
    </row>
    <row r="26" spans="1:20" ht="12.75">
      <c r="A26" s="4" t="s">
        <v>267</v>
      </c>
      <c r="B26" s="11">
        <v>77</v>
      </c>
      <c r="C26" s="12">
        <v>0</v>
      </c>
      <c r="D26" s="11">
        <v>79</v>
      </c>
      <c r="E26" s="12">
        <v>0</v>
      </c>
      <c r="F26" s="11">
        <f t="shared" si="0"/>
        <v>156</v>
      </c>
      <c r="G26" s="13">
        <f t="shared" si="1"/>
        <v>0</v>
      </c>
      <c r="H26" s="13">
        <f t="shared" si="2"/>
        <v>156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f t="shared" si="3"/>
        <v>0</v>
      </c>
      <c r="P26" s="13">
        <f t="shared" si="4"/>
        <v>0</v>
      </c>
      <c r="Q26" s="13">
        <f t="shared" si="5"/>
        <v>0</v>
      </c>
      <c r="R26" s="11">
        <f t="shared" si="6"/>
        <v>156</v>
      </c>
      <c r="S26" s="12">
        <f t="shared" si="7"/>
        <v>0</v>
      </c>
      <c r="T26" s="13">
        <f t="shared" si="7"/>
        <v>156</v>
      </c>
    </row>
    <row r="27" spans="1:20" ht="12.75">
      <c r="A27" s="4" t="s">
        <v>268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14</v>
      </c>
      <c r="O27" s="11">
        <f t="shared" si="3"/>
        <v>0</v>
      </c>
      <c r="P27" s="13">
        <f t="shared" si="4"/>
        <v>14</v>
      </c>
      <c r="Q27" s="13">
        <f t="shared" si="5"/>
        <v>14</v>
      </c>
      <c r="R27" s="11">
        <f t="shared" si="6"/>
        <v>0</v>
      </c>
      <c r="S27" s="12">
        <f t="shared" si="7"/>
        <v>14</v>
      </c>
      <c r="T27" s="13">
        <f t="shared" si="7"/>
        <v>14</v>
      </c>
    </row>
    <row r="28" spans="1:20" ht="12.75">
      <c r="A28" s="4" t="s">
        <v>269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4</v>
      </c>
      <c r="J28" s="12">
        <v>7</v>
      </c>
      <c r="K28" s="11">
        <v>1</v>
      </c>
      <c r="L28" s="12">
        <v>4</v>
      </c>
      <c r="M28" s="11">
        <v>0</v>
      </c>
      <c r="N28" s="12">
        <v>0</v>
      </c>
      <c r="O28" s="11">
        <f t="shared" si="3"/>
        <v>5</v>
      </c>
      <c r="P28" s="13">
        <f t="shared" si="4"/>
        <v>11</v>
      </c>
      <c r="Q28" s="13">
        <f t="shared" si="5"/>
        <v>16</v>
      </c>
      <c r="R28" s="11">
        <f t="shared" si="6"/>
        <v>5</v>
      </c>
      <c r="S28" s="12">
        <f t="shared" si="7"/>
        <v>11</v>
      </c>
      <c r="T28" s="13">
        <f t="shared" si="7"/>
        <v>16</v>
      </c>
    </row>
    <row r="29" spans="1:20" ht="12.75">
      <c r="A29" s="4" t="s">
        <v>270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1</v>
      </c>
      <c r="J29" s="12">
        <v>10</v>
      </c>
      <c r="K29" s="11">
        <v>0</v>
      </c>
      <c r="L29" s="12">
        <v>6</v>
      </c>
      <c r="M29" s="11">
        <v>0</v>
      </c>
      <c r="N29" s="12">
        <v>0</v>
      </c>
      <c r="O29" s="11">
        <f t="shared" si="3"/>
        <v>1</v>
      </c>
      <c r="P29" s="13">
        <f t="shared" si="4"/>
        <v>16</v>
      </c>
      <c r="Q29" s="13">
        <f t="shared" si="5"/>
        <v>17</v>
      </c>
      <c r="R29" s="11">
        <f t="shared" si="6"/>
        <v>1</v>
      </c>
      <c r="S29" s="12">
        <f t="shared" si="7"/>
        <v>16</v>
      </c>
      <c r="T29" s="13">
        <f t="shared" si="7"/>
        <v>17</v>
      </c>
    </row>
    <row r="30" spans="1:20" ht="12.75">
      <c r="A30" s="4" t="s">
        <v>15</v>
      </c>
      <c r="B30" s="11">
        <v>24</v>
      </c>
      <c r="C30" s="12">
        <v>16</v>
      </c>
      <c r="D30" s="11">
        <v>39</v>
      </c>
      <c r="E30" s="12">
        <v>28</v>
      </c>
      <c r="F30" s="11">
        <f t="shared" si="0"/>
        <v>63</v>
      </c>
      <c r="G30" s="13">
        <f t="shared" si="1"/>
        <v>44</v>
      </c>
      <c r="H30" s="13">
        <f t="shared" si="2"/>
        <v>107</v>
      </c>
      <c r="I30" s="11">
        <v>31</v>
      </c>
      <c r="J30" s="12">
        <v>23</v>
      </c>
      <c r="K30" s="11">
        <v>23</v>
      </c>
      <c r="L30" s="12">
        <v>15</v>
      </c>
      <c r="M30" s="11">
        <v>0</v>
      </c>
      <c r="N30" s="12">
        <v>0</v>
      </c>
      <c r="O30" s="11">
        <f t="shared" si="3"/>
        <v>54</v>
      </c>
      <c r="P30" s="13">
        <f t="shared" si="4"/>
        <v>38</v>
      </c>
      <c r="Q30" s="13">
        <f t="shared" si="5"/>
        <v>92</v>
      </c>
      <c r="R30" s="11">
        <f t="shared" si="6"/>
        <v>117</v>
      </c>
      <c r="S30" s="12">
        <f t="shared" si="7"/>
        <v>82</v>
      </c>
      <c r="T30" s="13">
        <f t="shared" si="7"/>
        <v>199</v>
      </c>
    </row>
    <row r="31" spans="1:20" ht="12.75">
      <c r="A31" s="4" t="s">
        <v>274</v>
      </c>
      <c r="B31" s="11">
        <v>4</v>
      </c>
      <c r="C31" s="12">
        <v>6</v>
      </c>
      <c r="D31" s="11">
        <v>2</v>
      </c>
      <c r="E31" s="12">
        <v>12</v>
      </c>
      <c r="F31" s="11">
        <f t="shared" si="0"/>
        <v>6</v>
      </c>
      <c r="G31" s="13">
        <f t="shared" si="1"/>
        <v>18</v>
      </c>
      <c r="H31" s="13">
        <f t="shared" si="2"/>
        <v>24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f t="shared" si="3"/>
        <v>0</v>
      </c>
      <c r="P31" s="13">
        <f t="shared" si="4"/>
        <v>0</v>
      </c>
      <c r="Q31" s="13">
        <f t="shared" si="5"/>
        <v>0</v>
      </c>
      <c r="R31" s="11">
        <f t="shared" si="6"/>
        <v>6</v>
      </c>
      <c r="S31" s="12">
        <f t="shared" si="7"/>
        <v>18</v>
      </c>
      <c r="T31" s="13">
        <f t="shared" si="7"/>
        <v>24</v>
      </c>
    </row>
    <row r="32" spans="1:20" ht="12.75">
      <c r="A32" s="4" t="s">
        <v>277</v>
      </c>
      <c r="B32" s="11">
        <v>13</v>
      </c>
      <c r="C32" s="12">
        <v>9</v>
      </c>
      <c r="D32" s="11">
        <v>14</v>
      </c>
      <c r="E32" s="12">
        <v>14</v>
      </c>
      <c r="F32" s="11">
        <f t="shared" si="0"/>
        <v>27</v>
      </c>
      <c r="G32" s="13">
        <f t="shared" si="1"/>
        <v>23</v>
      </c>
      <c r="H32" s="13">
        <f t="shared" si="2"/>
        <v>50</v>
      </c>
      <c r="I32" s="11">
        <v>11</v>
      </c>
      <c r="J32" s="12">
        <v>6</v>
      </c>
      <c r="K32" s="11">
        <v>18</v>
      </c>
      <c r="L32" s="12">
        <v>11</v>
      </c>
      <c r="M32" s="11">
        <v>0</v>
      </c>
      <c r="N32" s="12">
        <v>0</v>
      </c>
      <c r="O32" s="11">
        <f t="shared" si="3"/>
        <v>29</v>
      </c>
      <c r="P32" s="13">
        <f t="shared" si="4"/>
        <v>17</v>
      </c>
      <c r="Q32" s="13">
        <f t="shared" si="5"/>
        <v>46</v>
      </c>
      <c r="R32" s="11">
        <f t="shared" si="6"/>
        <v>56</v>
      </c>
      <c r="S32" s="12">
        <f t="shared" si="7"/>
        <v>40</v>
      </c>
      <c r="T32" s="13">
        <f t="shared" si="7"/>
        <v>96</v>
      </c>
    </row>
    <row r="33" spans="1:20" ht="12.75">
      <c r="A33" s="4" t="s">
        <v>280</v>
      </c>
      <c r="B33" s="11">
        <v>33</v>
      </c>
      <c r="C33" s="12">
        <v>0</v>
      </c>
      <c r="D33" s="11">
        <v>33</v>
      </c>
      <c r="E33" s="12">
        <v>0</v>
      </c>
      <c r="F33" s="11">
        <f t="shared" si="0"/>
        <v>66</v>
      </c>
      <c r="G33" s="13">
        <f t="shared" si="1"/>
        <v>0</v>
      </c>
      <c r="H33" s="13">
        <f t="shared" si="2"/>
        <v>66</v>
      </c>
      <c r="I33" s="11">
        <v>23</v>
      </c>
      <c r="J33" s="12">
        <v>1</v>
      </c>
      <c r="K33" s="11">
        <v>21</v>
      </c>
      <c r="L33" s="12">
        <v>0</v>
      </c>
      <c r="M33" s="11">
        <v>0</v>
      </c>
      <c r="N33" s="12">
        <v>0</v>
      </c>
      <c r="O33" s="11">
        <f t="shared" si="3"/>
        <v>44</v>
      </c>
      <c r="P33" s="13">
        <f t="shared" si="4"/>
        <v>1</v>
      </c>
      <c r="Q33" s="13">
        <f t="shared" si="5"/>
        <v>45</v>
      </c>
      <c r="R33" s="11">
        <f t="shared" si="6"/>
        <v>110</v>
      </c>
      <c r="S33" s="12">
        <f t="shared" si="7"/>
        <v>1</v>
      </c>
      <c r="T33" s="13">
        <f t="shared" si="7"/>
        <v>111</v>
      </c>
    </row>
    <row r="34" spans="1:20" ht="12.75">
      <c r="A34" s="205" t="s">
        <v>285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38</v>
      </c>
      <c r="N34" s="12">
        <v>1</v>
      </c>
      <c r="O34" s="11">
        <f t="shared" si="3"/>
        <v>38</v>
      </c>
      <c r="P34" s="13">
        <f t="shared" si="4"/>
        <v>1</v>
      </c>
      <c r="Q34" s="13">
        <f t="shared" si="5"/>
        <v>39</v>
      </c>
      <c r="R34" s="11">
        <f t="shared" si="6"/>
        <v>38</v>
      </c>
      <c r="S34" s="12">
        <f t="shared" si="7"/>
        <v>1</v>
      </c>
      <c r="T34" s="13">
        <f t="shared" si="7"/>
        <v>39</v>
      </c>
    </row>
    <row r="35" spans="1:20" ht="12.75">
      <c r="A35" s="34" t="s">
        <v>163</v>
      </c>
      <c r="B35" s="11">
        <v>57</v>
      </c>
      <c r="C35" s="12">
        <v>2</v>
      </c>
      <c r="D35" s="11">
        <v>51</v>
      </c>
      <c r="E35" s="12">
        <v>3</v>
      </c>
      <c r="F35" s="11">
        <f t="shared" si="0"/>
        <v>108</v>
      </c>
      <c r="G35" s="13">
        <f t="shared" si="1"/>
        <v>5</v>
      </c>
      <c r="H35" s="13">
        <f t="shared" si="2"/>
        <v>113</v>
      </c>
      <c r="I35" s="11">
        <v>43</v>
      </c>
      <c r="J35" s="12">
        <v>1</v>
      </c>
      <c r="K35" s="11">
        <v>31</v>
      </c>
      <c r="L35" s="12">
        <v>1</v>
      </c>
      <c r="M35" s="11">
        <v>0</v>
      </c>
      <c r="N35" s="12">
        <v>0</v>
      </c>
      <c r="O35" s="11">
        <f t="shared" si="3"/>
        <v>74</v>
      </c>
      <c r="P35" s="13">
        <f t="shared" si="4"/>
        <v>2</v>
      </c>
      <c r="Q35" s="13">
        <f t="shared" si="5"/>
        <v>76</v>
      </c>
      <c r="R35" s="11">
        <f t="shared" si="6"/>
        <v>182</v>
      </c>
      <c r="S35" s="12">
        <f t="shared" si="7"/>
        <v>7</v>
      </c>
      <c r="T35" s="13">
        <f t="shared" si="7"/>
        <v>189</v>
      </c>
    </row>
    <row r="36" spans="1:20" ht="12.75">
      <c r="A36" s="122" t="s">
        <v>287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18</v>
      </c>
      <c r="J36" s="12">
        <v>0</v>
      </c>
      <c r="K36" s="11">
        <v>20</v>
      </c>
      <c r="L36" s="12">
        <v>1</v>
      </c>
      <c r="M36" s="11">
        <v>0</v>
      </c>
      <c r="N36" s="12">
        <v>0</v>
      </c>
      <c r="O36" s="11">
        <f t="shared" si="3"/>
        <v>38</v>
      </c>
      <c r="P36" s="13">
        <f t="shared" si="4"/>
        <v>1</v>
      </c>
      <c r="Q36" s="13">
        <f t="shared" si="5"/>
        <v>39</v>
      </c>
      <c r="R36" s="11">
        <f t="shared" si="6"/>
        <v>38</v>
      </c>
      <c r="S36" s="12">
        <f t="shared" si="7"/>
        <v>1</v>
      </c>
      <c r="T36" s="13">
        <f t="shared" si="7"/>
        <v>39</v>
      </c>
    </row>
    <row r="37" spans="1:20" ht="12.75">
      <c r="A37" s="205" t="s">
        <v>288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34</v>
      </c>
      <c r="N37" s="12">
        <v>7</v>
      </c>
      <c r="O37" s="11">
        <f t="shared" si="3"/>
        <v>34</v>
      </c>
      <c r="P37" s="13">
        <f t="shared" si="4"/>
        <v>7</v>
      </c>
      <c r="Q37" s="13">
        <f t="shared" si="5"/>
        <v>41</v>
      </c>
      <c r="R37" s="11">
        <f t="shared" si="6"/>
        <v>34</v>
      </c>
      <c r="S37" s="12">
        <f t="shared" si="7"/>
        <v>7</v>
      </c>
      <c r="T37" s="13">
        <f t="shared" si="7"/>
        <v>41</v>
      </c>
    </row>
    <row r="38" spans="1:20" ht="12.75">
      <c r="A38" s="4" t="s">
        <v>530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22</v>
      </c>
      <c r="N38" s="12">
        <v>11</v>
      </c>
      <c r="O38" s="11">
        <f t="shared" si="3"/>
        <v>22</v>
      </c>
      <c r="P38" s="13">
        <f t="shared" si="4"/>
        <v>11</v>
      </c>
      <c r="Q38" s="13">
        <f t="shared" si="5"/>
        <v>33</v>
      </c>
      <c r="R38" s="11">
        <f t="shared" si="6"/>
        <v>22</v>
      </c>
      <c r="S38" s="12">
        <f t="shared" si="7"/>
        <v>11</v>
      </c>
      <c r="T38" s="13">
        <f t="shared" si="7"/>
        <v>33</v>
      </c>
    </row>
    <row r="39" spans="1:20" ht="12.75">
      <c r="A39" s="4" t="s">
        <v>292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1</v>
      </c>
      <c r="N39" s="12">
        <v>4</v>
      </c>
      <c r="O39" s="11">
        <f t="shared" si="3"/>
        <v>1</v>
      </c>
      <c r="P39" s="13">
        <f t="shared" si="4"/>
        <v>4</v>
      </c>
      <c r="Q39" s="13">
        <f t="shared" si="5"/>
        <v>5</v>
      </c>
      <c r="R39" s="11">
        <f t="shared" si="6"/>
        <v>1</v>
      </c>
      <c r="S39" s="12">
        <f t="shared" si="7"/>
        <v>4</v>
      </c>
      <c r="T39" s="13">
        <f t="shared" si="7"/>
        <v>5</v>
      </c>
    </row>
    <row r="40" spans="1:20" ht="12.75">
      <c r="A40" s="4" t="s">
        <v>293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8</v>
      </c>
      <c r="J40" s="12">
        <v>0</v>
      </c>
      <c r="K40" s="11">
        <v>8</v>
      </c>
      <c r="L40" s="12">
        <v>0</v>
      </c>
      <c r="M40" s="11">
        <v>0</v>
      </c>
      <c r="N40" s="12">
        <v>0</v>
      </c>
      <c r="O40" s="11">
        <f t="shared" si="3"/>
        <v>16</v>
      </c>
      <c r="P40" s="13">
        <f t="shared" si="4"/>
        <v>0</v>
      </c>
      <c r="Q40" s="13">
        <f t="shared" si="5"/>
        <v>16</v>
      </c>
      <c r="R40" s="11">
        <f t="shared" si="6"/>
        <v>16</v>
      </c>
      <c r="S40" s="12">
        <f t="shared" si="7"/>
        <v>0</v>
      </c>
      <c r="T40" s="13">
        <f t="shared" si="7"/>
        <v>16</v>
      </c>
    </row>
    <row r="41" spans="1:20" ht="12.75">
      <c r="A41" s="4" t="s">
        <v>531</v>
      </c>
      <c r="B41" s="11">
        <v>33</v>
      </c>
      <c r="C41" s="12">
        <v>7</v>
      </c>
      <c r="D41" s="11">
        <v>37</v>
      </c>
      <c r="E41" s="12">
        <v>3</v>
      </c>
      <c r="F41" s="11">
        <f t="shared" si="0"/>
        <v>70</v>
      </c>
      <c r="G41" s="13">
        <f t="shared" si="1"/>
        <v>10</v>
      </c>
      <c r="H41" s="13">
        <f t="shared" si="2"/>
        <v>80</v>
      </c>
      <c r="I41" s="11">
        <v>26</v>
      </c>
      <c r="J41" s="12">
        <v>8</v>
      </c>
      <c r="K41" s="11">
        <v>25</v>
      </c>
      <c r="L41" s="12">
        <v>6</v>
      </c>
      <c r="M41" s="11">
        <v>0</v>
      </c>
      <c r="N41" s="12">
        <v>0</v>
      </c>
      <c r="O41" s="11">
        <f t="shared" si="3"/>
        <v>51</v>
      </c>
      <c r="P41" s="13">
        <f t="shared" si="4"/>
        <v>14</v>
      </c>
      <c r="Q41" s="13">
        <f t="shared" si="5"/>
        <v>65</v>
      </c>
      <c r="R41" s="11">
        <f t="shared" si="6"/>
        <v>121</v>
      </c>
      <c r="S41" s="12">
        <f t="shared" si="7"/>
        <v>24</v>
      </c>
      <c r="T41" s="13">
        <f t="shared" si="7"/>
        <v>145</v>
      </c>
    </row>
    <row r="42" spans="1:20" ht="12.75">
      <c r="A42" s="4" t="s">
        <v>298</v>
      </c>
      <c r="B42" s="11">
        <v>89</v>
      </c>
      <c r="C42" s="12">
        <v>1</v>
      </c>
      <c r="D42" s="11">
        <v>68</v>
      </c>
      <c r="E42" s="12">
        <v>1</v>
      </c>
      <c r="F42" s="11">
        <f aca="true" t="shared" si="8" ref="F42:F60">SUM(B42,D42)</f>
        <v>157</v>
      </c>
      <c r="G42" s="13">
        <f aca="true" t="shared" si="9" ref="G42:G60">SUM(C42,E42)</f>
        <v>2</v>
      </c>
      <c r="H42" s="13">
        <f aca="true" t="shared" si="10" ref="H42:H60">SUM(F42:G42)</f>
        <v>159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0</v>
      </c>
      <c r="O42" s="11">
        <f aca="true" t="shared" si="11" ref="O42:O60">SUM(M42,K42,I42)</f>
        <v>0</v>
      </c>
      <c r="P42" s="13">
        <f aca="true" t="shared" si="12" ref="P42:P60">SUM(N42,L42,J42)</f>
        <v>0</v>
      </c>
      <c r="Q42" s="13">
        <f aca="true" t="shared" si="13" ref="Q42:Q60">SUM(O42:P42)</f>
        <v>0</v>
      </c>
      <c r="R42" s="11">
        <f aca="true" t="shared" si="14" ref="R42:R60">SUM(O42,F42)</f>
        <v>157</v>
      </c>
      <c r="S42" s="12">
        <f t="shared" si="7"/>
        <v>2</v>
      </c>
      <c r="T42" s="13">
        <f t="shared" si="7"/>
        <v>159</v>
      </c>
    </row>
    <row r="43" spans="1:20" ht="12.75">
      <c r="A43" s="4" t="s">
        <v>299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72</v>
      </c>
      <c r="J43" s="12">
        <v>0</v>
      </c>
      <c r="K43" s="11">
        <v>65</v>
      </c>
      <c r="L43" s="12">
        <v>1</v>
      </c>
      <c r="M43" s="11">
        <v>0</v>
      </c>
      <c r="N43" s="12">
        <v>0</v>
      </c>
      <c r="O43" s="11">
        <f t="shared" si="11"/>
        <v>137</v>
      </c>
      <c r="P43" s="13">
        <f t="shared" si="12"/>
        <v>1</v>
      </c>
      <c r="Q43" s="13">
        <f t="shared" si="13"/>
        <v>138</v>
      </c>
      <c r="R43" s="11">
        <f t="shared" si="14"/>
        <v>137</v>
      </c>
      <c r="S43" s="12">
        <f t="shared" si="7"/>
        <v>1</v>
      </c>
      <c r="T43" s="13">
        <f t="shared" si="7"/>
        <v>138</v>
      </c>
    </row>
    <row r="44" spans="1:20" ht="12.75">
      <c r="A44" s="4" t="s">
        <v>300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2</v>
      </c>
      <c r="N44" s="12">
        <v>37</v>
      </c>
      <c r="O44" s="11">
        <f t="shared" si="11"/>
        <v>2</v>
      </c>
      <c r="P44" s="13">
        <f t="shared" si="12"/>
        <v>37</v>
      </c>
      <c r="Q44" s="13">
        <f t="shared" si="13"/>
        <v>39</v>
      </c>
      <c r="R44" s="11">
        <f t="shared" si="14"/>
        <v>2</v>
      </c>
      <c r="S44" s="12">
        <f t="shared" si="7"/>
        <v>37</v>
      </c>
      <c r="T44" s="13">
        <f t="shared" si="7"/>
        <v>39</v>
      </c>
    </row>
    <row r="45" spans="1:20" ht="12.75">
      <c r="A45" s="4" t="s">
        <v>301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6</v>
      </c>
      <c r="J45" s="12">
        <v>4</v>
      </c>
      <c r="K45" s="11">
        <v>3</v>
      </c>
      <c r="L45" s="12">
        <v>2</v>
      </c>
      <c r="M45" s="11">
        <v>0</v>
      </c>
      <c r="N45" s="12">
        <v>0</v>
      </c>
      <c r="O45" s="11">
        <f t="shared" si="11"/>
        <v>9</v>
      </c>
      <c r="P45" s="13">
        <f t="shared" si="12"/>
        <v>6</v>
      </c>
      <c r="Q45" s="13">
        <f t="shared" si="13"/>
        <v>15</v>
      </c>
      <c r="R45" s="11">
        <f t="shared" si="14"/>
        <v>9</v>
      </c>
      <c r="S45" s="12">
        <f t="shared" si="7"/>
        <v>6</v>
      </c>
      <c r="T45" s="13">
        <f t="shared" si="7"/>
        <v>15</v>
      </c>
    </row>
    <row r="46" spans="1:20" ht="12.75">
      <c r="A46" s="4" t="s">
        <v>302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13</v>
      </c>
      <c r="J46" s="12">
        <v>4</v>
      </c>
      <c r="K46" s="11">
        <v>12</v>
      </c>
      <c r="L46" s="12">
        <v>2</v>
      </c>
      <c r="M46" s="11">
        <v>0</v>
      </c>
      <c r="N46" s="12">
        <v>0</v>
      </c>
      <c r="O46" s="11">
        <f t="shared" si="11"/>
        <v>25</v>
      </c>
      <c r="P46" s="13">
        <f t="shared" si="12"/>
        <v>6</v>
      </c>
      <c r="Q46" s="13">
        <f t="shared" si="13"/>
        <v>31</v>
      </c>
      <c r="R46" s="11">
        <f t="shared" si="14"/>
        <v>25</v>
      </c>
      <c r="S46" s="12">
        <f t="shared" si="7"/>
        <v>6</v>
      </c>
      <c r="T46" s="13">
        <f t="shared" si="7"/>
        <v>31</v>
      </c>
    </row>
    <row r="47" spans="1:20" ht="12.75">
      <c r="A47" s="4" t="s">
        <v>303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11</v>
      </c>
      <c r="J47" s="12">
        <v>22</v>
      </c>
      <c r="K47" s="11">
        <v>4</v>
      </c>
      <c r="L47" s="12">
        <v>20</v>
      </c>
      <c r="M47" s="11">
        <v>0</v>
      </c>
      <c r="N47" s="12">
        <v>0</v>
      </c>
      <c r="O47" s="11">
        <f t="shared" si="11"/>
        <v>15</v>
      </c>
      <c r="P47" s="13">
        <f t="shared" si="12"/>
        <v>42</v>
      </c>
      <c r="Q47" s="13">
        <f t="shared" si="13"/>
        <v>57</v>
      </c>
      <c r="R47" s="11">
        <f t="shared" si="14"/>
        <v>15</v>
      </c>
      <c r="S47" s="12">
        <f t="shared" si="7"/>
        <v>42</v>
      </c>
      <c r="T47" s="13">
        <f t="shared" si="7"/>
        <v>57</v>
      </c>
    </row>
    <row r="48" spans="1:20" ht="12.75">
      <c r="A48" s="4" t="s">
        <v>307</v>
      </c>
      <c r="B48" s="11">
        <v>62</v>
      </c>
      <c r="C48" s="12">
        <v>28</v>
      </c>
      <c r="D48" s="11">
        <v>60</v>
      </c>
      <c r="E48" s="12">
        <v>31</v>
      </c>
      <c r="F48" s="11">
        <f t="shared" si="8"/>
        <v>122</v>
      </c>
      <c r="G48" s="13">
        <f t="shared" si="9"/>
        <v>59</v>
      </c>
      <c r="H48" s="13">
        <f t="shared" si="10"/>
        <v>181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f t="shared" si="11"/>
        <v>0</v>
      </c>
      <c r="P48" s="13">
        <f t="shared" si="12"/>
        <v>0</v>
      </c>
      <c r="Q48" s="13">
        <f t="shared" si="13"/>
        <v>0</v>
      </c>
      <c r="R48" s="11">
        <f t="shared" si="14"/>
        <v>122</v>
      </c>
      <c r="S48" s="12">
        <f t="shared" si="7"/>
        <v>59</v>
      </c>
      <c r="T48" s="13">
        <f t="shared" si="7"/>
        <v>181</v>
      </c>
    </row>
    <row r="49" spans="1:20" ht="12.75">
      <c r="A49" s="4" t="s">
        <v>308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42</v>
      </c>
      <c r="J49" s="12">
        <v>6</v>
      </c>
      <c r="K49" s="11">
        <v>55</v>
      </c>
      <c r="L49" s="12">
        <v>4</v>
      </c>
      <c r="M49" s="11">
        <v>0</v>
      </c>
      <c r="N49" s="12">
        <v>0</v>
      </c>
      <c r="O49" s="11">
        <f t="shared" si="11"/>
        <v>97</v>
      </c>
      <c r="P49" s="13">
        <f t="shared" si="12"/>
        <v>10</v>
      </c>
      <c r="Q49" s="13">
        <f t="shared" si="13"/>
        <v>107</v>
      </c>
      <c r="R49" s="11">
        <f t="shared" si="14"/>
        <v>97</v>
      </c>
      <c r="S49" s="12">
        <f t="shared" si="7"/>
        <v>10</v>
      </c>
      <c r="T49" s="13">
        <f t="shared" si="7"/>
        <v>107</v>
      </c>
    </row>
    <row r="50" spans="1:20" ht="12.75">
      <c r="A50" s="4" t="s">
        <v>313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0</v>
      </c>
      <c r="J50" s="12">
        <v>38</v>
      </c>
      <c r="K50" s="11">
        <v>0</v>
      </c>
      <c r="L50" s="12">
        <v>31</v>
      </c>
      <c r="M50" s="11">
        <v>0</v>
      </c>
      <c r="N50" s="12">
        <v>0</v>
      </c>
      <c r="O50" s="11">
        <f t="shared" si="11"/>
        <v>0</v>
      </c>
      <c r="P50" s="13">
        <f t="shared" si="12"/>
        <v>69</v>
      </c>
      <c r="Q50" s="13">
        <f t="shared" si="13"/>
        <v>69</v>
      </c>
      <c r="R50" s="11">
        <f t="shared" si="14"/>
        <v>0</v>
      </c>
      <c r="S50" s="12">
        <f t="shared" si="7"/>
        <v>69</v>
      </c>
      <c r="T50" s="13">
        <f t="shared" si="7"/>
        <v>69</v>
      </c>
    </row>
    <row r="51" spans="1:20" ht="12.75">
      <c r="A51" s="4" t="s">
        <v>314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18</v>
      </c>
      <c r="J51" s="12">
        <v>9</v>
      </c>
      <c r="K51" s="11">
        <v>8</v>
      </c>
      <c r="L51" s="12">
        <v>13</v>
      </c>
      <c r="M51" s="11">
        <v>0</v>
      </c>
      <c r="N51" s="12">
        <v>0</v>
      </c>
      <c r="O51" s="11">
        <f t="shared" si="11"/>
        <v>26</v>
      </c>
      <c r="P51" s="13">
        <f t="shared" si="12"/>
        <v>22</v>
      </c>
      <c r="Q51" s="13">
        <f t="shared" si="13"/>
        <v>48</v>
      </c>
      <c r="R51" s="11">
        <f t="shared" si="14"/>
        <v>26</v>
      </c>
      <c r="S51" s="12">
        <f t="shared" si="7"/>
        <v>22</v>
      </c>
      <c r="T51" s="13">
        <f t="shared" si="7"/>
        <v>48</v>
      </c>
    </row>
    <row r="52" spans="1:20" ht="12.75">
      <c r="A52" s="4" t="s">
        <v>315</v>
      </c>
      <c r="B52" s="11">
        <v>2</v>
      </c>
      <c r="C52" s="12">
        <v>3</v>
      </c>
      <c r="D52" s="11">
        <v>3</v>
      </c>
      <c r="E52" s="12">
        <v>0</v>
      </c>
      <c r="F52" s="11">
        <f t="shared" si="8"/>
        <v>5</v>
      </c>
      <c r="G52" s="13">
        <f t="shared" si="9"/>
        <v>3</v>
      </c>
      <c r="H52" s="13">
        <f t="shared" si="10"/>
        <v>8</v>
      </c>
      <c r="I52" s="11">
        <v>10</v>
      </c>
      <c r="J52" s="12">
        <v>0</v>
      </c>
      <c r="K52" s="11">
        <v>2</v>
      </c>
      <c r="L52" s="12">
        <v>0</v>
      </c>
      <c r="M52" s="11">
        <v>0</v>
      </c>
      <c r="N52" s="12">
        <v>0</v>
      </c>
      <c r="O52" s="11">
        <f t="shared" si="11"/>
        <v>12</v>
      </c>
      <c r="P52" s="13">
        <f t="shared" si="12"/>
        <v>0</v>
      </c>
      <c r="Q52" s="13">
        <f t="shared" si="13"/>
        <v>12</v>
      </c>
      <c r="R52" s="11">
        <f t="shared" si="14"/>
        <v>17</v>
      </c>
      <c r="S52" s="12">
        <f t="shared" si="7"/>
        <v>3</v>
      </c>
      <c r="T52" s="13">
        <f t="shared" si="7"/>
        <v>20</v>
      </c>
    </row>
    <row r="53" spans="1:20" ht="12.75">
      <c r="A53" s="4" t="s">
        <v>316</v>
      </c>
      <c r="B53" s="11">
        <v>18</v>
      </c>
      <c r="C53" s="12">
        <v>56</v>
      </c>
      <c r="D53" s="11">
        <v>15</v>
      </c>
      <c r="E53" s="12">
        <v>49</v>
      </c>
      <c r="F53" s="11">
        <f t="shared" si="8"/>
        <v>33</v>
      </c>
      <c r="G53" s="13">
        <f t="shared" si="9"/>
        <v>105</v>
      </c>
      <c r="H53" s="13">
        <f t="shared" si="10"/>
        <v>138</v>
      </c>
      <c r="I53" s="11">
        <v>23</v>
      </c>
      <c r="J53" s="12">
        <v>49</v>
      </c>
      <c r="K53" s="11">
        <v>13</v>
      </c>
      <c r="L53" s="12">
        <v>33</v>
      </c>
      <c r="M53" s="11">
        <v>0</v>
      </c>
      <c r="N53" s="12">
        <v>0</v>
      </c>
      <c r="O53" s="11">
        <f t="shared" si="11"/>
        <v>36</v>
      </c>
      <c r="P53" s="13">
        <f t="shared" si="12"/>
        <v>82</v>
      </c>
      <c r="Q53" s="13">
        <f t="shared" si="13"/>
        <v>118</v>
      </c>
      <c r="R53" s="11">
        <f t="shared" si="14"/>
        <v>69</v>
      </c>
      <c r="S53" s="12">
        <f t="shared" si="7"/>
        <v>187</v>
      </c>
      <c r="T53" s="13">
        <f t="shared" si="7"/>
        <v>256</v>
      </c>
    </row>
    <row r="54" spans="1:20" ht="12.75">
      <c r="A54" s="4" t="s">
        <v>318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19</v>
      </c>
      <c r="N54" s="12">
        <v>0</v>
      </c>
      <c r="O54" s="11">
        <f t="shared" si="11"/>
        <v>19</v>
      </c>
      <c r="P54" s="13">
        <f t="shared" si="12"/>
        <v>0</v>
      </c>
      <c r="Q54" s="13">
        <f t="shared" si="13"/>
        <v>19</v>
      </c>
      <c r="R54" s="11">
        <f t="shared" si="14"/>
        <v>19</v>
      </c>
      <c r="S54" s="12">
        <f t="shared" si="7"/>
        <v>0</v>
      </c>
      <c r="T54" s="13">
        <f t="shared" si="7"/>
        <v>19</v>
      </c>
    </row>
    <row r="55" spans="1:20" ht="12.75">
      <c r="A55" s="4" t="s">
        <v>169</v>
      </c>
      <c r="B55" s="11">
        <v>30</v>
      </c>
      <c r="C55" s="12">
        <v>7</v>
      </c>
      <c r="D55" s="11">
        <v>37</v>
      </c>
      <c r="E55" s="12">
        <v>7</v>
      </c>
      <c r="F55" s="11">
        <f t="shared" si="8"/>
        <v>67</v>
      </c>
      <c r="G55" s="13">
        <f t="shared" si="9"/>
        <v>14</v>
      </c>
      <c r="H55" s="13">
        <f t="shared" si="10"/>
        <v>81</v>
      </c>
      <c r="I55" s="11">
        <v>3</v>
      </c>
      <c r="J55" s="12">
        <v>3</v>
      </c>
      <c r="K55" s="11">
        <v>8</v>
      </c>
      <c r="L55" s="12">
        <v>4</v>
      </c>
      <c r="M55" s="11">
        <v>0</v>
      </c>
      <c r="N55" s="12">
        <v>0</v>
      </c>
      <c r="O55" s="11">
        <f t="shared" si="11"/>
        <v>11</v>
      </c>
      <c r="P55" s="13">
        <f t="shared" si="12"/>
        <v>7</v>
      </c>
      <c r="Q55" s="13">
        <f t="shared" si="13"/>
        <v>18</v>
      </c>
      <c r="R55" s="11">
        <f t="shared" si="14"/>
        <v>78</v>
      </c>
      <c r="S55" s="12">
        <f t="shared" si="7"/>
        <v>21</v>
      </c>
      <c r="T55" s="13">
        <f t="shared" si="7"/>
        <v>99</v>
      </c>
    </row>
    <row r="56" spans="1:20" ht="12.75">
      <c r="A56" s="4" t="s">
        <v>321</v>
      </c>
      <c r="B56" s="11">
        <v>11</v>
      </c>
      <c r="C56" s="12">
        <v>2</v>
      </c>
      <c r="D56" s="11">
        <v>8</v>
      </c>
      <c r="E56" s="12">
        <v>0</v>
      </c>
      <c r="F56" s="11">
        <f t="shared" si="8"/>
        <v>19</v>
      </c>
      <c r="G56" s="13">
        <f t="shared" si="9"/>
        <v>2</v>
      </c>
      <c r="H56" s="13">
        <f t="shared" si="10"/>
        <v>21</v>
      </c>
      <c r="I56" s="11">
        <v>3</v>
      </c>
      <c r="J56" s="12">
        <v>4</v>
      </c>
      <c r="K56" s="11">
        <v>1</v>
      </c>
      <c r="L56" s="12">
        <v>3</v>
      </c>
      <c r="M56" s="11">
        <v>0</v>
      </c>
      <c r="N56" s="12">
        <v>0</v>
      </c>
      <c r="O56" s="11">
        <f t="shared" si="11"/>
        <v>4</v>
      </c>
      <c r="P56" s="13">
        <f t="shared" si="12"/>
        <v>7</v>
      </c>
      <c r="Q56" s="13">
        <f t="shared" si="13"/>
        <v>11</v>
      </c>
      <c r="R56" s="11">
        <f t="shared" si="14"/>
        <v>23</v>
      </c>
      <c r="S56" s="12">
        <f t="shared" si="7"/>
        <v>9</v>
      </c>
      <c r="T56" s="13">
        <f t="shared" si="7"/>
        <v>32</v>
      </c>
    </row>
    <row r="57" spans="1:20" ht="12.75">
      <c r="A57" s="4" t="s">
        <v>322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3</v>
      </c>
      <c r="L57" s="12">
        <v>0</v>
      </c>
      <c r="M57" s="11">
        <v>0</v>
      </c>
      <c r="N57" s="12">
        <v>0</v>
      </c>
      <c r="O57" s="11">
        <f t="shared" si="11"/>
        <v>3</v>
      </c>
      <c r="P57" s="13">
        <f t="shared" si="12"/>
        <v>0</v>
      </c>
      <c r="Q57" s="13">
        <f t="shared" si="13"/>
        <v>3</v>
      </c>
      <c r="R57" s="11">
        <f t="shared" si="14"/>
        <v>3</v>
      </c>
      <c r="S57" s="12">
        <f t="shared" si="7"/>
        <v>0</v>
      </c>
      <c r="T57" s="13">
        <f t="shared" si="7"/>
        <v>3</v>
      </c>
    </row>
    <row r="58" spans="1:20" ht="12.75">
      <c r="A58" s="4" t="s">
        <v>323</v>
      </c>
      <c r="B58" s="11">
        <v>0</v>
      </c>
      <c r="C58" s="12">
        <v>0</v>
      </c>
      <c r="D58" s="11">
        <v>1</v>
      </c>
      <c r="E58" s="12">
        <v>0</v>
      </c>
      <c r="F58" s="11">
        <f t="shared" si="8"/>
        <v>1</v>
      </c>
      <c r="G58" s="13">
        <f t="shared" si="9"/>
        <v>0</v>
      </c>
      <c r="H58" s="13">
        <f t="shared" si="10"/>
        <v>1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f t="shared" si="11"/>
        <v>0</v>
      </c>
      <c r="P58" s="13">
        <f t="shared" si="12"/>
        <v>0</v>
      </c>
      <c r="Q58" s="13">
        <f t="shared" si="13"/>
        <v>0</v>
      </c>
      <c r="R58" s="11">
        <f t="shared" si="14"/>
        <v>1</v>
      </c>
      <c r="S58" s="12">
        <f t="shared" si="7"/>
        <v>0</v>
      </c>
      <c r="T58" s="13">
        <f t="shared" si="7"/>
        <v>1</v>
      </c>
    </row>
    <row r="59" spans="1:20" ht="12.75">
      <c r="A59" s="4" t="s">
        <v>16</v>
      </c>
      <c r="B59" s="11">
        <v>3</v>
      </c>
      <c r="C59" s="12">
        <v>9</v>
      </c>
      <c r="D59" s="11">
        <v>10</v>
      </c>
      <c r="E59" s="12">
        <v>28</v>
      </c>
      <c r="F59" s="11">
        <f t="shared" si="8"/>
        <v>13</v>
      </c>
      <c r="G59" s="13">
        <f t="shared" si="9"/>
        <v>37</v>
      </c>
      <c r="H59" s="13">
        <f t="shared" si="10"/>
        <v>50</v>
      </c>
      <c r="I59" s="11">
        <v>10</v>
      </c>
      <c r="J59" s="12">
        <v>23</v>
      </c>
      <c r="K59" s="11">
        <v>9</v>
      </c>
      <c r="L59" s="12">
        <v>14</v>
      </c>
      <c r="M59" s="11">
        <v>0</v>
      </c>
      <c r="N59" s="12">
        <v>0</v>
      </c>
      <c r="O59" s="11">
        <f t="shared" si="11"/>
        <v>19</v>
      </c>
      <c r="P59" s="13">
        <f t="shared" si="12"/>
        <v>37</v>
      </c>
      <c r="Q59" s="13">
        <f t="shared" si="13"/>
        <v>56</v>
      </c>
      <c r="R59" s="11">
        <f t="shared" si="14"/>
        <v>32</v>
      </c>
      <c r="S59" s="12">
        <f t="shared" si="7"/>
        <v>74</v>
      </c>
      <c r="T59" s="13">
        <f t="shared" si="7"/>
        <v>106</v>
      </c>
    </row>
    <row r="60" spans="1:20" ht="12.75">
      <c r="A60" s="4" t="s">
        <v>325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2</v>
      </c>
      <c r="N60" s="12">
        <v>9</v>
      </c>
      <c r="O60" s="11">
        <f t="shared" si="11"/>
        <v>2</v>
      </c>
      <c r="P60" s="13">
        <f t="shared" si="12"/>
        <v>9</v>
      </c>
      <c r="Q60" s="13">
        <f t="shared" si="13"/>
        <v>11</v>
      </c>
      <c r="R60" s="11">
        <f t="shared" si="14"/>
        <v>2</v>
      </c>
      <c r="S60" s="12">
        <f t="shared" si="7"/>
        <v>9</v>
      </c>
      <c r="T60" s="13">
        <f t="shared" si="7"/>
        <v>11</v>
      </c>
    </row>
    <row r="61" spans="1:20" s="21" customFormat="1" ht="12.75">
      <c r="A61" s="16" t="s">
        <v>27</v>
      </c>
      <c r="B61" s="17">
        <f aca="true" t="shared" si="15" ref="B61:T61">SUM(B10:B60)</f>
        <v>640</v>
      </c>
      <c r="C61" s="18">
        <f t="shared" si="15"/>
        <v>199</v>
      </c>
      <c r="D61" s="17">
        <f t="shared" si="15"/>
        <v>662</v>
      </c>
      <c r="E61" s="18">
        <f t="shared" si="15"/>
        <v>246</v>
      </c>
      <c r="F61" s="17">
        <f t="shared" si="15"/>
        <v>1302</v>
      </c>
      <c r="G61" s="18">
        <f t="shared" si="15"/>
        <v>445</v>
      </c>
      <c r="H61" s="18">
        <f t="shared" si="15"/>
        <v>1747</v>
      </c>
      <c r="I61" s="17">
        <f t="shared" si="15"/>
        <v>721</v>
      </c>
      <c r="J61" s="18">
        <f t="shared" si="15"/>
        <v>299</v>
      </c>
      <c r="K61" s="17">
        <f t="shared" si="15"/>
        <v>623</v>
      </c>
      <c r="L61" s="18">
        <f t="shared" si="15"/>
        <v>253</v>
      </c>
      <c r="M61" s="17">
        <f t="shared" si="15"/>
        <v>146</v>
      </c>
      <c r="N61" s="18">
        <f t="shared" si="15"/>
        <v>83</v>
      </c>
      <c r="O61" s="17">
        <f t="shared" si="15"/>
        <v>1490</v>
      </c>
      <c r="P61" s="18">
        <f t="shared" si="15"/>
        <v>635</v>
      </c>
      <c r="Q61" s="18">
        <f t="shared" si="15"/>
        <v>2125</v>
      </c>
      <c r="R61" s="17">
        <f t="shared" si="15"/>
        <v>2792</v>
      </c>
      <c r="S61" s="18">
        <f t="shared" si="15"/>
        <v>1080</v>
      </c>
      <c r="T61" s="18">
        <f t="shared" si="15"/>
        <v>3872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33.57421875" style="4" customWidth="1"/>
    <col min="2" max="19" width="7.8515625" style="0" customWidth="1"/>
    <col min="20" max="20" width="7.8515625" style="4" customWidth="1"/>
    <col min="21" max="23" width="7.8515625" style="0" customWidth="1"/>
    <col min="24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51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22</v>
      </c>
      <c r="J10" s="10">
        <v>0</v>
      </c>
      <c r="K10" s="9">
        <v>23</v>
      </c>
      <c r="L10" s="10">
        <v>0</v>
      </c>
      <c r="M10" s="9">
        <v>0</v>
      </c>
      <c r="N10" s="10">
        <v>0</v>
      </c>
      <c r="O10" s="9">
        <f aca="true" t="shared" si="3" ref="O10:O41">SUM(M10,K10,I10)</f>
        <v>45</v>
      </c>
      <c r="P10" s="10">
        <f aca="true" t="shared" si="4" ref="P10:P41">SUM(N10,L10,J10)</f>
        <v>0</v>
      </c>
      <c r="Q10" s="10">
        <f aca="true" t="shared" si="5" ref="Q10:Q41">SUM(O10:P10)</f>
        <v>45</v>
      </c>
      <c r="R10" s="9">
        <f aca="true" t="shared" si="6" ref="R10:R41">SUM(O10,F10)</f>
        <v>45</v>
      </c>
      <c r="S10" s="10">
        <f aca="true" t="shared" si="7" ref="S10:T73">SUM(P10,G10)</f>
        <v>0</v>
      </c>
      <c r="T10" s="10">
        <f t="shared" si="7"/>
        <v>45</v>
      </c>
    </row>
    <row r="11" spans="1:20" ht="12.75">
      <c r="A11" s="4" t="s">
        <v>331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12</v>
      </c>
      <c r="N11" s="12">
        <v>0</v>
      </c>
      <c r="O11" s="11">
        <f t="shared" si="3"/>
        <v>12</v>
      </c>
      <c r="P11" s="13">
        <f t="shared" si="4"/>
        <v>0</v>
      </c>
      <c r="Q11" s="13">
        <f t="shared" si="5"/>
        <v>12</v>
      </c>
      <c r="R11" s="11">
        <f t="shared" si="6"/>
        <v>12</v>
      </c>
      <c r="S11" s="12">
        <f t="shared" si="7"/>
        <v>0</v>
      </c>
      <c r="T11" s="13">
        <f t="shared" si="7"/>
        <v>12</v>
      </c>
    </row>
    <row r="12" spans="1:20" ht="12.75">
      <c r="A12" s="4" t="s">
        <v>332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6</v>
      </c>
      <c r="N12" s="12">
        <v>2</v>
      </c>
      <c r="O12" s="11">
        <f t="shared" si="3"/>
        <v>6</v>
      </c>
      <c r="P12" s="13">
        <f t="shared" si="4"/>
        <v>2</v>
      </c>
      <c r="Q12" s="13">
        <f t="shared" si="5"/>
        <v>8</v>
      </c>
      <c r="R12" s="11">
        <f t="shared" si="6"/>
        <v>6</v>
      </c>
      <c r="S12" s="12">
        <f t="shared" si="7"/>
        <v>2</v>
      </c>
      <c r="T12" s="13">
        <f t="shared" si="7"/>
        <v>8</v>
      </c>
    </row>
    <row r="13" spans="1:20" ht="14.25" customHeight="1">
      <c r="A13" s="4" t="s">
        <v>333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15</v>
      </c>
      <c r="N13" s="12">
        <v>9</v>
      </c>
      <c r="O13" s="11">
        <f t="shared" si="3"/>
        <v>15</v>
      </c>
      <c r="P13" s="13">
        <f t="shared" si="4"/>
        <v>9</v>
      </c>
      <c r="Q13" s="13">
        <f t="shared" si="5"/>
        <v>24</v>
      </c>
      <c r="R13" s="11">
        <f t="shared" si="6"/>
        <v>15</v>
      </c>
      <c r="S13" s="12">
        <f t="shared" si="7"/>
        <v>9</v>
      </c>
      <c r="T13" s="13">
        <f t="shared" si="7"/>
        <v>24</v>
      </c>
    </row>
    <row r="14" spans="1:20" ht="14.25" customHeight="1">
      <c r="A14" s="4" t="s">
        <v>334</v>
      </c>
      <c r="B14" s="11">
        <v>237</v>
      </c>
      <c r="C14" s="12">
        <v>2</v>
      </c>
      <c r="D14" s="11">
        <v>217</v>
      </c>
      <c r="E14" s="12">
        <v>4</v>
      </c>
      <c r="F14" s="11">
        <f t="shared" si="0"/>
        <v>454</v>
      </c>
      <c r="G14" s="13">
        <f t="shared" si="1"/>
        <v>6</v>
      </c>
      <c r="H14" s="13">
        <f t="shared" si="2"/>
        <v>460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454</v>
      </c>
      <c r="S14" s="12">
        <f t="shared" si="7"/>
        <v>6</v>
      </c>
      <c r="T14" s="13">
        <f t="shared" si="7"/>
        <v>460</v>
      </c>
    </row>
    <row r="15" spans="1:20" ht="14.25" customHeight="1">
      <c r="A15" s="4" t="s">
        <v>339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8</v>
      </c>
      <c r="N15" s="12">
        <v>0</v>
      </c>
      <c r="O15" s="11">
        <f t="shared" si="3"/>
        <v>8</v>
      </c>
      <c r="P15" s="13">
        <f t="shared" si="4"/>
        <v>0</v>
      </c>
      <c r="Q15" s="13">
        <f t="shared" si="5"/>
        <v>8</v>
      </c>
      <c r="R15" s="11">
        <f t="shared" si="6"/>
        <v>8</v>
      </c>
      <c r="S15" s="12">
        <f t="shared" si="7"/>
        <v>0</v>
      </c>
      <c r="T15" s="13">
        <f t="shared" si="7"/>
        <v>8</v>
      </c>
    </row>
    <row r="16" spans="1:20" ht="12.75">
      <c r="A16" s="4" t="s">
        <v>341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5</v>
      </c>
      <c r="N16" s="12">
        <v>12</v>
      </c>
      <c r="O16" s="11">
        <f t="shared" si="3"/>
        <v>5</v>
      </c>
      <c r="P16" s="13">
        <f t="shared" si="4"/>
        <v>12</v>
      </c>
      <c r="Q16" s="13">
        <f t="shared" si="5"/>
        <v>17</v>
      </c>
      <c r="R16" s="11">
        <f t="shared" si="6"/>
        <v>5</v>
      </c>
      <c r="S16" s="12">
        <f t="shared" si="7"/>
        <v>12</v>
      </c>
      <c r="T16" s="13">
        <f t="shared" si="7"/>
        <v>17</v>
      </c>
    </row>
    <row r="17" spans="1:20" ht="12.75">
      <c r="A17" s="4" t="s">
        <v>11</v>
      </c>
      <c r="B17" s="11">
        <v>27</v>
      </c>
      <c r="C17" s="12">
        <v>1</v>
      </c>
      <c r="D17" s="11">
        <v>25</v>
      </c>
      <c r="E17" s="12">
        <v>0</v>
      </c>
      <c r="F17" s="11">
        <f t="shared" si="0"/>
        <v>52</v>
      </c>
      <c r="G17" s="13">
        <f t="shared" si="1"/>
        <v>1</v>
      </c>
      <c r="H17" s="13">
        <f t="shared" si="2"/>
        <v>53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3">
        <f t="shared" si="4"/>
        <v>0</v>
      </c>
      <c r="Q17" s="13">
        <f t="shared" si="5"/>
        <v>0</v>
      </c>
      <c r="R17" s="11">
        <f t="shared" si="6"/>
        <v>52</v>
      </c>
      <c r="S17" s="12">
        <f t="shared" si="7"/>
        <v>1</v>
      </c>
      <c r="T17" s="13">
        <f t="shared" si="7"/>
        <v>53</v>
      </c>
    </row>
    <row r="18" spans="1:20" ht="12.75">
      <c r="A18" s="4" t="s">
        <v>343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9</v>
      </c>
      <c r="N18" s="12">
        <v>2</v>
      </c>
      <c r="O18" s="11">
        <f t="shared" si="3"/>
        <v>9</v>
      </c>
      <c r="P18" s="13">
        <f t="shared" si="4"/>
        <v>2</v>
      </c>
      <c r="Q18" s="13">
        <f t="shared" si="5"/>
        <v>11</v>
      </c>
      <c r="R18" s="11">
        <f t="shared" si="6"/>
        <v>9</v>
      </c>
      <c r="S18" s="12">
        <f t="shared" si="7"/>
        <v>2</v>
      </c>
      <c r="T18" s="13">
        <f t="shared" si="7"/>
        <v>11</v>
      </c>
    </row>
    <row r="19" spans="1:20" ht="12.75">
      <c r="A19" s="4" t="s">
        <v>345</v>
      </c>
      <c r="B19" s="11">
        <v>25</v>
      </c>
      <c r="C19" s="12">
        <v>16</v>
      </c>
      <c r="D19" s="11">
        <v>23</v>
      </c>
      <c r="E19" s="12">
        <v>15</v>
      </c>
      <c r="F19" s="11">
        <f t="shared" si="0"/>
        <v>48</v>
      </c>
      <c r="G19" s="13">
        <f t="shared" si="1"/>
        <v>31</v>
      </c>
      <c r="H19" s="13">
        <f t="shared" si="2"/>
        <v>79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3">
        <f t="shared" si="4"/>
        <v>0</v>
      </c>
      <c r="Q19" s="13">
        <f t="shared" si="5"/>
        <v>0</v>
      </c>
      <c r="R19" s="11">
        <f t="shared" si="6"/>
        <v>48</v>
      </c>
      <c r="S19" s="12">
        <f t="shared" si="7"/>
        <v>31</v>
      </c>
      <c r="T19" s="13">
        <f t="shared" si="7"/>
        <v>79</v>
      </c>
    </row>
    <row r="20" spans="1:20" ht="12.75">
      <c r="A20" s="4" t="s">
        <v>346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30</v>
      </c>
      <c r="J20" s="12">
        <v>10</v>
      </c>
      <c r="K20" s="11">
        <v>22</v>
      </c>
      <c r="L20" s="12">
        <v>18</v>
      </c>
      <c r="M20" s="11">
        <v>0</v>
      </c>
      <c r="N20" s="12">
        <v>0</v>
      </c>
      <c r="O20" s="11">
        <f t="shared" si="3"/>
        <v>52</v>
      </c>
      <c r="P20" s="13">
        <f t="shared" si="4"/>
        <v>28</v>
      </c>
      <c r="Q20" s="13">
        <f t="shared" si="5"/>
        <v>80</v>
      </c>
      <c r="R20" s="11">
        <f t="shared" si="6"/>
        <v>52</v>
      </c>
      <c r="S20" s="12">
        <f t="shared" si="7"/>
        <v>28</v>
      </c>
      <c r="T20" s="13">
        <f t="shared" si="7"/>
        <v>80</v>
      </c>
    </row>
    <row r="21" spans="1:20" ht="12.75">
      <c r="A21" s="4" t="s">
        <v>347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12</v>
      </c>
      <c r="J21" s="12">
        <v>1</v>
      </c>
      <c r="K21" s="11">
        <v>14</v>
      </c>
      <c r="L21" s="12">
        <v>1</v>
      </c>
      <c r="M21" s="11">
        <v>0</v>
      </c>
      <c r="N21" s="12">
        <v>0</v>
      </c>
      <c r="O21" s="11">
        <f t="shared" si="3"/>
        <v>26</v>
      </c>
      <c r="P21" s="13">
        <f t="shared" si="4"/>
        <v>2</v>
      </c>
      <c r="Q21" s="13">
        <f t="shared" si="5"/>
        <v>28</v>
      </c>
      <c r="R21" s="11">
        <f t="shared" si="6"/>
        <v>26</v>
      </c>
      <c r="S21" s="12">
        <f t="shared" si="7"/>
        <v>2</v>
      </c>
      <c r="T21" s="13">
        <f t="shared" si="7"/>
        <v>28</v>
      </c>
    </row>
    <row r="22" spans="1:20" ht="12.75">
      <c r="A22" s="205" t="s">
        <v>348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15</v>
      </c>
      <c r="N22" s="12">
        <v>0</v>
      </c>
      <c r="O22" s="11">
        <f t="shared" si="3"/>
        <v>15</v>
      </c>
      <c r="P22" s="13">
        <f t="shared" si="4"/>
        <v>0</v>
      </c>
      <c r="Q22" s="13">
        <f t="shared" si="5"/>
        <v>15</v>
      </c>
      <c r="R22" s="11">
        <f t="shared" si="6"/>
        <v>15</v>
      </c>
      <c r="S22" s="12">
        <f t="shared" si="7"/>
        <v>0</v>
      </c>
      <c r="T22" s="13">
        <f t="shared" si="7"/>
        <v>15</v>
      </c>
    </row>
    <row r="23" spans="1:20" ht="26.25">
      <c r="A23" s="205" t="s">
        <v>542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56</v>
      </c>
      <c r="J23" s="12">
        <v>0</v>
      </c>
      <c r="K23" s="11">
        <v>56</v>
      </c>
      <c r="L23" s="12">
        <v>0</v>
      </c>
      <c r="M23" s="11">
        <v>0</v>
      </c>
      <c r="N23" s="12">
        <v>0</v>
      </c>
      <c r="O23" s="11">
        <f t="shared" si="3"/>
        <v>112</v>
      </c>
      <c r="P23" s="13">
        <f t="shared" si="4"/>
        <v>0</v>
      </c>
      <c r="Q23" s="13">
        <f t="shared" si="5"/>
        <v>112</v>
      </c>
      <c r="R23" s="11">
        <f t="shared" si="6"/>
        <v>112</v>
      </c>
      <c r="S23" s="12">
        <f t="shared" si="7"/>
        <v>0</v>
      </c>
      <c r="T23" s="13">
        <f t="shared" si="7"/>
        <v>112</v>
      </c>
    </row>
    <row r="24" spans="1:20" ht="12.75">
      <c r="A24" s="122" t="s">
        <v>350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33</v>
      </c>
      <c r="N24" s="12">
        <v>2</v>
      </c>
      <c r="O24" s="11">
        <f t="shared" si="3"/>
        <v>33</v>
      </c>
      <c r="P24" s="13">
        <f t="shared" si="4"/>
        <v>2</v>
      </c>
      <c r="Q24" s="13">
        <f t="shared" si="5"/>
        <v>35</v>
      </c>
      <c r="R24" s="11">
        <f t="shared" si="6"/>
        <v>33</v>
      </c>
      <c r="S24" s="12">
        <f t="shared" si="7"/>
        <v>2</v>
      </c>
      <c r="T24" s="13">
        <f t="shared" si="7"/>
        <v>35</v>
      </c>
    </row>
    <row r="25" spans="1:20" ht="12.75">
      <c r="A25" s="4" t="s">
        <v>355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4</v>
      </c>
      <c r="N25" s="12">
        <v>8</v>
      </c>
      <c r="O25" s="11">
        <f t="shared" si="3"/>
        <v>4</v>
      </c>
      <c r="P25" s="13">
        <f t="shared" si="4"/>
        <v>8</v>
      </c>
      <c r="Q25" s="13">
        <f t="shared" si="5"/>
        <v>12</v>
      </c>
      <c r="R25" s="11">
        <f t="shared" si="6"/>
        <v>4</v>
      </c>
      <c r="S25" s="12">
        <f t="shared" si="7"/>
        <v>8</v>
      </c>
      <c r="T25" s="13">
        <f t="shared" si="7"/>
        <v>12</v>
      </c>
    </row>
    <row r="26" spans="1:20" ht="12.75">
      <c r="A26" s="205" t="s">
        <v>356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8</v>
      </c>
      <c r="J26" s="12">
        <v>36</v>
      </c>
      <c r="K26" s="11">
        <v>6</v>
      </c>
      <c r="L26" s="12">
        <v>25</v>
      </c>
      <c r="M26" s="11">
        <v>0</v>
      </c>
      <c r="N26" s="12">
        <v>0</v>
      </c>
      <c r="O26" s="11">
        <f t="shared" si="3"/>
        <v>14</v>
      </c>
      <c r="P26" s="13">
        <f t="shared" si="4"/>
        <v>61</v>
      </c>
      <c r="Q26" s="13">
        <f t="shared" si="5"/>
        <v>75</v>
      </c>
      <c r="R26" s="11">
        <f t="shared" si="6"/>
        <v>14</v>
      </c>
      <c r="S26" s="12">
        <f t="shared" si="7"/>
        <v>61</v>
      </c>
      <c r="T26" s="13">
        <f t="shared" si="7"/>
        <v>75</v>
      </c>
    </row>
    <row r="27" spans="1:20" ht="12.75">
      <c r="A27" s="4" t="s">
        <v>362</v>
      </c>
      <c r="B27" s="11">
        <v>71</v>
      </c>
      <c r="C27" s="12">
        <v>2</v>
      </c>
      <c r="D27" s="11">
        <v>76</v>
      </c>
      <c r="E27" s="12">
        <v>1</v>
      </c>
      <c r="F27" s="11">
        <f t="shared" si="0"/>
        <v>147</v>
      </c>
      <c r="G27" s="13">
        <f t="shared" si="1"/>
        <v>3</v>
      </c>
      <c r="H27" s="13">
        <f t="shared" si="2"/>
        <v>150</v>
      </c>
      <c r="I27" s="11">
        <v>53</v>
      </c>
      <c r="J27" s="12">
        <v>0</v>
      </c>
      <c r="K27" s="11">
        <v>57</v>
      </c>
      <c r="L27" s="12">
        <v>0</v>
      </c>
      <c r="M27" s="11">
        <v>0</v>
      </c>
      <c r="N27" s="12">
        <v>0</v>
      </c>
      <c r="O27" s="11">
        <f t="shared" si="3"/>
        <v>110</v>
      </c>
      <c r="P27" s="13">
        <f t="shared" si="4"/>
        <v>0</v>
      </c>
      <c r="Q27" s="13">
        <f t="shared" si="5"/>
        <v>110</v>
      </c>
      <c r="R27" s="11">
        <f t="shared" si="6"/>
        <v>257</v>
      </c>
      <c r="S27" s="12">
        <f t="shared" si="7"/>
        <v>3</v>
      </c>
      <c r="T27" s="13">
        <f t="shared" si="7"/>
        <v>260</v>
      </c>
    </row>
    <row r="28" spans="1:20" ht="12.75">
      <c r="A28" s="4" t="s">
        <v>364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27</v>
      </c>
      <c r="N28" s="12">
        <v>0</v>
      </c>
      <c r="O28" s="11">
        <f t="shared" si="3"/>
        <v>27</v>
      </c>
      <c r="P28" s="13">
        <f t="shared" si="4"/>
        <v>0</v>
      </c>
      <c r="Q28" s="13">
        <f t="shared" si="5"/>
        <v>27</v>
      </c>
      <c r="R28" s="11">
        <f t="shared" si="6"/>
        <v>27</v>
      </c>
      <c r="S28" s="12">
        <f t="shared" si="7"/>
        <v>0</v>
      </c>
      <c r="T28" s="13">
        <f t="shared" si="7"/>
        <v>27</v>
      </c>
    </row>
    <row r="29" spans="1:20" ht="12.75">
      <c r="A29" s="4" t="s">
        <v>493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4</v>
      </c>
      <c r="N29" s="12">
        <v>7</v>
      </c>
      <c r="O29" s="11">
        <f t="shared" si="3"/>
        <v>4</v>
      </c>
      <c r="P29" s="13">
        <f t="shared" si="4"/>
        <v>7</v>
      </c>
      <c r="Q29" s="13">
        <f t="shared" si="5"/>
        <v>11</v>
      </c>
      <c r="R29" s="11">
        <f t="shared" si="6"/>
        <v>4</v>
      </c>
      <c r="S29" s="12">
        <f t="shared" si="7"/>
        <v>7</v>
      </c>
      <c r="T29" s="13">
        <f t="shared" si="7"/>
        <v>11</v>
      </c>
    </row>
    <row r="30" spans="1:20" ht="12.75">
      <c r="A30" s="4" t="s">
        <v>366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4</v>
      </c>
      <c r="N30" s="12">
        <v>5</v>
      </c>
      <c r="O30" s="11">
        <f t="shared" si="3"/>
        <v>4</v>
      </c>
      <c r="P30" s="13">
        <f t="shared" si="4"/>
        <v>5</v>
      </c>
      <c r="Q30" s="13">
        <f t="shared" si="5"/>
        <v>9</v>
      </c>
      <c r="R30" s="11">
        <f t="shared" si="6"/>
        <v>4</v>
      </c>
      <c r="S30" s="12">
        <f t="shared" si="7"/>
        <v>5</v>
      </c>
      <c r="T30" s="13">
        <f t="shared" si="7"/>
        <v>9</v>
      </c>
    </row>
    <row r="31" spans="1:20" ht="12.75">
      <c r="A31" s="4" t="s">
        <v>369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2</v>
      </c>
      <c r="J31" s="12">
        <v>7</v>
      </c>
      <c r="K31" s="11">
        <v>2</v>
      </c>
      <c r="L31" s="12">
        <v>12</v>
      </c>
      <c r="M31" s="11">
        <v>0</v>
      </c>
      <c r="N31" s="12">
        <v>0</v>
      </c>
      <c r="O31" s="11">
        <f t="shared" si="3"/>
        <v>4</v>
      </c>
      <c r="P31" s="13">
        <f t="shared" si="4"/>
        <v>19</v>
      </c>
      <c r="Q31" s="13">
        <f t="shared" si="5"/>
        <v>23</v>
      </c>
      <c r="R31" s="11">
        <f t="shared" si="6"/>
        <v>4</v>
      </c>
      <c r="S31" s="12">
        <f t="shared" si="7"/>
        <v>19</v>
      </c>
      <c r="T31" s="13">
        <f t="shared" si="7"/>
        <v>23</v>
      </c>
    </row>
    <row r="32" spans="1:20" ht="12.75">
      <c r="A32" s="4" t="s">
        <v>371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5</v>
      </c>
      <c r="N32" s="12">
        <v>40</v>
      </c>
      <c r="O32" s="11">
        <f t="shared" si="3"/>
        <v>5</v>
      </c>
      <c r="P32" s="13">
        <f t="shared" si="4"/>
        <v>40</v>
      </c>
      <c r="Q32" s="13">
        <f t="shared" si="5"/>
        <v>45</v>
      </c>
      <c r="R32" s="11">
        <f t="shared" si="6"/>
        <v>5</v>
      </c>
      <c r="S32" s="12">
        <f t="shared" si="7"/>
        <v>40</v>
      </c>
      <c r="T32" s="13">
        <f t="shared" si="7"/>
        <v>45</v>
      </c>
    </row>
    <row r="33" spans="1:20" ht="12.75">
      <c r="A33" s="4" t="s">
        <v>372</v>
      </c>
      <c r="B33" s="11">
        <v>13</v>
      </c>
      <c r="C33" s="12">
        <v>82</v>
      </c>
      <c r="D33" s="11">
        <v>13</v>
      </c>
      <c r="E33" s="12">
        <v>77</v>
      </c>
      <c r="F33" s="11">
        <f t="shared" si="0"/>
        <v>26</v>
      </c>
      <c r="G33" s="13">
        <f t="shared" si="1"/>
        <v>159</v>
      </c>
      <c r="H33" s="13">
        <f t="shared" si="2"/>
        <v>185</v>
      </c>
      <c r="I33" s="11">
        <v>9</v>
      </c>
      <c r="J33" s="12">
        <v>90</v>
      </c>
      <c r="K33" s="11">
        <v>3</v>
      </c>
      <c r="L33" s="12">
        <v>63</v>
      </c>
      <c r="M33" s="11">
        <v>0</v>
      </c>
      <c r="N33" s="12">
        <v>0</v>
      </c>
      <c r="O33" s="11">
        <f t="shared" si="3"/>
        <v>12</v>
      </c>
      <c r="P33" s="13">
        <f t="shared" si="4"/>
        <v>153</v>
      </c>
      <c r="Q33" s="13">
        <f t="shared" si="5"/>
        <v>165</v>
      </c>
      <c r="R33" s="11">
        <f t="shared" si="6"/>
        <v>38</v>
      </c>
      <c r="S33" s="12">
        <f t="shared" si="7"/>
        <v>312</v>
      </c>
      <c r="T33" s="13">
        <f t="shared" si="7"/>
        <v>350</v>
      </c>
    </row>
    <row r="34" spans="1:20" ht="12.75">
      <c r="A34" s="4" t="s">
        <v>373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2</v>
      </c>
      <c r="N34" s="12">
        <v>9</v>
      </c>
      <c r="O34" s="11">
        <f t="shared" si="3"/>
        <v>2</v>
      </c>
      <c r="P34" s="13">
        <f t="shared" si="4"/>
        <v>9</v>
      </c>
      <c r="Q34" s="13">
        <f t="shared" si="5"/>
        <v>11</v>
      </c>
      <c r="R34" s="11">
        <f t="shared" si="6"/>
        <v>2</v>
      </c>
      <c r="S34" s="12">
        <f t="shared" si="7"/>
        <v>9</v>
      </c>
      <c r="T34" s="13">
        <f t="shared" si="7"/>
        <v>11</v>
      </c>
    </row>
    <row r="35" spans="1:20" ht="12.75">
      <c r="A35" s="4" t="s">
        <v>12</v>
      </c>
      <c r="B35" s="11">
        <v>97</v>
      </c>
      <c r="C35" s="12">
        <v>5</v>
      </c>
      <c r="D35" s="11">
        <v>96</v>
      </c>
      <c r="E35" s="12">
        <v>2</v>
      </c>
      <c r="F35" s="11">
        <f t="shared" si="0"/>
        <v>193</v>
      </c>
      <c r="G35" s="13">
        <f t="shared" si="1"/>
        <v>7</v>
      </c>
      <c r="H35" s="13">
        <f t="shared" si="2"/>
        <v>200</v>
      </c>
      <c r="I35" s="11">
        <v>0</v>
      </c>
      <c r="J35" s="12">
        <v>0</v>
      </c>
      <c r="K35" s="11">
        <v>0</v>
      </c>
      <c r="L35" s="12">
        <v>0</v>
      </c>
      <c r="M35" s="11">
        <v>0</v>
      </c>
      <c r="N35" s="12">
        <v>0</v>
      </c>
      <c r="O35" s="11">
        <f t="shared" si="3"/>
        <v>0</v>
      </c>
      <c r="P35" s="13">
        <f t="shared" si="4"/>
        <v>0</v>
      </c>
      <c r="Q35" s="13">
        <f t="shared" si="5"/>
        <v>0</v>
      </c>
      <c r="R35" s="11">
        <f t="shared" si="6"/>
        <v>193</v>
      </c>
      <c r="S35" s="12">
        <f t="shared" si="7"/>
        <v>7</v>
      </c>
      <c r="T35" s="13">
        <f t="shared" si="7"/>
        <v>200</v>
      </c>
    </row>
    <row r="36" spans="1:20" ht="12.75">
      <c r="A36" s="4" t="s">
        <v>374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76</v>
      </c>
      <c r="J36" s="12">
        <v>3</v>
      </c>
      <c r="K36" s="11">
        <v>98</v>
      </c>
      <c r="L36" s="12">
        <v>3</v>
      </c>
      <c r="M36" s="11">
        <v>0</v>
      </c>
      <c r="N36" s="12">
        <v>0</v>
      </c>
      <c r="O36" s="11">
        <f t="shared" si="3"/>
        <v>174</v>
      </c>
      <c r="P36" s="13">
        <f t="shared" si="4"/>
        <v>6</v>
      </c>
      <c r="Q36" s="13">
        <f t="shared" si="5"/>
        <v>180</v>
      </c>
      <c r="R36" s="11">
        <f t="shared" si="6"/>
        <v>174</v>
      </c>
      <c r="S36" s="12">
        <f t="shared" si="7"/>
        <v>6</v>
      </c>
      <c r="T36" s="13">
        <f t="shared" si="7"/>
        <v>180</v>
      </c>
    </row>
    <row r="37" spans="1:20" ht="12.75">
      <c r="A37" s="4" t="s">
        <v>376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21</v>
      </c>
      <c r="N37" s="12">
        <v>1</v>
      </c>
      <c r="O37" s="11">
        <f t="shared" si="3"/>
        <v>21</v>
      </c>
      <c r="P37" s="13">
        <f t="shared" si="4"/>
        <v>1</v>
      </c>
      <c r="Q37" s="13">
        <f t="shared" si="5"/>
        <v>22</v>
      </c>
      <c r="R37" s="11">
        <f t="shared" si="6"/>
        <v>21</v>
      </c>
      <c r="S37" s="12">
        <f t="shared" si="7"/>
        <v>1</v>
      </c>
      <c r="T37" s="13">
        <f t="shared" si="7"/>
        <v>22</v>
      </c>
    </row>
    <row r="38" spans="1:20" ht="12.75">
      <c r="A38" s="4" t="s">
        <v>377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28</v>
      </c>
      <c r="N38" s="12">
        <v>1</v>
      </c>
      <c r="O38" s="11">
        <f t="shared" si="3"/>
        <v>28</v>
      </c>
      <c r="P38" s="13">
        <f t="shared" si="4"/>
        <v>1</v>
      </c>
      <c r="Q38" s="13">
        <f t="shared" si="5"/>
        <v>29</v>
      </c>
      <c r="R38" s="11">
        <f t="shared" si="6"/>
        <v>28</v>
      </c>
      <c r="S38" s="12">
        <f t="shared" si="7"/>
        <v>1</v>
      </c>
      <c r="T38" s="13">
        <f t="shared" si="7"/>
        <v>29</v>
      </c>
    </row>
    <row r="39" spans="1:20" ht="12.75">
      <c r="A39" s="4" t="s">
        <v>378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53</v>
      </c>
      <c r="N39" s="12">
        <v>1</v>
      </c>
      <c r="O39" s="11">
        <f t="shared" si="3"/>
        <v>53</v>
      </c>
      <c r="P39" s="13">
        <f t="shared" si="4"/>
        <v>1</v>
      </c>
      <c r="Q39" s="13">
        <f t="shared" si="5"/>
        <v>54</v>
      </c>
      <c r="R39" s="11">
        <f t="shared" si="6"/>
        <v>53</v>
      </c>
      <c r="S39" s="12">
        <f t="shared" si="7"/>
        <v>1</v>
      </c>
      <c r="T39" s="13">
        <f t="shared" si="7"/>
        <v>54</v>
      </c>
    </row>
    <row r="40" spans="1:20" ht="12.75">
      <c r="A40" s="4" t="s">
        <v>379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3</v>
      </c>
      <c r="N40" s="12">
        <v>0</v>
      </c>
      <c r="O40" s="11">
        <f t="shared" si="3"/>
        <v>3</v>
      </c>
      <c r="P40" s="13">
        <f t="shared" si="4"/>
        <v>0</v>
      </c>
      <c r="Q40" s="13">
        <f t="shared" si="5"/>
        <v>3</v>
      </c>
      <c r="R40" s="11">
        <f t="shared" si="6"/>
        <v>3</v>
      </c>
      <c r="S40" s="12">
        <f t="shared" si="7"/>
        <v>0</v>
      </c>
      <c r="T40" s="13">
        <f t="shared" si="7"/>
        <v>3</v>
      </c>
    </row>
    <row r="41" spans="1:20" ht="12.75">
      <c r="A41" s="4" t="s">
        <v>380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8</v>
      </c>
      <c r="N41" s="12">
        <v>0</v>
      </c>
      <c r="O41" s="11">
        <f t="shared" si="3"/>
        <v>8</v>
      </c>
      <c r="P41" s="13">
        <f t="shared" si="4"/>
        <v>0</v>
      </c>
      <c r="Q41" s="13">
        <f t="shared" si="5"/>
        <v>8</v>
      </c>
      <c r="R41" s="11">
        <f t="shared" si="6"/>
        <v>8</v>
      </c>
      <c r="S41" s="12">
        <f t="shared" si="7"/>
        <v>0</v>
      </c>
      <c r="T41" s="13">
        <f t="shared" si="7"/>
        <v>8</v>
      </c>
    </row>
    <row r="42" spans="1:20" ht="12.75">
      <c r="A42" s="4" t="s">
        <v>382</v>
      </c>
      <c r="B42" s="11">
        <v>19</v>
      </c>
      <c r="C42" s="12">
        <v>53</v>
      </c>
      <c r="D42" s="11">
        <v>16</v>
      </c>
      <c r="E42" s="12">
        <v>34</v>
      </c>
      <c r="F42" s="11">
        <f aca="true" t="shared" si="8" ref="F42:F78">SUM(B42,D42)</f>
        <v>35</v>
      </c>
      <c r="G42" s="13">
        <f aca="true" t="shared" si="9" ref="G42:G78">SUM(C42,E42)</f>
        <v>87</v>
      </c>
      <c r="H42" s="13">
        <f aca="true" t="shared" si="10" ref="H42:H73">SUM(F42:G42)</f>
        <v>122</v>
      </c>
      <c r="I42" s="11">
        <v>37</v>
      </c>
      <c r="J42" s="12">
        <v>33</v>
      </c>
      <c r="K42" s="11">
        <v>24</v>
      </c>
      <c r="L42" s="12">
        <v>33</v>
      </c>
      <c r="M42" s="11">
        <v>0</v>
      </c>
      <c r="N42" s="12">
        <v>0</v>
      </c>
      <c r="O42" s="11">
        <f aca="true" t="shared" si="11" ref="O42:O76">SUM(M42,K42,I42)</f>
        <v>61</v>
      </c>
      <c r="P42" s="13">
        <f aca="true" t="shared" si="12" ref="P42:P76">SUM(N42,L42,J42)</f>
        <v>66</v>
      </c>
      <c r="Q42" s="13">
        <f aca="true" t="shared" si="13" ref="Q42:Q73">SUM(O42:P42)</f>
        <v>127</v>
      </c>
      <c r="R42" s="11">
        <f aca="true" t="shared" si="14" ref="R42:R76">SUM(O42,F42)</f>
        <v>96</v>
      </c>
      <c r="S42" s="12">
        <f t="shared" si="7"/>
        <v>153</v>
      </c>
      <c r="T42" s="13">
        <f t="shared" si="7"/>
        <v>249</v>
      </c>
    </row>
    <row r="43" spans="1:20" ht="12.75">
      <c r="A43" s="4" t="s">
        <v>383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26</v>
      </c>
      <c r="N43" s="12">
        <v>37</v>
      </c>
      <c r="O43" s="11">
        <f t="shared" si="11"/>
        <v>26</v>
      </c>
      <c r="P43" s="13">
        <f t="shared" si="12"/>
        <v>37</v>
      </c>
      <c r="Q43" s="13">
        <f t="shared" si="13"/>
        <v>63</v>
      </c>
      <c r="R43" s="11">
        <f t="shared" si="14"/>
        <v>26</v>
      </c>
      <c r="S43" s="12">
        <f t="shared" si="7"/>
        <v>37</v>
      </c>
      <c r="T43" s="13">
        <f t="shared" si="7"/>
        <v>63</v>
      </c>
    </row>
    <row r="44" spans="1:20" ht="12.75">
      <c r="A44" s="4" t="s">
        <v>384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9</v>
      </c>
      <c r="O44" s="11">
        <f t="shared" si="11"/>
        <v>0</v>
      </c>
      <c r="P44" s="13">
        <f t="shared" si="12"/>
        <v>9</v>
      </c>
      <c r="Q44" s="13">
        <f t="shared" si="13"/>
        <v>9</v>
      </c>
      <c r="R44" s="11">
        <f t="shared" si="14"/>
        <v>0</v>
      </c>
      <c r="S44" s="12">
        <f t="shared" si="7"/>
        <v>9</v>
      </c>
      <c r="T44" s="13">
        <f t="shared" si="7"/>
        <v>9</v>
      </c>
    </row>
    <row r="45" spans="1:20" ht="12.75">
      <c r="A45" s="4" t="s">
        <v>388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38</v>
      </c>
      <c r="N45" s="12">
        <v>6</v>
      </c>
      <c r="O45" s="11">
        <f t="shared" si="11"/>
        <v>38</v>
      </c>
      <c r="P45" s="13">
        <f t="shared" si="12"/>
        <v>6</v>
      </c>
      <c r="Q45" s="13">
        <f t="shared" si="13"/>
        <v>44</v>
      </c>
      <c r="R45" s="11">
        <f t="shared" si="14"/>
        <v>38</v>
      </c>
      <c r="S45" s="12">
        <f t="shared" si="7"/>
        <v>6</v>
      </c>
      <c r="T45" s="13">
        <f t="shared" si="7"/>
        <v>44</v>
      </c>
    </row>
    <row r="46" spans="1:20" ht="12.75">
      <c r="A46" s="4" t="s">
        <v>389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19</v>
      </c>
      <c r="J46" s="12">
        <v>4</v>
      </c>
      <c r="K46" s="11">
        <v>21</v>
      </c>
      <c r="L46" s="12">
        <v>2</v>
      </c>
      <c r="M46" s="11">
        <v>0</v>
      </c>
      <c r="N46" s="12">
        <v>0</v>
      </c>
      <c r="O46" s="11">
        <f t="shared" si="11"/>
        <v>40</v>
      </c>
      <c r="P46" s="13">
        <f t="shared" si="12"/>
        <v>6</v>
      </c>
      <c r="Q46" s="13">
        <f t="shared" si="13"/>
        <v>46</v>
      </c>
      <c r="R46" s="11">
        <f t="shared" si="14"/>
        <v>40</v>
      </c>
      <c r="S46" s="12">
        <f t="shared" si="7"/>
        <v>6</v>
      </c>
      <c r="T46" s="13">
        <f t="shared" si="7"/>
        <v>46</v>
      </c>
    </row>
    <row r="47" spans="1:20" ht="12.75">
      <c r="A47" s="4" t="s">
        <v>390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73</v>
      </c>
      <c r="J47" s="12">
        <v>3</v>
      </c>
      <c r="K47" s="11">
        <v>74</v>
      </c>
      <c r="L47" s="12">
        <v>2</v>
      </c>
      <c r="M47" s="11">
        <v>0</v>
      </c>
      <c r="N47" s="12">
        <v>0</v>
      </c>
      <c r="O47" s="11">
        <f t="shared" si="11"/>
        <v>147</v>
      </c>
      <c r="P47" s="13">
        <f t="shared" si="12"/>
        <v>5</v>
      </c>
      <c r="Q47" s="13">
        <f t="shared" si="13"/>
        <v>152</v>
      </c>
      <c r="R47" s="11">
        <f t="shared" si="14"/>
        <v>147</v>
      </c>
      <c r="S47" s="12">
        <f t="shared" si="7"/>
        <v>5</v>
      </c>
      <c r="T47" s="13">
        <f t="shared" si="7"/>
        <v>152</v>
      </c>
    </row>
    <row r="48" spans="1:20" ht="12.75">
      <c r="A48" s="4" t="s">
        <v>391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7</v>
      </c>
      <c r="N48" s="12">
        <v>8</v>
      </c>
      <c r="O48" s="11">
        <f t="shared" si="11"/>
        <v>7</v>
      </c>
      <c r="P48" s="13">
        <f t="shared" si="12"/>
        <v>8</v>
      </c>
      <c r="Q48" s="13">
        <f t="shared" si="13"/>
        <v>15</v>
      </c>
      <c r="R48" s="11">
        <f t="shared" si="14"/>
        <v>7</v>
      </c>
      <c r="S48" s="12">
        <f t="shared" si="7"/>
        <v>8</v>
      </c>
      <c r="T48" s="13">
        <f t="shared" si="7"/>
        <v>15</v>
      </c>
    </row>
    <row r="49" spans="1:20" ht="12.75">
      <c r="A49" s="4" t="s">
        <v>398</v>
      </c>
      <c r="B49" s="11">
        <v>1</v>
      </c>
      <c r="C49" s="12">
        <v>16</v>
      </c>
      <c r="D49" s="11">
        <v>2</v>
      </c>
      <c r="E49" s="12">
        <v>23</v>
      </c>
      <c r="F49" s="11">
        <f t="shared" si="8"/>
        <v>3</v>
      </c>
      <c r="G49" s="13">
        <f t="shared" si="9"/>
        <v>39</v>
      </c>
      <c r="H49" s="13">
        <f t="shared" si="10"/>
        <v>42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f t="shared" si="11"/>
        <v>0</v>
      </c>
      <c r="P49" s="13">
        <f t="shared" si="12"/>
        <v>0</v>
      </c>
      <c r="Q49" s="13">
        <f t="shared" si="13"/>
        <v>0</v>
      </c>
      <c r="R49" s="11">
        <f t="shared" si="14"/>
        <v>3</v>
      </c>
      <c r="S49" s="12">
        <f t="shared" si="7"/>
        <v>39</v>
      </c>
      <c r="T49" s="13">
        <f t="shared" si="7"/>
        <v>42</v>
      </c>
    </row>
    <row r="50" spans="1:20" ht="12.75">
      <c r="A50" s="4" t="s">
        <v>399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1</v>
      </c>
      <c r="J50" s="12">
        <v>16</v>
      </c>
      <c r="K50" s="11">
        <v>1</v>
      </c>
      <c r="L50" s="12">
        <v>9</v>
      </c>
      <c r="M50" s="11">
        <v>0</v>
      </c>
      <c r="N50" s="12">
        <v>0</v>
      </c>
      <c r="O50" s="11">
        <f t="shared" si="11"/>
        <v>2</v>
      </c>
      <c r="P50" s="13">
        <f t="shared" si="12"/>
        <v>25</v>
      </c>
      <c r="Q50" s="13">
        <f t="shared" si="13"/>
        <v>27</v>
      </c>
      <c r="R50" s="11">
        <f t="shared" si="14"/>
        <v>2</v>
      </c>
      <c r="S50" s="12">
        <f t="shared" si="7"/>
        <v>25</v>
      </c>
      <c r="T50" s="13">
        <f t="shared" si="7"/>
        <v>27</v>
      </c>
    </row>
    <row r="51" spans="1:20" ht="12.75">
      <c r="A51" s="4" t="s">
        <v>400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3</v>
      </c>
      <c r="N51" s="12">
        <v>10</v>
      </c>
      <c r="O51" s="11">
        <f t="shared" si="11"/>
        <v>3</v>
      </c>
      <c r="P51" s="13">
        <f t="shared" si="12"/>
        <v>10</v>
      </c>
      <c r="Q51" s="13">
        <f t="shared" si="13"/>
        <v>13</v>
      </c>
      <c r="R51" s="11">
        <f t="shared" si="14"/>
        <v>3</v>
      </c>
      <c r="S51" s="12">
        <f t="shared" si="7"/>
        <v>10</v>
      </c>
      <c r="T51" s="13">
        <f t="shared" si="7"/>
        <v>13</v>
      </c>
    </row>
    <row r="52" spans="1:20" ht="12.75">
      <c r="A52" s="4" t="s">
        <v>24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10</v>
      </c>
      <c r="J52" s="12">
        <v>0</v>
      </c>
      <c r="K52" s="11">
        <v>8</v>
      </c>
      <c r="L52" s="12">
        <v>2</v>
      </c>
      <c r="M52" s="11">
        <v>0</v>
      </c>
      <c r="N52" s="12">
        <v>0</v>
      </c>
      <c r="O52" s="11">
        <f t="shared" si="11"/>
        <v>18</v>
      </c>
      <c r="P52" s="13">
        <f t="shared" si="12"/>
        <v>2</v>
      </c>
      <c r="Q52" s="13">
        <f t="shared" si="13"/>
        <v>20</v>
      </c>
      <c r="R52" s="11">
        <f t="shared" si="14"/>
        <v>18</v>
      </c>
      <c r="S52" s="12">
        <f t="shared" si="7"/>
        <v>2</v>
      </c>
      <c r="T52" s="13">
        <f t="shared" si="7"/>
        <v>20</v>
      </c>
    </row>
    <row r="53" spans="1:20" ht="12.75">
      <c r="A53" s="4" t="s">
        <v>403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15</v>
      </c>
      <c r="J53" s="12">
        <v>18</v>
      </c>
      <c r="K53" s="11">
        <v>7</v>
      </c>
      <c r="L53" s="12">
        <v>13</v>
      </c>
      <c r="M53" s="11">
        <v>0</v>
      </c>
      <c r="N53" s="12">
        <v>0</v>
      </c>
      <c r="O53" s="11">
        <f t="shared" si="11"/>
        <v>22</v>
      </c>
      <c r="P53" s="13">
        <f t="shared" si="12"/>
        <v>31</v>
      </c>
      <c r="Q53" s="13">
        <f t="shared" si="13"/>
        <v>53</v>
      </c>
      <c r="R53" s="11">
        <f t="shared" si="14"/>
        <v>22</v>
      </c>
      <c r="S53" s="12">
        <f t="shared" si="7"/>
        <v>31</v>
      </c>
      <c r="T53" s="13">
        <f t="shared" si="7"/>
        <v>53</v>
      </c>
    </row>
    <row r="54" spans="1:20" ht="12.75">
      <c r="A54" s="4" t="s">
        <v>407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24</v>
      </c>
      <c r="N54" s="12">
        <v>0</v>
      </c>
      <c r="O54" s="11">
        <f t="shared" si="11"/>
        <v>24</v>
      </c>
      <c r="P54" s="13">
        <f t="shared" si="12"/>
        <v>0</v>
      </c>
      <c r="Q54" s="13">
        <f t="shared" si="13"/>
        <v>24</v>
      </c>
      <c r="R54" s="11">
        <f t="shared" si="14"/>
        <v>24</v>
      </c>
      <c r="S54" s="12">
        <f t="shared" si="7"/>
        <v>0</v>
      </c>
      <c r="T54" s="13">
        <f t="shared" si="7"/>
        <v>24</v>
      </c>
    </row>
    <row r="55" spans="1:20" ht="12.75">
      <c r="A55" s="4" t="s">
        <v>408</v>
      </c>
      <c r="B55" s="11">
        <v>115</v>
      </c>
      <c r="C55" s="12">
        <v>51</v>
      </c>
      <c r="D55" s="11">
        <v>136</v>
      </c>
      <c r="E55" s="12">
        <v>44</v>
      </c>
      <c r="F55" s="11">
        <f t="shared" si="8"/>
        <v>251</v>
      </c>
      <c r="G55" s="13">
        <f t="shared" si="9"/>
        <v>95</v>
      </c>
      <c r="H55" s="13">
        <f t="shared" si="10"/>
        <v>346</v>
      </c>
      <c r="I55" s="11">
        <v>0</v>
      </c>
      <c r="J55" s="12">
        <v>0</v>
      </c>
      <c r="K55" s="11">
        <v>0</v>
      </c>
      <c r="L55" s="12">
        <v>0</v>
      </c>
      <c r="M55" s="11">
        <v>0</v>
      </c>
      <c r="N55" s="12">
        <v>0</v>
      </c>
      <c r="O55" s="11">
        <f t="shared" si="11"/>
        <v>0</v>
      </c>
      <c r="P55" s="13">
        <f t="shared" si="12"/>
        <v>0</v>
      </c>
      <c r="Q55" s="13">
        <f t="shared" si="13"/>
        <v>0</v>
      </c>
      <c r="R55" s="11">
        <f t="shared" si="14"/>
        <v>251</v>
      </c>
      <c r="S55" s="12">
        <f t="shared" si="7"/>
        <v>95</v>
      </c>
      <c r="T55" s="13">
        <f t="shared" si="7"/>
        <v>346</v>
      </c>
    </row>
    <row r="56" spans="1:20" ht="12.75">
      <c r="A56" s="4" t="s">
        <v>409</v>
      </c>
      <c r="B56" s="11">
        <v>7</v>
      </c>
      <c r="C56" s="12">
        <v>7</v>
      </c>
      <c r="D56" s="11">
        <v>5</v>
      </c>
      <c r="E56" s="12">
        <v>8</v>
      </c>
      <c r="F56" s="11">
        <f t="shared" si="8"/>
        <v>12</v>
      </c>
      <c r="G56" s="13">
        <f t="shared" si="9"/>
        <v>15</v>
      </c>
      <c r="H56" s="13">
        <f t="shared" si="10"/>
        <v>27</v>
      </c>
      <c r="I56" s="11">
        <v>0</v>
      </c>
      <c r="J56" s="12">
        <v>0</v>
      </c>
      <c r="K56" s="11">
        <v>0</v>
      </c>
      <c r="L56" s="12">
        <v>0</v>
      </c>
      <c r="M56" s="11">
        <v>0</v>
      </c>
      <c r="N56" s="12">
        <v>0</v>
      </c>
      <c r="O56" s="11">
        <f t="shared" si="11"/>
        <v>0</v>
      </c>
      <c r="P56" s="13">
        <f t="shared" si="12"/>
        <v>0</v>
      </c>
      <c r="Q56" s="13">
        <f t="shared" si="13"/>
        <v>0</v>
      </c>
      <c r="R56" s="11">
        <f t="shared" si="14"/>
        <v>12</v>
      </c>
      <c r="S56" s="12">
        <f t="shared" si="7"/>
        <v>15</v>
      </c>
      <c r="T56" s="13">
        <f t="shared" si="7"/>
        <v>27</v>
      </c>
    </row>
    <row r="57" spans="1:20" ht="12.75">
      <c r="A57" s="4" t="s">
        <v>410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3</v>
      </c>
      <c r="N57" s="12">
        <v>7</v>
      </c>
      <c r="O57" s="11">
        <f t="shared" si="11"/>
        <v>3</v>
      </c>
      <c r="P57" s="13">
        <f t="shared" si="12"/>
        <v>7</v>
      </c>
      <c r="Q57" s="13">
        <f t="shared" si="13"/>
        <v>10</v>
      </c>
      <c r="R57" s="11">
        <f t="shared" si="14"/>
        <v>3</v>
      </c>
      <c r="S57" s="12">
        <f t="shared" si="7"/>
        <v>7</v>
      </c>
      <c r="T57" s="13">
        <f t="shared" si="7"/>
        <v>10</v>
      </c>
    </row>
    <row r="58" spans="1:20" ht="12.75">
      <c r="A58" s="4" t="s">
        <v>411</v>
      </c>
      <c r="B58" s="11">
        <v>0</v>
      </c>
      <c r="C58" s="12">
        <v>0</v>
      </c>
      <c r="D58" s="11">
        <v>0</v>
      </c>
      <c r="E58" s="12">
        <v>0</v>
      </c>
      <c r="F58" s="11">
        <f t="shared" si="8"/>
        <v>0</v>
      </c>
      <c r="G58" s="13">
        <f t="shared" si="9"/>
        <v>0</v>
      </c>
      <c r="H58" s="13">
        <f t="shared" si="10"/>
        <v>0</v>
      </c>
      <c r="I58" s="11">
        <v>11</v>
      </c>
      <c r="J58" s="12">
        <v>5</v>
      </c>
      <c r="K58" s="11">
        <v>2</v>
      </c>
      <c r="L58" s="12">
        <v>11</v>
      </c>
      <c r="M58" s="11">
        <v>0</v>
      </c>
      <c r="N58" s="12">
        <v>0</v>
      </c>
      <c r="O58" s="11">
        <f t="shared" si="11"/>
        <v>13</v>
      </c>
      <c r="P58" s="13">
        <f t="shared" si="12"/>
        <v>16</v>
      </c>
      <c r="Q58" s="13">
        <f t="shared" si="13"/>
        <v>29</v>
      </c>
      <c r="R58" s="11">
        <f t="shared" si="14"/>
        <v>13</v>
      </c>
      <c r="S58" s="12">
        <f t="shared" si="7"/>
        <v>16</v>
      </c>
      <c r="T58" s="13">
        <f t="shared" si="7"/>
        <v>29</v>
      </c>
    </row>
    <row r="59" spans="1:20" ht="12.75">
      <c r="A59" s="4" t="s">
        <v>412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19</v>
      </c>
      <c r="N59" s="12">
        <v>0</v>
      </c>
      <c r="O59" s="11">
        <f t="shared" si="11"/>
        <v>19</v>
      </c>
      <c r="P59" s="13">
        <f t="shared" si="12"/>
        <v>0</v>
      </c>
      <c r="Q59" s="13">
        <f t="shared" si="13"/>
        <v>19</v>
      </c>
      <c r="R59" s="11">
        <f t="shared" si="14"/>
        <v>19</v>
      </c>
      <c r="S59" s="12">
        <f t="shared" si="7"/>
        <v>0</v>
      </c>
      <c r="T59" s="13">
        <f t="shared" si="7"/>
        <v>19</v>
      </c>
    </row>
    <row r="60" spans="1:20" ht="12.75">
      <c r="A60" s="4" t="s">
        <v>413</v>
      </c>
      <c r="B60" s="11">
        <v>30</v>
      </c>
      <c r="C60" s="12">
        <v>17</v>
      </c>
      <c r="D60" s="11">
        <v>33</v>
      </c>
      <c r="E60" s="12">
        <v>22</v>
      </c>
      <c r="F60" s="11">
        <f t="shared" si="8"/>
        <v>63</v>
      </c>
      <c r="G60" s="13">
        <f t="shared" si="9"/>
        <v>39</v>
      </c>
      <c r="H60" s="13">
        <f t="shared" si="10"/>
        <v>102</v>
      </c>
      <c r="I60" s="11">
        <v>39</v>
      </c>
      <c r="J60" s="12">
        <v>17</v>
      </c>
      <c r="K60" s="11">
        <v>25</v>
      </c>
      <c r="L60" s="12">
        <v>14</v>
      </c>
      <c r="M60" s="11">
        <v>0</v>
      </c>
      <c r="N60" s="12">
        <v>0</v>
      </c>
      <c r="O60" s="11">
        <f t="shared" si="11"/>
        <v>64</v>
      </c>
      <c r="P60" s="13">
        <f t="shared" si="12"/>
        <v>31</v>
      </c>
      <c r="Q60" s="13">
        <f t="shared" si="13"/>
        <v>95</v>
      </c>
      <c r="R60" s="11">
        <f t="shared" si="14"/>
        <v>127</v>
      </c>
      <c r="S60" s="12">
        <f t="shared" si="7"/>
        <v>70</v>
      </c>
      <c r="T60" s="13">
        <f t="shared" si="7"/>
        <v>197</v>
      </c>
    </row>
    <row r="61" spans="1:20" ht="12.75">
      <c r="A61" s="4" t="s">
        <v>414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8</v>
      </c>
      <c r="N61" s="12">
        <v>4</v>
      </c>
      <c r="O61" s="11">
        <f t="shared" si="11"/>
        <v>8</v>
      </c>
      <c r="P61" s="13">
        <f t="shared" si="12"/>
        <v>4</v>
      </c>
      <c r="Q61" s="13">
        <f t="shared" si="13"/>
        <v>12</v>
      </c>
      <c r="R61" s="11">
        <f t="shared" si="14"/>
        <v>8</v>
      </c>
      <c r="S61" s="12">
        <f t="shared" si="7"/>
        <v>4</v>
      </c>
      <c r="T61" s="13">
        <f t="shared" si="7"/>
        <v>12</v>
      </c>
    </row>
    <row r="62" spans="1:20" ht="12.75">
      <c r="A62" s="4" t="s">
        <v>416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7</v>
      </c>
      <c r="N62" s="12">
        <v>0</v>
      </c>
      <c r="O62" s="11">
        <f t="shared" si="11"/>
        <v>7</v>
      </c>
      <c r="P62" s="13">
        <f t="shared" si="12"/>
        <v>0</v>
      </c>
      <c r="Q62" s="13">
        <f t="shared" si="13"/>
        <v>7</v>
      </c>
      <c r="R62" s="11">
        <f t="shared" si="14"/>
        <v>7</v>
      </c>
      <c r="S62" s="12">
        <f t="shared" si="7"/>
        <v>0</v>
      </c>
      <c r="T62" s="13">
        <f t="shared" si="7"/>
        <v>7</v>
      </c>
    </row>
    <row r="63" spans="1:20" ht="12.75">
      <c r="A63" s="4" t="s">
        <v>419</v>
      </c>
      <c r="B63" s="11">
        <v>0</v>
      </c>
      <c r="C63" s="12">
        <v>0</v>
      </c>
      <c r="D63" s="11">
        <v>0</v>
      </c>
      <c r="E63" s="12">
        <v>0</v>
      </c>
      <c r="F63" s="11">
        <f t="shared" si="8"/>
        <v>0</v>
      </c>
      <c r="G63" s="13">
        <f t="shared" si="9"/>
        <v>0</v>
      </c>
      <c r="H63" s="13">
        <f t="shared" si="10"/>
        <v>0</v>
      </c>
      <c r="I63" s="11">
        <v>13</v>
      </c>
      <c r="J63" s="12">
        <v>0</v>
      </c>
      <c r="K63" s="11">
        <v>24</v>
      </c>
      <c r="L63" s="12">
        <v>0</v>
      </c>
      <c r="M63" s="11">
        <v>0</v>
      </c>
      <c r="N63" s="12">
        <v>0</v>
      </c>
      <c r="O63" s="11">
        <f t="shared" si="11"/>
        <v>37</v>
      </c>
      <c r="P63" s="13">
        <f t="shared" si="12"/>
        <v>0</v>
      </c>
      <c r="Q63" s="13">
        <f t="shared" si="13"/>
        <v>37</v>
      </c>
      <c r="R63" s="11">
        <f t="shared" si="14"/>
        <v>37</v>
      </c>
      <c r="S63" s="12">
        <f t="shared" si="7"/>
        <v>0</v>
      </c>
      <c r="T63" s="13">
        <f t="shared" si="7"/>
        <v>37</v>
      </c>
    </row>
    <row r="64" spans="1:20" ht="12.75">
      <c r="A64" s="4" t="s">
        <v>424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12</v>
      </c>
      <c r="J64" s="12">
        <v>1</v>
      </c>
      <c r="K64" s="11">
        <v>10</v>
      </c>
      <c r="L64" s="12">
        <v>2</v>
      </c>
      <c r="M64" s="11">
        <v>0</v>
      </c>
      <c r="N64" s="12">
        <v>0</v>
      </c>
      <c r="O64" s="11">
        <f t="shared" si="11"/>
        <v>22</v>
      </c>
      <c r="P64" s="13">
        <f t="shared" si="12"/>
        <v>3</v>
      </c>
      <c r="Q64" s="13">
        <f t="shared" si="13"/>
        <v>25</v>
      </c>
      <c r="R64" s="11">
        <f t="shared" si="14"/>
        <v>22</v>
      </c>
      <c r="S64" s="12">
        <f t="shared" si="7"/>
        <v>3</v>
      </c>
      <c r="T64" s="13">
        <f t="shared" si="7"/>
        <v>25</v>
      </c>
    </row>
    <row r="65" spans="1:20" ht="12.75">
      <c r="A65" s="4" t="s">
        <v>425</v>
      </c>
      <c r="B65" s="11">
        <v>8</v>
      </c>
      <c r="C65" s="12">
        <v>0</v>
      </c>
      <c r="D65" s="11">
        <v>6</v>
      </c>
      <c r="E65" s="12">
        <v>3</v>
      </c>
      <c r="F65" s="11">
        <f t="shared" si="8"/>
        <v>14</v>
      </c>
      <c r="G65" s="13">
        <f t="shared" si="9"/>
        <v>3</v>
      </c>
      <c r="H65" s="13">
        <f t="shared" si="10"/>
        <v>17</v>
      </c>
      <c r="I65" s="11">
        <v>0</v>
      </c>
      <c r="J65" s="12">
        <v>0</v>
      </c>
      <c r="K65" s="11">
        <v>0</v>
      </c>
      <c r="L65" s="12">
        <v>0</v>
      </c>
      <c r="M65" s="11">
        <v>0</v>
      </c>
      <c r="N65" s="12">
        <v>0</v>
      </c>
      <c r="O65" s="11">
        <f t="shared" si="11"/>
        <v>0</v>
      </c>
      <c r="P65" s="13">
        <f t="shared" si="12"/>
        <v>0</v>
      </c>
      <c r="Q65" s="13">
        <f t="shared" si="13"/>
        <v>0</v>
      </c>
      <c r="R65" s="11">
        <f t="shared" si="14"/>
        <v>14</v>
      </c>
      <c r="S65" s="12">
        <f t="shared" si="7"/>
        <v>3</v>
      </c>
      <c r="T65" s="13">
        <f t="shared" si="7"/>
        <v>17</v>
      </c>
    </row>
    <row r="66" spans="1:20" ht="12.75">
      <c r="A66" s="4" t="s">
        <v>426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3">
        <f t="shared" si="9"/>
        <v>0</v>
      </c>
      <c r="H66" s="13">
        <f t="shared" si="10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11</v>
      </c>
      <c r="N66" s="12">
        <v>1</v>
      </c>
      <c r="O66" s="11">
        <f t="shared" si="11"/>
        <v>11</v>
      </c>
      <c r="P66" s="13">
        <f t="shared" si="12"/>
        <v>1</v>
      </c>
      <c r="Q66" s="13">
        <f t="shared" si="13"/>
        <v>12</v>
      </c>
      <c r="R66" s="11">
        <f t="shared" si="14"/>
        <v>11</v>
      </c>
      <c r="S66" s="12">
        <f t="shared" si="7"/>
        <v>1</v>
      </c>
      <c r="T66" s="13">
        <f t="shared" si="7"/>
        <v>12</v>
      </c>
    </row>
    <row r="67" spans="1:20" ht="12.75">
      <c r="A67" s="4" t="s">
        <v>427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3">
        <f t="shared" si="9"/>
        <v>0</v>
      </c>
      <c r="H67" s="13">
        <f t="shared" si="10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7</v>
      </c>
      <c r="N67" s="12">
        <v>2</v>
      </c>
      <c r="O67" s="11">
        <f t="shared" si="11"/>
        <v>7</v>
      </c>
      <c r="P67" s="13">
        <f t="shared" si="12"/>
        <v>2</v>
      </c>
      <c r="Q67" s="13">
        <f t="shared" si="13"/>
        <v>9</v>
      </c>
      <c r="R67" s="11">
        <f t="shared" si="14"/>
        <v>7</v>
      </c>
      <c r="S67" s="12">
        <f t="shared" si="7"/>
        <v>2</v>
      </c>
      <c r="T67" s="13">
        <f t="shared" si="7"/>
        <v>9</v>
      </c>
    </row>
    <row r="68" spans="1:20" ht="12.75">
      <c r="A68" s="4" t="s">
        <v>13</v>
      </c>
      <c r="B68" s="11">
        <v>2</v>
      </c>
      <c r="C68" s="12">
        <v>1</v>
      </c>
      <c r="D68" s="11">
        <v>4</v>
      </c>
      <c r="E68" s="12">
        <v>0</v>
      </c>
      <c r="F68" s="11">
        <f t="shared" si="8"/>
        <v>6</v>
      </c>
      <c r="G68" s="13">
        <f t="shared" si="9"/>
        <v>1</v>
      </c>
      <c r="H68" s="13">
        <f t="shared" si="10"/>
        <v>7</v>
      </c>
      <c r="I68" s="11">
        <v>3</v>
      </c>
      <c r="J68" s="12">
        <v>0</v>
      </c>
      <c r="K68" s="11">
        <v>2</v>
      </c>
      <c r="L68" s="12">
        <v>0</v>
      </c>
      <c r="M68" s="11">
        <v>0</v>
      </c>
      <c r="N68" s="12">
        <v>0</v>
      </c>
      <c r="O68" s="11">
        <f t="shared" si="11"/>
        <v>5</v>
      </c>
      <c r="P68" s="13">
        <f t="shared" si="12"/>
        <v>0</v>
      </c>
      <c r="Q68" s="13">
        <f t="shared" si="13"/>
        <v>5</v>
      </c>
      <c r="R68" s="11">
        <f t="shared" si="14"/>
        <v>11</v>
      </c>
      <c r="S68" s="12">
        <f t="shared" si="7"/>
        <v>1</v>
      </c>
      <c r="T68" s="13">
        <f t="shared" si="7"/>
        <v>12</v>
      </c>
    </row>
    <row r="69" spans="1:20" ht="12.75">
      <c r="A69" s="4" t="s">
        <v>430</v>
      </c>
      <c r="B69" s="11">
        <v>0</v>
      </c>
      <c r="C69" s="12">
        <v>0</v>
      </c>
      <c r="D69" s="11">
        <v>0</v>
      </c>
      <c r="E69" s="12">
        <v>0</v>
      </c>
      <c r="F69" s="11">
        <f t="shared" si="8"/>
        <v>0</v>
      </c>
      <c r="G69" s="13">
        <f t="shared" si="9"/>
        <v>0</v>
      </c>
      <c r="H69" s="13">
        <f t="shared" si="10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26</v>
      </c>
      <c r="O69" s="11">
        <f t="shared" si="11"/>
        <v>0</v>
      </c>
      <c r="P69" s="13">
        <f t="shared" si="12"/>
        <v>26</v>
      </c>
      <c r="Q69" s="13">
        <f t="shared" si="13"/>
        <v>26</v>
      </c>
      <c r="R69" s="11">
        <f t="shared" si="14"/>
        <v>0</v>
      </c>
      <c r="S69" s="12">
        <f t="shared" si="7"/>
        <v>26</v>
      </c>
      <c r="T69" s="13">
        <f t="shared" si="7"/>
        <v>26</v>
      </c>
    </row>
    <row r="70" spans="1:20" ht="12.75">
      <c r="A70" s="4" t="s">
        <v>433</v>
      </c>
      <c r="B70" s="11">
        <v>0</v>
      </c>
      <c r="C70" s="12">
        <v>0</v>
      </c>
      <c r="D70" s="11">
        <v>0</v>
      </c>
      <c r="E70" s="12">
        <v>0</v>
      </c>
      <c r="F70" s="11">
        <f t="shared" si="8"/>
        <v>0</v>
      </c>
      <c r="G70" s="13">
        <f t="shared" si="9"/>
        <v>0</v>
      </c>
      <c r="H70" s="13">
        <f t="shared" si="10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44</v>
      </c>
      <c r="N70" s="12">
        <v>0</v>
      </c>
      <c r="O70" s="11">
        <f t="shared" si="11"/>
        <v>44</v>
      </c>
      <c r="P70" s="13">
        <f t="shared" si="12"/>
        <v>0</v>
      </c>
      <c r="Q70" s="13">
        <f t="shared" si="13"/>
        <v>44</v>
      </c>
      <c r="R70" s="11">
        <f t="shared" si="14"/>
        <v>44</v>
      </c>
      <c r="S70" s="12">
        <f t="shared" si="7"/>
        <v>0</v>
      </c>
      <c r="T70" s="13">
        <f t="shared" si="7"/>
        <v>44</v>
      </c>
    </row>
    <row r="71" spans="1:20" ht="12.75">
      <c r="A71" s="4" t="s">
        <v>434</v>
      </c>
      <c r="B71" s="11">
        <v>0</v>
      </c>
      <c r="C71" s="12">
        <v>0</v>
      </c>
      <c r="D71" s="11">
        <v>0</v>
      </c>
      <c r="E71" s="12">
        <v>0</v>
      </c>
      <c r="F71" s="11">
        <f t="shared" si="8"/>
        <v>0</v>
      </c>
      <c r="G71" s="13">
        <f t="shared" si="9"/>
        <v>0</v>
      </c>
      <c r="H71" s="13">
        <f t="shared" si="10"/>
        <v>0</v>
      </c>
      <c r="I71" s="11">
        <v>87</v>
      </c>
      <c r="J71" s="12">
        <v>11</v>
      </c>
      <c r="K71" s="11">
        <v>83</v>
      </c>
      <c r="L71" s="12">
        <v>8</v>
      </c>
      <c r="M71" s="11">
        <v>0</v>
      </c>
      <c r="N71" s="12">
        <v>0</v>
      </c>
      <c r="O71" s="11">
        <f t="shared" si="11"/>
        <v>170</v>
      </c>
      <c r="P71" s="13">
        <f t="shared" si="12"/>
        <v>19</v>
      </c>
      <c r="Q71" s="13">
        <f t="shared" si="13"/>
        <v>189</v>
      </c>
      <c r="R71" s="11">
        <f t="shared" si="14"/>
        <v>170</v>
      </c>
      <c r="S71" s="12">
        <f t="shared" si="7"/>
        <v>19</v>
      </c>
      <c r="T71" s="13">
        <f t="shared" si="7"/>
        <v>189</v>
      </c>
    </row>
    <row r="72" spans="1:20" ht="12.75">
      <c r="A72" s="4" t="s">
        <v>439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14</v>
      </c>
      <c r="N72" s="12">
        <v>5</v>
      </c>
      <c r="O72" s="11">
        <f t="shared" si="11"/>
        <v>14</v>
      </c>
      <c r="P72" s="13">
        <f t="shared" si="12"/>
        <v>5</v>
      </c>
      <c r="Q72" s="13">
        <f t="shared" si="13"/>
        <v>19</v>
      </c>
      <c r="R72" s="11">
        <f t="shared" si="14"/>
        <v>14</v>
      </c>
      <c r="S72" s="12">
        <f t="shared" si="7"/>
        <v>5</v>
      </c>
      <c r="T72" s="13">
        <f t="shared" si="7"/>
        <v>19</v>
      </c>
    </row>
    <row r="73" spans="1:20" ht="12.75">
      <c r="A73" s="4" t="s">
        <v>440</v>
      </c>
      <c r="B73" s="11">
        <v>4</v>
      </c>
      <c r="C73" s="12">
        <v>1</v>
      </c>
      <c r="D73" s="11">
        <v>1</v>
      </c>
      <c r="E73" s="12">
        <v>9</v>
      </c>
      <c r="F73" s="11">
        <f t="shared" si="8"/>
        <v>5</v>
      </c>
      <c r="G73" s="13">
        <f t="shared" si="9"/>
        <v>10</v>
      </c>
      <c r="H73" s="13">
        <f t="shared" si="10"/>
        <v>15</v>
      </c>
      <c r="I73" s="11">
        <v>11</v>
      </c>
      <c r="J73" s="12">
        <v>21</v>
      </c>
      <c r="K73" s="11">
        <v>10</v>
      </c>
      <c r="L73" s="12">
        <v>7</v>
      </c>
      <c r="M73" s="11">
        <v>0</v>
      </c>
      <c r="N73" s="12">
        <v>0</v>
      </c>
      <c r="O73" s="11">
        <f t="shared" si="11"/>
        <v>21</v>
      </c>
      <c r="P73" s="13">
        <f t="shared" si="12"/>
        <v>28</v>
      </c>
      <c r="Q73" s="13">
        <f t="shared" si="13"/>
        <v>49</v>
      </c>
      <c r="R73" s="11">
        <f t="shared" si="14"/>
        <v>26</v>
      </c>
      <c r="S73" s="12">
        <f t="shared" si="7"/>
        <v>38</v>
      </c>
      <c r="T73" s="13">
        <f t="shared" si="7"/>
        <v>64</v>
      </c>
    </row>
    <row r="74" spans="1:20" ht="12.75">
      <c r="A74" s="4" t="s">
        <v>442</v>
      </c>
      <c r="B74" s="11">
        <v>0</v>
      </c>
      <c r="C74" s="12">
        <v>0</v>
      </c>
      <c r="D74" s="11">
        <v>0</v>
      </c>
      <c r="E74" s="12">
        <v>0</v>
      </c>
      <c r="F74" s="11">
        <f t="shared" si="8"/>
        <v>0</v>
      </c>
      <c r="G74" s="13">
        <f t="shared" si="9"/>
        <v>0</v>
      </c>
      <c r="H74" s="13">
        <f>SUM(F74:G74)</f>
        <v>0</v>
      </c>
      <c r="I74" s="11">
        <v>0</v>
      </c>
      <c r="J74" s="12">
        <v>0</v>
      </c>
      <c r="K74" s="11">
        <v>0</v>
      </c>
      <c r="L74" s="12">
        <v>0</v>
      </c>
      <c r="M74" s="11">
        <v>29</v>
      </c>
      <c r="N74" s="12">
        <v>0</v>
      </c>
      <c r="O74" s="11">
        <f t="shared" si="11"/>
        <v>29</v>
      </c>
      <c r="P74" s="13">
        <f t="shared" si="12"/>
        <v>0</v>
      </c>
      <c r="Q74" s="13">
        <f>SUM(O74:P74)</f>
        <v>29</v>
      </c>
      <c r="R74" s="11">
        <f t="shared" si="14"/>
        <v>29</v>
      </c>
      <c r="S74" s="12">
        <f aca="true" t="shared" si="15" ref="S74:T76">SUM(P74,G74)</f>
        <v>0</v>
      </c>
      <c r="T74" s="13">
        <f t="shared" si="15"/>
        <v>29</v>
      </c>
    </row>
    <row r="75" spans="1:20" ht="12.75">
      <c r="A75" s="4" t="s">
        <v>443</v>
      </c>
      <c r="B75" s="11">
        <v>0</v>
      </c>
      <c r="C75" s="12">
        <v>0</v>
      </c>
      <c r="D75" s="11">
        <v>0</v>
      </c>
      <c r="E75" s="12">
        <v>0</v>
      </c>
      <c r="F75" s="11">
        <f t="shared" si="8"/>
        <v>0</v>
      </c>
      <c r="G75" s="13">
        <f t="shared" si="9"/>
        <v>0</v>
      </c>
      <c r="H75" s="13">
        <f>SUM(F75:G75)</f>
        <v>0</v>
      </c>
      <c r="I75" s="11">
        <v>7</v>
      </c>
      <c r="J75" s="12">
        <v>56</v>
      </c>
      <c r="K75" s="11">
        <v>3</v>
      </c>
      <c r="L75" s="12">
        <v>36</v>
      </c>
      <c r="M75" s="11">
        <v>0</v>
      </c>
      <c r="N75" s="12">
        <v>0</v>
      </c>
      <c r="O75" s="11">
        <f t="shared" si="11"/>
        <v>10</v>
      </c>
      <c r="P75" s="13">
        <f t="shared" si="12"/>
        <v>92</v>
      </c>
      <c r="Q75" s="13">
        <f>SUM(O75:P75)</f>
        <v>102</v>
      </c>
      <c r="R75" s="11">
        <f t="shared" si="14"/>
        <v>10</v>
      </c>
      <c r="S75" s="12">
        <f t="shared" si="15"/>
        <v>92</v>
      </c>
      <c r="T75" s="13">
        <f t="shared" si="15"/>
        <v>102</v>
      </c>
    </row>
    <row r="76" spans="1:20" ht="12.75">
      <c r="A76" s="4" t="s">
        <v>444</v>
      </c>
      <c r="B76" s="11">
        <v>5</v>
      </c>
      <c r="C76" s="12">
        <v>70</v>
      </c>
      <c r="D76" s="11">
        <v>11</v>
      </c>
      <c r="E76" s="12">
        <v>53</v>
      </c>
      <c r="F76" s="11">
        <f t="shared" si="8"/>
        <v>16</v>
      </c>
      <c r="G76" s="13">
        <f t="shared" si="9"/>
        <v>123</v>
      </c>
      <c r="H76" s="13">
        <f>SUM(F76:G76)</f>
        <v>139</v>
      </c>
      <c r="I76" s="11">
        <v>0</v>
      </c>
      <c r="J76" s="12">
        <v>0</v>
      </c>
      <c r="K76" s="11">
        <v>0</v>
      </c>
      <c r="L76" s="12">
        <v>0</v>
      </c>
      <c r="M76" s="11">
        <v>0</v>
      </c>
      <c r="N76" s="12">
        <v>0</v>
      </c>
      <c r="O76" s="11">
        <f t="shared" si="11"/>
        <v>0</v>
      </c>
      <c r="P76" s="13">
        <f t="shared" si="12"/>
        <v>0</v>
      </c>
      <c r="Q76" s="13">
        <f>SUM(O76:P76)</f>
        <v>0</v>
      </c>
      <c r="R76" s="11">
        <f t="shared" si="14"/>
        <v>16</v>
      </c>
      <c r="S76" s="12">
        <f t="shared" si="15"/>
        <v>123</v>
      </c>
      <c r="T76" s="13">
        <f t="shared" si="15"/>
        <v>139</v>
      </c>
    </row>
    <row r="77" spans="1:20" ht="12.75">
      <c r="A77" s="4" t="s">
        <v>448</v>
      </c>
      <c r="B77" s="11">
        <v>0</v>
      </c>
      <c r="C77" s="12">
        <v>0</v>
      </c>
      <c r="D77" s="11">
        <v>0</v>
      </c>
      <c r="E77" s="12">
        <v>0</v>
      </c>
      <c r="F77" s="11">
        <f t="shared" si="8"/>
        <v>0</v>
      </c>
      <c r="G77" s="13">
        <f t="shared" si="9"/>
        <v>0</v>
      </c>
      <c r="H77" s="13">
        <f>SUM(F77:G77)</f>
        <v>0</v>
      </c>
      <c r="I77" s="11">
        <v>43</v>
      </c>
      <c r="J77" s="12">
        <v>1</v>
      </c>
      <c r="K77" s="11">
        <v>49</v>
      </c>
      <c r="L77" s="12">
        <v>1</v>
      </c>
      <c r="M77" s="11">
        <v>0</v>
      </c>
      <c r="N77" s="12">
        <v>0</v>
      </c>
      <c r="O77" s="11">
        <f>SUM(M77,K77,I77)</f>
        <v>92</v>
      </c>
      <c r="P77" s="13">
        <f>SUM(N77,L77,J77)</f>
        <v>2</v>
      </c>
      <c r="Q77" s="13">
        <f>SUM(O77:P77)</f>
        <v>94</v>
      </c>
      <c r="R77" s="11">
        <f aca="true" t="shared" si="16" ref="R77:T78">SUM(O77,F77)</f>
        <v>92</v>
      </c>
      <c r="S77" s="12">
        <f t="shared" si="16"/>
        <v>2</v>
      </c>
      <c r="T77" s="13">
        <f t="shared" si="16"/>
        <v>94</v>
      </c>
    </row>
    <row r="78" spans="1:20" ht="12.75">
      <c r="A78" s="4" t="s">
        <v>449</v>
      </c>
      <c r="B78" s="240">
        <v>0</v>
      </c>
      <c r="C78" s="12">
        <v>0</v>
      </c>
      <c r="D78" s="11">
        <v>0</v>
      </c>
      <c r="E78" s="12">
        <v>0</v>
      </c>
      <c r="F78" s="11">
        <f t="shared" si="8"/>
        <v>0</v>
      </c>
      <c r="G78" s="13">
        <f t="shared" si="9"/>
        <v>0</v>
      </c>
      <c r="H78" s="13">
        <f>SUM(F78:G78)</f>
        <v>0</v>
      </c>
      <c r="I78" s="11">
        <v>0</v>
      </c>
      <c r="J78" s="12">
        <v>0</v>
      </c>
      <c r="K78" s="11">
        <v>0</v>
      </c>
      <c r="L78" s="12">
        <v>0</v>
      </c>
      <c r="M78" s="11">
        <v>7</v>
      </c>
      <c r="N78" s="12">
        <v>11</v>
      </c>
      <c r="O78" s="11">
        <f>SUM(M78,K78,I78)</f>
        <v>7</v>
      </c>
      <c r="P78" s="13">
        <f>SUM(N78,L78,J78)</f>
        <v>11</v>
      </c>
      <c r="Q78" s="13">
        <f>SUM(O78:P78)</f>
        <v>18</v>
      </c>
      <c r="R78" s="11">
        <f t="shared" si="16"/>
        <v>7</v>
      </c>
      <c r="S78" s="12">
        <f t="shared" si="16"/>
        <v>11</v>
      </c>
      <c r="T78" s="13">
        <f t="shared" si="16"/>
        <v>18</v>
      </c>
    </row>
    <row r="79" spans="1:20" s="21" customFormat="1" ht="12.75">
      <c r="A79" s="111" t="s">
        <v>27</v>
      </c>
      <c r="B79" s="18">
        <f aca="true" t="shared" si="17" ref="B79:J79">SUM(B10:B78)</f>
        <v>661</v>
      </c>
      <c r="C79" s="18">
        <f t="shared" si="17"/>
        <v>324</v>
      </c>
      <c r="D79" s="17">
        <f t="shared" si="17"/>
        <v>664</v>
      </c>
      <c r="E79" s="18">
        <f t="shared" si="17"/>
        <v>295</v>
      </c>
      <c r="F79" s="17">
        <f t="shared" si="17"/>
        <v>1325</v>
      </c>
      <c r="G79" s="18">
        <f t="shared" si="17"/>
        <v>619</v>
      </c>
      <c r="H79" s="18">
        <f t="shared" si="17"/>
        <v>1944</v>
      </c>
      <c r="I79" s="17">
        <f t="shared" si="17"/>
        <v>649</v>
      </c>
      <c r="J79" s="18">
        <f t="shared" si="17"/>
        <v>333</v>
      </c>
      <c r="K79" s="17">
        <f aca="true" t="shared" si="18" ref="K79:Q79">SUM(K10:K78)</f>
        <v>624</v>
      </c>
      <c r="L79" s="18">
        <f t="shared" si="18"/>
        <v>262</v>
      </c>
      <c r="M79" s="17">
        <f t="shared" si="18"/>
        <v>509</v>
      </c>
      <c r="N79" s="18">
        <f t="shared" si="18"/>
        <v>225</v>
      </c>
      <c r="O79" s="17">
        <f t="shared" si="18"/>
        <v>1782</v>
      </c>
      <c r="P79" s="18">
        <f t="shared" si="18"/>
        <v>820</v>
      </c>
      <c r="Q79" s="18">
        <f t="shared" si="18"/>
        <v>2602</v>
      </c>
      <c r="R79" s="17">
        <f>SUM(R10:R78)</f>
        <v>3107</v>
      </c>
      <c r="S79" s="18">
        <f>SUM(S10:S78)</f>
        <v>1439</v>
      </c>
      <c r="T79" s="18">
        <f>SUM(T10:T78)</f>
        <v>4546</v>
      </c>
    </row>
    <row r="80" spans="1:20" s="16" customFormat="1" ht="6" customHeight="1">
      <c r="A80" s="11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  <c r="S80" s="30"/>
      <c r="T80" s="30"/>
    </row>
    <row r="81" spans="1:20" s="16" customFormat="1" ht="12.75">
      <c r="A81" s="112" t="s">
        <v>83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  <c r="S81" s="30"/>
      <c r="T81" s="30"/>
    </row>
    <row r="82" spans="1:20" s="16" customFormat="1" ht="12.75">
      <c r="A82" s="112" t="s">
        <v>84</v>
      </c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6"/>
      <c r="R82" s="141">
        <v>146</v>
      </c>
      <c r="S82" s="139">
        <v>1</v>
      </c>
      <c r="T82" s="140">
        <v>147</v>
      </c>
    </row>
    <row r="83" spans="1:20" s="16" customFormat="1" ht="12.75">
      <c r="A83" s="39" t="s">
        <v>111</v>
      </c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9"/>
      <c r="R83" s="41"/>
      <c r="S83" s="41"/>
      <c r="T83" s="40"/>
    </row>
    <row r="84" spans="2:20" s="3" customFormat="1" ht="12.75">
      <c r="B84" s="73"/>
      <c r="L84" s="91"/>
      <c r="M84" s="91"/>
      <c r="N84" s="91"/>
      <c r="O84" s="91"/>
      <c r="P84" s="91"/>
      <c r="Q84" s="91"/>
      <c r="R84" s="106"/>
      <c r="S84" s="108"/>
      <c r="T84" s="108"/>
    </row>
    <row r="85" spans="1:20" s="2" customFormat="1" ht="12.75">
      <c r="A85" s="16" t="s">
        <v>79</v>
      </c>
      <c r="B85" s="73"/>
      <c r="I85" s="3"/>
      <c r="J85" s="3"/>
      <c r="K85" s="3"/>
      <c r="L85" s="109"/>
      <c r="M85" s="109"/>
      <c r="N85" s="109"/>
      <c r="O85" s="109"/>
      <c r="P85" s="91"/>
      <c r="Q85" s="91"/>
      <c r="R85" s="106"/>
      <c r="S85" s="107"/>
      <c r="T85" s="108"/>
    </row>
    <row r="86" spans="1:20" s="21" customFormat="1" ht="12.75">
      <c r="A86" s="21" t="s">
        <v>81</v>
      </c>
      <c r="B86" s="232"/>
      <c r="C86" s="233"/>
      <c r="D86" s="233"/>
      <c r="E86" s="233"/>
      <c r="F86" s="233"/>
      <c r="G86" s="233"/>
      <c r="H86" s="233"/>
      <c r="I86" s="233"/>
      <c r="J86" s="233"/>
      <c r="K86" s="233"/>
      <c r="L86" s="241"/>
      <c r="M86" s="241"/>
      <c r="N86" s="241"/>
      <c r="O86" s="241"/>
      <c r="P86" s="241"/>
      <c r="Q86" s="241"/>
      <c r="R86" s="242">
        <f>SUM(R82,R79)</f>
        <v>3253</v>
      </c>
      <c r="S86" s="235">
        <f>SUM(S82,S79)</f>
        <v>1440</v>
      </c>
      <c r="T86" s="235">
        <f>SUM(T82,T79)</f>
        <v>4693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45.28125" style="92" customWidth="1"/>
    <col min="2" max="4" width="12.421875" style="92" customWidth="1"/>
    <col min="5" max="16384" width="9.140625" style="92" customWidth="1"/>
  </cols>
  <sheetData>
    <row r="1" spans="1:4" ht="12.75">
      <c r="A1" s="3" t="s">
        <v>526</v>
      </c>
      <c r="B1" s="109"/>
      <c r="C1" s="109"/>
      <c r="D1" s="109"/>
    </row>
    <row r="2" spans="1:4" ht="12.75">
      <c r="A2" s="296" t="s">
        <v>8</v>
      </c>
      <c r="B2" s="296"/>
      <c r="C2" s="296"/>
      <c r="D2" s="296"/>
    </row>
    <row r="3" spans="1:4" ht="12.75">
      <c r="A3" s="296" t="s">
        <v>70</v>
      </c>
      <c r="B3" s="296"/>
      <c r="C3" s="296"/>
      <c r="D3" s="296"/>
    </row>
    <row r="4" spans="1:4" ht="12.75">
      <c r="A4" s="296" t="s">
        <v>112</v>
      </c>
      <c r="B4" s="296"/>
      <c r="C4" s="296"/>
      <c r="D4" s="296"/>
    </row>
    <row r="5" spans="1:4" ht="12.75">
      <c r="A5" s="127"/>
      <c r="B5" s="127"/>
      <c r="C5" s="127"/>
      <c r="D5" s="127"/>
    </row>
    <row r="6" spans="1:4" ht="12.75">
      <c r="A6" s="296" t="s">
        <v>3</v>
      </c>
      <c r="B6" s="296"/>
      <c r="C6" s="296"/>
      <c r="D6" s="296"/>
    </row>
    <row r="7" ht="13.5" thickBot="1"/>
    <row r="8" spans="1:4" ht="12.75">
      <c r="A8" s="128" t="s">
        <v>113</v>
      </c>
      <c r="B8" s="129" t="s">
        <v>68</v>
      </c>
      <c r="C8" s="129" t="s">
        <v>69</v>
      </c>
      <c r="D8" s="130" t="s">
        <v>27</v>
      </c>
    </row>
    <row r="9" spans="1:4" ht="12.75">
      <c r="A9" s="92" t="s">
        <v>452</v>
      </c>
      <c r="B9" s="135">
        <v>13</v>
      </c>
      <c r="C9" s="135">
        <v>0</v>
      </c>
      <c r="D9" s="90">
        <v>13</v>
      </c>
    </row>
    <row r="10" spans="1:4" ht="12.75">
      <c r="A10" s="92" t="s">
        <v>453</v>
      </c>
      <c r="B10" s="132">
        <v>8</v>
      </c>
      <c r="C10" s="132">
        <v>0</v>
      </c>
      <c r="D10" s="90">
        <v>8</v>
      </c>
    </row>
    <row r="11" spans="1:4" ht="12.75">
      <c r="A11" s="92" t="s">
        <v>455</v>
      </c>
      <c r="B11" s="132">
        <v>12</v>
      </c>
      <c r="C11" s="132">
        <v>0</v>
      </c>
      <c r="D11" s="90">
        <v>12</v>
      </c>
    </row>
    <row r="12" spans="1:4" ht="12.75">
      <c r="A12" s="92" t="s">
        <v>456</v>
      </c>
      <c r="B12" s="132">
        <v>6</v>
      </c>
      <c r="C12" s="132">
        <v>0</v>
      </c>
      <c r="D12" s="90">
        <v>6</v>
      </c>
    </row>
    <row r="13" spans="1:4" ht="12.75">
      <c r="A13" s="92" t="s">
        <v>537</v>
      </c>
      <c r="B13" s="132">
        <v>15</v>
      </c>
      <c r="C13" s="132">
        <v>1</v>
      </c>
      <c r="D13" s="90">
        <v>16</v>
      </c>
    </row>
    <row r="14" spans="1:4" ht="12.75">
      <c r="A14" s="92" t="s">
        <v>535</v>
      </c>
      <c r="B14" s="132">
        <v>5</v>
      </c>
      <c r="C14" s="132">
        <v>0</v>
      </c>
      <c r="D14" s="90">
        <v>5</v>
      </c>
    </row>
    <row r="15" spans="1:4" ht="12.75">
      <c r="A15" s="92" t="s">
        <v>460</v>
      </c>
      <c r="B15" s="132">
        <v>3</v>
      </c>
      <c r="C15" s="132">
        <v>0</v>
      </c>
      <c r="D15" s="90">
        <v>3</v>
      </c>
    </row>
    <row r="16" spans="1:4" ht="12.75">
      <c r="A16" s="92" t="s">
        <v>463</v>
      </c>
      <c r="B16" s="132">
        <v>4</v>
      </c>
      <c r="C16" s="132">
        <v>0</v>
      </c>
      <c r="D16" s="90">
        <v>4</v>
      </c>
    </row>
    <row r="17" spans="1:4" ht="12.75">
      <c r="A17" s="208" t="s">
        <v>487</v>
      </c>
      <c r="B17" s="132">
        <v>27</v>
      </c>
      <c r="C17" s="132">
        <v>0</v>
      </c>
      <c r="D17" s="90">
        <v>27</v>
      </c>
    </row>
    <row r="18" spans="1:4" ht="12.75">
      <c r="A18" s="92" t="s">
        <v>464</v>
      </c>
      <c r="B18" s="132">
        <v>4</v>
      </c>
      <c r="C18" s="132">
        <v>0</v>
      </c>
      <c r="D18" s="90">
        <v>4</v>
      </c>
    </row>
    <row r="19" spans="1:4" ht="12.75">
      <c r="A19" s="92" t="s">
        <v>465</v>
      </c>
      <c r="B19" s="132">
        <v>8</v>
      </c>
      <c r="C19" s="132">
        <v>0</v>
      </c>
      <c r="D19" s="90">
        <v>8</v>
      </c>
    </row>
    <row r="20" spans="1:4" ht="12.75">
      <c r="A20" s="92" t="s">
        <v>466</v>
      </c>
      <c r="B20" s="132">
        <v>10</v>
      </c>
      <c r="C20" s="132">
        <v>0</v>
      </c>
      <c r="D20" s="90">
        <v>10</v>
      </c>
    </row>
    <row r="21" spans="1:4" ht="12.75">
      <c r="A21" s="92" t="s">
        <v>467</v>
      </c>
      <c r="B21" s="132">
        <v>4</v>
      </c>
      <c r="C21" s="132">
        <v>0</v>
      </c>
      <c r="D21" s="90">
        <v>4</v>
      </c>
    </row>
    <row r="22" spans="1:4" ht="12.75">
      <c r="A22" s="92" t="s">
        <v>468</v>
      </c>
      <c r="B22" s="132">
        <v>4</v>
      </c>
      <c r="C22" s="132">
        <v>0</v>
      </c>
      <c r="D22" s="90">
        <v>4</v>
      </c>
    </row>
    <row r="23" spans="1:4" ht="12.75">
      <c r="A23" s="92" t="s">
        <v>489</v>
      </c>
      <c r="B23" s="132">
        <v>5</v>
      </c>
      <c r="C23" s="132">
        <v>0</v>
      </c>
      <c r="D23" s="90">
        <v>5</v>
      </c>
    </row>
    <row r="24" spans="1:4" ht="12.75">
      <c r="A24" s="250" t="s">
        <v>536</v>
      </c>
      <c r="B24" s="132">
        <v>3</v>
      </c>
      <c r="C24" s="132">
        <v>0</v>
      </c>
      <c r="D24" s="90">
        <v>3</v>
      </c>
    </row>
    <row r="25" spans="1:4" ht="12.75">
      <c r="A25" s="92" t="s">
        <v>472</v>
      </c>
      <c r="B25" s="132">
        <v>4</v>
      </c>
      <c r="C25" s="132">
        <v>0</v>
      </c>
      <c r="D25" s="90">
        <v>4</v>
      </c>
    </row>
    <row r="26" spans="1:4" ht="12.75">
      <c r="A26" s="92" t="s">
        <v>473</v>
      </c>
      <c r="B26" s="132">
        <v>11</v>
      </c>
      <c r="C26" s="132">
        <v>0</v>
      </c>
      <c r="D26" s="90">
        <v>11</v>
      </c>
    </row>
    <row r="27" spans="1:4" s="101" customFormat="1" ht="12.75">
      <c r="A27" s="101" t="s">
        <v>27</v>
      </c>
      <c r="B27" s="133">
        <f>SUM(B9:B26)</f>
        <v>146</v>
      </c>
      <c r="C27" s="133">
        <f>SUM(C9:C26)</f>
        <v>1</v>
      </c>
      <c r="D27" s="134">
        <f>SUM(D9:D26)</f>
        <v>147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30.7109375" style="4" customWidth="1"/>
    <col min="2" max="17" width="7.421875" style="0" customWidth="1"/>
    <col min="18" max="18" width="7.421875" style="4" customWidth="1"/>
    <col min="19" max="22" width="7.42187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204</v>
      </c>
      <c r="B10" s="9">
        <v>89</v>
      </c>
      <c r="C10" s="10">
        <v>86</v>
      </c>
      <c r="D10" s="9">
        <v>79</v>
      </c>
      <c r="E10" s="10">
        <v>54</v>
      </c>
      <c r="F10" s="69">
        <f aca="true" t="shared" si="0" ref="F10:F22">SUM(B10,D10)</f>
        <v>168</v>
      </c>
      <c r="G10" s="70">
        <f aca="true" t="shared" si="1" ref="G10:G22">SUM(C10,E10)</f>
        <v>140</v>
      </c>
      <c r="H10" s="70">
        <f aca="true" t="shared" si="2" ref="H10:H22">SUM(F10:G10)</f>
        <v>308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2">SUM(M10,K10,I10)</f>
        <v>0</v>
      </c>
      <c r="P10" s="70">
        <f aca="true" t="shared" si="4" ref="P10:P22">SUM(N10,L10,J10)</f>
        <v>0</v>
      </c>
      <c r="Q10" s="70">
        <f aca="true" t="shared" si="5" ref="Q10:Q22">SUM(O10:P10)</f>
        <v>0</v>
      </c>
      <c r="R10" s="69">
        <f aca="true" t="shared" si="6" ref="R10:R22">SUM(O10,F10)</f>
        <v>168</v>
      </c>
      <c r="S10" s="70">
        <f aca="true" t="shared" si="7" ref="S10:T22">SUM(P10,G10)</f>
        <v>140</v>
      </c>
      <c r="T10" s="70">
        <f t="shared" si="7"/>
        <v>308</v>
      </c>
    </row>
    <row r="11" spans="1:20" ht="12.75">
      <c r="A11" s="4" t="s">
        <v>205</v>
      </c>
      <c r="B11" s="11">
        <v>0</v>
      </c>
      <c r="C11" s="13">
        <v>0</v>
      </c>
      <c r="D11" s="11">
        <v>0</v>
      </c>
      <c r="E11" s="13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19</v>
      </c>
      <c r="J11" s="13">
        <v>35</v>
      </c>
      <c r="K11" s="11">
        <v>17</v>
      </c>
      <c r="L11" s="13">
        <v>34</v>
      </c>
      <c r="M11" s="11">
        <v>0</v>
      </c>
      <c r="N11" s="67">
        <v>0</v>
      </c>
      <c r="O11" s="13">
        <f t="shared" si="3"/>
        <v>36</v>
      </c>
      <c r="P11" s="13">
        <f t="shared" si="4"/>
        <v>69</v>
      </c>
      <c r="Q11" s="13">
        <f t="shared" si="5"/>
        <v>105</v>
      </c>
      <c r="R11" s="11">
        <f t="shared" si="6"/>
        <v>36</v>
      </c>
      <c r="S11" s="13">
        <f t="shared" si="7"/>
        <v>69</v>
      </c>
      <c r="T11" s="13">
        <f t="shared" si="7"/>
        <v>105</v>
      </c>
    </row>
    <row r="12" spans="1:20" ht="12.75">
      <c r="A12" s="4" t="s">
        <v>207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10</v>
      </c>
      <c r="J12" s="13">
        <v>10</v>
      </c>
      <c r="K12" s="11">
        <v>4</v>
      </c>
      <c r="L12" s="13">
        <v>7</v>
      </c>
      <c r="M12" s="11">
        <v>0</v>
      </c>
      <c r="N12" s="67">
        <v>0</v>
      </c>
      <c r="O12" s="13">
        <f t="shared" si="3"/>
        <v>14</v>
      </c>
      <c r="P12" s="13">
        <f t="shared" si="4"/>
        <v>17</v>
      </c>
      <c r="Q12" s="13">
        <f t="shared" si="5"/>
        <v>31</v>
      </c>
      <c r="R12" s="11">
        <f t="shared" si="6"/>
        <v>14</v>
      </c>
      <c r="S12" s="13">
        <f t="shared" si="7"/>
        <v>17</v>
      </c>
      <c r="T12" s="13">
        <f t="shared" si="7"/>
        <v>31</v>
      </c>
    </row>
    <row r="13" spans="1:20" ht="12.75">
      <c r="A13" s="4" t="s">
        <v>212</v>
      </c>
      <c r="B13" s="11">
        <v>46</v>
      </c>
      <c r="C13" s="13">
        <v>124</v>
      </c>
      <c r="D13" s="11">
        <v>41</v>
      </c>
      <c r="E13" s="13">
        <v>113</v>
      </c>
      <c r="F13" s="11">
        <f t="shared" si="0"/>
        <v>87</v>
      </c>
      <c r="G13" s="13">
        <f t="shared" si="1"/>
        <v>237</v>
      </c>
      <c r="H13" s="13">
        <f t="shared" si="2"/>
        <v>324</v>
      </c>
      <c r="I13" s="11">
        <v>37</v>
      </c>
      <c r="J13" s="13">
        <v>110</v>
      </c>
      <c r="K13" s="11">
        <v>36</v>
      </c>
      <c r="L13" s="13">
        <v>98</v>
      </c>
      <c r="M13" s="11">
        <v>0</v>
      </c>
      <c r="N13" s="67">
        <v>0</v>
      </c>
      <c r="O13" s="13">
        <f t="shared" si="3"/>
        <v>73</v>
      </c>
      <c r="P13" s="13">
        <f t="shared" si="4"/>
        <v>208</v>
      </c>
      <c r="Q13" s="13">
        <f t="shared" si="5"/>
        <v>281</v>
      </c>
      <c r="R13" s="11">
        <f t="shared" si="6"/>
        <v>160</v>
      </c>
      <c r="S13" s="13">
        <f t="shared" si="7"/>
        <v>445</v>
      </c>
      <c r="T13" s="13">
        <f t="shared" si="7"/>
        <v>605</v>
      </c>
    </row>
    <row r="14" spans="1:20" ht="12.75">
      <c r="A14" s="4" t="s">
        <v>164</v>
      </c>
      <c r="B14" s="11">
        <v>38</v>
      </c>
      <c r="C14" s="13">
        <v>78</v>
      </c>
      <c r="D14" s="11">
        <v>34</v>
      </c>
      <c r="E14" s="13">
        <v>81</v>
      </c>
      <c r="F14" s="11">
        <f t="shared" si="0"/>
        <v>72</v>
      </c>
      <c r="G14" s="13">
        <f t="shared" si="1"/>
        <v>159</v>
      </c>
      <c r="H14" s="13">
        <f t="shared" si="2"/>
        <v>231</v>
      </c>
      <c r="I14" s="11">
        <v>0</v>
      </c>
      <c r="J14" s="13">
        <v>0</v>
      </c>
      <c r="K14" s="11">
        <v>0</v>
      </c>
      <c r="L14" s="13">
        <v>0</v>
      </c>
      <c r="M14" s="11">
        <v>0</v>
      </c>
      <c r="N14" s="67">
        <v>0</v>
      </c>
      <c r="O14" s="13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72</v>
      </c>
      <c r="S14" s="13">
        <f t="shared" si="7"/>
        <v>159</v>
      </c>
      <c r="T14" s="13">
        <f t="shared" si="7"/>
        <v>231</v>
      </c>
    </row>
    <row r="15" spans="1:20" ht="12.75">
      <c r="A15" s="4" t="s">
        <v>213</v>
      </c>
      <c r="B15" s="11">
        <v>0</v>
      </c>
      <c r="C15" s="13">
        <v>0</v>
      </c>
      <c r="D15" s="11">
        <v>0</v>
      </c>
      <c r="E15" s="13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9</v>
      </c>
      <c r="J15" s="13">
        <v>25</v>
      </c>
      <c r="K15" s="11">
        <v>9</v>
      </c>
      <c r="L15" s="13">
        <v>20</v>
      </c>
      <c r="M15" s="11">
        <v>0</v>
      </c>
      <c r="N15" s="67">
        <v>0</v>
      </c>
      <c r="O15" s="13">
        <f t="shared" si="3"/>
        <v>18</v>
      </c>
      <c r="P15" s="13">
        <f t="shared" si="4"/>
        <v>45</v>
      </c>
      <c r="Q15" s="13">
        <f t="shared" si="5"/>
        <v>63</v>
      </c>
      <c r="R15" s="11">
        <f t="shared" si="6"/>
        <v>18</v>
      </c>
      <c r="S15" s="13">
        <f t="shared" si="7"/>
        <v>45</v>
      </c>
      <c r="T15" s="13">
        <f t="shared" si="7"/>
        <v>63</v>
      </c>
    </row>
    <row r="16" spans="1:20" ht="12.75">
      <c r="A16" s="4" t="s">
        <v>214</v>
      </c>
      <c r="B16" s="11">
        <v>0</v>
      </c>
      <c r="C16" s="13">
        <v>0</v>
      </c>
      <c r="D16" s="11">
        <v>0</v>
      </c>
      <c r="E16" s="13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2</v>
      </c>
      <c r="J16" s="13">
        <v>3</v>
      </c>
      <c r="K16" s="11">
        <v>3</v>
      </c>
      <c r="L16" s="13">
        <v>6</v>
      </c>
      <c r="M16" s="11">
        <v>0</v>
      </c>
      <c r="N16" s="67">
        <v>0</v>
      </c>
      <c r="O16" s="13">
        <f t="shared" si="3"/>
        <v>5</v>
      </c>
      <c r="P16" s="13">
        <f t="shared" si="4"/>
        <v>9</v>
      </c>
      <c r="Q16" s="13">
        <f t="shared" si="5"/>
        <v>14</v>
      </c>
      <c r="R16" s="11">
        <f t="shared" si="6"/>
        <v>5</v>
      </c>
      <c r="S16" s="13">
        <f t="shared" si="7"/>
        <v>9</v>
      </c>
      <c r="T16" s="13">
        <f t="shared" si="7"/>
        <v>14</v>
      </c>
    </row>
    <row r="17" spans="1:20" ht="12.75">
      <c r="A17" s="4" t="s">
        <v>215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12</v>
      </c>
      <c r="J17" s="12">
        <v>21</v>
      </c>
      <c r="K17" s="11">
        <v>14</v>
      </c>
      <c r="L17" s="12">
        <v>17</v>
      </c>
      <c r="M17" s="11">
        <v>0</v>
      </c>
      <c r="N17" s="67">
        <v>0</v>
      </c>
      <c r="O17" s="13">
        <f t="shared" si="3"/>
        <v>26</v>
      </c>
      <c r="P17" s="13">
        <f t="shared" si="4"/>
        <v>38</v>
      </c>
      <c r="Q17" s="13">
        <f t="shared" si="5"/>
        <v>64</v>
      </c>
      <c r="R17" s="11">
        <f t="shared" si="6"/>
        <v>26</v>
      </c>
      <c r="S17" s="12">
        <f t="shared" si="7"/>
        <v>38</v>
      </c>
      <c r="T17" s="13">
        <f t="shared" si="7"/>
        <v>64</v>
      </c>
    </row>
    <row r="18" spans="1:20" ht="12.75">
      <c r="A18" s="4" t="s">
        <v>217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16</v>
      </c>
      <c r="J18" s="12">
        <v>18</v>
      </c>
      <c r="K18" s="11">
        <v>18</v>
      </c>
      <c r="L18" s="12">
        <v>30</v>
      </c>
      <c r="M18" s="11">
        <v>0</v>
      </c>
      <c r="N18" s="67">
        <v>0</v>
      </c>
      <c r="O18" s="13">
        <f t="shared" si="3"/>
        <v>34</v>
      </c>
      <c r="P18" s="13">
        <f t="shared" si="4"/>
        <v>48</v>
      </c>
      <c r="Q18" s="13">
        <f t="shared" si="5"/>
        <v>82</v>
      </c>
      <c r="R18" s="11">
        <f t="shared" si="6"/>
        <v>34</v>
      </c>
      <c r="S18" s="12">
        <f t="shared" si="7"/>
        <v>48</v>
      </c>
      <c r="T18" s="13">
        <f t="shared" si="7"/>
        <v>82</v>
      </c>
    </row>
    <row r="19" spans="1:20" ht="12.75">
      <c r="A19" s="4" t="s">
        <v>219</v>
      </c>
      <c r="B19" s="11">
        <v>3</v>
      </c>
      <c r="C19" s="12">
        <v>2</v>
      </c>
      <c r="D19" s="11">
        <v>2</v>
      </c>
      <c r="E19" s="12">
        <v>0</v>
      </c>
      <c r="F19" s="11">
        <f t="shared" si="0"/>
        <v>5</v>
      </c>
      <c r="G19" s="13">
        <f t="shared" si="1"/>
        <v>2</v>
      </c>
      <c r="H19" s="13">
        <f t="shared" si="2"/>
        <v>7</v>
      </c>
      <c r="I19" s="11">
        <v>27</v>
      </c>
      <c r="J19" s="12">
        <v>14</v>
      </c>
      <c r="K19" s="11">
        <v>15</v>
      </c>
      <c r="L19" s="12">
        <v>8</v>
      </c>
      <c r="M19" s="11">
        <v>0</v>
      </c>
      <c r="N19" s="67">
        <v>0</v>
      </c>
      <c r="O19" s="13">
        <f t="shared" si="3"/>
        <v>42</v>
      </c>
      <c r="P19" s="13">
        <f t="shared" si="4"/>
        <v>22</v>
      </c>
      <c r="Q19" s="13">
        <f t="shared" si="5"/>
        <v>64</v>
      </c>
      <c r="R19" s="11">
        <f t="shared" si="6"/>
        <v>47</v>
      </c>
      <c r="S19" s="12">
        <f t="shared" si="7"/>
        <v>24</v>
      </c>
      <c r="T19" s="13">
        <f t="shared" si="7"/>
        <v>71</v>
      </c>
    </row>
    <row r="20" spans="1:20" ht="12.75">
      <c r="A20" s="4" t="s">
        <v>220</v>
      </c>
      <c r="B20" s="11">
        <v>153</v>
      </c>
      <c r="C20" s="12">
        <v>162</v>
      </c>
      <c r="D20" s="11">
        <v>141</v>
      </c>
      <c r="E20" s="12">
        <v>106</v>
      </c>
      <c r="F20" s="11">
        <f t="shared" si="0"/>
        <v>294</v>
      </c>
      <c r="G20" s="13">
        <f t="shared" si="1"/>
        <v>268</v>
      </c>
      <c r="H20" s="13">
        <f t="shared" si="2"/>
        <v>562</v>
      </c>
      <c r="I20" s="11">
        <v>0</v>
      </c>
      <c r="J20" s="12">
        <v>0</v>
      </c>
      <c r="K20" s="11">
        <v>0</v>
      </c>
      <c r="L20" s="12">
        <v>0</v>
      </c>
      <c r="M20" s="11">
        <v>0</v>
      </c>
      <c r="N20" s="67">
        <v>0</v>
      </c>
      <c r="O20" s="13">
        <f t="shared" si="3"/>
        <v>0</v>
      </c>
      <c r="P20" s="13">
        <f t="shared" si="4"/>
        <v>0</v>
      </c>
      <c r="Q20" s="13">
        <f t="shared" si="5"/>
        <v>0</v>
      </c>
      <c r="R20" s="11">
        <f t="shared" si="6"/>
        <v>294</v>
      </c>
      <c r="S20" s="12">
        <f t="shared" si="7"/>
        <v>268</v>
      </c>
      <c r="T20" s="13">
        <f t="shared" si="7"/>
        <v>562</v>
      </c>
    </row>
    <row r="21" spans="1:20" ht="12.75">
      <c r="A21" s="4" t="s">
        <v>221</v>
      </c>
      <c r="B21" s="11">
        <v>8</v>
      </c>
      <c r="C21" s="12">
        <v>5</v>
      </c>
      <c r="D21" s="11">
        <v>13</v>
      </c>
      <c r="E21" s="12">
        <v>5</v>
      </c>
      <c r="F21" s="11">
        <f t="shared" si="0"/>
        <v>21</v>
      </c>
      <c r="G21" s="13">
        <f t="shared" si="1"/>
        <v>10</v>
      </c>
      <c r="H21" s="13">
        <f t="shared" si="2"/>
        <v>31</v>
      </c>
      <c r="I21" s="11">
        <v>12</v>
      </c>
      <c r="J21" s="12">
        <v>3</v>
      </c>
      <c r="K21" s="11">
        <v>4</v>
      </c>
      <c r="L21" s="12">
        <v>7</v>
      </c>
      <c r="M21" s="11">
        <v>0</v>
      </c>
      <c r="N21" s="67">
        <v>0</v>
      </c>
      <c r="O21" s="13">
        <f t="shared" si="3"/>
        <v>16</v>
      </c>
      <c r="P21" s="13">
        <f t="shared" si="4"/>
        <v>10</v>
      </c>
      <c r="Q21" s="13">
        <f t="shared" si="5"/>
        <v>26</v>
      </c>
      <c r="R21" s="11">
        <f t="shared" si="6"/>
        <v>37</v>
      </c>
      <c r="S21" s="12">
        <f t="shared" si="7"/>
        <v>20</v>
      </c>
      <c r="T21" s="13">
        <f t="shared" si="7"/>
        <v>57</v>
      </c>
    </row>
    <row r="22" spans="1:20" ht="12.75">
      <c r="A22" s="4" t="s">
        <v>222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74</v>
      </c>
      <c r="J22" s="12">
        <v>87</v>
      </c>
      <c r="K22" s="11">
        <v>83</v>
      </c>
      <c r="L22" s="12">
        <v>66</v>
      </c>
      <c r="M22" s="11">
        <v>0</v>
      </c>
      <c r="N22" s="67">
        <v>0</v>
      </c>
      <c r="O22" s="13">
        <f t="shared" si="3"/>
        <v>157</v>
      </c>
      <c r="P22" s="13">
        <f t="shared" si="4"/>
        <v>153</v>
      </c>
      <c r="Q22" s="13">
        <f t="shared" si="5"/>
        <v>310</v>
      </c>
      <c r="R22" s="11">
        <f t="shared" si="6"/>
        <v>157</v>
      </c>
      <c r="S22" s="12">
        <f t="shared" si="7"/>
        <v>153</v>
      </c>
      <c r="T22" s="13">
        <f t="shared" si="7"/>
        <v>310</v>
      </c>
    </row>
    <row r="23" spans="1:20" s="21" customFormat="1" ht="12.75">
      <c r="A23" s="16" t="s">
        <v>27</v>
      </c>
      <c r="B23" s="17">
        <f aca="true" t="shared" si="8" ref="B23:T23">SUM(B10:B22)</f>
        <v>337</v>
      </c>
      <c r="C23" s="18">
        <f t="shared" si="8"/>
        <v>457</v>
      </c>
      <c r="D23" s="17">
        <f t="shared" si="8"/>
        <v>310</v>
      </c>
      <c r="E23" s="18">
        <f t="shared" si="8"/>
        <v>359</v>
      </c>
      <c r="F23" s="17">
        <f t="shared" si="8"/>
        <v>647</v>
      </c>
      <c r="G23" s="18">
        <f t="shared" si="8"/>
        <v>816</v>
      </c>
      <c r="H23" s="18">
        <f t="shared" si="8"/>
        <v>1463</v>
      </c>
      <c r="I23" s="17">
        <f t="shared" si="8"/>
        <v>218</v>
      </c>
      <c r="J23" s="18">
        <f t="shared" si="8"/>
        <v>326</v>
      </c>
      <c r="K23" s="17">
        <f t="shared" si="8"/>
        <v>203</v>
      </c>
      <c r="L23" s="18">
        <f t="shared" si="8"/>
        <v>293</v>
      </c>
      <c r="M23" s="17">
        <f t="shared" si="8"/>
        <v>0</v>
      </c>
      <c r="N23" s="68">
        <f t="shared" si="8"/>
        <v>0</v>
      </c>
      <c r="O23" s="18">
        <f t="shared" si="8"/>
        <v>421</v>
      </c>
      <c r="P23" s="18">
        <f t="shared" si="8"/>
        <v>619</v>
      </c>
      <c r="Q23" s="18">
        <f t="shared" si="8"/>
        <v>1040</v>
      </c>
      <c r="R23" s="17">
        <f t="shared" si="8"/>
        <v>1068</v>
      </c>
      <c r="S23" s="18">
        <f t="shared" si="8"/>
        <v>1435</v>
      </c>
      <c r="T23" s="18">
        <f t="shared" si="8"/>
        <v>2503</v>
      </c>
    </row>
    <row r="24" s="4" customFormat="1" ht="12.75"/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2.00390625" style="4" customWidth="1"/>
    <col min="2" max="21" width="7.421875" style="0" customWidth="1"/>
    <col min="22" max="22" width="7.421875" style="4" customWidth="1"/>
    <col min="23" max="42" width="7.421875" style="0" customWidth="1"/>
    <col min="43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526</v>
      </c>
    </row>
    <row r="2" spans="1:22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2.75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ht="12.75">
      <c r="A4" s="3"/>
    </row>
    <row r="5" spans="1:22" ht="12.75">
      <c r="A5" s="285" t="s">
        <v>77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</row>
    <row r="6" ht="13.5" thickBot="1"/>
    <row r="7" spans="1:22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4"/>
      <c r="R7" s="294"/>
      <c r="S7" s="295"/>
      <c r="T7" s="293" t="s">
        <v>30</v>
      </c>
      <c r="U7" s="294"/>
      <c r="V7" s="294"/>
    </row>
    <row r="8" spans="2:22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117</v>
      </c>
      <c r="P8" s="289"/>
      <c r="Q8" s="287" t="s">
        <v>27</v>
      </c>
      <c r="R8" s="288"/>
      <c r="S8" s="289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224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19">SUM(B10,D10)</f>
        <v>0</v>
      </c>
      <c r="G10" s="10">
        <f aca="true" t="shared" si="1" ref="G10:G19">SUM(C10,E10)</f>
        <v>0</v>
      </c>
      <c r="H10" s="10">
        <f aca="true" t="shared" si="2" ref="H10:H19">SUM(F10:G10)</f>
        <v>0</v>
      </c>
      <c r="I10" s="9">
        <v>18</v>
      </c>
      <c r="J10" s="10">
        <v>13</v>
      </c>
      <c r="K10" s="9">
        <v>9</v>
      </c>
      <c r="L10" s="10">
        <v>19</v>
      </c>
      <c r="M10" s="87">
        <v>0</v>
      </c>
      <c r="N10" s="123">
        <v>0</v>
      </c>
      <c r="O10" s="87">
        <v>0</v>
      </c>
      <c r="P10" s="88">
        <v>0</v>
      </c>
      <c r="Q10" s="9">
        <f aca="true" t="shared" si="3" ref="Q10:Q19">SUM(I10,K10,M10,O10)</f>
        <v>27</v>
      </c>
      <c r="R10" s="10">
        <f aca="true" t="shared" si="4" ref="R10:R19">SUM(J10,L10,N10,P10)</f>
        <v>32</v>
      </c>
      <c r="S10" s="10">
        <f aca="true" t="shared" si="5" ref="S10:S19">SUM(Q10:R10)</f>
        <v>59</v>
      </c>
      <c r="T10" s="9">
        <f>SUM(Q10,F10)</f>
        <v>27</v>
      </c>
      <c r="U10" s="10">
        <f>SUM(R10,G10)</f>
        <v>32</v>
      </c>
      <c r="V10" s="10">
        <f>SUM(S10,H10)</f>
        <v>59</v>
      </c>
    </row>
    <row r="11" spans="1:22" ht="12.75">
      <c r="A11" s="4" t="s">
        <v>226</v>
      </c>
      <c r="B11" s="11">
        <v>3</v>
      </c>
      <c r="C11" s="12">
        <v>10</v>
      </c>
      <c r="D11" s="11">
        <v>6</v>
      </c>
      <c r="E11" s="12">
        <v>16</v>
      </c>
      <c r="F11" s="11">
        <f t="shared" si="0"/>
        <v>9</v>
      </c>
      <c r="G11" s="13">
        <f t="shared" si="1"/>
        <v>26</v>
      </c>
      <c r="H11" s="67">
        <f t="shared" si="2"/>
        <v>35</v>
      </c>
      <c r="I11" s="13">
        <v>3</v>
      </c>
      <c r="J11" s="12">
        <v>19</v>
      </c>
      <c r="K11" s="11">
        <v>4</v>
      </c>
      <c r="L11" s="12">
        <v>11</v>
      </c>
      <c r="M11" s="89">
        <v>0</v>
      </c>
      <c r="N11" s="96">
        <v>0</v>
      </c>
      <c r="O11" s="89">
        <v>0</v>
      </c>
      <c r="P11" s="90">
        <v>0</v>
      </c>
      <c r="Q11" s="11">
        <f t="shared" si="3"/>
        <v>7</v>
      </c>
      <c r="R11" s="13">
        <f t="shared" si="4"/>
        <v>30</v>
      </c>
      <c r="S11" s="13">
        <f t="shared" si="5"/>
        <v>37</v>
      </c>
      <c r="T11" s="11">
        <f aca="true" t="shared" si="6" ref="T11:T20">SUM(Q11,F11)</f>
        <v>16</v>
      </c>
      <c r="U11" s="12">
        <f aca="true" t="shared" si="7" ref="U11:U20">SUM(R11,G11)</f>
        <v>56</v>
      </c>
      <c r="V11" s="13">
        <f aca="true" t="shared" si="8" ref="V11:V20">SUM(S11,H11)</f>
        <v>72</v>
      </c>
    </row>
    <row r="12" spans="1:22" ht="12.75">
      <c r="A12" s="4" t="s">
        <v>227</v>
      </c>
      <c r="B12" s="11">
        <v>34</v>
      </c>
      <c r="C12" s="12">
        <v>12</v>
      </c>
      <c r="D12" s="11">
        <v>32</v>
      </c>
      <c r="E12" s="12">
        <v>36</v>
      </c>
      <c r="F12" s="11">
        <f t="shared" si="0"/>
        <v>66</v>
      </c>
      <c r="G12" s="13">
        <f t="shared" si="1"/>
        <v>48</v>
      </c>
      <c r="H12" s="67">
        <f t="shared" si="2"/>
        <v>114</v>
      </c>
      <c r="I12" s="13">
        <v>30</v>
      </c>
      <c r="J12" s="12">
        <v>27</v>
      </c>
      <c r="K12" s="11">
        <v>24</v>
      </c>
      <c r="L12" s="12">
        <v>26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54</v>
      </c>
      <c r="R12" s="13">
        <f t="shared" si="4"/>
        <v>53</v>
      </c>
      <c r="S12" s="13">
        <f t="shared" si="5"/>
        <v>107</v>
      </c>
      <c r="T12" s="11">
        <f t="shared" si="6"/>
        <v>120</v>
      </c>
      <c r="U12" s="12">
        <f t="shared" si="7"/>
        <v>101</v>
      </c>
      <c r="V12" s="13">
        <f t="shared" si="8"/>
        <v>221</v>
      </c>
    </row>
    <row r="13" spans="1:22" ht="12.75">
      <c r="A13" s="4" t="s">
        <v>17</v>
      </c>
      <c r="B13" s="11">
        <v>5</v>
      </c>
      <c r="C13" s="12">
        <v>9</v>
      </c>
      <c r="D13" s="11">
        <v>2</v>
      </c>
      <c r="E13" s="12">
        <v>10</v>
      </c>
      <c r="F13" s="11">
        <f t="shared" si="0"/>
        <v>7</v>
      </c>
      <c r="G13" s="13">
        <f t="shared" si="1"/>
        <v>19</v>
      </c>
      <c r="H13" s="67">
        <f t="shared" si="2"/>
        <v>26</v>
      </c>
      <c r="I13" s="13">
        <v>5</v>
      </c>
      <c r="J13" s="12">
        <v>13</v>
      </c>
      <c r="K13" s="11">
        <v>3</v>
      </c>
      <c r="L13" s="12">
        <v>11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8</v>
      </c>
      <c r="R13" s="13">
        <f t="shared" si="4"/>
        <v>24</v>
      </c>
      <c r="S13" s="13">
        <f t="shared" si="5"/>
        <v>32</v>
      </c>
      <c r="T13" s="11">
        <f t="shared" si="6"/>
        <v>15</v>
      </c>
      <c r="U13" s="12">
        <f t="shared" si="7"/>
        <v>43</v>
      </c>
      <c r="V13" s="13">
        <f t="shared" si="8"/>
        <v>58</v>
      </c>
    </row>
    <row r="14" spans="1:22" ht="12.75">
      <c r="A14" s="4" t="s">
        <v>228</v>
      </c>
      <c r="B14" s="11">
        <v>13</v>
      </c>
      <c r="C14" s="12">
        <v>33</v>
      </c>
      <c r="D14" s="11">
        <v>19</v>
      </c>
      <c r="E14" s="12">
        <v>32</v>
      </c>
      <c r="F14" s="11">
        <f t="shared" si="0"/>
        <v>32</v>
      </c>
      <c r="G14" s="13">
        <f t="shared" si="1"/>
        <v>65</v>
      </c>
      <c r="H14" s="67">
        <f t="shared" si="2"/>
        <v>97</v>
      </c>
      <c r="I14" s="13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32</v>
      </c>
      <c r="U14" s="12">
        <f t="shared" si="7"/>
        <v>65</v>
      </c>
      <c r="V14" s="13">
        <f t="shared" si="8"/>
        <v>97</v>
      </c>
    </row>
    <row r="15" spans="1:22" ht="12.75">
      <c r="A15" s="4" t="s">
        <v>231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67">
        <f t="shared" si="2"/>
        <v>0</v>
      </c>
      <c r="I15" s="13">
        <v>0</v>
      </c>
      <c r="J15" s="12">
        <v>0</v>
      </c>
      <c r="K15" s="11">
        <v>0</v>
      </c>
      <c r="L15" s="12">
        <v>0</v>
      </c>
      <c r="M15" s="89">
        <v>7</v>
      </c>
      <c r="N15" s="96">
        <v>15</v>
      </c>
      <c r="O15" s="89">
        <v>0</v>
      </c>
      <c r="P15" s="90">
        <v>0</v>
      </c>
      <c r="Q15" s="11">
        <f t="shared" si="3"/>
        <v>7</v>
      </c>
      <c r="R15" s="13">
        <f t="shared" si="4"/>
        <v>15</v>
      </c>
      <c r="S15" s="13">
        <f t="shared" si="5"/>
        <v>22</v>
      </c>
      <c r="T15" s="11">
        <f t="shared" si="6"/>
        <v>7</v>
      </c>
      <c r="U15" s="12">
        <f t="shared" si="7"/>
        <v>15</v>
      </c>
      <c r="V15" s="13">
        <f t="shared" si="8"/>
        <v>22</v>
      </c>
    </row>
    <row r="16" spans="1:22" ht="12.75">
      <c r="A16" s="4" t="s">
        <v>481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67">
        <f t="shared" si="2"/>
        <v>0</v>
      </c>
      <c r="I16" s="13">
        <v>0</v>
      </c>
      <c r="J16" s="12">
        <v>0</v>
      </c>
      <c r="K16" s="11">
        <v>0</v>
      </c>
      <c r="L16" s="12">
        <v>0</v>
      </c>
      <c r="M16" s="89">
        <v>5</v>
      </c>
      <c r="N16" s="96">
        <v>7</v>
      </c>
      <c r="O16" s="89">
        <v>0</v>
      </c>
      <c r="P16" s="90">
        <v>0</v>
      </c>
      <c r="Q16" s="11">
        <f t="shared" si="3"/>
        <v>5</v>
      </c>
      <c r="R16" s="13">
        <f t="shared" si="4"/>
        <v>7</v>
      </c>
      <c r="S16" s="13">
        <f t="shared" si="5"/>
        <v>12</v>
      </c>
      <c r="T16" s="11">
        <f t="shared" si="6"/>
        <v>5</v>
      </c>
      <c r="U16" s="12">
        <f t="shared" si="7"/>
        <v>7</v>
      </c>
      <c r="V16" s="13">
        <f t="shared" si="8"/>
        <v>12</v>
      </c>
    </row>
    <row r="17" spans="1:22" ht="12.75">
      <c r="A17" s="4" t="s">
        <v>238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3">
        <v>12</v>
      </c>
      <c r="J17" s="12">
        <v>12</v>
      </c>
      <c r="K17" s="11">
        <v>7</v>
      </c>
      <c r="L17" s="12">
        <v>15</v>
      </c>
      <c r="M17" s="89">
        <v>0</v>
      </c>
      <c r="N17" s="96">
        <v>0</v>
      </c>
      <c r="O17" s="89">
        <v>0</v>
      </c>
      <c r="P17" s="90">
        <v>0</v>
      </c>
      <c r="Q17" s="11">
        <f t="shared" si="3"/>
        <v>19</v>
      </c>
      <c r="R17" s="13">
        <f t="shared" si="4"/>
        <v>27</v>
      </c>
      <c r="S17" s="13">
        <f t="shared" si="5"/>
        <v>46</v>
      </c>
      <c r="T17" s="11">
        <f t="shared" si="6"/>
        <v>19</v>
      </c>
      <c r="U17" s="12">
        <f t="shared" si="7"/>
        <v>27</v>
      </c>
      <c r="V17" s="13">
        <f t="shared" si="8"/>
        <v>46</v>
      </c>
    </row>
    <row r="18" spans="1:22" ht="12.75">
      <c r="A18" s="4" t="s">
        <v>239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3">
        <v>9</v>
      </c>
      <c r="J18" s="12">
        <v>31</v>
      </c>
      <c r="K18" s="11">
        <v>9</v>
      </c>
      <c r="L18" s="12">
        <v>25</v>
      </c>
      <c r="M18" s="89">
        <v>0</v>
      </c>
      <c r="N18" s="96">
        <v>0</v>
      </c>
      <c r="O18" s="89">
        <v>0</v>
      </c>
      <c r="P18" s="90">
        <v>0</v>
      </c>
      <c r="Q18" s="11">
        <f t="shared" si="3"/>
        <v>18</v>
      </c>
      <c r="R18" s="13">
        <f t="shared" si="4"/>
        <v>56</v>
      </c>
      <c r="S18" s="13">
        <f t="shared" si="5"/>
        <v>74</v>
      </c>
      <c r="T18" s="11">
        <f t="shared" si="6"/>
        <v>18</v>
      </c>
      <c r="U18" s="12">
        <f t="shared" si="7"/>
        <v>56</v>
      </c>
      <c r="V18" s="13">
        <f t="shared" si="8"/>
        <v>74</v>
      </c>
    </row>
    <row r="19" spans="1:22" ht="12.75">
      <c r="A19" s="4" t="s">
        <v>240</v>
      </c>
      <c r="B19" s="11">
        <v>20</v>
      </c>
      <c r="C19" s="12">
        <v>47</v>
      </c>
      <c r="D19" s="11">
        <v>24</v>
      </c>
      <c r="E19" s="12">
        <v>47</v>
      </c>
      <c r="F19" s="11">
        <f t="shared" si="0"/>
        <v>44</v>
      </c>
      <c r="G19" s="13">
        <f t="shared" si="1"/>
        <v>94</v>
      </c>
      <c r="H19" s="67">
        <f t="shared" si="2"/>
        <v>138</v>
      </c>
      <c r="I19" s="13">
        <v>17</v>
      </c>
      <c r="J19" s="12">
        <v>49</v>
      </c>
      <c r="K19" s="11">
        <v>12</v>
      </c>
      <c r="L19" s="12">
        <v>49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29</v>
      </c>
      <c r="R19" s="13">
        <f t="shared" si="4"/>
        <v>98</v>
      </c>
      <c r="S19" s="13">
        <f t="shared" si="5"/>
        <v>127</v>
      </c>
      <c r="T19" s="11">
        <f t="shared" si="6"/>
        <v>73</v>
      </c>
      <c r="U19" s="12">
        <f t="shared" si="7"/>
        <v>192</v>
      </c>
      <c r="V19" s="13">
        <f t="shared" si="8"/>
        <v>265</v>
      </c>
    </row>
    <row r="20" spans="1:22" s="21" customFormat="1" ht="12.75">
      <c r="A20" s="16" t="s">
        <v>27</v>
      </c>
      <c r="B20" s="17">
        <f aca="true" t="shared" si="9" ref="B20:S20">SUM(B10:B19)</f>
        <v>75</v>
      </c>
      <c r="C20" s="18">
        <f t="shared" si="9"/>
        <v>111</v>
      </c>
      <c r="D20" s="17">
        <f t="shared" si="9"/>
        <v>83</v>
      </c>
      <c r="E20" s="18">
        <f t="shared" si="9"/>
        <v>141</v>
      </c>
      <c r="F20" s="17">
        <f t="shared" si="9"/>
        <v>158</v>
      </c>
      <c r="G20" s="18">
        <f t="shared" si="9"/>
        <v>252</v>
      </c>
      <c r="H20" s="18">
        <f t="shared" si="9"/>
        <v>410</v>
      </c>
      <c r="I20" s="17">
        <f t="shared" si="9"/>
        <v>94</v>
      </c>
      <c r="J20" s="18">
        <f t="shared" si="9"/>
        <v>164</v>
      </c>
      <c r="K20" s="17">
        <f t="shared" si="9"/>
        <v>68</v>
      </c>
      <c r="L20" s="18">
        <f t="shared" si="9"/>
        <v>156</v>
      </c>
      <c r="M20" s="94">
        <f t="shared" si="9"/>
        <v>12</v>
      </c>
      <c r="N20" s="102">
        <f t="shared" si="9"/>
        <v>22</v>
      </c>
      <c r="O20" s="94">
        <f t="shared" si="9"/>
        <v>0</v>
      </c>
      <c r="P20" s="95">
        <f t="shared" si="9"/>
        <v>0</v>
      </c>
      <c r="Q20" s="17">
        <f t="shared" si="9"/>
        <v>174</v>
      </c>
      <c r="R20" s="18">
        <f t="shared" si="9"/>
        <v>342</v>
      </c>
      <c r="S20" s="18">
        <f t="shared" si="9"/>
        <v>516</v>
      </c>
      <c r="T20" s="17">
        <f t="shared" si="6"/>
        <v>332</v>
      </c>
      <c r="U20" s="18">
        <f t="shared" si="7"/>
        <v>594</v>
      </c>
      <c r="V20" s="18">
        <f t="shared" si="8"/>
        <v>926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7.7109375" style="4" customWidth="1"/>
    <col min="2" max="19" width="7.8515625" style="0" customWidth="1"/>
    <col min="20" max="20" width="7.8515625" style="4" customWidth="1"/>
    <col min="21" max="37" width="7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6.75" customHeight="1">
      <c r="A4" s="3"/>
    </row>
    <row r="5" spans="1:20" ht="12.75">
      <c r="A5" s="285" t="s">
        <v>78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9" customHeight="1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117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3.5" customHeight="1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244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41">SUM(B10,D10)</f>
        <v>0</v>
      </c>
      <c r="G10" s="10">
        <f aca="true" t="shared" si="1" ref="G10:G41">SUM(C10,E10)</f>
        <v>0</v>
      </c>
      <c r="H10" s="10">
        <f aca="true" t="shared" si="2" ref="H10:H41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2</v>
      </c>
      <c r="N10" s="10">
        <v>5</v>
      </c>
      <c r="O10" s="9">
        <f aca="true" t="shared" si="3" ref="O10:O41">SUM(M10,K10,I10)</f>
        <v>2</v>
      </c>
      <c r="P10" s="10">
        <f aca="true" t="shared" si="4" ref="P10:P41">SUM(N10,L10,J10)</f>
        <v>5</v>
      </c>
      <c r="Q10" s="10">
        <f aca="true" t="shared" si="5" ref="Q10:Q41">SUM(O10:P10)</f>
        <v>7</v>
      </c>
      <c r="R10" s="9">
        <f aca="true" t="shared" si="6" ref="R10:R41">SUM(O10,F10)</f>
        <v>2</v>
      </c>
      <c r="S10" s="10">
        <f aca="true" t="shared" si="7" ref="S10:T60">SUM(P10,G10)</f>
        <v>5</v>
      </c>
      <c r="T10" s="10">
        <f t="shared" si="7"/>
        <v>7</v>
      </c>
    </row>
    <row r="11" spans="1:20" ht="12.75">
      <c r="A11" s="4" t="s">
        <v>248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26</v>
      </c>
      <c r="J11" s="12">
        <v>0</v>
      </c>
      <c r="K11" s="11">
        <v>25</v>
      </c>
      <c r="L11" s="12">
        <v>1</v>
      </c>
      <c r="M11" s="11">
        <v>0</v>
      </c>
      <c r="N11" s="12">
        <v>0</v>
      </c>
      <c r="O11" s="11">
        <f t="shared" si="3"/>
        <v>51</v>
      </c>
      <c r="P11" s="13">
        <f t="shared" si="4"/>
        <v>1</v>
      </c>
      <c r="Q11" s="13">
        <f t="shared" si="5"/>
        <v>52</v>
      </c>
      <c r="R11" s="11">
        <f t="shared" si="6"/>
        <v>51</v>
      </c>
      <c r="S11" s="12">
        <f t="shared" si="7"/>
        <v>1</v>
      </c>
      <c r="T11" s="13">
        <f t="shared" si="7"/>
        <v>52</v>
      </c>
    </row>
    <row r="12" spans="1:20" ht="12.75">
      <c r="A12" s="4" t="s">
        <v>250</v>
      </c>
      <c r="B12" s="11">
        <v>0</v>
      </c>
      <c r="C12" s="12">
        <v>29</v>
      </c>
      <c r="D12" s="11">
        <v>0</v>
      </c>
      <c r="E12" s="12">
        <v>29</v>
      </c>
      <c r="F12" s="11">
        <f t="shared" si="0"/>
        <v>0</v>
      </c>
      <c r="G12" s="13">
        <f t="shared" si="1"/>
        <v>58</v>
      </c>
      <c r="H12" s="13">
        <f t="shared" si="2"/>
        <v>58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0</v>
      </c>
      <c r="S12" s="12">
        <f t="shared" si="7"/>
        <v>58</v>
      </c>
      <c r="T12" s="13">
        <f t="shared" si="7"/>
        <v>58</v>
      </c>
    </row>
    <row r="13" spans="1:20" ht="12.75">
      <c r="A13" s="4" t="s">
        <v>251</v>
      </c>
      <c r="B13" s="11">
        <v>7</v>
      </c>
      <c r="C13" s="12">
        <v>5</v>
      </c>
      <c r="D13" s="11">
        <v>7</v>
      </c>
      <c r="E13" s="12">
        <v>2</v>
      </c>
      <c r="F13" s="11">
        <f t="shared" si="0"/>
        <v>14</v>
      </c>
      <c r="G13" s="13">
        <f t="shared" si="1"/>
        <v>7</v>
      </c>
      <c r="H13" s="13">
        <f t="shared" si="2"/>
        <v>21</v>
      </c>
      <c r="I13" s="11">
        <v>9</v>
      </c>
      <c r="J13" s="12">
        <v>5</v>
      </c>
      <c r="K13" s="11">
        <v>12</v>
      </c>
      <c r="L13" s="12">
        <v>6</v>
      </c>
      <c r="M13" s="11">
        <v>0</v>
      </c>
      <c r="N13" s="12">
        <v>0</v>
      </c>
      <c r="O13" s="11">
        <f t="shared" si="3"/>
        <v>21</v>
      </c>
      <c r="P13" s="13">
        <f t="shared" si="4"/>
        <v>11</v>
      </c>
      <c r="Q13" s="13">
        <f t="shared" si="5"/>
        <v>32</v>
      </c>
      <c r="R13" s="11">
        <f t="shared" si="6"/>
        <v>35</v>
      </c>
      <c r="S13" s="12">
        <f t="shared" si="7"/>
        <v>18</v>
      </c>
      <c r="T13" s="13">
        <f t="shared" si="7"/>
        <v>53</v>
      </c>
    </row>
    <row r="14" spans="1:20" ht="12.75">
      <c r="A14" s="4" t="s">
        <v>252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65</v>
      </c>
      <c r="J14" s="12">
        <v>31</v>
      </c>
      <c r="K14" s="11">
        <v>38</v>
      </c>
      <c r="L14" s="12">
        <v>24</v>
      </c>
      <c r="M14" s="11">
        <v>0</v>
      </c>
      <c r="N14" s="12">
        <v>0</v>
      </c>
      <c r="O14" s="11">
        <f t="shared" si="3"/>
        <v>103</v>
      </c>
      <c r="P14" s="13">
        <f t="shared" si="4"/>
        <v>55</v>
      </c>
      <c r="Q14" s="13">
        <f t="shared" si="5"/>
        <v>158</v>
      </c>
      <c r="R14" s="11">
        <f t="shared" si="6"/>
        <v>103</v>
      </c>
      <c r="S14" s="12">
        <f t="shared" si="7"/>
        <v>55</v>
      </c>
      <c r="T14" s="13">
        <f t="shared" si="7"/>
        <v>158</v>
      </c>
    </row>
    <row r="15" spans="1:20" ht="12.75">
      <c r="A15" s="4" t="s">
        <v>254</v>
      </c>
      <c r="B15" s="11">
        <v>25</v>
      </c>
      <c r="C15" s="12">
        <v>0</v>
      </c>
      <c r="D15" s="11">
        <v>24</v>
      </c>
      <c r="E15" s="12">
        <v>0</v>
      </c>
      <c r="F15" s="11">
        <f t="shared" si="0"/>
        <v>49</v>
      </c>
      <c r="G15" s="13">
        <f t="shared" si="1"/>
        <v>0</v>
      </c>
      <c r="H15" s="13">
        <f t="shared" si="2"/>
        <v>49</v>
      </c>
      <c r="I15" s="11">
        <v>12</v>
      </c>
      <c r="J15" s="12">
        <v>0</v>
      </c>
      <c r="K15" s="11">
        <v>13</v>
      </c>
      <c r="L15" s="12">
        <v>1</v>
      </c>
      <c r="M15" s="11">
        <v>0</v>
      </c>
      <c r="N15" s="12">
        <v>0</v>
      </c>
      <c r="O15" s="11">
        <f t="shared" si="3"/>
        <v>25</v>
      </c>
      <c r="P15" s="13">
        <f t="shared" si="4"/>
        <v>1</v>
      </c>
      <c r="Q15" s="13">
        <f t="shared" si="5"/>
        <v>26</v>
      </c>
      <c r="R15" s="11">
        <f t="shared" si="6"/>
        <v>74</v>
      </c>
      <c r="S15" s="12">
        <f t="shared" si="7"/>
        <v>1</v>
      </c>
      <c r="T15" s="13">
        <f t="shared" si="7"/>
        <v>75</v>
      </c>
    </row>
    <row r="16" spans="1:20" ht="12.75">
      <c r="A16" s="4" t="s">
        <v>255</v>
      </c>
      <c r="B16" s="11">
        <v>1</v>
      </c>
      <c r="C16" s="12">
        <v>0</v>
      </c>
      <c r="D16" s="11">
        <v>3</v>
      </c>
      <c r="E16" s="12">
        <v>0</v>
      </c>
      <c r="F16" s="11">
        <f t="shared" si="0"/>
        <v>4</v>
      </c>
      <c r="G16" s="13">
        <f t="shared" si="1"/>
        <v>0</v>
      </c>
      <c r="H16" s="13">
        <f t="shared" si="2"/>
        <v>4</v>
      </c>
      <c r="I16" s="11">
        <v>7</v>
      </c>
      <c r="J16" s="12">
        <v>1</v>
      </c>
      <c r="K16" s="11">
        <v>1</v>
      </c>
      <c r="L16" s="12">
        <v>0</v>
      </c>
      <c r="M16" s="11">
        <v>0</v>
      </c>
      <c r="N16" s="12">
        <v>0</v>
      </c>
      <c r="O16" s="11">
        <f t="shared" si="3"/>
        <v>8</v>
      </c>
      <c r="P16" s="13">
        <f t="shared" si="4"/>
        <v>1</v>
      </c>
      <c r="Q16" s="13">
        <f t="shared" si="5"/>
        <v>9</v>
      </c>
      <c r="R16" s="11">
        <f t="shared" si="6"/>
        <v>12</v>
      </c>
      <c r="S16" s="12">
        <f t="shared" si="7"/>
        <v>1</v>
      </c>
      <c r="T16" s="13">
        <f t="shared" si="7"/>
        <v>13</v>
      </c>
    </row>
    <row r="17" spans="1:20" ht="12.75">
      <c r="A17" s="4" t="s">
        <v>256</v>
      </c>
      <c r="B17" s="11">
        <v>5</v>
      </c>
      <c r="C17" s="12">
        <v>3</v>
      </c>
      <c r="D17" s="11">
        <v>4</v>
      </c>
      <c r="E17" s="12">
        <v>3</v>
      </c>
      <c r="F17" s="11">
        <f t="shared" si="0"/>
        <v>9</v>
      </c>
      <c r="G17" s="13">
        <f t="shared" si="1"/>
        <v>6</v>
      </c>
      <c r="H17" s="13">
        <f t="shared" si="2"/>
        <v>15</v>
      </c>
      <c r="I17" s="11">
        <v>2</v>
      </c>
      <c r="J17" s="12">
        <v>5</v>
      </c>
      <c r="K17" s="11">
        <v>4</v>
      </c>
      <c r="L17" s="12">
        <v>3</v>
      </c>
      <c r="M17" s="11">
        <v>0</v>
      </c>
      <c r="N17" s="12">
        <v>0</v>
      </c>
      <c r="O17" s="11">
        <f t="shared" si="3"/>
        <v>6</v>
      </c>
      <c r="P17" s="13">
        <f t="shared" si="4"/>
        <v>8</v>
      </c>
      <c r="Q17" s="13">
        <f t="shared" si="5"/>
        <v>14</v>
      </c>
      <c r="R17" s="11">
        <f t="shared" si="6"/>
        <v>15</v>
      </c>
      <c r="S17" s="12">
        <f t="shared" si="7"/>
        <v>14</v>
      </c>
      <c r="T17" s="13">
        <f t="shared" si="7"/>
        <v>29</v>
      </c>
    </row>
    <row r="18" spans="1:20" ht="12.75">
      <c r="A18" s="4" t="s">
        <v>14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10</v>
      </c>
      <c r="J18" s="12">
        <v>3</v>
      </c>
      <c r="K18" s="11">
        <v>10</v>
      </c>
      <c r="L18" s="12">
        <v>1</v>
      </c>
      <c r="M18" s="11">
        <v>0</v>
      </c>
      <c r="N18" s="12">
        <v>0</v>
      </c>
      <c r="O18" s="11">
        <f t="shared" si="3"/>
        <v>20</v>
      </c>
      <c r="P18" s="13">
        <f t="shared" si="4"/>
        <v>4</v>
      </c>
      <c r="Q18" s="13">
        <f t="shared" si="5"/>
        <v>24</v>
      </c>
      <c r="R18" s="11">
        <f t="shared" si="6"/>
        <v>20</v>
      </c>
      <c r="S18" s="12">
        <f t="shared" si="7"/>
        <v>4</v>
      </c>
      <c r="T18" s="13">
        <f t="shared" si="7"/>
        <v>24</v>
      </c>
    </row>
    <row r="19" spans="1:20" ht="12.75">
      <c r="A19" s="122" t="s">
        <v>262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1</v>
      </c>
      <c r="O19" s="11">
        <f t="shared" si="3"/>
        <v>0</v>
      </c>
      <c r="P19" s="13">
        <f t="shared" si="4"/>
        <v>1</v>
      </c>
      <c r="Q19" s="13">
        <f t="shared" si="5"/>
        <v>1</v>
      </c>
      <c r="R19" s="11">
        <f t="shared" si="6"/>
        <v>0</v>
      </c>
      <c r="S19" s="12">
        <f t="shared" si="7"/>
        <v>1</v>
      </c>
      <c r="T19" s="13">
        <f t="shared" si="7"/>
        <v>1</v>
      </c>
    </row>
    <row r="20" spans="1:20" ht="12.75">
      <c r="A20" s="34" t="s">
        <v>541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6</v>
      </c>
      <c r="J20" s="12">
        <v>12</v>
      </c>
      <c r="K20" s="11">
        <v>0</v>
      </c>
      <c r="L20" s="12">
        <v>9</v>
      </c>
      <c r="M20" s="11">
        <v>0</v>
      </c>
      <c r="N20" s="12">
        <v>0</v>
      </c>
      <c r="O20" s="11">
        <f t="shared" si="3"/>
        <v>6</v>
      </c>
      <c r="P20" s="13">
        <f t="shared" si="4"/>
        <v>21</v>
      </c>
      <c r="Q20" s="13">
        <f t="shared" si="5"/>
        <v>27</v>
      </c>
      <c r="R20" s="11">
        <f t="shared" si="6"/>
        <v>6</v>
      </c>
      <c r="S20" s="12">
        <f t="shared" si="7"/>
        <v>21</v>
      </c>
      <c r="T20" s="13">
        <f t="shared" si="7"/>
        <v>27</v>
      </c>
    </row>
    <row r="21" spans="1:20" ht="12.75">
      <c r="A21" s="34" t="s">
        <v>263</v>
      </c>
      <c r="B21" s="11">
        <v>31</v>
      </c>
      <c r="C21" s="12">
        <v>0</v>
      </c>
      <c r="D21" s="11">
        <v>23</v>
      </c>
      <c r="E21" s="12">
        <v>0</v>
      </c>
      <c r="F21" s="11">
        <f t="shared" si="0"/>
        <v>54</v>
      </c>
      <c r="G21" s="13">
        <f t="shared" si="1"/>
        <v>0</v>
      </c>
      <c r="H21" s="13">
        <f t="shared" si="2"/>
        <v>54</v>
      </c>
      <c r="I21" s="11">
        <v>4</v>
      </c>
      <c r="J21" s="12">
        <v>0</v>
      </c>
      <c r="K21" s="11">
        <v>5</v>
      </c>
      <c r="L21" s="12">
        <v>0</v>
      </c>
      <c r="M21" s="11">
        <v>0</v>
      </c>
      <c r="N21" s="12">
        <v>0</v>
      </c>
      <c r="O21" s="11">
        <f t="shared" si="3"/>
        <v>9</v>
      </c>
      <c r="P21" s="13">
        <f t="shared" si="4"/>
        <v>0</v>
      </c>
      <c r="Q21" s="13">
        <f t="shared" si="5"/>
        <v>9</v>
      </c>
      <c r="R21" s="11">
        <f t="shared" si="6"/>
        <v>63</v>
      </c>
      <c r="S21" s="12">
        <f t="shared" si="7"/>
        <v>0</v>
      </c>
      <c r="T21" s="13">
        <f t="shared" si="7"/>
        <v>63</v>
      </c>
    </row>
    <row r="22" spans="1:20" ht="12.75">
      <c r="A22" s="4" t="s">
        <v>264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65</v>
      </c>
      <c r="J22" s="12">
        <v>0</v>
      </c>
      <c r="K22" s="11">
        <v>59</v>
      </c>
      <c r="L22" s="12">
        <v>0</v>
      </c>
      <c r="M22" s="11">
        <v>0</v>
      </c>
      <c r="N22" s="12">
        <v>0</v>
      </c>
      <c r="O22" s="11">
        <f t="shared" si="3"/>
        <v>124</v>
      </c>
      <c r="P22" s="13">
        <f t="shared" si="4"/>
        <v>0</v>
      </c>
      <c r="Q22" s="13">
        <f t="shared" si="5"/>
        <v>124</v>
      </c>
      <c r="R22" s="11">
        <f t="shared" si="6"/>
        <v>124</v>
      </c>
      <c r="S22" s="12">
        <f t="shared" si="7"/>
        <v>0</v>
      </c>
      <c r="T22" s="13">
        <f t="shared" si="7"/>
        <v>124</v>
      </c>
    </row>
    <row r="23" spans="1:20" ht="12.75">
      <c r="A23" s="4" t="s">
        <v>265</v>
      </c>
      <c r="B23" s="11">
        <v>130</v>
      </c>
      <c r="C23" s="12">
        <v>2</v>
      </c>
      <c r="D23" s="11">
        <v>125</v>
      </c>
      <c r="E23" s="12">
        <v>1</v>
      </c>
      <c r="F23" s="11">
        <f t="shared" si="0"/>
        <v>255</v>
      </c>
      <c r="G23" s="13">
        <f t="shared" si="1"/>
        <v>3</v>
      </c>
      <c r="H23" s="13">
        <f t="shared" si="2"/>
        <v>258</v>
      </c>
      <c r="I23" s="11">
        <v>98</v>
      </c>
      <c r="J23" s="12">
        <v>4</v>
      </c>
      <c r="K23" s="11">
        <v>87</v>
      </c>
      <c r="L23" s="12">
        <v>1</v>
      </c>
      <c r="M23" s="11">
        <v>0</v>
      </c>
      <c r="N23" s="12">
        <v>0</v>
      </c>
      <c r="O23" s="11">
        <f t="shared" si="3"/>
        <v>185</v>
      </c>
      <c r="P23" s="13">
        <f t="shared" si="4"/>
        <v>5</v>
      </c>
      <c r="Q23" s="13">
        <f t="shared" si="5"/>
        <v>190</v>
      </c>
      <c r="R23" s="11">
        <f t="shared" si="6"/>
        <v>440</v>
      </c>
      <c r="S23" s="12">
        <f t="shared" si="7"/>
        <v>8</v>
      </c>
      <c r="T23" s="13">
        <f t="shared" si="7"/>
        <v>448</v>
      </c>
    </row>
    <row r="24" spans="1:20" ht="12.75">
      <c r="A24" s="4" t="s">
        <v>267</v>
      </c>
      <c r="B24" s="11">
        <v>71</v>
      </c>
      <c r="C24" s="12">
        <v>1</v>
      </c>
      <c r="D24" s="11">
        <v>60</v>
      </c>
      <c r="E24" s="12">
        <v>0</v>
      </c>
      <c r="F24" s="11">
        <f t="shared" si="0"/>
        <v>131</v>
      </c>
      <c r="G24" s="13">
        <f t="shared" si="1"/>
        <v>1</v>
      </c>
      <c r="H24" s="13">
        <f t="shared" si="2"/>
        <v>132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f t="shared" si="3"/>
        <v>0</v>
      </c>
      <c r="P24" s="13">
        <f t="shared" si="4"/>
        <v>0</v>
      </c>
      <c r="Q24" s="13">
        <f t="shared" si="5"/>
        <v>0</v>
      </c>
      <c r="R24" s="11">
        <f t="shared" si="6"/>
        <v>131</v>
      </c>
      <c r="S24" s="12">
        <f t="shared" si="7"/>
        <v>1</v>
      </c>
      <c r="T24" s="13">
        <f t="shared" si="7"/>
        <v>132</v>
      </c>
    </row>
    <row r="25" spans="1:20" ht="12.75">
      <c r="A25" s="4" t="s">
        <v>269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6</v>
      </c>
      <c r="J25" s="12">
        <v>11</v>
      </c>
      <c r="K25" s="11">
        <v>4</v>
      </c>
      <c r="L25" s="12">
        <v>5</v>
      </c>
      <c r="M25" s="11">
        <v>0</v>
      </c>
      <c r="N25" s="12">
        <v>0</v>
      </c>
      <c r="O25" s="11">
        <f t="shared" si="3"/>
        <v>10</v>
      </c>
      <c r="P25" s="13">
        <f t="shared" si="4"/>
        <v>16</v>
      </c>
      <c r="Q25" s="13">
        <f t="shared" si="5"/>
        <v>26</v>
      </c>
      <c r="R25" s="11">
        <f t="shared" si="6"/>
        <v>10</v>
      </c>
      <c r="S25" s="12">
        <f t="shared" si="7"/>
        <v>16</v>
      </c>
      <c r="T25" s="13">
        <f t="shared" si="7"/>
        <v>26</v>
      </c>
    </row>
    <row r="26" spans="1:20" ht="12.75">
      <c r="A26" s="4" t="s">
        <v>19</v>
      </c>
      <c r="B26" s="11">
        <v>10</v>
      </c>
      <c r="C26" s="12">
        <v>11</v>
      </c>
      <c r="D26" s="11">
        <v>20</v>
      </c>
      <c r="E26" s="12">
        <v>15</v>
      </c>
      <c r="F26" s="11">
        <f t="shared" si="0"/>
        <v>30</v>
      </c>
      <c r="G26" s="13">
        <f t="shared" si="1"/>
        <v>26</v>
      </c>
      <c r="H26" s="13">
        <f t="shared" si="2"/>
        <v>56</v>
      </c>
      <c r="I26" s="11">
        <v>6</v>
      </c>
      <c r="J26" s="12">
        <v>8</v>
      </c>
      <c r="K26" s="11">
        <v>3</v>
      </c>
      <c r="L26" s="12">
        <v>12</v>
      </c>
      <c r="M26" s="11">
        <v>0</v>
      </c>
      <c r="N26" s="12">
        <v>0</v>
      </c>
      <c r="O26" s="11">
        <f t="shared" si="3"/>
        <v>9</v>
      </c>
      <c r="P26" s="13">
        <f t="shared" si="4"/>
        <v>20</v>
      </c>
      <c r="Q26" s="13">
        <f t="shared" si="5"/>
        <v>29</v>
      </c>
      <c r="R26" s="11">
        <f t="shared" si="6"/>
        <v>39</v>
      </c>
      <c r="S26" s="12">
        <f t="shared" si="7"/>
        <v>46</v>
      </c>
      <c r="T26" s="13">
        <f t="shared" si="7"/>
        <v>85</v>
      </c>
    </row>
    <row r="27" spans="1:20" ht="12.75">
      <c r="A27" s="4" t="s">
        <v>270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13</v>
      </c>
      <c r="J27" s="12">
        <v>42</v>
      </c>
      <c r="K27" s="11">
        <v>8</v>
      </c>
      <c r="L27" s="12">
        <v>40</v>
      </c>
      <c r="M27" s="11">
        <v>0</v>
      </c>
      <c r="N27" s="12">
        <v>0</v>
      </c>
      <c r="O27" s="11">
        <f t="shared" si="3"/>
        <v>21</v>
      </c>
      <c r="P27" s="13">
        <f t="shared" si="4"/>
        <v>82</v>
      </c>
      <c r="Q27" s="13">
        <f t="shared" si="5"/>
        <v>103</v>
      </c>
      <c r="R27" s="11">
        <f t="shared" si="6"/>
        <v>21</v>
      </c>
      <c r="S27" s="12">
        <f t="shared" si="7"/>
        <v>82</v>
      </c>
      <c r="T27" s="13">
        <f t="shared" si="7"/>
        <v>103</v>
      </c>
    </row>
    <row r="28" spans="1:20" ht="12.75">
      <c r="A28" s="4" t="s">
        <v>273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1</v>
      </c>
      <c r="N28" s="12">
        <v>9</v>
      </c>
      <c r="O28" s="11">
        <f t="shared" si="3"/>
        <v>1</v>
      </c>
      <c r="P28" s="13">
        <f t="shared" si="4"/>
        <v>9</v>
      </c>
      <c r="Q28" s="13">
        <f t="shared" si="5"/>
        <v>10</v>
      </c>
      <c r="R28" s="11">
        <f t="shared" si="6"/>
        <v>1</v>
      </c>
      <c r="S28" s="12">
        <f t="shared" si="7"/>
        <v>9</v>
      </c>
      <c r="T28" s="13">
        <f t="shared" si="7"/>
        <v>10</v>
      </c>
    </row>
    <row r="29" spans="1:20" ht="12.75">
      <c r="A29" s="4" t="s">
        <v>15</v>
      </c>
      <c r="B29" s="11">
        <v>69</v>
      </c>
      <c r="C29" s="12">
        <v>32</v>
      </c>
      <c r="D29" s="11">
        <v>84</v>
      </c>
      <c r="E29" s="12">
        <v>37</v>
      </c>
      <c r="F29" s="11">
        <f t="shared" si="0"/>
        <v>153</v>
      </c>
      <c r="G29" s="13">
        <f t="shared" si="1"/>
        <v>69</v>
      </c>
      <c r="H29" s="13">
        <f t="shared" si="2"/>
        <v>222</v>
      </c>
      <c r="I29" s="11">
        <v>32</v>
      </c>
      <c r="J29" s="12">
        <v>23</v>
      </c>
      <c r="K29" s="11">
        <v>19</v>
      </c>
      <c r="L29" s="12">
        <v>15</v>
      </c>
      <c r="M29" s="11">
        <v>0</v>
      </c>
      <c r="N29" s="12">
        <v>0</v>
      </c>
      <c r="O29" s="11">
        <f t="shared" si="3"/>
        <v>51</v>
      </c>
      <c r="P29" s="13">
        <f t="shared" si="4"/>
        <v>38</v>
      </c>
      <c r="Q29" s="13">
        <f t="shared" si="5"/>
        <v>89</v>
      </c>
      <c r="R29" s="11">
        <f t="shared" si="6"/>
        <v>204</v>
      </c>
      <c r="S29" s="12">
        <f t="shared" si="7"/>
        <v>107</v>
      </c>
      <c r="T29" s="13">
        <f t="shared" si="7"/>
        <v>311</v>
      </c>
    </row>
    <row r="30" spans="1:20" ht="12.75">
      <c r="A30" s="4" t="s">
        <v>275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19</v>
      </c>
      <c r="N30" s="12">
        <v>0</v>
      </c>
      <c r="O30" s="11">
        <f t="shared" si="3"/>
        <v>19</v>
      </c>
      <c r="P30" s="13">
        <f t="shared" si="4"/>
        <v>0</v>
      </c>
      <c r="Q30" s="13">
        <f t="shared" si="5"/>
        <v>19</v>
      </c>
      <c r="R30" s="11">
        <f t="shared" si="6"/>
        <v>19</v>
      </c>
      <c r="S30" s="12">
        <f t="shared" si="7"/>
        <v>0</v>
      </c>
      <c r="T30" s="13">
        <f t="shared" si="7"/>
        <v>19</v>
      </c>
    </row>
    <row r="31" spans="1:20" ht="12.75">
      <c r="A31" s="4" t="s">
        <v>277</v>
      </c>
      <c r="B31" s="11">
        <v>9</v>
      </c>
      <c r="C31" s="12">
        <v>5</v>
      </c>
      <c r="D31" s="11">
        <v>9</v>
      </c>
      <c r="E31" s="12">
        <v>8</v>
      </c>
      <c r="F31" s="11">
        <f t="shared" si="0"/>
        <v>18</v>
      </c>
      <c r="G31" s="13">
        <f t="shared" si="1"/>
        <v>13</v>
      </c>
      <c r="H31" s="13">
        <f t="shared" si="2"/>
        <v>31</v>
      </c>
      <c r="I31" s="11">
        <v>6</v>
      </c>
      <c r="J31" s="12">
        <v>6</v>
      </c>
      <c r="K31" s="11">
        <v>12</v>
      </c>
      <c r="L31" s="12">
        <v>10</v>
      </c>
      <c r="M31" s="11">
        <v>0</v>
      </c>
      <c r="N31" s="12">
        <v>0</v>
      </c>
      <c r="O31" s="11">
        <f t="shared" si="3"/>
        <v>18</v>
      </c>
      <c r="P31" s="13">
        <f t="shared" si="4"/>
        <v>16</v>
      </c>
      <c r="Q31" s="13">
        <f t="shared" si="5"/>
        <v>34</v>
      </c>
      <c r="R31" s="11">
        <f t="shared" si="6"/>
        <v>36</v>
      </c>
      <c r="S31" s="12">
        <f t="shared" si="7"/>
        <v>29</v>
      </c>
      <c r="T31" s="13">
        <f t="shared" si="7"/>
        <v>65</v>
      </c>
    </row>
    <row r="32" spans="1:20" ht="12.75">
      <c r="A32" s="4" t="s">
        <v>280</v>
      </c>
      <c r="B32" s="11">
        <v>24</v>
      </c>
      <c r="C32" s="12">
        <v>0</v>
      </c>
      <c r="D32" s="11">
        <v>25</v>
      </c>
      <c r="E32" s="12">
        <v>0</v>
      </c>
      <c r="F32" s="11">
        <f t="shared" si="0"/>
        <v>49</v>
      </c>
      <c r="G32" s="13">
        <f t="shared" si="1"/>
        <v>0</v>
      </c>
      <c r="H32" s="13">
        <f t="shared" si="2"/>
        <v>49</v>
      </c>
      <c r="I32" s="11">
        <v>13</v>
      </c>
      <c r="J32" s="12">
        <v>0</v>
      </c>
      <c r="K32" s="11">
        <v>11</v>
      </c>
      <c r="L32" s="12">
        <v>0</v>
      </c>
      <c r="M32" s="11">
        <v>0</v>
      </c>
      <c r="N32" s="12">
        <v>0</v>
      </c>
      <c r="O32" s="11">
        <f t="shared" si="3"/>
        <v>24</v>
      </c>
      <c r="P32" s="13">
        <f t="shared" si="4"/>
        <v>0</v>
      </c>
      <c r="Q32" s="13">
        <f t="shared" si="5"/>
        <v>24</v>
      </c>
      <c r="R32" s="11">
        <f t="shared" si="6"/>
        <v>73</v>
      </c>
      <c r="S32" s="12">
        <f t="shared" si="7"/>
        <v>0</v>
      </c>
      <c r="T32" s="13">
        <f t="shared" si="7"/>
        <v>73</v>
      </c>
    </row>
    <row r="33" spans="1:20" ht="12.75">
      <c r="A33" s="4" t="s">
        <v>283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48</v>
      </c>
      <c r="J33" s="12">
        <v>2</v>
      </c>
      <c r="K33" s="11">
        <v>29</v>
      </c>
      <c r="L33" s="12">
        <v>0</v>
      </c>
      <c r="M33" s="11">
        <v>0</v>
      </c>
      <c r="N33" s="12">
        <v>0</v>
      </c>
      <c r="O33" s="11">
        <f t="shared" si="3"/>
        <v>77</v>
      </c>
      <c r="P33" s="13">
        <f t="shared" si="4"/>
        <v>2</v>
      </c>
      <c r="Q33" s="13">
        <f t="shared" si="5"/>
        <v>79</v>
      </c>
      <c r="R33" s="11">
        <f t="shared" si="6"/>
        <v>77</v>
      </c>
      <c r="S33" s="12">
        <f t="shared" si="7"/>
        <v>2</v>
      </c>
      <c r="T33" s="13">
        <f t="shared" si="7"/>
        <v>79</v>
      </c>
    </row>
    <row r="34" spans="1:20" ht="12.75">
      <c r="A34" s="4" t="s">
        <v>284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8</v>
      </c>
      <c r="N34" s="12">
        <v>0</v>
      </c>
      <c r="O34" s="11">
        <f t="shared" si="3"/>
        <v>8</v>
      </c>
      <c r="P34" s="13">
        <f t="shared" si="4"/>
        <v>0</v>
      </c>
      <c r="Q34" s="13">
        <f t="shared" si="5"/>
        <v>8</v>
      </c>
      <c r="R34" s="11">
        <f t="shared" si="6"/>
        <v>8</v>
      </c>
      <c r="S34" s="12">
        <f t="shared" si="7"/>
        <v>0</v>
      </c>
      <c r="T34" s="13">
        <f t="shared" si="7"/>
        <v>8</v>
      </c>
    </row>
    <row r="35" spans="1:20" ht="12.75">
      <c r="A35" s="4" t="s">
        <v>163</v>
      </c>
      <c r="B35" s="11">
        <v>87</v>
      </c>
      <c r="C35" s="12">
        <v>2</v>
      </c>
      <c r="D35" s="11">
        <v>81</v>
      </c>
      <c r="E35" s="12">
        <v>3</v>
      </c>
      <c r="F35" s="11">
        <f t="shared" si="0"/>
        <v>168</v>
      </c>
      <c r="G35" s="13">
        <f t="shared" si="1"/>
        <v>5</v>
      </c>
      <c r="H35" s="13">
        <f t="shared" si="2"/>
        <v>173</v>
      </c>
      <c r="I35" s="11">
        <v>61</v>
      </c>
      <c r="J35" s="12">
        <v>2</v>
      </c>
      <c r="K35" s="11">
        <v>57</v>
      </c>
      <c r="L35" s="12">
        <v>3</v>
      </c>
      <c r="M35" s="11">
        <v>0</v>
      </c>
      <c r="N35" s="12">
        <v>0</v>
      </c>
      <c r="O35" s="11">
        <f t="shared" si="3"/>
        <v>118</v>
      </c>
      <c r="P35" s="13">
        <f t="shared" si="4"/>
        <v>5</v>
      </c>
      <c r="Q35" s="13">
        <f t="shared" si="5"/>
        <v>123</v>
      </c>
      <c r="R35" s="11">
        <f t="shared" si="6"/>
        <v>286</v>
      </c>
      <c r="S35" s="12">
        <f t="shared" si="7"/>
        <v>10</v>
      </c>
      <c r="T35" s="13">
        <f t="shared" si="7"/>
        <v>296</v>
      </c>
    </row>
    <row r="36" spans="1:20" ht="12.75">
      <c r="A36" s="4" t="s">
        <v>287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22</v>
      </c>
      <c r="J36" s="12">
        <v>0</v>
      </c>
      <c r="K36" s="11">
        <v>21</v>
      </c>
      <c r="L36" s="12">
        <v>1</v>
      </c>
      <c r="M36" s="11">
        <v>0</v>
      </c>
      <c r="N36" s="12">
        <v>0</v>
      </c>
      <c r="O36" s="11">
        <f t="shared" si="3"/>
        <v>43</v>
      </c>
      <c r="P36" s="13">
        <f t="shared" si="4"/>
        <v>1</v>
      </c>
      <c r="Q36" s="13">
        <f t="shared" si="5"/>
        <v>44</v>
      </c>
      <c r="R36" s="11">
        <f t="shared" si="6"/>
        <v>43</v>
      </c>
      <c r="S36" s="12">
        <f t="shared" si="7"/>
        <v>1</v>
      </c>
      <c r="T36" s="13">
        <f t="shared" si="7"/>
        <v>44</v>
      </c>
    </row>
    <row r="37" spans="1:20" ht="12.75">
      <c r="A37" s="4" t="s">
        <v>288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16</v>
      </c>
      <c r="N37" s="12">
        <v>0</v>
      </c>
      <c r="O37" s="11">
        <f t="shared" si="3"/>
        <v>16</v>
      </c>
      <c r="P37" s="13">
        <f t="shared" si="4"/>
        <v>0</v>
      </c>
      <c r="Q37" s="13">
        <f t="shared" si="5"/>
        <v>16</v>
      </c>
      <c r="R37" s="11">
        <f t="shared" si="6"/>
        <v>16</v>
      </c>
      <c r="S37" s="12">
        <f t="shared" si="7"/>
        <v>0</v>
      </c>
      <c r="T37" s="13">
        <f t="shared" si="7"/>
        <v>16</v>
      </c>
    </row>
    <row r="38" spans="1:20" ht="12.75">
      <c r="A38" s="4" t="s">
        <v>291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3</v>
      </c>
      <c r="J38" s="12">
        <v>13</v>
      </c>
      <c r="K38" s="11">
        <v>7</v>
      </c>
      <c r="L38" s="12">
        <v>20</v>
      </c>
      <c r="M38" s="11">
        <v>0</v>
      </c>
      <c r="N38" s="12">
        <v>0</v>
      </c>
      <c r="O38" s="11">
        <f t="shared" si="3"/>
        <v>10</v>
      </c>
      <c r="P38" s="13">
        <f t="shared" si="4"/>
        <v>33</v>
      </c>
      <c r="Q38" s="13">
        <f t="shared" si="5"/>
        <v>43</v>
      </c>
      <c r="R38" s="11">
        <f t="shared" si="6"/>
        <v>10</v>
      </c>
      <c r="S38" s="12">
        <f t="shared" si="7"/>
        <v>33</v>
      </c>
      <c r="T38" s="13">
        <f t="shared" si="7"/>
        <v>43</v>
      </c>
    </row>
    <row r="39" spans="1:20" ht="12.75">
      <c r="A39" s="4" t="s">
        <v>293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14</v>
      </c>
      <c r="J39" s="12">
        <v>0</v>
      </c>
      <c r="K39" s="11">
        <v>7</v>
      </c>
      <c r="L39" s="12">
        <v>0</v>
      </c>
      <c r="M39" s="11">
        <v>0</v>
      </c>
      <c r="N39" s="12">
        <v>0</v>
      </c>
      <c r="O39" s="11">
        <f t="shared" si="3"/>
        <v>21</v>
      </c>
      <c r="P39" s="13">
        <f t="shared" si="4"/>
        <v>0</v>
      </c>
      <c r="Q39" s="13">
        <f t="shared" si="5"/>
        <v>21</v>
      </c>
      <c r="R39" s="11">
        <f t="shared" si="6"/>
        <v>21</v>
      </c>
      <c r="S39" s="12">
        <f t="shared" si="7"/>
        <v>0</v>
      </c>
      <c r="T39" s="13">
        <f t="shared" si="7"/>
        <v>21</v>
      </c>
    </row>
    <row r="40" spans="1:20" ht="12.75">
      <c r="A40" s="4" t="s">
        <v>531</v>
      </c>
      <c r="B40" s="11">
        <v>47</v>
      </c>
      <c r="C40" s="12">
        <v>13</v>
      </c>
      <c r="D40" s="11">
        <v>57</v>
      </c>
      <c r="E40" s="12">
        <v>12</v>
      </c>
      <c r="F40" s="11">
        <f t="shared" si="0"/>
        <v>104</v>
      </c>
      <c r="G40" s="13">
        <f t="shared" si="1"/>
        <v>25</v>
      </c>
      <c r="H40" s="13">
        <f t="shared" si="2"/>
        <v>129</v>
      </c>
      <c r="I40" s="11">
        <v>55</v>
      </c>
      <c r="J40" s="12">
        <v>14</v>
      </c>
      <c r="K40" s="11">
        <v>42</v>
      </c>
      <c r="L40" s="12">
        <v>6</v>
      </c>
      <c r="M40" s="11">
        <v>0</v>
      </c>
      <c r="N40" s="12">
        <v>0</v>
      </c>
      <c r="O40" s="11">
        <f t="shared" si="3"/>
        <v>97</v>
      </c>
      <c r="P40" s="13">
        <f t="shared" si="4"/>
        <v>20</v>
      </c>
      <c r="Q40" s="13">
        <f t="shared" si="5"/>
        <v>117</v>
      </c>
      <c r="R40" s="11">
        <f t="shared" si="6"/>
        <v>201</v>
      </c>
      <c r="S40" s="12">
        <f t="shared" si="7"/>
        <v>45</v>
      </c>
      <c r="T40" s="13">
        <f t="shared" si="7"/>
        <v>246</v>
      </c>
    </row>
    <row r="41" spans="1:20" ht="12.75">
      <c r="A41" s="4" t="s">
        <v>298</v>
      </c>
      <c r="B41" s="11">
        <v>67</v>
      </c>
      <c r="C41" s="12">
        <v>0</v>
      </c>
      <c r="D41" s="11">
        <v>63</v>
      </c>
      <c r="E41" s="12">
        <v>2</v>
      </c>
      <c r="F41" s="11">
        <f t="shared" si="0"/>
        <v>130</v>
      </c>
      <c r="G41" s="13">
        <f t="shared" si="1"/>
        <v>2</v>
      </c>
      <c r="H41" s="13">
        <f t="shared" si="2"/>
        <v>132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0</v>
      </c>
      <c r="P41" s="13">
        <f t="shared" si="4"/>
        <v>0</v>
      </c>
      <c r="Q41" s="13">
        <f t="shared" si="5"/>
        <v>0</v>
      </c>
      <c r="R41" s="11">
        <f t="shared" si="6"/>
        <v>130</v>
      </c>
      <c r="S41" s="12">
        <f t="shared" si="7"/>
        <v>2</v>
      </c>
      <c r="T41" s="13">
        <f t="shared" si="7"/>
        <v>132</v>
      </c>
    </row>
    <row r="42" spans="1:20" ht="12.75">
      <c r="A42" s="4" t="s">
        <v>299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60">SUM(B42,D42)</f>
        <v>0</v>
      </c>
      <c r="G42" s="13">
        <f aca="true" t="shared" si="9" ref="G42:G60">SUM(C42,E42)</f>
        <v>0</v>
      </c>
      <c r="H42" s="13">
        <f aca="true" t="shared" si="10" ref="H42:H60">SUM(F42:G42)</f>
        <v>0</v>
      </c>
      <c r="I42" s="11">
        <v>58</v>
      </c>
      <c r="J42" s="12">
        <v>0</v>
      </c>
      <c r="K42" s="11">
        <v>50</v>
      </c>
      <c r="L42" s="12">
        <v>0</v>
      </c>
      <c r="M42" s="11">
        <v>0</v>
      </c>
      <c r="N42" s="12">
        <v>0</v>
      </c>
      <c r="O42" s="11">
        <f aca="true" t="shared" si="11" ref="O42:O60">SUM(M42,K42,I42)</f>
        <v>108</v>
      </c>
      <c r="P42" s="13">
        <f aca="true" t="shared" si="12" ref="P42:P60">SUM(N42,L42,J42)</f>
        <v>0</v>
      </c>
      <c r="Q42" s="13">
        <f aca="true" t="shared" si="13" ref="Q42:Q60">SUM(O42:P42)</f>
        <v>108</v>
      </c>
      <c r="R42" s="11">
        <f aca="true" t="shared" si="14" ref="R42:R60">SUM(O42,F42)</f>
        <v>108</v>
      </c>
      <c r="S42" s="12">
        <f t="shared" si="7"/>
        <v>0</v>
      </c>
      <c r="T42" s="13">
        <f t="shared" si="7"/>
        <v>108</v>
      </c>
    </row>
    <row r="43" spans="1:20" ht="12.75">
      <c r="A43" s="4" t="s">
        <v>301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29</v>
      </c>
      <c r="J43" s="12">
        <v>6</v>
      </c>
      <c r="K43" s="11">
        <v>28</v>
      </c>
      <c r="L43" s="12">
        <v>8</v>
      </c>
      <c r="M43" s="11">
        <v>0</v>
      </c>
      <c r="N43" s="12">
        <v>0</v>
      </c>
      <c r="O43" s="11">
        <f t="shared" si="11"/>
        <v>57</v>
      </c>
      <c r="P43" s="13">
        <f t="shared" si="12"/>
        <v>14</v>
      </c>
      <c r="Q43" s="13">
        <f t="shared" si="13"/>
        <v>71</v>
      </c>
      <c r="R43" s="11">
        <f t="shared" si="14"/>
        <v>57</v>
      </c>
      <c r="S43" s="12">
        <f t="shared" si="7"/>
        <v>14</v>
      </c>
      <c r="T43" s="13">
        <f t="shared" si="7"/>
        <v>71</v>
      </c>
    </row>
    <row r="44" spans="1:20" ht="12.75">
      <c r="A44" s="4" t="s">
        <v>303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1</v>
      </c>
      <c r="J44" s="12">
        <v>11</v>
      </c>
      <c r="K44" s="11">
        <v>4</v>
      </c>
      <c r="L44" s="12">
        <v>10</v>
      </c>
      <c r="M44" s="11">
        <v>0</v>
      </c>
      <c r="N44" s="12">
        <v>0</v>
      </c>
      <c r="O44" s="11">
        <f t="shared" si="11"/>
        <v>5</v>
      </c>
      <c r="P44" s="13">
        <f t="shared" si="12"/>
        <v>21</v>
      </c>
      <c r="Q44" s="13">
        <f t="shared" si="13"/>
        <v>26</v>
      </c>
      <c r="R44" s="11">
        <f t="shared" si="14"/>
        <v>5</v>
      </c>
      <c r="S44" s="12">
        <f t="shared" si="7"/>
        <v>21</v>
      </c>
      <c r="T44" s="13">
        <f t="shared" si="7"/>
        <v>26</v>
      </c>
    </row>
    <row r="45" spans="1:20" ht="12.75">
      <c r="A45" s="4" t="s">
        <v>304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0</v>
      </c>
      <c r="J45" s="12">
        <v>0</v>
      </c>
      <c r="K45" s="11">
        <v>0</v>
      </c>
      <c r="L45" s="12">
        <v>1</v>
      </c>
      <c r="M45" s="11">
        <v>0</v>
      </c>
      <c r="N45" s="12">
        <v>0</v>
      </c>
      <c r="O45" s="11">
        <f t="shared" si="11"/>
        <v>0</v>
      </c>
      <c r="P45" s="13">
        <f t="shared" si="12"/>
        <v>1</v>
      </c>
      <c r="Q45" s="13">
        <f t="shared" si="13"/>
        <v>1</v>
      </c>
      <c r="R45" s="11">
        <f t="shared" si="14"/>
        <v>0</v>
      </c>
      <c r="S45" s="12">
        <f t="shared" si="7"/>
        <v>1</v>
      </c>
      <c r="T45" s="13">
        <f t="shared" si="7"/>
        <v>1</v>
      </c>
    </row>
    <row r="46" spans="1:20" ht="12.75">
      <c r="A46" s="4" t="s">
        <v>307</v>
      </c>
      <c r="B46" s="11">
        <v>8</v>
      </c>
      <c r="C46" s="12">
        <v>6</v>
      </c>
      <c r="D46" s="11">
        <v>17</v>
      </c>
      <c r="E46" s="12">
        <v>11</v>
      </c>
      <c r="F46" s="11">
        <f t="shared" si="8"/>
        <v>25</v>
      </c>
      <c r="G46" s="13">
        <f t="shared" si="9"/>
        <v>17</v>
      </c>
      <c r="H46" s="13">
        <f t="shared" si="10"/>
        <v>42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0</v>
      </c>
      <c r="O46" s="11">
        <f t="shared" si="11"/>
        <v>0</v>
      </c>
      <c r="P46" s="13">
        <f t="shared" si="12"/>
        <v>0</v>
      </c>
      <c r="Q46" s="13">
        <f t="shared" si="13"/>
        <v>0</v>
      </c>
      <c r="R46" s="11">
        <f t="shared" si="14"/>
        <v>25</v>
      </c>
      <c r="S46" s="12">
        <f t="shared" si="7"/>
        <v>17</v>
      </c>
      <c r="T46" s="13">
        <f t="shared" si="7"/>
        <v>42</v>
      </c>
    </row>
    <row r="47" spans="1:20" ht="12.75">
      <c r="A47" s="4" t="s">
        <v>308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13</v>
      </c>
      <c r="J47" s="12">
        <v>1</v>
      </c>
      <c r="K47" s="11">
        <v>8</v>
      </c>
      <c r="L47" s="12">
        <v>1</v>
      </c>
      <c r="M47" s="11">
        <v>0</v>
      </c>
      <c r="N47" s="12">
        <v>0</v>
      </c>
      <c r="O47" s="11">
        <f t="shared" si="11"/>
        <v>21</v>
      </c>
      <c r="P47" s="13">
        <f t="shared" si="12"/>
        <v>2</v>
      </c>
      <c r="Q47" s="13">
        <f t="shared" si="13"/>
        <v>23</v>
      </c>
      <c r="R47" s="11">
        <f t="shared" si="14"/>
        <v>21</v>
      </c>
      <c r="S47" s="12">
        <f t="shared" si="7"/>
        <v>2</v>
      </c>
      <c r="T47" s="13">
        <f t="shared" si="7"/>
        <v>23</v>
      </c>
    </row>
    <row r="48" spans="1:20" ht="12.75">
      <c r="A48" s="4" t="s">
        <v>309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13</v>
      </c>
      <c r="J48" s="12">
        <v>1</v>
      </c>
      <c r="K48" s="11">
        <v>5</v>
      </c>
      <c r="L48" s="12">
        <v>0</v>
      </c>
      <c r="M48" s="11">
        <v>0</v>
      </c>
      <c r="N48" s="12">
        <v>0</v>
      </c>
      <c r="O48" s="11">
        <f t="shared" si="11"/>
        <v>18</v>
      </c>
      <c r="P48" s="13">
        <f t="shared" si="12"/>
        <v>1</v>
      </c>
      <c r="Q48" s="13">
        <f t="shared" si="13"/>
        <v>19</v>
      </c>
      <c r="R48" s="11">
        <f t="shared" si="14"/>
        <v>18</v>
      </c>
      <c r="S48" s="12">
        <f t="shared" si="7"/>
        <v>1</v>
      </c>
      <c r="T48" s="13">
        <f t="shared" si="7"/>
        <v>19</v>
      </c>
    </row>
    <row r="49" spans="1:20" ht="12.75">
      <c r="A49" s="4" t="s">
        <v>311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5</v>
      </c>
      <c r="N49" s="12">
        <v>0</v>
      </c>
      <c r="O49" s="11">
        <f t="shared" si="11"/>
        <v>5</v>
      </c>
      <c r="P49" s="13">
        <f t="shared" si="12"/>
        <v>0</v>
      </c>
      <c r="Q49" s="13">
        <f t="shared" si="13"/>
        <v>5</v>
      </c>
      <c r="R49" s="11">
        <f t="shared" si="14"/>
        <v>5</v>
      </c>
      <c r="S49" s="12">
        <f t="shared" si="7"/>
        <v>0</v>
      </c>
      <c r="T49" s="13">
        <f t="shared" si="7"/>
        <v>5</v>
      </c>
    </row>
    <row r="50" spans="1:20" ht="12.75">
      <c r="A50" s="4" t="s">
        <v>312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7</v>
      </c>
      <c r="N50" s="12">
        <v>0</v>
      </c>
      <c r="O50" s="11">
        <f t="shared" si="11"/>
        <v>7</v>
      </c>
      <c r="P50" s="13">
        <f t="shared" si="12"/>
        <v>0</v>
      </c>
      <c r="Q50" s="13">
        <f t="shared" si="13"/>
        <v>7</v>
      </c>
      <c r="R50" s="11">
        <f t="shared" si="14"/>
        <v>7</v>
      </c>
      <c r="S50" s="12">
        <f t="shared" si="7"/>
        <v>0</v>
      </c>
      <c r="T50" s="13">
        <f t="shared" si="7"/>
        <v>7</v>
      </c>
    </row>
    <row r="51" spans="1:20" ht="12.75">
      <c r="A51" s="4" t="s">
        <v>313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30</v>
      </c>
      <c r="K51" s="11">
        <v>0</v>
      </c>
      <c r="L51" s="12">
        <v>33</v>
      </c>
      <c r="M51" s="11">
        <v>0</v>
      </c>
      <c r="N51" s="12">
        <v>0</v>
      </c>
      <c r="O51" s="11">
        <f t="shared" si="11"/>
        <v>0</v>
      </c>
      <c r="P51" s="13">
        <f t="shared" si="12"/>
        <v>63</v>
      </c>
      <c r="Q51" s="13">
        <f t="shared" si="13"/>
        <v>63</v>
      </c>
      <c r="R51" s="11">
        <f t="shared" si="14"/>
        <v>0</v>
      </c>
      <c r="S51" s="12">
        <f t="shared" si="7"/>
        <v>63</v>
      </c>
      <c r="T51" s="13">
        <f t="shared" si="7"/>
        <v>63</v>
      </c>
    </row>
    <row r="52" spans="1:20" ht="12.75">
      <c r="A52" s="4" t="s">
        <v>314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2</v>
      </c>
      <c r="L52" s="12">
        <v>3</v>
      </c>
      <c r="M52" s="11">
        <v>0</v>
      </c>
      <c r="N52" s="12">
        <v>0</v>
      </c>
      <c r="O52" s="11">
        <f t="shared" si="11"/>
        <v>2</v>
      </c>
      <c r="P52" s="13">
        <f t="shared" si="12"/>
        <v>3</v>
      </c>
      <c r="Q52" s="13">
        <f t="shared" si="13"/>
        <v>5</v>
      </c>
      <c r="R52" s="11">
        <f t="shared" si="14"/>
        <v>2</v>
      </c>
      <c r="S52" s="12">
        <f t="shared" si="7"/>
        <v>3</v>
      </c>
      <c r="T52" s="13">
        <f t="shared" si="7"/>
        <v>5</v>
      </c>
    </row>
    <row r="53" spans="1:20" ht="12.75">
      <c r="A53" s="4" t="s">
        <v>316</v>
      </c>
      <c r="B53" s="11">
        <v>19</v>
      </c>
      <c r="C53" s="12">
        <v>72</v>
      </c>
      <c r="D53" s="11">
        <v>15</v>
      </c>
      <c r="E53" s="12">
        <v>104</v>
      </c>
      <c r="F53" s="11">
        <f t="shared" si="8"/>
        <v>34</v>
      </c>
      <c r="G53" s="13">
        <f t="shared" si="9"/>
        <v>176</v>
      </c>
      <c r="H53" s="13">
        <f t="shared" si="10"/>
        <v>210</v>
      </c>
      <c r="I53" s="11">
        <v>10</v>
      </c>
      <c r="J53" s="12">
        <v>42</v>
      </c>
      <c r="K53" s="11">
        <v>7</v>
      </c>
      <c r="L53" s="12">
        <v>29</v>
      </c>
      <c r="M53" s="11">
        <v>0</v>
      </c>
      <c r="N53" s="12">
        <v>0</v>
      </c>
      <c r="O53" s="11">
        <f t="shared" si="11"/>
        <v>17</v>
      </c>
      <c r="P53" s="13">
        <f t="shared" si="12"/>
        <v>71</v>
      </c>
      <c r="Q53" s="13">
        <f t="shared" si="13"/>
        <v>88</v>
      </c>
      <c r="R53" s="11">
        <f t="shared" si="14"/>
        <v>51</v>
      </c>
      <c r="S53" s="12">
        <f t="shared" si="7"/>
        <v>247</v>
      </c>
      <c r="T53" s="13">
        <f t="shared" si="7"/>
        <v>298</v>
      </c>
    </row>
    <row r="54" spans="1:20" ht="12.75">
      <c r="A54" s="4" t="s">
        <v>317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8</v>
      </c>
      <c r="N54" s="12">
        <v>1</v>
      </c>
      <c r="O54" s="11">
        <f t="shared" si="11"/>
        <v>8</v>
      </c>
      <c r="P54" s="13">
        <f t="shared" si="12"/>
        <v>1</v>
      </c>
      <c r="Q54" s="13">
        <f t="shared" si="13"/>
        <v>9</v>
      </c>
      <c r="R54" s="11">
        <f t="shared" si="14"/>
        <v>8</v>
      </c>
      <c r="S54" s="12">
        <f t="shared" si="7"/>
        <v>1</v>
      </c>
      <c r="T54" s="13">
        <f t="shared" si="7"/>
        <v>9</v>
      </c>
    </row>
    <row r="55" spans="1:20" ht="12.75">
      <c r="A55" s="4" t="s">
        <v>22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7</v>
      </c>
      <c r="J55" s="12">
        <v>5</v>
      </c>
      <c r="K55" s="11">
        <v>2</v>
      </c>
      <c r="L55" s="12">
        <v>2</v>
      </c>
      <c r="M55" s="11">
        <v>0</v>
      </c>
      <c r="N55" s="12">
        <v>0</v>
      </c>
      <c r="O55" s="11">
        <f t="shared" si="11"/>
        <v>9</v>
      </c>
      <c r="P55" s="13">
        <f t="shared" si="12"/>
        <v>7</v>
      </c>
      <c r="Q55" s="13">
        <f t="shared" si="13"/>
        <v>16</v>
      </c>
      <c r="R55" s="11">
        <f t="shared" si="14"/>
        <v>9</v>
      </c>
      <c r="S55" s="12">
        <f t="shared" si="7"/>
        <v>7</v>
      </c>
      <c r="T55" s="13">
        <f t="shared" si="7"/>
        <v>16</v>
      </c>
    </row>
    <row r="56" spans="1:20" ht="12.75">
      <c r="A56" s="4" t="s">
        <v>169</v>
      </c>
      <c r="B56" s="11">
        <v>21</v>
      </c>
      <c r="C56" s="12">
        <v>9</v>
      </c>
      <c r="D56" s="11">
        <v>24</v>
      </c>
      <c r="E56" s="12">
        <v>6</v>
      </c>
      <c r="F56" s="11">
        <f t="shared" si="8"/>
        <v>45</v>
      </c>
      <c r="G56" s="13">
        <f t="shared" si="9"/>
        <v>15</v>
      </c>
      <c r="H56" s="13">
        <f t="shared" si="10"/>
        <v>60</v>
      </c>
      <c r="I56" s="11">
        <v>15</v>
      </c>
      <c r="J56" s="12">
        <v>2</v>
      </c>
      <c r="K56" s="11">
        <v>8</v>
      </c>
      <c r="L56" s="12">
        <v>2</v>
      </c>
      <c r="M56" s="11">
        <v>0</v>
      </c>
      <c r="N56" s="12">
        <v>0</v>
      </c>
      <c r="O56" s="11">
        <f t="shared" si="11"/>
        <v>23</v>
      </c>
      <c r="P56" s="13">
        <f t="shared" si="12"/>
        <v>4</v>
      </c>
      <c r="Q56" s="13">
        <f t="shared" si="13"/>
        <v>27</v>
      </c>
      <c r="R56" s="11">
        <f t="shared" si="14"/>
        <v>68</v>
      </c>
      <c r="S56" s="12">
        <f t="shared" si="7"/>
        <v>19</v>
      </c>
      <c r="T56" s="13">
        <f t="shared" si="7"/>
        <v>87</v>
      </c>
    </row>
    <row r="57" spans="1:20" ht="12.75">
      <c r="A57" s="4" t="s">
        <v>16</v>
      </c>
      <c r="B57" s="11">
        <v>4</v>
      </c>
      <c r="C57" s="12">
        <v>7</v>
      </c>
      <c r="D57" s="11">
        <v>8</v>
      </c>
      <c r="E57" s="12">
        <v>8</v>
      </c>
      <c r="F57" s="11">
        <f t="shared" si="8"/>
        <v>12</v>
      </c>
      <c r="G57" s="13">
        <f t="shared" si="9"/>
        <v>15</v>
      </c>
      <c r="H57" s="13">
        <f t="shared" si="10"/>
        <v>27</v>
      </c>
      <c r="I57" s="11">
        <v>7</v>
      </c>
      <c r="J57" s="12">
        <v>18</v>
      </c>
      <c r="K57" s="11">
        <v>1</v>
      </c>
      <c r="L57" s="12">
        <v>17</v>
      </c>
      <c r="M57" s="11">
        <v>0</v>
      </c>
      <c r="N57" s="12">
        <v>0</v>
      </c>
      <c r="O57" s="11">
        <f t="shared" si="11"/>
        <v>8</v>
      </c>
      <c r="P57" s="13">
        <f t="shared" si="12"/>
        <v>35</v>
      </c>
      <c r="Q57" s="13">
        <f t="shared" si="13"/>
        <v>43</v>
      </c>
      <c r="R57" s="11">
        <f t="shared" si="14"/>
        <v>20</v>
      </c>
      <c r="S57" s="12">
        <f t="shared" si="7"/>
        <v>50</v>
      </c>
      <c r="T57" s="13">
        <f t="shared" si="7"/>
        <v>70</v>
      </c>
    </row>
    <row r="58" spans="1:20" ht="12.75">
      <c r="A58" s="4" t="s">
        <v>170</v>
      </c>
      <c r="B58" s="11">
        <v>9</v>
      </c>
      <c r="C58" s="12">
        <v>1</v>
      </c>
      <c r="D58" s="11">
        <v>7</v>
      </c>
      <c r="E58" s="12">
        <v>3</v>
      </c>
      <c r="F58" s="11">
        <f t="shared" si="8"/>
        <v>16</v>
      </c>
      <c r="G58" s="13">
        <f t="shared" si="9"/>
        <v>4</v>
      </c>
      <c r="H58" s="13">
        <f t="shared" si="10"/>
        <v>20</v>
      </c>
      <c r="I58" s="11">
        <v>5</v>
      </c>
      <c r="J58" s="12">
        <v>1</v>
      </c>
      <c r="K58" s="11">
        <v>3</v>
      </c>
      <c r="L58" s="12">
        <v>2</v>
      </c>
      <c r="M58" s="11">
        <v>0</v>
      </c>
      <c r="N58" s="12">
        <v>0</v>
      </c>
      <c r="O58" s="11">
        <f t="shared" si="11"/>
        <v>8</v>
      </c>
      <c r="P58" s="13">
        <f t="shared" si="12"/>
        <v>3</v>
      </c>
      <c r="Q58" s="13">
        <f t="shared" si="13"/>
        <v>11</v>
      </c>
      <c r="R58" s="11">
        <f t="shared" si="14"/>
        <v>24</v>
      </c>
      <c r="S58" s="12">
        <f t="shared" si="7"/>
        <v>7</v>
      </c>
      <c r="T58" s="13">
        <f t="shared" si="7"/>
        <v>31</v>
      </c>
    </row>
    <row r="59" spans="1:20" ht="12.75">
      <c r="A59" s="4" t="s">
        <v>328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2</v>
      </c>
      <c r="N59" s="12">
        <v>0</v>
      </c>
      <c r="O59" s="11">
        <f t="shared" si="11"/>
        <v>2</v>
      </c>
      <c r="P59" s="13">
        <f t="shared" si="12"/>
        <v>0</v>
      </c>
      <c r="Q59" s="13">
        <f t="shared" si="13"/>
        <v>2</v>
      </c>
      <c r="R59" s="11">
        <f t="shared" si="14"/>
        <v>2</v>
      </c>
      <c r="S59" s="12">
        <f t="shared" si="7"/>
        <v>0</v>
      </c>
      <c r="T59" s="13">
        <f t="shared" si="7"/>
        <v>2</v>
      </c>
    </row>
    <row r="60" spans="1:20" ht="12.75">
      <c r="A60" s="4" t="s">
        <v>329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6</v>
      </c>
      <c r="J60" s="12">
        <v>0</v>
      </c>
      <c r="K60" s="11">
        <v>8</v>
      </c>
      <c r="L60" s="12">
        <v>0</v>
      </c>
      <c r="M60" s="11">
        <v>0</v>
      </c>
      <c r="N60" s="12">
        <v>0</v>
      </c>
      <c r="O60" s="11">
        <f t="shared" si="11"/>
        <v>14</v>
      </c>
      <c r="P60" s="13">
        <f t="shared" si="12"/>
        <v>0</v>
      </c>
      <c r="Q60" s="13">
        <f t="shared" si="13"/>
        <v>14</v>
      </c>
      <c r="R60" s="11">
        <f t="shared" si="14"/>
        <v>14</v>
      </c>
      <c r="S60" s="12">
        <f t="shared" si="7"/>
        <v>0</v>
      </c>
      <c r="T60" s="13">
        <f t="shared" si="7"/>
        <v>14</v>
      </c>
    </row>
    <row r="61" spans="1:20" s="21" customFormat="1" ht="12.75">
      <c r="A61" s="16" t="s">
        <v>27</v>
      </c>
      <c r="B61" s="17">
        <f aca="true" t="shared" si="15" ref="B61:T61">SUM(B10:B60)</f>
        <v>644</v>
      </c>
      <c r="C61" s="18">
        <f t="shared" si="15"/>
        <v>198</v>
      </c>
      <c r="D61" s="17">
        <f t="shared" si="15"/>
        <v>656</v>
      </c>
      <c r="E61" s="18">
        <f t="shared" si="15"/>
        <v>244</v>
      </c>
      <c r="F61" s="17">
        <f t="shared" si="15"/>
        <v>1300</v>
      </c>
      <c r="G61" s="18">
        <f t="shared" si="15"/>
        <v>442</v>
      </c>
      <c r="H61" s="18">
        <f t="shared" si="15"/>
        <v>1742</v>
      </c>
      <c r="I61" s="17">
        <f t="shared" si="15"/>
        <v>747</v>
      </c>
      <c r="J61" s="18">
        <f t="shared" si="15"/>
        <v>299</v>
      </c>
      <c r="K61" s="17">
        <f t="shared" si="15"/>
        <v>600</v>
      </c>
      <c r="L61" s="18">
        <f t="shared" si="15"/>
        <v>266</v>
      </c>
      <c r="M61" s="17">
        <f t="shared" si="15"/>
        <v>68</v>
      </c>
      <c r="N61" s="18">
        <f t="shared" si="15"/>
        <v>16</v>
      </c>
      <c r="O61" s="17">
        <f t="shared" si="15"/>
        <v>1415</v>
      </c>
      <c r="P61" s="18">
        <f t="shared" si="15"/>
        <v>581</v>
      </c>
      <c r="Q61" s="18">
        <f t="shared" si="15"/>
        <v>1996</v>
      </c>
      <c r="R61" s="17">
        <f t="shared" si="15"/>
        <v>2715</v>
      </c>
      <c r="S61" s="18">
        <f t="shared" si="15"/>
        <v>1023</v>
      </c>
      <c r="T61" s="18">
        <f t="shared" si="15"/>
        <v>3738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8" r:id="rId1"/>
  <headerFooter alignWithMargins="0"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7109375" style="4" bestFit="1" customWidth="1"/>
    <col min="2" max="6" width="7.28125" style="0" customWidth="1"/>
    <col min="7" max="7" width="7.28125" style="4" customWidth="1"/>
    <col min="8" max="19" width="7.28125" style="0" customWidth="1"/>
    <col min="20" max="20" width="7.28125" style="4" customWidth="1"/>
    <col min="21" max="21" width="7.28125" style="0" customWidth="1"/>
    <col min="22" max="26" width="8.421875" style="0" customWidth="1"/>
    <col min="27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2.75">
      <c r="A4" s="3"/>
    </row>
    <row r="5" spans="1:20" ht="12.75">
      <c r="A5" s="285" t="s">
        <v>70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ht="13.5" thickBot="1"/>
    <row r="7" spans="1:20" ht="12.75">
      <c r="A7" s="5"/>
      <c r="B7" s="290" t="s">
        <v>71</v>
      </c>
      <c r="C7" s="291"/>
      <c r="D7" s="291"/>
      <c r="E7" s="291"/>
      <c r="F7" s="291"/>
      <c r="G7" s="291"/>
      <c r="H7" s="292"/>
      <c r="I7" s="293" t="s">
        <v>72</v>
      </c>
      <c r="J7" s="294"/>
      <c r="K7" s="294"/>
      <c r="L7" s="294"/>
      <c r="M7" s="294"/>
      <c r="N7" s="294"/>
      <c r="O7" s="294"/>
      <c r="P7" s="294"/>
      <c r="Q7" s="295"/>
      <c r="R7" s="293" t="s">
        <v>30</v>
      </c>
      <c r="S7" s="294"/>
      <c r="T7" s="294"/>
    </row>
    <row r="8" spans="2:20" ht="12.75">
      <c r="B8" s="287" t="s">
        <v>5</v>
      </c>
      <c r="C8" s="289"/>
      <c r="D8" s="287" t="s">
        <v>26</v>
      </c>
      <c r="E8" s="288"/>
      <c r="F8" s="287" t="s">
        <v>27</v>
      </c>
      <c r="G8" s="288"/>
      <c r="H8" s="289"/>
      <c r="I8" s="287" t="s">
        <v>5</v>
      </c>
      <c r="J8" s="289"/>
      <c r="K8" s="287" t="s">
        <v>26</v>
      </c>
      <c r="L8" s="288"/>
      <c r="M8" s="287" t="s">
        <v>29</v>
      </c>
      <c r="N8" s="289"/>
      <c r="O8" s="287" t="s">
        <v>27</v>
      </c>
      <c r="P8" s="288"/>
      <c r="Q8" s="289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51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75</v>
      </c>
      <c r="J10" s="10">
        <v>1</v>
      </c>
      <c r="K10" s="9">
        <v>69</v>
      </c>
      <c r="L10" s="10">
        <v>0</v>
      </c>
      <c r="M10" s="9">
        <v>0</v>
      </c>
      <c r="N10" s="10">
        <v>0</v>
      </c>
      <c r="O10" s="9">
        <f aca="true" t="shared" si="3" ref="O10:O41">SUM(M10,K10,I10)</f>
        <v>144</v>
      </c>
      <c r="P10" s="10">
        <f aca="true" t="shared" si="4" ref="P10:P41">SUM(N10,L10,J10)</f>
        <v>1</v>
      </c>
      <c r="Q10" s="10">
        <f aca="true" t="shared" si="5" ref="Q10:Q41">SUM(O10:P10)</f>
        <v>145</v>
      </c>
      <c r="R10" s="9">
        <f aca="true" t="shared" si="6" ref="R10:R41">SUM(O10,F10)</f>
        <v>144</v>
      </c>
      <c r="S10" s="10">
        <f aca="true" t="shared" si="7" ref="S10:T73">SUM(P10,G10)</f>
        <v>1</v>
      </c>
      <c r="T10" s="10">
        <f t="shared" si="7"/>
        <v>145</v>
      </c>
    </row>
    <row r="11" spans="1:20" ht="12.75">
      <c r="A11" s="4" t="s">
        <v>331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33</v>
      </c>
      <c r="N11" s="12">
        <v>1</v>
      </c>
      <c r="O11" s="11">
        <f t="shared" si="3"/>
        <v>33</v>
      </c>
      <c r="P11" s="13">
        <f t="shared" si="4"/>
        <v>1</v>
      </c>
      <c r="Q11" s="13">
        <f t="shared" si="5"/>
        <v>34</v>
      </c>
      <c r="R11" s="11">
        <f t="shared" si="6"/>
        <v>33</v>
      </c>
      <c r="S11" s="12">
        <f t="shared" si="7"/>
        <v>1</v>
      </c>
      <c r="T11" s="13">
        <f t="shared" si="7"/>
        <v>34</v>
      </c>
    </row>
    <row r="12" spans="1:20" ht="12.75">
      <c r="A12" s="4" t="s">
        <v>333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6</v>
      </c>
      <c r="N12" s="12">
        <v>12</v>
      </c>
      <c r="O12" s="11">
        <f t="shared" si="3"/>
        <v>6</v>
      </c>
      <c r="P12" s="13">
        <f t="shared" si="4"/>
        <v>12</v>
      </c>
      <c r="Q12" s="13">
        <f t="shared" si="5"/>
        <v>18</v>
      </c>
      <c r="R12" s="11">
        <f t="shared" si="6"/>
        <v>6</v>
      </c>
      <c r="S12" s="12">
        <f t="shared" si="7"/>
        <v>12</v>
      </c>
      <c r="T12" s="13">
        <f t="shared" si="7"/>
        <v>18</v>
      </c>
    </row>
    <row r="13" spans="1:20" ht="12.75">
      <c r="A13" s="4" t="s">
        <v>334</v>
      </c>
      <c r="B13" s="11">
        <v>267</v>
      </c>
      <c r="C13" s="12">
        <v>2</v>
      </c>
      <c r="D13" s="11">
        <v>223</v>
      </c>
      <c r="E13" s="12">
        <v>0</v>
      </c>
      <c r="F13" s="11">
        <f t="shared" si="0"/>
        <v>490</v>
      </c>
      <c r="G13" s="13">
        <f t="shared" si="1"/>
        <v>2</v>
      </c>
      <c r="H13" s="13">
        <f t="shared" si="2"/>
        <v>492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490</v>
      </c>
      <c r="S13" s="12">
        <f t="shared" si="7"/>
        <v>2</v>
      </c>
      <c r="T13" s="13">
        <f t="shared" si="7"/>
        <v>492</v>
      </c>
    </row>
    <row r="14" spans="1:20" ht="12.75">
      <c r="A14" s="4" t="s">
        <v>338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3</v>
      </c>
      <c r="N14" s="12">
        <v>0</v>
      </c>
      <c r="O14" s="11">
        <f t="shared" si="3"/>
        <v>3</v>
      </c>
      <c r="P14" s="13">
        <f t="shared" si="4"/>
        <v>0</v>
      </c>
      <c r="Q14" s="13">
        <f t="shared" si="5"/>
        <v>3</v>
      </c>
      <c r="R14" s="11">
        <f t="shared" si="6"/>
        <v>3</v>
      </c>
      <c r="S14" s="12">
        <f t="shared" si="7"/>
        <v>0</v>
      </c>
      <c r="T14" s="13">
        <f t="shared" si="7"/>
        <v>3</v>
      </c>
    </row>
    <row r="15" spans="1:20" ht="12.75">
      <c r="A15" s="4" t="s">
        <v>339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36</v>
      </c>
      <c r="N15" s="12">
        <v>1</v>
      </c>
      <c r="O15" s="11">
        <f t="shared" si="3"/>
        <v>36</v>
      </c>
      <c r="P15" s="13">
        <f t="shared" si="4"/>
        <v>1</v>
      </c>
      <c r="Q15" s="13">
        <f t="shared" si="5"/>
        <v>37</v>
      </c>
      <c r="R15" s="11">
        <f t="shared" si="6"/>
        <v>36</v>
      </c>
      <c r="S15" s="12">
        <f t="shared" si="7"/>
        <v>1</v>
      </c>
      <c r="T15" s="13">
        <f t="shared" si="7"/>
        <v>37</v>
      </c>
    </row>
    <row r="16" spans="1:20" ht="12.75">
      <c r="A16" s="4" t="s">
        <v>341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5</v>
      </c>
      <c r="N16" s="12">
        <v>1</v>
      </c>
      <c r="O16" s="11">
        <f t="shared" si="3"/>
        <v>5</v>
      </c>
      <c r="P16" s="13">
        <f t="shared" si="4"/>
        <v>1</v>
      </c>
      <c r="Q16" s="13">
        <f t="shared" si="5"/>
        <v>6</v>
      </c>
      <c r="R16" s="11">
        <f t="shared" si="6"/>
        <v>5</v>
      </c>
      <c r="S16" s="12">
        <f t="shared" si="7"/>
        <v>1</v>
      </c>
      <c r="T16" s="13">
        <f t="shared" si="7"/>
        <v>6</v>
      </c>
    </row>
    <row r="17" spans="1:20" ht="12.75">
      <c r="A17" s="4" t="s">
        <v>11</v>
      </c>
      <c r="B17" s="11">
        <v>3</v>
      </c>
      <c r="C17" s="12">
        <v>0</v>
      </c>
      <c r="D17" s="11">
        <v>15</v>
      </c>
      <c r="E17" s="12">
        <v>0</v>
      </c>
      <c r="F17" s="11">
        <f t="shared" si="0"/>
        <v>18</v>
      </c>
      <c r="G17" s="13">
        <f t="shared" si="1"/>
        <v>0</v>
      </c>
      <c r="H17" s="13">
        <f t="shared" si="2"/>
        <v>18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3">
        <f t="shared" si="4"/>
        <v>0</v>
      </c>
      <c r="Q17" s="13">
        <f t="shared" si="5"/>
        <v>0</v>
      </c>
      <c r="R17" s="11">
        <f t="shared" si="6"/>
        <v>18</v>
      </c>
      <c r="S17" s="12">
        <f t="shared" si="7"/>
        <v>0</v>
      </c>
      <c r="T17" s="13">
        <f t="shared" si="7"/>
        <v>18</v>
      </c>
    </row>
    <row r="18" spans="1:20" ht="12.75">
      <c r="A18" s="4" t="s">
        <v>345</v>
      </c>
      <c r="B18" s="11">
        <v>24</v>
      </c>
      <c r="C18" s="12">
        <v>12</v>
      </c>
      <c r="D18" s="11">
        <v>29</v>
      </c>
      <c r="E18" s="12">
        <v>8</v>
      </c>
      <c r="F18" s="11">
        <f t="shared" si="0"/>
        <v>53</v>
      </c>
      <c r="G18" s="13">
        <f t="shared" si="1"/>
        <v>20</v>
      </c>
      <c r="H18" s="13">
        <f t="shared" si="2"/>
        <v>73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f t="shared" si="3"/>
        <v>0</v>
      </c>
      <c r="P18" s="13">
        <f t="shared" si="4"/>
        <v>0</v>
      </c>
      <c r="Q18" s="13">
        <f t="shared" si="5"/>
        <v>0</v>
      </c>
      <c r="R18" s="11">
        <f t="shared" si="6"/>
        <v>53</v>
      </c>
      <c r="S18" s="12">
        <f t="shared" si="7"/>
        <v>20</v>
      </c>
      <c r="T18" s="13">
        <f t="shared" si="7"/>
        <v>73</v>
      </c>
    </row>
    <row r="19" spans="1:20" ht="12.75">
      <c r="A19" s="4" t="s">
        <v>346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19</v>
      </c>
      <c r="J19" s="12">
        <v>15</v>
      </c>
      <c r="K19" s="11">
        <v>22</v>
      </c>
      <c r="L19" s="12">
        <v>7</v>
      </c>
      <c r="M19" s="11">
        <v>0</v>
      </c>
      <c r="N19" s="12">
        <v>0</v>
      </c>
      <c r="O19" s="11">
        <f t="shared" si="3"/>
        <v>41</v>
      </c>
      <c r="P19" s="13">
        <f t="shared" si="4"/>
        <v>22</v>
      </c>
      <c r="Q19" s="13">
        <f t="shared" si="5"/>
        <v>63</v>
      </c>
      <c r="R19" s="11">
        <f t="shared" si="6"/>
        <v>41</v>
      </c>
      <c r="S19" s="12">
        <f t="shared" si="7"/>
        <v>22</v>
      </c>
      <c r="T19" s="13">
        <f t="shared" si="7"/>
        <v>63</v>
      </c>
    </row>
    <row r="20" spans="1:20" ht="12.75">
      <c r="A20" s="34" t="s">
        <v>347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18</v>
      </c>
      <c r="J20" s="12">
        <v>0</v>
      </c>
      <c r="K20" s="11">
        <v>20</v>
      </c>
      <c r="L20" s="12">
        <v>0</v>
      </c>
      <c r="M20" s="11">
        <v>0</v>
      </c>
      <c r="N20" s="12">
        <v>0</v>
      </c>
      <c r="O20" s="11">
        <f t="shared" si="3"/>
        <v>38</v>
      </c>
      <c r="P20" s="13">
        <f t="shared" si="4"/>
        <v>0</v>
      </c>
      <c r="Q20" s="13">
        <f t="shared" si="5"/>
        <v>38</v>
      </c>
      <c r="R20" s="11">
        <f t="shared" si="6"/>
        <v>38</v>
      </c>
      <c r="S20" s="12">
        <f t="shared" si="7"/>
        <v>0</v>
      </c>
      <c r="T20" s="13">
        <f t="shared" si="7"/>
        <v>38</v>
      </c>
    </row>
    <row r="21" spans="1:20" ht="12.75">
      <c r="A21" s="4" t="s">
        <v>348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8</v>
      </c>
      <c r="N21" s="12">
        <v>0</v>
      </c>
      <c r="O21" s="11">
        <f t="shared" si="3"/>
        <v>8</v>
      </c>
      <c r="P21" s="13">
        <f t="shared" si="4"/>
        <v>0</v>
      </c>
      <c r="Q21" s="13">
        <f t="shared" si="5"/>
        <v>8</v>
      </c>
      <c r="R21" s="11">
        <f t="shared" si="6"/>
        <v>8</v>
      </c>
      <c r="S21" s="12">
        <f t="shared" si="7"/>
        <v>0</v>
      </c>
      <c r="T21" s="13">
        <f t="shared" si="7"/>
        <v>8</v>
      </c>
    </row>
    <row r="22" spans="1:20" ht="12.75">
      <c r="A22" s="34" t="s">
        <v>542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65</v>
      </c>
      <c r="J22" s="12">
        <v>0</v>
      </c>
      <c r="K22" s="11">
        <v>70</v>
      </c>
      <c r="L22" s="12">
        <v>0</v>
      </c>
      <c r="M22" s="11">
        <v>0</v>
      </c>
      <c r="N22" s="12">
        <v>0</v>
      </c>
      <c r="O22" s="11">
        <f t="shared" si="3"/>
        <v>135</v>
      </c>
      <c r="P22" s="13">
        <f t="shared" si="4"/>
        <v>0</v>
      </c>
      <c r="Q22" s="13">
        <f t="shared" si="5"/>
        <v>135</v>
      </c>
      <c r="R22" s="11">
        <f t="shared" si="6"/>
        <v>135</v>
      </c>
      <c r="S22" s="12">
        <f t="shared" si="7"/>
        <v>0</v>
      </c>
      <c r="T22" s="13">
        <f t="shared" si="7"/>
        <v>135</v>
      </c>
    </row>
    <row r="23" spans="1:20" ht="12.75">
      <c r="A23" s="4" t="s">
        <v>350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29</v>
      </c>
      <c r="N23" s="12">
        <v>0</v>
      </c>
      <c r="O23" s="11">
        <f t="shared" si="3"/>
        <v>29</v>
      </c>
      <c r="P23" s="13">
        <f t="shared" si="4"/>
        <v>0</v>
      </c>
      <c r="Q23" s="13">
        <f t="shared" si="5"/>
        <v>29</v>
      </c>
      <c r="R23" s="11">
        <f t="shared" si="6"/>
        <v>29</v>
      </c>
      <c r="S23" s="12">
        <f t="shared" si="7"/>
        <v>0</v>
      </c>
      <c r="T23" s="13">
        <f t="shared" si="7"/>
        <v>29</v>
      </c>
    </row>
    <row r="24" spans="1:20" ht="12.75">
      <c r="A24" s="4" t="s">
        <v>351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8</v>
      </c>
      <c r="N24" s="12">
        <v>0</v>
      </c>
      <c r="O24" s="11">
        <f t="shared" si="3"/>
        <v>8</v>
      </c>
      <c r="P24" s="13">
        <f t="shared" si="4"/>
        <v>0</v>
      </c>
      <c r="Q24" s="13">
        <f t="shared" si="5"/>
        <v>8</v>
      </c>
      <c r="R24" s="11">
        <f t="shared" si="6"/>
        <v>8</v>
      </c>
      <c r="S24" s="12">
        <f t="shared" si="7"/>
        <v>0</v>
      </c>
      <c r="T24" s="13">
        <f t="shared" si="7"/>
        <v>8</v>
      </c>
    </row>
    <row r="25" spans="1:20" ht="12.75">
      <c r="A25" s="4" t="s">
        <v>352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3</v>
      </c>
      <c r="N25" s="12">
        <v>8</v>
      </c>
      <c r="O25" s="11">
        <f t="shared" si="3"/>
        <v>3</v>
      </c>
      <c r="P25" s="13">
        <f t="shared" si="4"/>
        <v>8</v>
      </c>
      <c r="Q25" s="13">
        <f t="shared" si="5"/>
        <v>11</v>
      </c>
      <c r="R25" s="11">
        <f t="shared" si="6"/>
        <v>3</v>
      </c>
      <c r="S25" s="12">
        <f t="shared" si="7"/>
        <v>8</v>
      </c>
      <c r="T25" s="13">
        <f t="shared" si="7"/>
        <v>11</v>
      </c>
    </row>
    <row r="26" spans="1:20" ht="12.75">
      <c r="A26" s="4" t="s">
        <v>353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6</v>
      </c>
      <c r="N26" s="12">
        <v>2</v>
      </c>
      <c r="O26" s="11">
        <f t="shared" si="3"/>
        <v>6</v>
      </c>
      <c r="P26" s="13">
        <f t="shared" si="4"/>
        <v>2</v>
      </c>
      <c r="Q26" s="13">
        <f t="shared" si="5"/>
        <v>8</v>
      </c>
      <c r="R26" s="11">
        <f t="shared" si="6"/>
        <v>6</v>
      </c>
      <c r="S26" s="12">
        <f t="shared" si="7"/>
        <v>2</v>
      </c>
      <c r="T26" s="13">
        <f t="shared" si="7"/>
        <v>8</v>
      </c>
    </row>
    <row r="27" spans="1:20" ht="12.75">
      <c r="A27" s="4" t="s">
        <v>354</v>
      </c>
      <c r="B27" s="11">
        <v>7</v>
      </c>
      <c r="C27" s="12">
        <v>2</v>
      </c>
      <c r="D27" s="11">
        <v>5</v>
      </c>
      <c r="E27" s="12">
        <v>1</v>
      </c>
      <c r="F27" s="11">
        <f t="shared" si="0"/>
        <v>12</v>
      </c>
      <c r="G27" s="13">
        <f t="shared" si="1"/>
        <v>3</v>
      </c>
      <c r="H27" s="13">
        <f t="shared" si="2"/>
        <v>15</v>
      </c>
      <c r="I27" s="11">
        <v>4</v>
      </c>
      <c r="J27" s="12">
        <v>0</v>
      </c>
      <c r="K27" s="11">
        <v>2</v>
      </c>
      <c r="L27" s="12">
        <v>3</v>
      </c>
      <c r="M27" s="11">
        <v>0</v>
      </c>
      <c r="N27" s="12">
        <v>0</v>
      </c>
      <c r="O27" s="11">
        <f t="shared" si="3"/>
        <v>6</v>
      </c>
      <c r="P27" s="13">
        <f t="shared" si="4"/>
        <v>3</v>
      </c>
      <c r="Q27" s="13">
        <f t="shared" si="5"/>
        <v>9</v>
      </c>
      <c r="R27" s="11">
        <f t="shared" si="6"/>
        <v>18</v>
      </c>
      <c r="S27" s="12">
        <f t="shared" si="7"/>
        <v>6</v>
      </c>
      <c r="T27" s="13">
        <f t="shared" si="7"/>
        <v>24</v>
      </c>
    </row>
    <row r="28" spans="1:20" ht="12.75">
      <c r="A28" s="4" t="s">
        <v>357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6</v>
      </c>
      <c r="N28" s="12">
        <v>0</v>
      </c>
      <c r="O28" s="11">
        <f t="shared" si="3"/>
        <v>6</v>
      </c>
      <c r="P28" s="13">
        <f t="shared" si="4"/>
        <v>0</v>
      </c>
      <c r="Q28" s="13">
        <f t="shared" si="5"/>
        <v>6</v>
      </c>
      <c r="R28" s="11">
        <f t="shared" si="6"/>
        <v>6</v>
      </c>
      <c r="S28" s="12">
        <f t="shared" si="7"/>
        <v>0</v>
      </c>
      <c r="T28" s="13">
        <f t="shared" si="7"/>
        <v>6</v>
      </c>
    </row>
    <row r="29" spans="1:20" ht="12.75">
      <c r="A29" s="4" t="s">
        <v>358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4</v>
      </c>
      <c r="J29" s="12">
        <v>1</v>
      </c>
      <c r="K29" s="11">
        <v>5</v>
      </c>
      <c r="L29" s="12">
        <v>1</v>
      </c>
      <c r="M29" s="11">
        <v>0</v>
      </c>
      <c r="N29" s="12">
        <v>0</v>
      </c>
      <c r="O29" s="11">
        <f t="shared" si="3"/>
        <v>9</v>
      </c>
      <c r="P29" s="13">
        <f t="shared" si="4"/>
        <v>2</v>
      </c>
      <c r="Q29" s="13">
        <f t="shared" si="5"/>
        <v>11</v>
      </c>
      <c r="R29" s="11">
        <f t="shared" si="6"/>
        <v>9</v>
      </c>
      <c r="S29" s="12">
        <f t="shared" si="7"/>
        <v>2</v>
      </c>
      <c r="T29" s="13">
        <f t="shared" si="7"/>
        <v>11</v>
      </c>
    </row>
    <row r="30" spans="1:20" ht="12.75">
      <c r="A30" s="4" t="s">
        <v>359</v>
      </c>
      <c r="B30" s="11">
        <v>7</v>
      </c>
      <c r="C30" s="12">
        <v>0</v>
      </c>
      <c r="D30" s="11">
        <v>14</v>
      </c>
      <c r="E30" s="12">
        <v>1</v>
      </c>
      <c r="F30" s="11">
        <f t="shared" si="0"/>
        <v>21</v>
      </c>
      <c r="G30" s="13">
        <f t="shared" si="1"/>
        <v>1</v>
      </c>
      <c r="H30" s="13">
        <f t="shared" si="2"/>
        <v>22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f t="shared" si="3"/>
        <v>0</v>
      </c>
      <c r="P30" s="13">
        <f t="shared" si="4"/>
        <v>0</v>
      </c>
      <c r="Q30" s="13">
        <f t="shared" si="5"/>
        <v>0</v>
      </c>
      <c r="R30" s="11">
        <f t="shared" si="6"/>
        <v>21</v>
      </c>
      <c r="S30" s="12">
        <f t="shared" si="7"/>
        <v>1</v>
      </c>
      <c r="T30" s="13">
        <f t="shared" si="7"/>
        <v>22</v>
      </c>
    </row>
    <row r="31" spans="1:20" ht="12.75">
      <c r="A31" s="4" t="s">
        <v>360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15</v>
      </c>
      <c r="J31" s="12">
        <v>0</v>
      </c>
      <c r="K31" s="11">
        <v>17</v>
      </c>
      <c r="L31" s="12">
        <v>4</v>
      </c>
      <c r="M31" s="11">
        <v>0</v>
      </c>
      <c r="N31" s="12">
        <v>0</v>
      </c>
      <c r="O31" s="11">
        <f t="shared" si="3"/>
        <v>32</v>
      </c>
      <c r="P31" s="13">
        <f t="shared" si="4"/>
        <v>4</v>
      </c>
      <c r="Q31" s="13">
        <f t="shared" si="5"/>
        <v>36</v>
      </c>
      <c r="R31" s="11">
        <f t="shared" si="6"/>
        <v>32</v>
      </c>
      <c r="S31" s="12">
        <f t="shared" si="7"/>
        <v>4</v>
      </c>
      <c r="T31" s="13">
        <f t="shared" si="7"/>
        <v>36</v>
      </c>
    </row>
    <row r="32" spans="1:20" ht="12.75">
      <c r="A32" s="205" t="s">
        <v>362</v>
      </c>
      <c r="B32" s="11">
        <v>88</v>
      </c>
      <c r="C32" s="12">
        <v>1</v>
      </c>
      <c r="D32" s="11">
        <v>87</v>
      </c>
      <c r="E32" s="12">
        <v>0</v>
      </c>
      <c r="F32" s="11">
        <f t="shared" si="0"/>
        <v>175</v>
      </c>
      <c r="G32" s="13">
        <f t="shared" si="1"/>
        <v>1</v>
      </c>
      <c r="H32" s="13">
        <f t="shared" si="2"/>
        <v>176</v>
      </c>
      <c r="I32" s="11">
        <v>91</v>
      </c>
      <c r="J32" s="12">
        <v>1</v>
      </c>
      <c r="K32" s="11">
        <v>92</v>
      </c>
      <c r="L32" s="12">
        <v>0</v>
      </c>
      <c r="M32" s="11">
        <v>0</v>
      </c>
      <c r="N32" s="12">
        <v>0</v>
      </c>
      <c r="O32" s="11">
        <f t="shared" si="3"/>
        <v>183</v>
      </c>
      <c r="P32" s="13">
        <f t="shared" si="4"/>
        <v>1</v>
      </c>
      <c r="Q32" s="13">
        <f t="shared" si="5"/>
        <v>184</v>
      </c>
      <c r="R32" s="11">
        <f t="shared" si="6"/>
        <v>358</v>
      </c>
      <c r="S32" s="12">
        <f t="shared" si="7"/>
        <v>2</v>
      </c>
      <c r="T32" s="13">
        <f t="shared" si="7"/>
        <v>360</v>
      </c>
    </row>
    <row r="33" spans="1:20" ht="12.75">
      <c r="A33" s="4" t="s">
        <v>363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8</v>
      </c>
      <c r="J33" s="12">
        <v>13</v>
      </c>
      <c r="K33" s="11">
        <v>3</v>
      </c>
      <c r="L33" s="12">
        <v>14</v>
      </c>
      <c r="M33" s="11">
        <v>0</v>
      </c>
      <c r="N33" s="12">
        <v>0</v>
      </c>
      <c r="O33" s="11">
        <f t="shared" si="3"/>
        <v>11</v>
      </c>
      <c r="P33" s="13">
        <f t="shared" si="4"/>
        <v>27</v>
      </c>
      <c r="Q33" s="13">
        <f t="shared" si="5"/>
        <v>38</v>
      </c>
      <c r="R33" s="11">
        <f t="shared" si="6"/>
        <v>11</v>
      </c>
      <c r="S33" s="12">
        <f t="shared" si="7"/>
        <v>27</v>
      </c>
      <c r="T33" s="13">
        <f t="shared" si="7"/>
        <v>38</v>
      </c>
    </row>
    <row r="34" spans="1:20" ht="12.75">
      <c r="A34" s="4" t="s">
        <v>364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29</v>
      </c>
      <c r="N34" s="12">
        <v>0</v>
      </c>
      <c r="O34" s="11">
        <f t="shared" si="3"/>
        <v>29</v>
      </c>
      <c r="P34" s="13">
        <f t="shared" si="4"/>
        <v>0</v>
      </c>
      <c r="Q34" s="13">
        <f t="shared" si="5"/>
        <v>29</v>
      </c>
      <c r="R34" s="11">
        <f t="shared" si="6"/>
        <v>29</v>
      </c>
      <c r="S34" s="12">
        <f t="shared" si="7"/>
        <v>0</v>
      </c>
      <c r="T34" s="13">
        <f t="shared" si="7"/>
        <v>29</v>
      </c>
    </row>
    <row r="35" spans="1:20" ht="26.25">
      <c r="A35" s="205" t="s">
        <v>538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3</v>
      </c>
      <c r="N35" s="12">
        <v>1</v>
      </c>
      <c r="O35" s="11">
        <f t="shared" si="3"/>
        <v>3</v>
      </c>
      <c r="P35" s="13">
        <f t="shared" si="4"/>
        <v>1</v>
      </c>
      <c r="Q35" s="13">
        <f t="shared" si="5"/>
        <v>4</v>
      </c>
      <c r="R35" s="11">
        <f t="shared" si="6"/>
        <v>3</v>
      </c>
      <c r="S35" s="12">
        <f t="shared" si="7"/>
        <v>1</v>
      </c>
      <c r="T35" s="13">
        <f t="shared" si="7"/>
        <v>4</v>
      </c>
    </row>
    <row r="36" spans="1:20" ht="12.75">
      <c r="A36" s="4" t="s">
        <v>365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5</v>
      </c>
      <c r="N36" s="12">
        <v>3</v>
      </c>
      <c r="O36" s="11">
        <f t="shared" si="3"/>
        <v>5</v>
      </c>
      <c r="P36" s="13">
        <f t="shared" si="4"/>
        <v>3</v>
      </c>
      <c r="Q36" s="13">
        <f t="shared" si="5"/>
        <v>8</v>
      </c>
      <c r="R36" s="11">
        <f t="shared" si="6"/>
        <v>5</v>
      </c>
      <c r="S36" s="12">
        <f t="shared" si="7"/>
        <v>3</v>
      </c>
      <c r="T36" s="13">
        <f t="shared" si="7"/>
        <v>8</v>
      </c>
    </row>
    <row r="37" spans="1:20" ht="12.75">
      <c r="A37" s="4" t="s">
        <v>493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5</v>
      </c>
      <c r="N37" s="12">
        <v>11</v>
      </c>
      <c r="O37" s="11">
        <f t="shared" si="3"/>
        <v>5</v>
      </c>
      <c r="P37" s="13">
        <f t="shared" si="4"/>
        <v>11</v>
      </c>
      <c r="Q37" s="13">
        <f t="shared" si="5"/>
        <v>16</v>
      </c>
      <c r="R37" s="11">
        <f t="shared" si="6"/>
        <v>5</v>
      </c>
      <c r="S37" s="12">
        <f t="shared" si="7"/>
        <v>11</v>
      </c>
      <c r="T37" s="13">
        <f t="shared" si="7"/>
        <v>16</v>
      </c>
    </row>
    <row r="38" spans="1:20" ht="12.75">
      <c r="A38" s="4" t="s">
        <v>367</v>
      </c>
      <c r="B38" s="11">
        <v>4</v>
      </c>
      <c r="C38" s="12">
        <v>1</v>
      </c>
      <c r="D38" s="11">
        <v>3</v>
      </c>
      <c r="E38" s="12">
        <v>2</v>
      </c>
      <c r="F38" s="11">
        <f t="shared" si="0"/>
        <v>7</v>
      </c>
      <c r="G38" s="13">
        <f t="shared" si="1"/>
        <v>3</v>
      </c>
      <c r="H38" s="13">
        <f t="shared" si="2"/>
        <v>10</v>
      </c>
      <c r="I38" s="11">
        <v>2</v>
      </c>
      <c r="J38" s="12">
        <v>3</v>
      </c>
      <c r="K38" s="11">
        <v>4</v>
      </c>
      <c r="L38" s="12">
        <v>2</v>
      </c>
      <c r="M38" s="11">
        <v>0</v>
      </c>
      <c r="N38" s="12">
        <v>0</v>
      </c>
      <c r="O38" s="11">
        <f t="shared" si="3"/>
        <v>6</v>
      </c>
      <c r="P38" s="13">
        <f t="shared" si="4"/>
        <v>5</v>
      </c>
      <c r="Q38" s="13">
        <f t="shared" si="5"/>
        <v>11</v>
      </c>
      <c r="R38" s="11">
        <f t="shared" si="6"/>
        <v>13</v>
      </c>
      <c r="S38" s="12">
        <f t="shared" si="7"/>
        <v>8</v>
      </c>
      <c r="T38" s="13">
        <f t="shared" si="7"/>
        <v>21</v>
      </c>
    </row>
    <row r="39" spans="1:20" ht="12.75">
      <c r="A39" s="4" t="s">
        <v>368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7</v>
      </c>
      <c r="N39" s="12">
        <v>1</v>
      </c>
      <c r="O39" s="11">
        <f t="shared" si="3"/>
        <v>7</v>
      </c>
      <c r="P39" s="13">
        <f t="shared" si="4"/>
        <v>1</v>
      </c>
      <c r="Q39" s="13">
        <f t="shared" si="5"/>
        <v>8</v>
      </c>
      <c r="R39" s="11">
        <f t="shared" si="6"/>
        <v>7</v>
      </c>
      <c r="S39" s="12">
        <f t="shared" si="7"/>
        <v>1</v>
      </c>
      <c r="T39" s="13">
        <f t="shared" si="7"/>
        <v>8</v>
      </c>
    </row>
    <row r="40" spans="1:20" ht="12.75">
      <c r="A40" s="4" t="s">
        <v>371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8</v>
      </c>
      <c r="N40" s="12">
        <v>42</v>
      </c>
      <c r="O40" s="11">
        <f t="shared" si="3"/>
        <v>8</v>
      </c>
      <c r="P40" s="13">
        <f t="shared" si="4"/>
        <v>42</v>
      </c>
      <c r="Q40" s="13">
        <f t="shared" si="5"/>
        <v>50</v>
      </c>
      <c r="R40" s="11">
        <f t="shared" si="6"/>
        <v>8</v>
      </c>
      <c r="S40" s="12">
        <f t="shared" si="7"/>
        <v>42</v>
      </c>
      <c r="T40" s="13">
        <f t="shared" si="7"/>
        <v>50</v>
      </c>
    </row>
    <row r="41" spans="1:20" ht="12.75">
      <c r="A41" s="4" t="s">
        <v>372</v>
      </c>
      <c r="B41" s="11">
        <v>13</v>
      </c>
      <c r="C41" s="12">
        <v>86</v>
      </c>
      <c r="D41" s="11">
        <v>21</v>
      </c>
      <c r="E41" s="12">
        <v>79</v>
      </c>
      <c r="F41" s="11">
        <f t="shared" si="0"/>
        <v>34</v>
      </c>
      <c r="G41" s="13">
        <f t="shared" si="1"/>
        <v>165</v>
      </c>
      <c r="H41" s="13">
        <f t="shared" si="2"/>
        <v>199</v>
      </c>
      <c r="I41" s="11">
        <v>11</v>
      </c>
      <c r="J41" s="12">
        <v>82</v>
      </c>
      <c r="K41" s="11">
        <v>5</v>
      </c>
      <c r="L41" s="12">
        <v>65</v>
      </c>
      <c r="M41" s="11">
        <v>0</v>
      </c>
      <c r="N41" s="12">
        <v>0</v>
      </c>
      <c r="O41" s="11">
        <f t="shared" si="3"/>
        <v>16</v>
      </c>
      <c r="P41" s="13">
        <f t="shared" si="4"/>
        <v>147</v>
      </c>
      <c r="Q41" s="13">
        <f t="shared" si="5"/>
        <v>163</v>
      </c>
      <c r="R41" s="11">
        <f t="shared" si="6"/>
        <v>50</v>
      </c>
      <c r="S41" s="12">
        <f t="shared" si="7"/>
        <v>312</v>
      </c>
      <c r="T41" s="13">
        <f t="shared" si="7"/>
        <v>362</v>
      </c>
    </row>
    <row r="42" spans="1:20" ht="12.75">
      <c r="A42" s="4" t="s">
        <v>12</v>
      </c>
      <c r="B42" s="11">
        <v>69</v>
      </c>
      <c r="C42" s="12">
        <v>1</v>
      </c>
      <c r="D42" s="11">
        <v>78</v>
      </c>
      <c r="E42" s="12">
        <v>0</v>
      </c>
      <c r="F42" s="11">
        <f aca="true" t="shared" si="8" ref="F42:F81">SUM(B42,D42)</f>
        <v>147</v>
      </c>
      <c r="G42" s="13">
        <f aca="true" t="shared" si="9" ref="G42:G81">SUM(C42,E42)</f>
        <v>1</v>
      </c>
      <c r="H42" s="13">
        <f aca="true" t="shared" si="10" ref="H42:H73">SUM(F42:G42)</f>
        <v>148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0</v>
      </c>
      <c r="O42" s="11">
        <f aca="true" t="shared" si="11" ref="O42:O77">SUM(M42,K42,I42)</f>
        <v>0</v>
      </c>
      <c r="P42" s="13">
        <f aca="true" t="shared" si="12" ref="P42:P77">SUM(N42,L42,J42)</f>
        <v>0</v>
      </c>
      <c r="Q42" s="13">
        <f aca="true" t="shared" si="13" ref="Q42:Q73">SUM(O42:P42)</f>
        <v>0</v>
      </c>
      <c r="R42" s="11">
        <f aca="true" t="shared" si="14" ref="R42:R77">SUM(O42,F42)</f>
        <v>147</v>
      </c>
      <c r="S42" s="12">
        <f t="shared" si="7"/>
        <v>1</v>
      </c>
      <c r="T42" s="13">
        <f t="shared" si="7"/>
        <v>148</v>
      </c>
    </row>
    <row r="43" spans="1:20" ht="12.75">
      <c r="A43" s="4" t="s">
        <v>374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70</v>
      </c>
      <c r="J43" s="12">
        <v>3</v>
      </c>
      <c r="K43" s="11">
        <v>76</v>
      </c>
      <c r="L43" s="12">
        <v>0</v>
      </c>
      <c r="M43" s="11">
        <v>0</v>
      </c>
      <c r="N43" s="12">
        <v>0</v>
      </c>
      <c r="O43" s="11">
        <f t="shared" si="11"/>
        <v>146</v>
      </c>
      <c r="P43" s="13">
        <f t="shared" si="12"/>
        <v>3</v>
      </c>
      <c r="Q43" s="13">
        <f t="shared" si="13"/>
        <v>149</v>
      </c>
      <c r="R43" s="11">
        <f t="shared" si="14"/>
        <v>146</v>
      </c>
      <c r="S43" s="12">
        <f t="shared" si="7"/>
        <v>3</v>
      </c>
      <c r="T43" s="13">
        <f t="shared" si="7"/>
        <v>149</v>
      </c>
    </row>
    <row r="44" spans="1:20" ht="12.75">
      <c r="A44" s="4" t="s">
        <v>376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28</v>
      </c>
      <c r="N44" s="12">
        <v>1</v>
      </c>
      <c r="O44" s="11">
        <f t="shared" si="11"/>
        <v>28</v>
      </c>
      <c r="P44" s="13">
        <f t="shared" si="12"/>
        <v>1</v>
      </c>
      <c r="Q44" s="13">
        <f t="shared" si="13"/>
        <v>29</v>
      </c>
      <c r="R44" s="11">
        <f t="shared" si="14"/>
        <v>28</v>
      </c>
      <c r="S44" s="12">
        <f t="shared" si="7"/>
        <v>1</v>
      </c>
      <c r="T44" s="13">
        <f t="shared" si="7"/>
        <v>29</v>
      </c>
    </row>
    <row r="45" spans="1:20" ht="12.75">
      <c r="A45" s="4" t="s">
        <v>377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52</v>
      </c>
      <c r="N45" s="12">
        <v>0</v>
      </c>
      <c r="O45" s="11">
        <f t="shared" si="11"/>
        <v>52</v>
      </c>
      <c r="P45" s="13">
        <f t="shared" si="12"/>
        <v>0</v>
      </c>
      <c r="Q45" s="13">
        <f t="shared" si="13"/>
        <v>52</v>
      </c>
      <c r="R45" s="11">
        <f t="shared" si="14"/>
        <v>52</v>
      </c>
      <c r="S45" s="12">
        <f t="shared" si="7"/>
        <v>0</v>
      </c>
      <c r="T45" s="13">
        <f t="shared" si="7"/>
        <v>52</v>
      </c>
    </row>
    <row r="46" spans="1:20" ht="12.75">
      <c r="A46" s="4" t="s">
        <v>378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29</v>
      </c>
      <c r="N46" s="12">
        <v>1</v>
      </c>
      <c r="O46" s="11">
        <f t="shared" si="11"/>
        <v>29</v>
      </c>
      <c r="P46" s="13">
        <f t="shared" si="12"/>
        <v>1</v>
      </c>
      <c r="Q46" s="13">
        <f t="shared" si="13"/>
        <v>30</v>
      </c>
      <c r="R46" s="11">
        <f t="shared" si="14"/>
        <v>29</v>
      </c>
      <c r="S46" s="12">
        <f t="shared" si="7"/>
        <v>1</v>
      </c>
      <c r="T46" s="13">
        <f t="shared" si="7"/>
        <v>30</v>
      </c>
    </row>
    <row r="47" spans="1:20" ht="12.75">
      <c r="A47" s="4" t="s">
        <v>381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2</v>
      </c>
      <c r="N47" s="12">
        <v>0</v>
      </c>
      <c r="O47" s="11">
        <f t="shared" si="11"/>
        <v>2</v>
      </c>
      <c r="P47" s="13">
        <f t="shared" si="12"/>
        <v>0</v>
      </c>
      <c r="Q47" s="13">
        <f t="shared" si="13"/>
        <v>2</v>
      </c>
      <c r="R47" s="11">
        <f t="shared" si="14"/>
        <v>2</v>
      </c>
      <c r="S47" s="12">
        <f t="shared" si="7"/>
        <v>0</v>
      </c>
      <c r="T47" s="13">
        <f t="shared" si="7"/>
        <v>2</v>
      </c>
    </row>
    <row r="48" spans="1:20" ht="12.75">
      <c r="A48" s="4" t="s">
        <v>382</v>
      </c>
      <c r="B48" s="11">
        <v>84</v>
      </c>
      <c r="C48" s="12">
        <v>41</v>
      </c>
      <c r="D48" s="11">
        <v>64</v>
      </c>
      <c r="E48" s="12">
        <v>44</v>
      </c>
      <c r="F48" s="11">
        <f t="shared" si="8"/>
        <v>148</v>
      </c>
      <c r="G48" s="13">
        <f t="shared" si="9"/>
        <v>85</v>
      </c>
      <c r="H48" s="13">
        <f t="shared" si="10"/>
        <v>233</v>
      </c>
      <c r="I48" s="11">
        <v>61</v>
      </c>
      <c r="J48" s="12">
        <v>57</v>
      </c>
      <c r="K48" s="11">
        <v>48</v>
      </c>
      <c r="L48" s="12">
        <v>46</v>
      </c>
      <c r="M48" s="11">
        <v>0</v>
      </c>
      <c r="N48" s="12">
        <v>0</v>
      </c>
      <c r="O48" s="11">
        <f t="shared" si="11"/>
        <v>109</v>
      </c>
      <c r="P48" s="13">
        <f t="shared" si="12"/>
        <v>103</v>
      </c>
      <c r="Q48" s="13">
        <f t="shared" si="13"/>
        <v>212</v>
      </c>
      <c r="R48" s="11">
        <f t="shared" si="14"/>
        <v>257</v>
      </c>
      <c r="S48" s="12">
        <f t="shared" si="7"/>
        <v>188</v>
      </c>
      <c r="T48" s="13">
        <f t="shared" si="7"/>
        <v>445</v>
      </c>
    </row>
    <row r="49" spans="1:20" ht="12.75">
      <c r="A49" s="4" t="s">
        <v>383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20</v>
      </c>
      <c r="N49" s="12">
        <v>40</v>
      </c>
      <c r="O49" s="11">
        <f t="shared" si="11"/>
        <v>20</v>
      </c>
      <c r="P49" s="13">
        <f t="shared" si="12"/>
        <v>40</v>
      </c>
      <c r="Q49" s="13">
        <f t="shared" si="13"/>
        <v>60</v>
      </c>
      <c r="R49" s="11">
        <f t="shared" si="14"/>
        <v>20</v>
      </c>
      <c r="S49" s="12">
        <f t="shared" si="7"/>
        <v>40</v>
      </c>
      <c r="T49" s="13">
        <f t="shared" si="7"/>
        <v>60</v>
      </c>
    </row>
    <row r="50" spans="1:20" ht="12.75">
      <c r="A50" s="4" t="s">
        <v>384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4</v>
      </c>
      <c r="N50" s="12">
        <v>50</v>
      </c>
      <c r="O50" s="11">
        <f t="shared" si="11"/>
        <v>4</v>
      </c>
      <c r="P50" s="13">
        <f t="shared" si="12"/>
        <v>50</v>
      </c>
      <c r="Q50" s="13">
        <f t="shared" si="13"/>
        <v>54</v>
      </c>
      <c r="R50" s="11">
        <f t="shared" si="14"/>
        <v>4</v>
      </c>
      <c r="S50" s="12">
        <f t="shared" si="7"/>
        <v>50</v>
      </c>
      <c r="T50" s="13">
        <f t="shared" si="7"/>
        <v>54</v>
      </c>
    </row>
    <row r="51" spans="1:20" ht="12.75">
      <c r="A51" s="4" t="s">
        <v>390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53</v>
      </c>
      <c r="J51" s="12">
        <v>0</v>
      </c>
      <c r="K51" s="11">
        <v>51</v>
      </c>
      <c r="L51" s="12">
        <v>0</v>
      </c>
      <c r="M51" s="11">
        <v>0</v>
      </c>
      <c r="N51" s="12">
        <v>0</v>
      </c>
      <c r="O51" s="11">
        <f t="shared" si="11"/>
        <v>104</v>
      </c>
      <c r="P51" s="13">
        <f t="shared" si="12"/>
        <v>0</v>
      </c>
      <c r="Q51" s="13">
        <f t="shared" si="13"/>
        <v>104</v>
      </c>
      <c r="R51" s="11">
        <f t="shared" si="14"/>
        <v>104</v>
      </c>
      <c r="S51" s="12">
        <f t="shared" si="7"/>
        <v>0</v>
      </c>
      <c r="T51" s="13">
        <f t="shared" si="7"/>
        <v>104</v>
      </c>
    </row>
    <row r="52" spans="1:20" ht="12.75">
      <c r="A52" s="4" t="s">
        <v>391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9</v>
      </c>
      <c r="N52" s="12">
        <v>1</v>
      </c>
      <c r="O52" s="11">
        <f t="shared" si="11"/>
        <v>9</v>
      </c>
      <c r="P52" s="13">
        <f t="shared" si="12"/>
        <v>1</v>
      </c>
      <c r="Q52" s="13">
        <f t="shared" si="13"/>
        <v>10</v>
      </c>
      <c r="R52" s="11">
        <f t="shared" si="14"/>
        <v>9</v>
      </c>
      <c r="S52" s="12">
        <f t="shared" si="7"/>
        <v>1</v>
      </c>
      <c r="T52" s="13">
        <f t="shared" si="7"/>
        <v>10</v>
      </c>
    </row>
    <row r="53" spans="1:20" ht="12.75">
      <c r="A53" s="4" t="s">
        <v>396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4</v>
      </c>
      <c r="N53" s="12">
        <v>0</v>
      </c>
      <c r="O53" s="11">
        <f t="shared" si="11"/>
        <v>4</v>
      </c>
      <c r="P53" s="13">
        <f t="shared" si="12"/>
        <v>0</v>
      </c>
      <c r="Q53" s="13">
        <f t="shared" si="13"/>
        <v>4</v>
      </c>
      <c r="R53" s="11">
        <f t="shared" si="14"/>
        <v>4</v>
      </c>
      <c r="S53" s="12">
        <f t="shared" si="7"/>
        <v>0</v>
      </c>
      <c r="T53" s="13">
        <f t="shared" si="7"/>
        <v>4</v>
      </c>
    </row>
    <row r="54" spans="1:20" ht="12.75">
      <c r="A54" s="4" t="s">
        <v>403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16</v>
      </c>
      <c r="J54" s="12">
        <v>12</v>
      </c>
      <c r="K54" s="11">
        <v>16</v>
      </c>
      <c r="L54" s="12">
        <v>6</v>
      </c>
      <c r="M54" s="11">
        <v>0</v>
      </c>
      <c r="N54" s="12">
        <v>0</v>
      </c>
      <c r="O54" s="11">
        <f t="shared" si="11"/>
        <v>32</v>
      </c>
      <c r="P54" s="13">
        <f t="shared" si="12"/>
        <v>18</v>
      </c>
      <c r="Q54" s="13">
        <f t="shared" si="13"/>
        <v>50</v>
      </c>
      <c r="R54" s="11">
        <f t="shared" si="14"/>
        <v>32</v>
      </c>
      <c r="S54" s="12">
        <f t="shared" si="7"/>
        <v>18</v>
      </c>
      <c r="T54" s="13">
        <f t="shared" si="7"/>
        <v>50</v>
      </c>
    </row>
    <row r="55" spans="1:20" ht="12.75">
      <c r="A55" s="4" t="s">
        <v>404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</v>
      </c>
      <c r="N55" s="12">
        <v>10</v>
      </c>
      <c r="O55" s="11">
        <f t="shared" si="11"/>
        <v>2</v>
      </c>
      <c r="P55" s="13">
        <f t="shared" si="12"/>
        <v>10</v>
      </c>
      <c r="Q55" s="13">
        <f t="shared" si="13"/>
        <v>12</v>
      </c>
      <c r="R55" s="11">
        <f t="shared" si="14"/>
        <v>2</v>
      </c>
      <c r="S55" s="12">
        <f t="shared" si="7"/>
        <v>10</v>
      </c>
      <c r="T55" s="13">
        <f t="shared" si="7"/>
        <v>12</v>
      </c>
    </row>
    <row r="56" spans="1:20" ht="12.75">
      <c r="A56" s="4" t="s">
        <v>405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3</v>
      </c>
      <c r="J56" s="12">
        <v>14</v>
      </c>
      <c r="K56" s="11">
        <v>6</v>
      </c>
      <c r="L56" s="12">
        <v>10</v>
      </c>
      <c r="M56" s="11">
        <v>0</v>
      </c>
      <c r="N56" s="12">
        <v>0</v>
      </c>
      <c r="O56" s="11">
        <f t="shared" si="11"/>
        <v>9</v>
      </c>
      <c r="P56" s="13">
        <f t="shared" si="12"/>
        <v>24</v>
      </c>
      <c r="Q56" s="13">
        <f t="shared" si="13"/>
        <v>33</v>
      </c>
      <c r="R56" s="11">
        <f t="shared" si="14"/>
        <v>9</v>
      </c>
      <c r="S56" s="12">
        <f t="shared" si="7"/>
        <v>24</v>
      </c>
      <c r="T56" s="13">
        <f t="shared" si="7"/>
        <v>33</v>
      </c>
    </row>
    <row r="57" spans="1:20" ht="12.75">
      <c r="A57" s="4" t="s">
        <v>407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23</v>
      </c>
      <c r="N57" s="12">
        <v>0</v>
      </c>
      <c r="O57" s="11">
        <f t="shared" si="11"/>
        <v>23</v>
      </c>
      <c r="P57" s="13">
        <f t="shared" si="12"/>
        <v>0</v>
      </c>
      <c r="Q57" s="13">
        <f t="shared" si="13"/>
        <v>23</v>
      </c>
      <c r="R57" s="11">
        <f t="shared" si="14"/>
        <v>23</v>
      </c>
      <c r="S57" s="12">
        <f t="shared" si="7"/>
        <v>0</v>
      </c>
      <c r="T57" s="13">
        <f t="shared" si="7"/>
        <v>23</v>
      </c>
    </row>
    <row r="58" spans="1:20" ht="12.75">
      <c r="A58" s="4" t="s">
        <v>408</v>
      </c>
      <c r="B58" s="11">
        <v>23</v>
      </c>
      <c r="C58" s="12">
        <v>4</v>
      </c>
      <c r="D58" s="11">
        <v>23</v>
      </c>
      <c r="E58" s="12">
        <v>5</v>
      </c>
      <c r="F58" s="11">
        <f t="shared" si="8"/>
        <v>46</v>
      </c>
      <c r="G58" s="13">
        <f t="shared" si="9"/>
        <v>9</v>
      </c>
      <c r="H58" s="13">
        <f t="shared" si="10"/>
        <v>55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f t="shared" si="11"/>
        <v>0</v>
      </c>
      <c r="P58" s="13">
        <f t="shared" si="12"/>
        <v>0</v>
      </c>
      <c r="Q58" s="13">
        <f t="shared" si="13"/>
        <v>0</v>
      </c>
      <c r="R58" s="11">
        <f t="shared" si="14"/>
        <v>46</v>
      </c>
      <c r="S58" s="12">
        <f t="shared" si="7"/>
        <v>9</v>
      </c>
      <c r="T58" s="13">
        <f t="shared" si="7"/>
        <v>55</v>
      </c>
    </row>
    <row r="59" spans="1:20" ht="12.75">
      <c r="A59" s="4" t="s">
        <v>409</v>
      </c>
      <c r="B59" s="11">
        <v>35</v>
      </c>
      <c r="C59" s="12">
        <v>20</v>
      </c>
      <c r="D59" s="11">
        <v>29</v>
      </c>
      <c r="E59" s="12">
        <v>40</v>
      </c>
      <c r="F59" s="11">
        <f t="shared" si="8"/>
        <v>64</v>
      </c>
      <c r="G59" s="13">
        <f t="shared" si="9"/>
        <v>60</v>
      </c>
      <c r="H59" s="13">
        <f t="shared" si="10"/>
        <v>124</v>
      </c>
      <c r="I59" s="11">
        <v>0</v>
      </c>
      <c r="J59" s="12">
        <v>0</v>
      </c>
      <c r="K59" s="11">
        <v>0</v>
      </c>
      <c r="L59" s="12">
        <v>0</v>
      </c>
      <c r="M59" s="11">
        <v>0</v>
      </c>
      <c r="N59" s="12">
        <v>0</v>
      </c>
      <c r="O59" s="11">
        <f t="shared" si="11"/>
        <v>0</v>
      </c>
      <c r="P59" s="13">
        <f t="shared" si="12"/>
        <v>0</v>
      </c>
      <c r="Q59" s="13">
        <f t="shared" si="13"/>
        <v>0</v>
      </c>
      <c r="R59" s="11">
        <f t="shared" si="14"/>
        <v>64</v>
      </c>
      <c r="S59" s="12">
        <f t="shared" si="7"/>
        <v>60</v>
      </c>
      <c r="T59" s="13">
        <f t="shared" si="7"/>
        <v>124</v>
      </c>
    </row>
    <row r="60" spans="1:20" ht="12.75">
      <c r="A60" s="4" t="s">
        <v>410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9</v>
      </c>
      <c r="N60" s="12">
        <v>27</v>
      </c>
      <c r="O60" s="11">
        <f t="shared" si="11"/>
        <v>9</v>
      </c>
      <c r="P60" s="13">
        <f t="shared" si="12"/>
        <v>27</v>
      </c>
      <c r="Q60" s="13">
        <f t="shared" si="13"/>
        <v>36</v>
      </c>
      <c r="R60" s="11">
        <f t="shared" si="14"/>
        <v>9</v>
      </c>
      <c r="S60" s="12">
        <f t="shared" si="7"/>
        <v>27</v>
      </c>
      <c r="T60" s="13">
        <f t="shared" si="7"/>
        <v>36</v>
      </c>
    </row>
    <row r="61" spans="1:20" ht="12.75">
      <c r="A61" s="4" t="s">
        <v>411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22</v>
      </c>
      <c r="J61" s="12">
        <v>29</v>
      </c>
      <c r="K61" s="11">
        <v>25</v>
      </c>
      <c r="L61" s="12">
        <v>33</v>
      </c>
      <c r="M61" s="11">
        <v>0</v>
      </c>
      <c r="N61" s="12">
        <v>0</v>
      </c>
      <c r="O61" s="11">
        <f t="shared" si="11"/>
        <v>47</v>
      </c>
      <c r="P61" s="13">
        <f t="shared" si="12"/>
        <v>62</v>
      </c>
      <c r="Q61" s="13">
        <f t="shared" si="13"/>
        <v>109</v>
      </c>
      <c r="R61" s="11">
        <f t="shared" si="14"/>
        <v>47</v>
      </c>
      <c r="S61" s="12">
        <f t="shared" si="7"/>
        <v>62</v>
      </c>
      <c r="T61" s="13">
        <f t="shared" si="7"/>
        <v>109</v>
      </c>
    </row>
    <row r="62" spans="1:20" ht="12.75">
      <c r="A62" s="4" t="s">
        <v>413</v>
      </c>
      <c r="B62" s="11">
        <v>25</v>
      </c>
      <c r="C62" s="12">
        <v>19</v>
      </c>
      <c r="D62" s="11">
        <v>35</v>
      </c>
      <c r="E62" s="12">
        <v>14</v>
      </c>
      <c r="F62" s="11">
        <f t="shared" si="8"/>
        <v>60</v>
      </c>
      <c r="G62" s="13">
        <f t="shared" si="9"/>
        <v>33</v>
      </c>
      <c r="H62" s="13">
        <f t="shared" si="10"/>
        <v>93</v>
      </c>
      <c r="I62" s="11">
        <v>36</v>
      </c>
      <c r="J62" s="12">
        <v>16</v>
      </c>
      <c r="K62" s="11">
        <v>28</v>
      </c>
      <c r="L62" s="12">
        <v>20</v>
      </c>
      <c r="M62" s="11">
        <v>0</v>
      </c>
      <c r="N62" s="12">
        <v>0</v>
      </c>
      <c r="O62" s="11">
        <f t="shared" si="11"/>
        <v>64</v>
      </c>
      <c r="P62" s="13">
        <f t="shared" si="12"/>
        <v>36</v>
      </c>
      <c r="Q62" s="13">
        <f t="shared" si="13"/>
        <v>100</v>
      </c>
      <c r="R62" s="11">
        <f t="shared" si="14"/>
        <v>124</v>
      </c>
      <c r="S62" s="12">
        <f t="shared" si="7"/>
        <v>69</v>
      </c>
      <c r="T62" s="13">
        <f t="shared" si="7"/>
        <v>193</v>
      </c>
    </row>
    <row r="63" spans="1:20" ht="12.75">
      <c r="A63" s="4" t="s">
        <v>419</v>
      </c>
      <c r="B63" s="11">
        <v>0</v>
      </c>
      <c r="C63" s="12">
        <v>0</v>
      </c>
      <c r="D63" s="11">
        <v>0</v>
      </c>
      <c r="E63" s="12">
        <v>0</v>
      </c>
      <c r="F63" s="11">
        <f t="shared" si="8"/>
        <v>0</v>
      </c>
      <c r="G63" s="13">
        <f t="shared" si="9"/>
        <v>0</v>
      </c>
      <c r="H63" s="13">
        <f t="shared" si="10"/>
        <v>0</v>
      </c>
      <c r="I63" s="11">
        <v>4</v>
      </c>
      <c r="J63" s="12">
        <v>0</v>
      </c>
      <c r="K63" s="11">
        <v>15</v>
      </c>
      <c r="L63" s="12">
        <v>0</v>
      </c>
      <c r="M63" s="11">
        <v>0</v>
      </c>
      <c r="N63" s="12">
        <v>0</v>
      </c>
      <c r="O63" s="11">
        <f t="shared" si="11"/>
        <v>19</v>
      </c>
      <c r="P63" s="13">
        <f t="shared" si="12"/>
        <v>0</v>
      </c>
      <c r="Q63" s="13">
        <f t="shared" si="13"/>
        <v>19</v>
      </c>
      <c r="R63" s="11">
        <f t="shared" si="14"/>
        <v>19</v>
      </c>
      <c r="S63" s="12">
        <f t="shared" si="7"/>
        <v>0</v>
      </c>
      <c r="T63" s="13">
        <f t="shared" si="7"/>
        <v>19</v>
      </c>
    </row>
    <row r="64" spans="1:20" ht="12.75">
      <c r="A64" s="4" t="s">
        <v>421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8</v>
      </c>
      <c r="N64" s="12">
        <v>0</v>
      </c>
      <c r="O64" s="11">
        <f t="shared" si="11"/>
        <v>8</v>
      </c>
      <c r="P64" s="13">
        <f t="shared" si="12"/>
        <v>0</v>
      </c>
      <c r="Q64" s="13">
        <f t="shared" si="13"/>
        <v>8</v>
      </c>
      <c r="R64" s="11">
        <f t="shared" si="14"/>
        <v>8</v>
      </c>
      <c r="S64" s="12">
        <f t="shared" si="7"/>
        <v>0</v>
      </c>
      <c r="T64" s="13">
        <f t="shared" si="7"/>
        <v>8</v>
      </c>
    </row>
    <row r="65" spans="1:20" ht="12.75">
      <c r="A65" s="4" t="s">
        <v>422</v>
      </c>
      <c r="B65" s="11">
        <v>19</v>
      </c>
      <c r="C65" s="12">
        <v>2</v>
      </c>
      <c r="D65" s="11">
        <v>13</v>
      </c>
      <c r="E65" s="12">
        <v>2</v>
      </c>
      <c r="F65" s="11">
        <f t="shared" si="8"/>
        <v>32</v>
      </c>
      <c r="G65" s="13">
        <f t="shared" si="9"/>
        <v>4</v>
      </c>
      <c r="H65" s="13">
        <f t="shared" si="10"/>
        <v>36</v>
      </c>
      <c r="I65" s="11">
        <v>18</v>
      </c>
      <c r="J65" s="12">
        <v>4</v>
      </c>
      <c r="K65" s="11">
        <v>10</v>
      </c>
      <c r="L65" s="12">
        <v>7</v>
      </c>
      <c r="M65" s="11">
        <v>0</v>
      </c>
      <c r="N65" s="12">
        <v>0</v>
      </c>
      <c r="O65" s="11">
        <f t="shared" si="11"/>
        <v>28</v>
      </c>
      <c r="P65" s="13">
        <f t="shared" si="12"/>
        <v>11</v>
      </c>
      <c r="Q65" s="13">
        <f t="shared" si="13"/>
        <v>39</v>
      </c>
      <c r="R65" s="11">
        <f t="shared" si="14"/>
        <v>60</v>
      </c>
      <c r="S65" s="12">
        <f t="shared" si="7"/>
        <v>15</v>
      </c>
      <c r="T65" s="13">
        <f t="shared" si="7"/>
        <v>75</v>
      </c>
    </row>
    <row r="66" spans="1:20" ht="12.75">
      <c r="A66" s="4" t="s">
        <v>427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3">
        <f t="shared" si="9"/>
        <v>0</v>
      </c>
      <c r="H66" s="13">
        <f t="shared" si="10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20</v>
      </c>
      <c r="N66" s="12">
        <v>11</v>
      </c>
      <c r="O66" s="11">
        <f t="shared" si="11"/>
        <v>20</v>
      </c>
      <c r="P66" s="13">
        <f t="shared" si="12"/>
        <v>11</v>
      </c>
      <c r="Q66" s="13">
        <f t="shared" si="13"/>
        <v>31</v>
      </c>
      <c r="R66" s="11">
        <f t="shared" si="14"/>
        <v>20</v>
      </c>
      <c r="S66" s="12">
        <f t="shared" si="7"/>
        <v>11</v>
      </c>
      <c r="T66" s="13">
        <f t="shared" si="7"/>
        <v>31</v>
      </c>
    </row>
    <row r="67" spans="1:20" ht="12.75">
      <c r="A67" s="4" t="s">
        <v>430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3">
        <f t="shared" si="9"/>
        <v>0</v>
      </c>
      <c r="H67" s="13">
        <f t="shared" si="10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11</v>
      </c>
      <c r="N67" s="12">
        <v>60</v>
      </c>
      <c r="O67" s="11">
        <f t="shared" si="11"/>
        <v>11</v>
      </c>
      <c r="P67" s="13">
        <f t="shared" si="12"/>
        <v>60</v>
      </c>
      <c r="Q67" s="13">
        <f t="shared" si="13"/>
        <v>71</v>
      </c>
      <c r="R67" s="11">
        <f t="shared" si="14"/>
        <v>11</v>
      </c>
      <c r="S67" s="12">
        <f t="shared" si="7"/>
        <v>60</v>
      </c>
      <c r="T67" s="13">
        <f t="shared" si="7"/>
        <v>71</v>
      </c>
    </row>
    <row r="68" spans="1:20" ht="12.75">
      <c r="A68" s="4" t="s">
        <v>431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3">
        <f t="shared" si="9"/>
        <v>0</v>
      </c>
      <c r="H68" s="13">
        <f t="shared" si="10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2</v>
      </c>
      <c r="N68" s="12">
        <v>0</v>
      </c>
      <c r="O68" s="11">
        <f t="shared" si="11"/>
        <v>2</v>
      </c>
      <c r="P68" s="13">
        <f t="shared" si="12"/>
        <v>0</v>
      </c>
      <c r="Q68" s="13">
        <f t="shared" si="13"/>
        <v>2</v>
      </c>
      <c r="R68" s="11">
        <f t="shared" si="14"/>
        <v>2</v>
      </c>
      <c r="S68" s="12">
        <f t="shared" si="7"/>
        <v>0</v>
      </c>
      <c r="T68" s="13">
        <f t="shared" si="7"/>
        <v>2</v>
      </c>
    </row>
    <row r="69" spans="1:20" ht="12.75">
      <c r="A69" s="4" t="s">
        <v>432</v>
      </c>
      <c r="B69" s="11">
        <v>3</v>
      </c>
      <c r="C69" s="12">
        <v>0</v>
      </c>
      <c r="D69" s="11">
        <v>3</v>
      </c>
      <c r="E69" s="12">
        <v>0</v>
      </c>
      <c r="F69" s="11">
        <f t="shared" si="8"/>
        <v>6</v>
      </c>
      <c r="G69" s="13">
        <f t="shared" si="9"/>
        <v>0</v>
      </c>
      <c r="H69" s="13">
        <f t="shared" si="10"/>
        <v>6</v>
      </c>
      <c r="I69" s="11">
        <v>3</v>
      </c>
      <c r="J69" s="12">
        <v>0</v>
      </c>
      <c r="K69" s="11">
        <v>2</v>
      </c>
      <c r="L69" s="12">
        <v>0</v>
      </c>
      <c r="M69" s="11">
        <v>0</v>
      </c>
      <c r="N69" s="12">
        <v>0</v>
      </c>
      <c r="O69" s="11">
        <f t="shared" si="11"/>
        <v>5</v>
      </c>
      <c r="P69" s="13">
        <f t="shared" si="12"/>
        <v>0</v>
      </c>
      <c r="Q69" s="13">
        <f t="shared" si="13"/>
        <v>5</v>
      </c>
      <c r="R69" s="11">
        <f t="shared" si="14"/>
        <v>11</v>
      </c>
      <c r="S69" s="12">
        <f t="shared" si="7"/>
        <v>0</v>
      </c>
      <c r="T69" s="13">
        <f t="shared" si="7"/>
        <v>11</v>
      </c>
    </row>
    <row r="70" spans="1:20" ht="12.75">
      <c r="A70" s="34" t="s">
        <v>433</v>
      </c>
      <c r="B70" s="11">
        <v>0</v>
      </c>
      <c r="C70" s="12">
        <v>0</v>
      </c>
      <c r="D70" s="11">
        <v>0</v>
      </c>
      <c r="E70" s="12">
        <v>0</v>
      </c>
      <c r="F70" s="11">
        <f t="shared" si="8"/>
        <v>0</v>
      </c>
      <c r="G70" s="13">
        <f t="shared" si="9"/>
        <v>0</v>
      </c>
      <c r="H70" s="13">
        <f t="shared" si="10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9</v>
      </c>
      <c r="N70" s="12">
        <v>0</v>
      </c>
      <c r="O70" s="11">
        <f t="shared" si="11"/>
        <v>9</v>
      </c>
      <c r="P70" s="13">
        <f t="shared" si="12"/>
        <v>0</v>
      </c>
      <c r="Q70" s="13">
        <f t="shared" si="13"/>
        <v>9</v>
      </c>
      <c r="R70" s="11">
        <f t="shared" si="14"/>
        <v>9</v>
      </c>
      <c r="S70" s="12">
        <f t="shared" si="7"/>
        <v>0</v>
      </c>
      <c r="T70" s="13">
        <f t="shared" si="7"/>
        <v>9</v>
      </c>
    </row>
    <row r="71" spans="1:20" ht="12.75">
      <c r="A71" s="4" t="s">
        <v>434</v>
      </c>
      <c r="B71" s="11">
        <v>0</v>
      </c>
      <c r="C71" s="12">
        <v>0</v>
      </c>
      <c r="D71" s="11">
        <v>0</v>
      </c>
      <c r="E71" s="12">
        <v>0</v>
      </c>
      <c r="F71" s="11">
        <f t="shared" si="8"/>
        <v>0</v>
      </c>
      <c r="G71" s="13">
        <f t="shared" si="9"/>
        <v>0</v>
      </c>
      <c r="H71" s="13">
        <f t="shared" si="10"/>
        <v>0</v>
      </c>
      <c r="I71" s="11">
        <v>22</v>
      </c>
      <c r="J71" s="12">
        <v>3</v>
      </c>
      <c r="K71" s="11">
        <v>19</v>
      </c>
      <c r="L71" s="12">
        <v>4</v>
      </c>
      <c r="M71" s="11">
        <v>0</v>
      </c>
      <c r="N71" s="12">
        <v>0</v>
      </c>
      <c r="O71" s="11">
        <f t="shared" si="11"/>
        <v>41</v>
      </c>
      <c r="P71" s="13">
        <f t="shared" si="12"/>
        <v>7</v>
      </c>
      <c r="Q71" s="13">
        <f t="shared" si="13"/>
        <v>48</v>
      </c>
      <c r="R71" s="11">
        <f t="shared" si="14"/>
        <v>41</v>
      </c>
      <c r="S71" s="12">
        <f t="shared" si="7"/>
        <v>7</v>
      </c>
      <c r="T71" s="13">
        <f t="shared" si="7"/>
        <v>48</v>
      </c>
    </row>
    <row r="72" spans="1:20" ht="12.75">
      <c r="A72" s="4" t="s">
        <v>435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4</v>
      </c>
      <c r="N72" s="12">
        <v>1</v>
      </c>
      <c r="O72" s="11">
        <f t="shared" si="11"/>
        <v>4</v>
      </c>
      <c r="P72" s="13">
        <f t="shared" si="12"/>
        <v>1</v>
      </c>
      <c r="Q72" s="13">
        <f t="shared" si="13"/>
        <v>5</v>
      </c>
      <c r="R72" s="11">
        <f t="shared" si="14"/>
        <v>4</v>
      </c>
      <c r="S72" s="12">
        <f t="shared" si="7"/>
        <v>1</v>
      </c>
      <c r="T72" s="13">
        <f t="shared" si="7"/>
        <v>5</v>
      </c>
    </row>
    <row r="73" spans="1:20" ht="12.75">
      <c r="A73" s="4" t="s">
        <v>439</v>
      </c>
      <c r="B73" s="11">
        <v>0</v>
      </c>
      <c r="C73" s="12">
        <v>0</v>
      </c>
      <c r="D73" s="11">
        <v>0</v>
      </c>
      <c r="E73" s="12">
        <v>0</v>
      </c>
      <c r="F73" s="11">
        <f t="shared" si="8"/>
        <v>0</v>
      </c>
      <c r="G73" s="13">
        <f t="shared" si="9"/>
        <v>0</v>
      </c>
      <c r="H73" s="13">
        <f t="shared" si="10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18</v>
      </c>
      <c r="N73" s="12">
        <v>1</v>
      </c>
      <c r="O73" s="11">
        <f t="shared" si="11"/>
        <v>18</v>
      </c>
      <c r="P73" s="13">
        <f t="shared" si="12"/>
        <v>1</v>
      </c>
      <c r="Q73" s="13">
        <f t="shared" si="13"/>
        <v>19</v>
      </c>
      <c r="R73" s="11">
        <f t="shared" si="14"/>
        <v>18</v>
      </c>
      <c r="S73" s="12">
        <f t="shared" si="7"/>
        <v>1</v>
      </c>
      <c r="T73" s="13">
        <f t="shared" si="7"/>
        <v>19</v>
      </c>
    </row>
    <row r="74" spans="1:20" ht="12.75">
      <c r="A74" s="4" t="s">
        <v>440</v>
      </c>
      <c r="B74" s="11">
        <v>0</v>
      </c>
      <c r="C74" s="12">
        <v>0</v>
      </c>
      <c r="D74" s="11">
        <v>2</v>
      </c>
      <c r="E74" s="12">
        <v>2</v>
      </c>
      <c r="F74" s="11">
        <f t="shared" si="8"/>
        <v>2</v>
      </c>
      <c r="G74" s="13">
        <f t="shared" si="9"/>
        <v>2</v>
      </c>
      <c r="H74" s="13">
        <f aca="true" t="shared" si="15" ref="H74:H81">SUM(F74:G74)</f>
        <v>4</v>
      </c>
      <c r="I74" s="11">
        <v>32</v>
      </c>
      <c r="J74" s="12">
        <v>14</v>
      </c>
      <c r="K74" s="11">
        <v>17</v>
      </c>
      <c r="L74" s="12">
        <v>10</v>
      </c>
      <c r="M74" s="11">
        <v>0</v>
      </c>
      <c r="N74" s="12">
        <v>0</v>
      </c>
      <c r="O74" s="11">
        <f t="shared" si="11"/>
        <v>49</v>
      </c>
      <c r="P74" s="13">
        <f t="shared" si="12"/>
        <v>24</v>
      </c>
      <c r="Q74" s="13">
        <f aca="true" t="shared" si="16" ref="Q74:Q81">SUM(O74:P74)</f>
        <v>73</v>
      </c>
      <c r="R74" s="11">
        <f t="shared" si="14"/>
        <v>51</v>
      </c>
      <c r="S74" s="12">
        <f aca="true" t="shared" si="17" ref="S74:T77">SUM(P74,G74)</f>
        <v>26</v>
      </c>
      <c r="T74" s="13">
        <f t="shared" si="17"/>
        <v>77</v>
      </c>
    </row>
    <row r="75" spans="1:20" ht="12.75">
      <c r="A75" s="4" t="s">
        <v>442</v>
      </c>
      <c r="B75" s="11">
        <v>0</v>
      </c>
      <c r="C75" s="12">
        <v>0</v>
      </c>
      <c r="D75" s="11">
        <v>0</v>
      </c>
      <c r="E75" s="12">
        <v>0</v>
      </c>
      <c r="F75" s="11">
        <f t="shared" si="8"/>
        <v>0</v>
      </c>
      <c r="G75" s="13">
        <f t="shared" si="9"/>
        <v>0</v>
      </c>
      <c r="H75" s="13">
        <f t="shared" si="15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39</v>
      </c>
      <c r="N75" s="12">
        <v>0</v>
      </c>
      <c r="O75" s="11">
        <f t="shared" si="11"/>
        <v>39</v>
      </c>
      <c r="P75" s="13">
        <f t="shared" si="12"/>
        <v>0</v>
      </c>
      <c r="Q75" s="13">
        <f t="shared" si="16"/>
        <v>39</v>
      </c>
      <c r="R75" s="11">
        <f t="shared" si="14"/>
        <v>39</v>
      </c>
      <c r="S75" s="12">
        <f t="shared" si="17"/>
        <v>0</v>
      </c>
      <c r="T75" s="13">
        <f t="shared" si="17"/>
        <v>39</v>
      </c>
    </row>
    <row r="76" spans="1:20" ht="12.75">
      <c r="A76" s="4" t="s">
        <v>443</v>
      </c>
      <c r="B76" s="11">
        <v>0</v>
      </c>
      <c r="C76" s="12">
        <v>0</v>
      </c>
      <c r="D76" s="11">
        <v>0</v>
      </c>
      <c r="E76" s="12">
        <v>0</v>
      </c>
      <c r="F76" s="11">
        <f t="shared" si="8"/>
        <v>0</v>
      </c>
      <c r="G76" s="13">
        <f t="shared" si="9"/>
        <v>0</v>
      </c>
      <c r="H76" s="13">
        <f t="shared" si="15"/>
        <v>0</v>
      </c>
      <c r="I76" s="11">
        <v>15</v>
      </c>
      <c r="J76" s="12">
        <v>168</v>
      </c>
      <c r="K76" s="11">
        <v>8</v>
      </c>
      <c r="L76" s="12">
        <v>127</v>
      </c>
      <c r="M76" s="11">
        <v>0</v>
      </c>
      <c r="N76" s="12">
        <v>0</v>
      </c>
      <c r="O76" s="11">
        <f t="shared" si="11"/>
        <v>23</v>
      </c>
      <c r="P76" s="13">
        <f t="shared" si="12"/>
        <v>295</v>
      </c>
      <c r="Q76" s="13">
        <f t="shared" si="16"/>
        <v>318</v>
      </c>
      <c r="R76" s="11">
        <f t="shared" si="14"/>
        <v>23</v>
      </c>
      <c r="S76" s="12">
        <f t="shared" si="17"/>
        <v>295</v>
      </c>
      <c r="T76" s="13">
        <f t="shared" si="17"/>
        <v>318</v>
      </c>
    </row>
    <row r="77" spans="1:20" ht="12.75">
      <c r="A77" s="4" t="s">
        <v>444</v>
      </c>
      <c r="B77" s="11">
        <v>20</v>
      </c>
      <c r="C77" s="12">
        <v>174</v>
      </c>
      <c r="D77" s="11">
        <v>25</v>
      </c>
      <c r="E77" s="12">
        <v>166</v>
      </c>
      <c r="F77" s="11">
        <f t="shared" si="8"/>
        <v>45</v>
      </c>
      <c r="G77" s="13">
        <f t="shared" si="9"/>
        <v>340</v>
      </c>
      <c r="H77" s="13">
        <f t="shared" si="15"/>
        <v>385</v>
      </c>
      <c r="I77" s="11">
        <v>0</v>
      </c>
      <c r="J77" s="12">
        <v>0</v>
      </c>
      <c r="K77" s="11">
        <v>0</v>
      </c>
      <c r="L77" s="12">
        <v>0</v>
      </c>
      <c r="M77" s="11">
        <v>0</v>
      </c>
      <c r="N77" s="12">
        <v>0</v>
      </c>
      <c r="O77" s="11">
        <f t="shared" si="11"/>
        <v>0</v>
      </c>
      <c r="P77" s="13">
        <f t="shared" si="12"/>
        <v>0</v>
      </c>
      <c r="Q77" s="13">
        <f t="shared" si="16"/>
        <v>0</v>
      </c>
      <c r="R77" s="11">
        <f t="shared" si="14"/>
        <v>45</v>
      </c>
      <c r="S77" s="12">
        <f t="shared" si="17"/>
        <v>340</v>
      </c>
      <c r="T77" s="13">
        <f t="shared" si="17"/>
        <v>385</v>
      </c>
    </row>
    <row r="78" spans="1:20" ht="12.75">
      <c r="A78" s="4" t="s">
        <v>445</v>
      </c>
      <c r="B78" s="11">
        <v>0</v>
      </c>
      <c r="C78" s="12">
        <v>0</v>
      </c>
      <c r="D78" s="11">
        <v>0</v>
      </c>
      <c r="E78" s="12">
        <v>0</v>
      </c>
      <c r="F78" s="11">
        <f t="shared" si="8"/>
        <v>0</v>
      </c>
      <c r="G78" s="13">
        <f t="shared" si="9"/>
        <v>0</v>
      </c>
      <c r="H78" s="13">
        <f t="shared" si="15"/>
        <v>0</v>
      </c>
      <c r="I78" s="11">
        <v>10</v>
      </c>
      <c r="J78" s="12">
        <v>0</v>
      </c>
      <c r="K78" s="11">
        <v>8</v>
      </c>
      <c r="L78" s="12">
        <v>0</v>
      </c>
      <c r="M78" s="11">
        <v>0</v>
      </c>
      <c r="N78" s="12">
        <v>0</v>
      </c>
      <c r="O78" s="11">
        <f aca="true" t="shared" si="18" ref="O78:P81">SUM(M78,K78,I78)</f>
        <v>18</v>
      </c>
      <c r="P78" s="13">
        <f t="shared" si="18"/>
        <v>0</v>
      </c>
      <c r="Q78" s="13">
        <f t="shared" si="16"/>
        <v>18</v>
      </c>
      <c r="R78" s="11">
        <f aca="true" t="shared" si="19" ref="R78:T81">SUM(O78,F78)</f>
        <v>18</v>
      </c>
      <c r="S78" s="12">
        <f t="shared" si="19"/>
        <v>0</v>
      </c>
      <c r="T78" s="13">
        <f t="shared" si="19"/>
        <v>18</v>
      </c>
    </row>
    <row r="79" spans="1:20" ht="12.75">
      <c r="A79" s="4" t="s">
        <v>447</v>
      </c>
      <c r="B79" s="11">
        <v>0</v>
      </c>
      <c r="C79" s="12">
        <v>0</v>
      </c>
      <c r="D79" s="11">
        <v>0</v>
      </c>
      <c r="E79" s="12">
        <v>0</v>
      </c>
      <c r="F79" s="11">
        <f t="shared" si="8"/>
        <v>0</v>
      </c>
      <c r="G79" s="13">
        <f t="shared" si="9"/>
        <v>0</v>
      </c>
      <c r="H79" s="13">
        <f t="shared" si="15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6</v>
      </c>
      <c r="N79" s="12">
        <v>7</v>
      </c>
      <c r="O79" s="11">
        <f t="shared" si="18"/>
        <v>6</v>
      </c>
      <c r="P79" s="13">
        <f t="shared" si="18"/>
        <v>7</v>
      </c>
      <c r="Q79" s="13">
        <f t="shared" si="16"/>
        <v>13</v>
      </c>
      <c r="R79" s="11">
        <f t="shared" si="19"/>
        <v>6</v>
      </c>
      <c r="S79" s="12">
        <f t="shared" si="19"/>
        <v>7</v>
      </c>
      <c r="T79" s="13">
        <f t="shared" si="19"/>
        <v>13</v>
      </c>
    </row>
    <row r="80" spans="1:20" ht="12.75">
      <c r="A80" s="4" t="s">
        <v>448</v>
      </c>
      <c r="B80" s="11">
        <v>0</v>
      </c>
      <c r="C80" s="12">
        <v>0</v>
      </c>
      <c r="D80" s="11">
        <v>0</v>
      </c>
      <c r="E80" s="12">
        <v>0</v>
      </c>
      <c r="F80" s="11">
        <f t="shared" si="8"/>
        <v>0</v>
      </c>
      <c r="G80" s="13">
        <f t="shared" si="9"/>
        <v>0</v>
      </c>
      <c r="H80" s="13">
        <f t="shared" si="15"/>
        <v>0</v>
      </c>
      <c r="I80" s="11">
        <v>41</v>
      </c>
      <c r="J80" s="12">
        <v>0</v>
      </c>
      <c r="K80" s="11">
        <v>40</v>
      </c>
      <c r="L80" s="12">
        <v>1</v>
      </c>
      <c r="M80" s="11">
        <v>0</v>
      </c>
      <c r="N80" s="12">
        <v>0</v>
      </c>
      <c r="O80" s="11">
        <f t="shared" si="18"/>
        <v>81</v>
      </c>
      <c r="P80" s="13">
        <f t="shared" si="18"/>
        <v>1</v>
      </c>
      <c r="Q80" s="13">
        <f t="shared" si="16"/>
        <v>82</v>
      </c>
      <c r="R80" s="11">
        <f t="shared" si="19"/>
        <v>81</v>
      </c>
      <c r="S80" s="12">
        <f t="shared" si="19"/>
        <v>1</v>
      </c>
      <c r="T80" s="13">
        <f t="shared" si="19"/>
        <v>82</v>
      </c>
    </row>
    <row r="81" spans="1:20" ht="12.75">
      <c r="A81" s="4" t="s">
        <v>449</v>
      </c>
      <c r="B81" s="11">
        <v>0</v>
      </c>
      <c r="C81" s="12">
        <v>0</v>
      </c>
      <c r="D81" s="11">
        <v>0</v>
      </c>
      <c r="E81" s="12">
        <v>0</v>
      </c>
      <c r="F81" s="11">
        <f t="shared" si="8"/>
        <v>0</v>
      </c>
      <c r="G81" s="13">
        <f t="shared" si="9"/>
        <v>0</v>
      </c>
      <c r="H81" s="13">
        <f t="shared" si="15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14</v>
      </c>
      <c r="N81" s="12">
        <v>10</v>
      </c>
      <c r="O81" s="11">
        <f t="shared" si="18"/>
        <v>14</v>
      </c>
      <c r="P81" s="13">
        <f t="shared" si="18"/>
        <v>10</v>
      </c>
      <c r="Q81" s="13">
        <f t="shared" si="16"/>
        <v>24</v>
      </c>
      <c r="R81" s="11">
        <f t="shared" si="19"/>
        <v>14</v>
      </c>
      <c r="S81" s="12">
        <f t="shared" si="19"/>
        <v>10</v>
      </c>
      <c r="T81" s="13">
        <f t="shared" si="19"/>
        <v>24</v>
      </c>
    </row>
    <row r="82" spans="1:20" s="21" customFormat="1" ht="12.75">
      <c r="A82" s="7" t="s">
        <v>27</v>
      </c>
      <c r="B82" s="17">
        <f>SUM(B10:B81)</f>
        <v>691</v>
      </c>
      <c r="C82" s="18">
        <f aca="true" t="shared" si="20" ref="C82:T82">SUM(C10:C81)</f>
        <v>365</v>
      </c>
      <c r="D82" s="17">
        <f t="shared" si="20"/>
        <v>669</v>
      </c>
      <c r="E82" s="18">
        <f t="shared" si="20"/>
        <v>364</v>
      </c>
      <c r="F82" s="17">
        <f t="shared" si="20"/>
        <v>1360</v>
      </c>
      <c r="G82" s="18">
        <f t="shared" si="20"/>
        <v>729</v>
      </c>
      <c r="H82" s="18">
        <f t="shared" si="20"/>
        <v>2089</v>
      </c>
      <c r="I82" s="17">
        <f t="shared" si="20"/>
        <v>718</v>
      </c>
      <c r="J82" s="18">
        <f t="shared" si="20"/>
        <v>436</v>
      </c>
      <c r="K82" s="17">
        <f t="shared" si="20"/>
        <v>678</v>
      </c>
      <c r="L82" s="18">
        <f t="shared" si="20"/>
        <v>360</v>
      </c>
      <c r="M82" s="17">
        <f t="shared" si="20"/>
        <v>513</v>
      </c>
      <c r="N82" s="18">
        <f t="shared" si="20"/>
        <v>303</v>
      </c>
      <c r="O82" s="17">
        <f t="shared" si="20"/>
        <v>1909</v>
      </c>
      <c r="P82" s="18">
        <f t="shared" si="20"/>
        <v>1099</v>
      </c>
      <c r="Q82" s="18">
        <f t="shared" si="20"/>
        <v>3008</v>
      </c>
      <c r="R82" s="17">
        <f t="shared" si="20"/>
        <v>3269</v>
      </c>
      <c r="S82" s="18">
        <f t="shared" si="20"/>
        <v>1828</v>
      </c>
      <c r="T82" s="18">
        <f t="shared" si="20"/>
        <v>5097</v>
      </c>
    </row>
    <row r="83" spans="1:20" s="16" customFormat="1" ht="6" customHeight="1">
      <c r="A83" s="7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1"/>
      <c r="S83" s="30"/>
      <c r="T83" s="30"/>
    </row>
    <row r="84" spans="1:20" s="16" customFormat="1" ht="12.75">
      <c r="A84" s="112" t="s">
        <v>83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71"/>
      <c r="S84" s="30"/>
      <c r="T84" s="30"/>
    </row>
    <row r="85" spans="1:20" s="16" customFormat="1" ht="12.75">
      <c r="A85" s="112" t="s">
        <v>84</v>
      </c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5"/>
      <c r="R85" s="137">
        <v>102</v>
      </c>
      <c r="S85" s="138">
        <v>1</v>
      </c>
      <c r="T85" s="138">
        <v>103</v>
      </c>
    </row>
    <row r="86" spans="1:20" s="16" customFormat="1" ht="12.75">
      <c r="A86" s="39" t="s">
        <v>111</v>
      </c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9"/>
      <c r="R86" s="30"/>
      <c r="S86" s="30"/>
      <c r="T86" s="30"/>
    </row>
    <row r="87" spans="1:20" s="16" customFormat="1" ht="12.75">
      <c r="A87" s="24"/>
      <c r="B87" s="7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120"/>
      <c r="R87" s="30"/>
      <c r="S87" s="30"/>
      <c r="T87" s="30"/>
    </row>
    <row r="88" spans="1:20" s="2" customFormat="1" ht="12.75">
      <c r="A88" s="16" t="s">
        <v>79</v>
      </c>
      <c r="B88" s="73"/>
      <c r="I88" s="3"/>
      <c r="J88" s="3"/>
      <c r="K88" s="3"/>
      <c r="P88" s="3"/>
      <c r="Q88" s="3"/>
      <c r="R88" s="43"/>
      <c r="S88" s="72"/>
      <c r="T88" s="44"/>
    </row>
    <row r="89" spans="1:20" s="21" customFormat="1" ht="12.75">
      <c r="A89" s="21" t="s">
        <v>82</v>
      </c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6">
        <f>SUM(R85,R82)</f>
        <v>3371</v>
      </c>
      <c r="S89" s="38">
        <f>SUM(S85,S82)</f>
        <v>1829</v>
      </c>
      <c r="T89" s="38">
        <f>SUM(T85,T82)</f>
        <v>5200</v>
      </c>
    </row>
    <row r="102" ht="12.75">
      <c r="H102" s="93"/>
    </row>
    <row r="103" spans="7:10" ht="12.75">
      <c r="G103" s="93"/>
      <c r="H103" s="93"/>
      <c r="I103" s="93"/>
      <c r="J103" s="93"/>
    </row>
    <row r="104" spans="7:10" ht="12.75">
      <c r="G104" s="93"/>
      <c r="H104" s="93"/>
      <c r="I104" s="93"/>
      <c r="J104" s="93"/>
    </row>
    <row r="105" spans="7:13" ht="12.75">
      <c r="G105" s="93"/>
      <c r="H105" s="93"/>
      <c r="I105" s="93"/>
      <c r="J105" s="93"/>
      <c r="K105" s="93"/>
      <c r="L105" s="93"/>
      <c r="M105" s="93"/>
    </row>
    <row r="106" spans="7:12" ht="12.75">
      <c r="G106" s="93"/>
      <c r="H106" s="93"/>
      <c r="I106" s="93"/>
      <c r="J106" s="93"/>
      <c r="L106" s="93"/>
    </row>
    <row r="107" spans="7:12" ht="12.75">
      <c r="G107" s="93"/>
      <c r="H107" s="93"/>
      <c r="I107" s="93"/>
      <c r="J107" s="93"/>
      <c r="L107" s="93"/>
    </row>
    <row r="108" spans="7:10" ht="12.75">
      <c r="G108" s="93"/>
      <c r="H108" s="93"/>
      <c r="I108" s="93"/>
      <c r="J108" s="93"/>
    </row>
    <row r="109" spans="7:13" ht="12.75">
      <c r="G109" s="93"/>
      <c r="H109" s="93"/>
      <c r="I109" s="93"/>
      <c r="J109" s="93"/>
      <c r="K109" s="93"/>
      <c r="L109" s="93"/>
      <c r="M109" s="93"/>
    </row>
    <row r="110" spans="7:13" ht="12.75">
      <c r="G110" s="93"/>
      <c r="H110" s="93"/>
      <c r="I110" s="93"/>
      <c r="J110" s="93"/>
      <c r="K110" s="93"/>
      <c r="L110" s="93"/>
      <c r="M110" s="93"/>
    </row>
    <row r="111" spans="11:12" ht="12.75">
      <c r="K111" s="93"/>
      <c r="L111" s="93"/>
    </row>
    <row r="112" spans="8:12" ht="12.75">
      <c r="H112" s="93"/>
      <c r="K112" s="93"/>
      <c r="L112" s="93"/>
    </row>
    <row r="113" spans="7:12" ht="12.75">
      <c r="G113" s="93"/>
      <c r="H113" s="93"/>
      <c r="I113" s="93"/>
      <c r="J113" s="93"/>
      <c r="L113" s="93"/>
    </row>
    <row r="114" spans="8:12" ht="12.75">
      <c r="H114" s="93"/>
      <c r="J114" s="93"/>
      <c r="K114" s="93"/>
      <c r="L114" s="93"/>
    </row>
    <row r="115" spans="7:12" ht="12.75">
      <c r="G115" s="93"/>
      <c r="H115" s="93"/>
      <c r="I115" s="93"/>
      <c r="J115" s="93"/>
      <c r="L115" s="93"/>
    </row>
    <row r="116" spans="7:12" ht="12.75">
      <c r="G116" s="93"/>
      <c r="H116" s="93"/>
      <c r="I116" s="93"/>
      <c r="J116" s="93"/>
      <c r="L116" s="93"/>
    </row>
    <row r="117" spans="7:10" ht="12.75">
      <c r="G117" s="93"/>
      <c r="H117" s="93"/>
      <c r="I117" s="93"/>
      <c r="J117" s="93"/>
    </row>
    <row r="118" spans="7:10" ht="12.75">
      <c r="G118" s="93"/>
      <c r="H118" s="93"/>
      <c r="I118" s="93"/>
      <c r="J118" s="93"/>
    </row>
    <row r="120" spans="7:10" ht="12.75">
      <c r="G120" s="93"/>
      <c r="H120" s="93"/>
      <c r="I120" s="93"/>
      <c r="J120" s="93"/>
    </row>
    <row r="122" spans="7:13" ht="12.75">
      <c r="G122" s="93"/>
      <c r="H122" s="93"/>
      <c r="I122" s="93"/>
      <c r="J122" s="93"/>
      <c r="K122" s="93"/>
      <c r="L122" s="93"/>
      <c r="M122" s="93"/>
    </row>
    <row r="123" spans="11:12" ht="12.75">
      <c r="K123" s="93"/>
      <c r="L123" s="93"/>
    </row>
    <row r="124" spans="8:12" ht="12.75">
      <c r="H124" s="93"/>
      <c r="K124" s="93"/>
      <c r="L124" s="93"/>
    </row>
    <row r="125" spans="11:12" ht="12.75">
      <c r="K125" s="93"/>
      <c r="L125" s="93"/>
    </row>
    <row r="126" spans="7:12" ht="12.75">
      <c r="G126" s="93"/>
      <c r="H126" s="93"/>
      <c r="I126" s="93"/>
      <c r="J126" s="93"/>
      <c r="L126" s="93"/>
    </row>
    <row r="127" spans="7:10" ht="12.75">
      <c r="G127" s="93"/>
      <c r="H127" s="93"/>
      <c r="I127" s="93"/>
      <c r="J127" s="93"/>
    </row>
    <row r="128" spans="7:10" ht="12.75">
      <c r="G128" s="93"/>
      <c r="H128" s="93"/>
      <c r="I128" s="93"/>
      <c r="J128" s="93"/>
    </row>
    <row r="129" spans="7:10" ht="12.75">
      <c r="G129" s="93"/>
      <c r="H129" s="93"/>
      <c r="I129" s="93"/>
      <c r="J129" s="93"/>
    </row>
    <row r="130" spans="10:12" ht="12.75">
      <c r="J130" s="93"/>
      <c r="K130" s="93"/>
      <c r="L130" s="93"/>
    </row>
    <row r="131" spans="7:10" ht="12.75">
      <c r="G131" s="93"/>
      <c r="H131" s="93"/>
      <c r="I131" s="93"/>
      <c r="J131" s="93"/>
    </row>
    <row r="132" spans="7:10" ht="12.75">
      <c r="G132" s="93"/>
      <c r="H132" s="93"/>
      <c r="I132" s="93"/>
      <c r="J132" s="93"/>
    </row>
    <row r="134" spans="7:13" ht="12.75">
      <c r="G134" s="93"/>
      <c r="H134" s="93"/>
      <c r="I134" s="93"/>
      <c r="J134" s="93"/>
      <c r="K134" s="93"/>
      <c r="L134" s="93"/>
      <c r="M134" s="93"/>
    </row>
    <row r="135" spans="8:12" ht="12.75">
      <c r="H135" s="93"/>
      <c r="K135" s="93"/>
      <c r="L135" s="93"/>
    </row>
    <row r="136" spans="7:12" ht="12.75">
      <c r="G136" s="93"/>
      <c r="H136" s="93"/>
      <c r="I136" s="93"/>
      <c r="J136" s="93"/>
      <c r="L136" s="93"/>
    </row>
    <row r="137" spans="7:12" ht="12.75">
      <c r="G137" s="93"/>
      <c r="H137" s="93"/>
      <c r="I137" s="93"/>
      <c r="J137" s="93"/>
      <c r="L137" s="93"/>
    </row>
    <row r="138" spans="7:12" ht="12.75">
      <c r="G138" s="93"/>
      <c r="H138" s="93"/>
      <c r="I138" s="93"/>
      <c r="J138" s="93"/>
      <c r="L138" s="93"/>
    </row>
    <row r="139" spans="7:11" ht="12.75">
      <c r="G139" s="93"/>
      <c r="H139" s="93"/>
      <c r="I139" s="93"/>
      <c r="J139" s="93"/>
      <c r="K139" s="93"/>
    </row>
    <row r="140" spans="11:12" ht="12.75">
      <c r="K140" s="93"/>
      <c r="L140" s="93"/>
    </row>
    <row r="141" spans="7:10" ht="12.75">
      <c r="G141" s="93"/>
      <c r="H141" s="93"/>
      <c r="I141" s="93"/>
      <c r="J141" s="93"/>
    </row>
    <row r="142" spans="7:11" ht="12.75">
      <c r="G142" s="93"/>
      <c r="H142" s="93"/>
      <c r="I142" s="93"/>
      <c r="J142" s="93"/>
      <c r="K142" s="93"/>
    </row>
    <row r="143" spans="8:12" ht="12.75">
      <c r="H143" s="93"/>
      <c r="K143" s="93"/>
      <c r="L143" s="93"/>
    </row>
    <row r="144" spans="7:10" ht="12.75">
      <c r="G144" s="93"/>
      <c r="H144" s="93"/>
      <c r="I144" s="93"/>
      <c r="J144" s="93"/>
    </row>
    <row r="145" spans="7:10" ht="12.75">
      <c r="G145" s="93"/>
      <c r="H145" s="93"/>
      <c r="I145" s="93"/>
      <c r="J145" s="93"/>
    </row>
    <row r="147" spans="7:10" ht="12.75">
      <c r="G147" s="93"/>
      <c r="H147" s="93"/>
      <c r="I147" s="93"/>
      <c r="J147" s="93"/>
    </row>
    <row r="149" spans="7:10" ht="12.75">
      <c r="G149" s="93"/>
      <c r="H149" s="93"/>
      <c r="I149" s="93"/>
      <c r="J149" s="93"/>
    </row>
    <row r="150" spans="7:13" ht="12.75">
      <c r="G150" s="93"/>
      <c r="H150" s="93"/>
      <c r="I150" s="93"/>
      <c r="J150" s="93"/>
      <c r="K150" s="93"/>
      <c r="L150" s="93"/>
      <c r="M150" s="93"/>
    </row>
    <row r="151" spans="7:13" ht="12.75">
      <c r="G151" s="93"/>
      <c r="H151" s="93"/>
      <c r="I151" s="93"/>
      <c r="J151" s="93"/>
      <c r="K151" s="93"/>
      <c r="L151" s="93"/>
      <c r="M151" s="93"/>
    </row>
    <row r="152" spans="7:10" ht="12.75">
      <c r="G152" s="93"/>
      <c r="H152" s="93"/>
      <c r="I152" s="93"/>
      <c r="J152" s="93"/>
    </row>
    <row r="155" ht="12.75">
      <c r="H155" s="93"/>
    </row>
    <row r="156" spans="7:10" ht="12.75">
      <c r="G156" s="93"/>
      <c r="H156" s="93"/>
      <c r="I156" s="93"/>
      <c r="J156" s="93"/>
    </row>
    <row r="158" spans="7:10" ht="12.75">
      <c r="G158" s="93"/>
      <c r="H158" s="93"/>
      <c r="I158" s="93"/>
      <c r="J158" s="93"/>
    </row>
    <row r="159" spans="7:10" ht="12.75">
      <c r="G159" s="93"/>
      <c r="H159" s="93"/>
      <c r="I159" s="93"/>
      <c r="J159" s="93"/>
    </row>
    <row r="160" spans="7:10" ht="12.75">
      <c r="G160" s="93"/>
      <c r="H160" s="93"/>
      <c r="I160" s="93"/>
      <c r="J160" s="93"/>
    </row>
    <row r="161" ht="12.75">
      <c r="H161" s="93"/>
    </row>
    <row r="162" spans="7:10" ht="12.75">
      <c r="G162" s="93"/>
      <c r="H162" s="93"/>
      <c r="I162" s="93"/>
      <c r="J162" s="93"/>
    </row>
    <row r="164" spans="7:10" ht="12.75">
      <c r="G164" s="93"/>
      <c r="H164" s="93"/>
      <c r="I164" s="93"/>
      <c r="J164" s="93"/>
    </row>
    <row r="165" spans="7:10" ht="12.75">
      <c r="G165" s="93"/>
      <c r="H165" s="93"/>
      <c r="I165" s="93"/>
      <c r="J165" s="93"/>
    </row>
    <row r="167" spans="7:10" ht="12.75">
      <c r="G167" s="93"/>
      <c r="H167" s="93"/>
      <c r="I167" s="93"/>
      <c r="J167" s="93"/>
    </row>
    <row r="169" spans="7:13" ht="12.75">
      <c r="G169" s="93"/>
      <c r="H169" s="93"/>
      <c r="I169" s="93"/>
      <c r="J169" s="93"/>
      <c r="K169" s="93"/>
      <c r="L169" s="93"/>
      <c r="M169" s="93"/>
    </row>
    <row r="170" spans="8:12" ht="12.75">
      <c r="H170" s="93"/>
      <c r="K170" s="93"/>
      <c r="L170" s="93"/>
    </row>
    <row r="171" spans="7:10" ht="12.75">
      <c r="G171" s="93"/>
      <c r="H171" s="93"/>
      <c r="I171" s="93"/>
      <c r="J171" s="93"/>
    </row>
    <row r="172" spans="10:12" ht="12.75">
      <c r="J172" s="93"/>
      <c r="K172" s="93"/>
      <c r="L172" s="93"/>
    </row>
    <row r="173" spans="7:10" ht="12.75">
      <c r="G173" s="93"/>
      <c r="H173" s="93"/>
      <c r="I173" s="93"/>
      <c r="J173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43.28125" style="92" customWidth="1"/>
    <col min="2" max="4" width="13.28125" style="92" customWidth="1"/>
    <col min="5" max="16384" width="9.140625" style="92" customWidth="1"/>
  </cols>
  <sheetData>
    <row r="1" spans="1:4" ht="12.75">
      <c r="A1" s="3" t="s">
        <v>526</v>
      </c>
      <c r="B1" s="109"/>
      <c r="C1" s="109"/>
      <c r="D1" s="109"/>
    </row>
    <row r="2" spans="1:4" ht="12.75">
      <c r="A2" s="296" t="s">
        <v>8</v>
      </c>
      <c r="B2" s="296"/>
      <c r="C2" s="296"/>
      <c r="D2" s="296"/>
    </row>
    <row r="3" spans="1:4" ht="12.75">
      <c r="A3" s="296" t="s">
        <v>70</v>
      </c>
      <c r="B3" s="296"/>
      <c r="C3" s="296"/>
      <c r="D3" s="296"/>
    </row>
    <row r="4" spans="1:4" ht="12.75">
      <c r="A4" s="296" t="s">
        <v>112</v>
      </c>
      <c r="B4" s="296"/>
      <c r="C4" s="296"/>
      <c r="D4" s="296"/>
    </row>
    <row r="5" spans="1:4" ht="12.75">
      <c r="A5" s="127"/>
      <c r="B5" s="127"/>
      <c r="C5" s="127"/>
      <c r="D5" s="127"/>
    </row>
    <row r="6" spans="1:4" ht="12.75">
      <c r="A6" s="296" t="s">
        <v>4</v>
      </c>
      <c r="B6" s="296"/>
      <c r="C6" s="296"/>
      <c r="D6" s="296"/>
    </row>
    <row r="7" ht="13.5" thickBot="1"/>
    <row r="8" spans="1:4" ht="12.75">
      <c r="A8" s="128" t="s">
        <v>113</v>
      </c>
      <c r="B8" s="129" t="s">
        <v>68</v>
      </c>
      <c r="C8" s="129" t="s">
        <v>69</v>
      </c>
      <c r="D8" s="130" t="s">
        <v>27</v>
      </c>
    </row>
    <row r="9" spans="1:4" ht="12.75">
      <c r="A9" s="92" t="s">
        <v>454</v>
      </c>
      <c r="B9" s="135">
        <v>7</v>
      </c>
      <c r="C9" s="135">
        <v>0</v>
      </c>
      <c r="D9" s="90">
        <v>7</v>
      </c>
    </row>
    <row r="10" spans="1:4" ht="12.75">
      <c r="A10" s="208" t="s">
        <v>457</v>
      </c>
      <c r="B10" s="132">
        <v>10</v>
      </c>
      <c r="C10" s="132">
        <v>0</v>
      </c>
      <c r="D10" s="90">
        <v>10</v>
      </c>
    </row>
    <row r="11" spans="1:4" ht="12.75">
      <c r="A11" s="92" t="s">
        <v>459</v>
      </c>
      <c r="B11" s="132">
        <v>4</v>
      </c>
      <c r="C11" s="132">
        <v>0</v>
      </c>
      <c r="D11" s="90">
        <v>4</v>
      </c>
    </row>
    <row r="12" spans="1:4" ht="12.75">
      <c r="A12" s="92" t="s">
        <v>535</v>
      </c>
      <c r="B12" s="132">
        <v>9</v>
      </c>
      <c r="C12" s="132">
        <v>0</v>
      </c>
      <c r="D12" s="90">
        <v>9</v>
      </c>
    </row>
    <row r="13" spans="1:4" ht="12.75">
      <c r="A13" s="92" t="s">
        <v>461</v>
      </c>
      <c r="B13" s="132">
        <v>17</v>
      </c>
      <c r="C13" s="132">
        <v>0</v>
      </c>
      <c r="D13" s="90">
        <v>17</v>
      </c>
    </row>
    <row r="14" spans="1:4" ht="12.75">
      <c r="A14" s="92" t="s">
        <v>462</v>
      </c>
      <c r="B14" s="132">
        <v>3</v>
      </c>
      <c r="C14" s="132">
        <v>0</v>
      </c>
      <c r="D14" s="90">
        <v>3</v>
      </c>
    </row>
    <row r="15" spans="1:4" ht="12.75">
      <c r="A15" s="92" t="s">
        <v>466</v>
      </c>
      <c r="B15" s="132">
        <v>5</v>
      </c>
      <c r="C15" s="132">
        <v>0</v>
      </c>
      <c r="D15" s="90">
        <v>5</v>
      </c>
    </row>
    <row r="16" spans="1:4" ht="12.75">
      <c r="A16" s="92" t="s">
        <v>467</v>
      </c>
      <c r="B16" s="132">
        <v>20</v>
      </c>
      <c r="C16" s="132">
        <v>1</v>
      </c>
      <c r="D16" s="90">
        <v>21</v>
      </c>
    </row>
    <row r="17" spans="1:4" ht="12.75">
      <c r="A17" s="208" t="s">
        <v>488</v>
      </c>
      <c r="B17" s="132">
        <v>19</v>
      </c>
      <c r="C17" s="132">
        <v>0</v>
      </c>
      <c r="D17" s="90">
        <v>19</v>
      </c>
    </row>
    <row r="18" spans="1:4" ht="12.75">
      <c r="A18" s="208" t="s">
        <v>468</v>
      </c>
      <c r="B18" s="132">
        <v>8</v>
      </c>
      <c r="C18" s="132">
        <v>0</v>
      </c>
      <c r="D18" s="90">
        <v>8</v>
      </c>
    </row>
    <row r="19" spans="1:4" ht="12.75">
      <c r="A19" s="101" t="s">
        <v>27</v>
      </c>
      <c r="B19" s="133">
        <f>SUM(B9:B18)</f>
        <v>102</v>
      </c>
      <c r="C19" s="133">
        <f>SUM(C9:C18)</f>
        <v>1</v>
      </c>
      <c r="D19" s="134">
        <f>SUM(D9:D18)</f>
        <v>103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9.00390625" style="4" customWidth="1"/>
    <col min="2" max="3" width="7.57421875" style="0" customWidth="1"/>
    <col min="4" max="4" width="7.57421875" style="4" customWidth="1"/>
    <col min="5" max="6" width="7.57421875" style="0" customWidth="1"/>
    <col min="7" max="7" width="7.57421875" style="4" customWidth="1"/>
    <col min="8" max="9" width="7.57421875" style="0" customWidth="1"/>
    <col min="10" max="10" width="7.57421875" style="4" customWidth="1"/>
    <col min="11" max="12" width="7.57421875" style="0" customWidth="1"/>
    <col min="13" max="13" width="7.57421875" style="4" customWidth="1"/>
    <col min="14" max="15" width="7.57421875" style="0" customWidth="1"/>
    <col min="16" max="16" width="7.57421875" style="4" customWidth="1"/>
    <col min="17" max="21" width="9.421875" style="0" customWidth="1"/>
    <col min="22" max="22" width="9.57421875" style="0" customWidth="1"/>
    <col min="23" max="24" width="6.00390625" style="0" customWidth="1"/>
    <col min="25" max="25" width="9.57421875" style="0" customWidth="1"/>
    <col min="26" max="27" width="5.00390625" style="0" customWidth="1"/>
    <col min="28" max="28" width="9.57421875" style="0" customWidth="1"/>
    <col min="29" max="30" width="6.00390625" style="0" customWidth="1"/>
    <col min="31" max="31" width="9.28125" style="0" customWidth="1"/>
    <col min="32" max="32" width="15.57421875" style="0" customWidth="1"/>
    <col min="33" max="34" width="11.42187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3" t="s">
        <v>526</v>
      </c>
    </row>
    <row r="2" spans="1:16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2.75">
      <c r="A3" s="285" t="s">
        <v>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ht="13.5" thickBot="1"/>
    <row r="5" spans="1:16" s="4" customFormat="1" ht="12.75">
      <c r="A5" s="32"/>
      <c r="B5" s="283" t="s">
        <v>25</v>
      </c>
      <c r="C5" s="284"/>
      <c r="D5" s="286"/>
      <c r="E5" s="283" t="s">
        <v>2</v>
      </c>
      <c r="F5" s="284"/>
      <c r="G5" s="286"/>
      <c r="H5" s="283" t="s">
        <v>3</v>
      </c>
      <c r="I5" s="284"/>
      <c r="J5" s="286"/>
      <c r="K5" s="283" t="s">
        <v>4</v>
      </c>
      <c r="L5" s="284"/>
      <c r="M5" s="286"/>
      <c r="N5" s="283" t="s">
        <v>27</v>
      </c>
      <c r="O5" s="284"/>
      <c r="P5" s="284"/>
    </row>
    <row r="6" spans="2:15" ht="12.75">
      <c r="B6" s="46"/>
      <c r="C6" s="47"/>
      <c r="D6" s="47"/>
      <c r="E6" s="46"/>
      <c r="F6" s="47"/>
      <c r="G6" s="47"/>
      <c r="H6" s="46"/>
      <c r="I6" s="47"/>
      <c r="J6" s="47"/>
      <c r="K6" s="46"/>
      <c r="L6" s="47"/>
      <c r="M6" s="47"/>
      <c r="N6" s="25"/>
      <c r="O6" s="22"/>
    </row>
    <row r="7" spans="1:16" ht="12.75">
      <c r="A7" s="19" t="s">
        <v>73</v>
      </c>
      <c r="B7" s="57" t="s">
        <v>0</v>
      </c>
      <c r="C7" s="26" t="s">
        <v>1</v>
      </c>
      <c r="D7" s="26" t="s">
        <v>28</v>
      </c>
      <c r="E7" s="57" t="s">
        <v>0</v>
      </c>
      <c r="F7" s="26" t="s">
        <v>1</v>
      </c>
      <c r="G7" s="26" t="s">
        <v>28</v>
      </c>
      <c r="H7" s="57" t="s">
        <v>0</v>
      </c>
      <c r="I7" s="26" t="s">
        <v>1</v>
      </c>
      <c r="J7" s="26" t="s">
        <v>28</v>
      </c>
      <c r="K7" s="57" t="s">
        <v>0</v>
      </c>
      <c r="L7" s="26" t="s">
        <v>1</v>
      </c>
      <c r="M7" s="26" t="s">
        <v>28</v>
      </c>
      <c r="N7" s="57" t="s">
        <v>0</v>
      </c>
      <c r="O7" s="26" t="s">
        <v>1</v>
      </c>
      <c r="P7" s="26" t="s">
        <v>28</v>
      </c>
    </row>
    <row r="8" spans="1:15" s="4" customFormat="1" ht="12.75">
      <c r="A8" s="20" t="s">
        <v>5</v>
      </c>
      <c r="B8" s="58"/>
      <c r="C8" s="22"/>
      <c r="D8" s="22"/>
      <c r="E8" s="58"/>
      <c r="F8" s="22"/>
      <c r="G8" s="22"/>
      <c r="H8" s="58"/>
      <c r="I8" s="22"/>
      <c r="J8" s="22"/>
      <c r="K8" s="58"/>
      <c r="L8" s="22"/>
      <c r="M8" s="22"/>
      <c r="N8" s="25"/>
      <c r="O8" s="22"/>
    </row>
    <row r="9" spans="1:16" ht="12.75">
      <c r="A9" s="23" t="s">
        <v>31</v>
      </c>
      <c r="B9" s="244">
        <v>5213</v>
      </c>
      <c r="C9" s="78">
        <v>4985</v>
      </c>
      <c r="D9" s="245">
        <v>10198</v>
      </c>
      <c r="E9" s="244">
        <v>21757</v>
      </c>
      <c r="F9" s="78">
        <v>22754</v>
      </c>
      <c r="G9" s="245">
        <v>44511</v>
      </c>
      <c r="H9" s="244">
        <v>704</v>
      </c>
      <c r="I9" s="78">
        <v>268</v>
      </c>
      <c r="J9" s="245">
        <v>972</v>
      </c>
      <c r="K9" s="244">
        <v>1050</v>
      </c>
      <c r="L9" s="78">
        <v>726</v>
      </c>
      <c r="M9" s="245">
        <v>1776</v>
      </c>
      <c r="N9" s="246">
        <f aca="true" t="shared" si="0" ref="N9:P11">SUM(B9,E9,H9,K9)</f>
        <v>28724</v>
      </c>
      <c r="O9" s="245">
        <f t="shared" si="0"/>
        <v>28733</v>
      </c>
      <c r="P9" s="78">
        <f t="shared" si="0"/>
        <v>57457</v>
      </c>
    </row>
    <row r="10" spans="1:16" ht="12.75">
      <c r="A10" s="23" t="s">
        <v>32</v>
      </c>
      <c r="B10" s="244">
        <v>1138</v>
      </c>
      <c r="C10" s="90">
        <v>1008</v>
      </c>
      <c r="D10" s="245">
        <v>2146</v>
      </c>
      <c r="E10" s="244">
        <v>3047</v>
      </c>
      <c r="F10" s="90">
        <v>2529</v>
      </c>
      <c r="G10" s="245">
        <v>5576</v>
      </c>
      <c r="H10" s="244">
        <v>368</v>
      </c>
      <c r="I10" s="90">
        <v>125</v>
      </c>
      <c r="J10" s="245">
        <v>493</v>
      </c>
      <c r="K10" s="244">
        <v>440</v>
      </c>
      <c r="L10" s="90">
        <v>224</v>
      </c>
      <c r="M10" s="245">
        <v>664</v>
      </c>
      <c r="N10" s="246">
        <f t="shared" si="0"/>
        <v>4993</v>
      </c>
      <c r="O10" s="247">
        <f t="shared" si="0"/>
        <v>3886</v>
      </c>
      <c r="P10" s="78">
        <f t="shared" si="0"/>
        <v>8879</v>
      </c>
    </row>
    <row r="11" spans="1:16" s="16" customFormat="1" ht="12.75">
      <c r="A11" s="7" t="s">
        <v>27</v>
      </c>
      <c r="B11" s="60">
        <f>SUM(B9:B10)</f>
        <v>6351</v>
      </c>
      <c r="C11" s="18">
        <f aca="true" t="shared" si="1" ref="C11:M11">SUM(C9:C10)</f>
        <v>5993</v>
      </c>
      <c r="D11" s="18">
        <f t="shared" si="1"/>
        <v>12344</v>
      </c>
      <c r="E11" s="60">
        <f t="shared" si="1"/>
        <v>24804</v>
      </c>
      <c r="F11" s="18">
        <f t="shared" si="1"/>
        <v>25283</v>
      </c>
      <c r="G11" s="18">
        <f t="shared" si="1"/>
        <v>50087</v>
      </c>
      <c r="H11" s="60">
        <f t="shared" si="1"/>
        <v>1072</v>
      </c>
      <c r="I11" s="18">
        <f t="shared" si="1"/>
        <v>393</v>
      </c>
      <c r="J11" s="18">
        <f t="shared" si="1"/>
        <v>1465</v>
      </c>
      <c r="K11" s="60">
        <f t="shared" si="1"/>
        <v>1490</v>
      </c>
      <c r="L11" s="18">
        <f t="shared" si="1"/>
        <v>950</v>
      </c>
      <c r="M11" s="18">
        <f t="shared" si="1"/>
        <v>2440</v>
      </c>
      <c r="N11" s="17">
        <f t="shared" si="0"/>
        <v>33717</v>
      </c>
      <c r="O11" s="18">
        <f t="shared" si="0"/>
        <v>32619</v>
      </c>
      <c r="P11" s="18">
        <f t="shared" si="0"/>
        <v>66336</v>
      </c>
    </row>
    <row r="12" spans="2:16" s="16" customFormat="1" ht="12.75">
      <c r="B12" s="61"/>
      <c r="C12" s="30"/>
      <c r="D12" s="30"/>
      <c r="E12" s="61"/>
      <c r="F12" s="30"/>
      <c r="G12" s="30"/>
      <c r="H12" s="61"/>
      <c r="I12" s="30"/>
      <c r="J12" s="30"/>
      <c r="K12" s="61"/>
      <c r="L12" s="30"/>
      <c r="M12" s="30"/>
      <c r="N12" s="31"/>
      <c r="O12" s="30"/>
      <c r="P12" s="30"/>
    </row>
    <row r="13" spans="1:16" s="16" customFormat="1" ht="12.75">
      <c r="A13" s="24" t="s">
        <v>26</v>
      </c>
      <c r="B13" s="61"/>
      <c r="C13" s="30"/>
      <c r="D13" s="30"/>
      <c r="E13" s="61"/>
      <c r="F13" s="30"/>
      <c r="G13" s="30"/>
      <c r="H13" s="61"/>
      <c r="I13" s="30"/>
      <c r="J13" s="30"/>
      <c r="K13" s="61"/>
      <c r="L13" s="30"/>
      <c r="M13" s="30"/>
      <c r="N13" s="31"/>
      <c r="O13" s="30"/>
      <c r="P13" s="30"/>
    </row>
    <row r="14" spans="1:16" ht="12.75">
      <c r="A14" s="4" t="s">
        <v>157</v>
      </c>
      <c r="B14" s="59">
        <v>35</v>
      </c>
      <c r="C14" s="13">
        <v>25</v>
      </c>
      <c r="D14" s="27">
        <v>60</v>
      </c>
      <c r="E14" s="59">
        <v>238</v>
      </c>
      <c r="F14" s="13">
        <v>90</v>
      </c>
      <c r="G14" s="27">
        <v>328</v>
      </c>
      <c r="H14" s="59">
        <v>89</v>
      </c>
      <c r="I14" s="13">
        <v>42</v>
      </c>
      <c r="J14" s="27">
        <v>131</v>
      </c>
      <c r="K14" s="59">
        <v>15</v>
      </c>
      <c r="L14" s="13">
        <v>7</v>
      </c>
      <c r="M14" s="27">
        <v>22</v>
      </c>
      <c r="N14" s="229">
        <f aca="true" t="shared" si="2" ref="N14:N34">SUM(B14,E14,H14,K14)</f>
        <v>377</v>
      </c>
      <c r="O14" s="27">
        <f aca="true" t="shared" si="3" ref="O14:O34">SUM(C14,F14,I14,L14)</f>
        <v>164</v>
      </c>
      <c r="P14" s="13">
        <f aca="true" t="shared" si="4" ref="P14:P34">SUM(D14,G14,J14,M14)</f>
        <v>541</v>
      </c>
    </row>
    <row r="15" spans="1:16" ht="12.75">
      <c r="A15" s="4" t="s">
        <v>158</v>
      </c>
      <c r="B15" s="59">
        <v>77</v>
      </c>
      <c r="C15" s="12">
        <v>165</v>
      </c>
      <c r="D15" s="27">
        <v>242</v>
      </c>
      <c r="E15" s="59">
        <v>69</v>
      </c>
      <c r="F15" s="12">
        <v>205</v>
      </c>
      <c r="G15" s="27">
        <v>274</v>
      </c>
      <c r="H15" s="59">
        <v>14</v>
      </c>
      <c r="I15" s="12">
        <v>38</v>
      </c>
      <c r="J15" s="27">
        <v>52</v>
      </c>
      <c r="K15" s="59">
        <v>18</v>
      </c>
      <c r="L15" s="12">
        <v>43</v>
      </c>
      <c r="M15" s="27">
        <v>61</v>
      </c>
      <c r="N15" s="28">
        <f t="shared" si="2"/>
        <v>178</v>
      </c>
      <c r="O15" s="29">
        <f t="shared" si="3"/>
        <v>451</v>
      </c>
      <c r="P15" s="13">
        <f t="shared" si="4"/>
        <v>629</v>
      </c>
    </row>
    <row r="16" spans="1:16" ht="12.75">
      <c r="A16" s="4" t="s">
        <v>17</v>
      </c>
      <c r="B16" s="59">
        <v>0</v>
      </c>
      <c r="C16" s="12">
        <v>0</v>
      </c>
      <c r="D16" s="27">
        <v>0</v>
      </c>
      <c r="E16" s="59">
        <v>0</v>
      </c>
      <c r="F16" s="12">
        <v>0</v>
      </c>
      <c r="G16" s="27">
        <v>0</v>
      </c>
      <c r="H16" s="59">
        <v>0</v>
      </c>
      <c r="I16" s="12">
        <v>0</v>
      </c>
      <c r="J16" s="27">
        <v>0</v>
      </c>
      <c r="K16" s="59">
        <v>7</v>
      </c>
      <c r="L16" s="12">
        <v>10</v>
      </c>
      <c r="M16" s="27">
        <v>17</v>
      </c>
      <c r="N16" s="28">
        <f t="shared" si="2"/>
        <v>7</v>
      </c>
      <c r="O16" s="29">
        <f t="shared" si="3"/>
        <v>10</v>
      </c>
      <c r="P16" s="13">
        <f t="shared" si="4"/>
        <v>17</v>
      </c>
    </row>
    <row r="17" spans="1:16" ht="12.75">
      <c r="A17" s="4" t="s">
        <v>159</v>
      </c>
      <c r="B17" s="59">
        <v>12</v>
      </c>
      <c r="C17" s="12">
        <v>0</v>
      </c>
      <c r="D17" s="27">
        <v>12</v>
      </c>
      <c r="E17" s="59">
        <v>541</v>
      </c>
      <c r="F17" s="12">
        <v>17</v>
      </c>
      <c r="G17" s="27">
        <v>558</v>
      </c>
      <c r="H17" s="59">
        <v>27</v>
      </c>
      <c r="I17" s="12">
        <v>0</v>
      </c>
      <c r="J17" s="27">
        <v>27</v>
      </c>
      <c r="K17" s="59">
        <v>34</v>
      </c>
      <c r="L17" s="12">
        <v>0</v>
      </c>
      <c r="M17" s="27">
        <v>34</v>
      </c>
      <c r="N17" s="28">
        <f t="shared" si="2"/>
        <v>614</v>
      </c>
      <c r="O17" s="29">
        <f t="shared" si="3"/>
        <v>17</v>
      </c>
      <c r="P17" s="13">
        <f t="shared" si="4"/>
        <v>631</v>
      </c>
    </row>
    <row r="18" spans="1:16" ht="12.75">
      <c r="A18" s="4" t="s">
        <v>160</v>
      </c>
      <c r="B18" s="59">
        <v>0</v>
      </c>
      <c r="C18" s="12">
        <v>4</v>
      </c>
      <c r="D18" s="27">
        <v>4</v>
      </c>
      <c r="E18" s="59">
        <v>14</v>
      </c>
      <c r="F18" s="12">
        <v>201</v>
      </c>
      <c r="G18" s="27">
        <v>215</v>
      </c>
      <c r="H18" s="59">
        <v>4</v>
      </c>
      <c r="I18" s="12">
        <v>22</v>
      </c>
      <c r="J18" s="27">
        <v>26</v>
      </c>
      <c r="K18" s="59">
        <v>0</v>
      </c>
      <c r="L18" s="12">
        <v>0</v>
      </c>
      <c r="M18" s="27">
        <v>0</v>
      </c>
      <c r="N18" s="28">
        <f t="shared" si="2"/>
        <v>18</v>
      </c>
      <c r="O18" s="29">
        <f t="shared" si="3"/>
        <v>227</v>
      </c>
      <c r="P18" s="13">
        <f t="shared" si="4"/>
        <v>245</v>
      </c>
    </row>
    <row r="19" spans="1:16" ht="12.75">
      <c r="A19" s="4" t="s">
        <v>106</v>
      </c>
      <c r="B19" s="59">
        <v>22</v>
      </c>
      <c r="C19" s="12">
        <v>5</v>
      </c>
      <c r="D19" s="27">
        <v>27</v>
      </c>
      <c r="E19" s="59">
        <v>107</v>
      </c>
      <c r="F19" s="12">
        <v>45</v>
      </c>
      <c r="G19" s="27">
        <v>152</v>
      </c>
      <c r="H19" s="59">
        <v>0</v>
      </c>
      <c r="I19" s="12">
        <v>0</v>
      </c>
      <c r="J19" s="27">
        <v>0</v>
      </c>
      <c r="K19" s="59">
        <v>0</v>
      </c>
      <c r="L19" s="12">
        <v>0</v>
      </c>
      <c r="M19" s="27">
        <v>0</v>
      </c>
      <c r="N19" s="28">
        <f t="shared" si="2"/>
        <v>129</v>
      </c>
      <c r="O19" s="29">
        <f t="shared" si="3"/>
        <v>50</v>
      </c>
      <c r="P19" s="13">
        <f t="shared" si="4"/>
        <v>179</v>
      </c>
    </row>
    <row r="20" spans="1:16" ht="12.75">
      <c r="A20" s="4" t="s">
        <v>161</v>
      </c>
      <c r="B20" s="59">
        <v>108</v>
      </c>
      <c r="C20" s="12">
        <v>176</v>
      </c>
      <c r="D20" s="27">
        <v>284</v>
      </c>
      <c r="E20" s="59">
        <v>844</v>
      </c>
      <c r="F20" s="12">
        <v>942</v>
      </c>
      <c r="G20" s="27">
        <v>1786</v>
      </c>
      <c r="H20" s="59">
        <v>0</v>
      </c>
      <c r="I20" s="12">
        <v>0</v>
      </c>
      <c r="J20" s="27">
        <v>0</v>
      </c>
      <c r="K20" s="59">
        <v>0</v>
      </c>
      <c r="L20" s="12">
        <v>0</v>
      </c>
      <c r="M20" s="27">
        <v>0</v>
      </c>
      <c r="N20" s="28">
        <f t="shared" si="2"/>
        <v>952</v>
      </c>
      <c r="O20" s="29">
        <f t="shared" si="3"/>
        <v>1118</v>
      </c>
      <c r="P20" s="13">
        <f t="shared" si="4"/>
        <v>2070</v>
      </c>
    </row>
    <row r="21" spans="1:16" ht="12.75">
      <c r="A21" s="4" t="s">
        <v>15</v>
      </c>
      <c r="B21" s="59">
        <v>238</v>
      </c>
      <c r="C21" s="12">
        <v>196</v>
      </c>
      <c r="D21" s="27">
        <v>434</v>
      </c>
      <c r="E21" s="59">
        <v>1128</v>
      </c>
      <c r="F21" s="12">
        <v>1171</v>
      </c>
      <c r="G21" s="27">
        <v>2299</v>
      </c>
      <c r="H21" s="59">
        <v>28</v>
      </c>
      <c r="I21" s="12">
        <v>20</v>
      </c>
      <c r="J21" s="27">
        <v>48</v>
      </c>
      <c r="K21" s="59">
        <v>49</v>
      </c>
      <c r="L21" s="12">
        <v>17</v>
      </c>
      <c r="M21" s="27">
        <v>66</v>
      </c>
      <c r="N21" s="28">
        <f t="shared" si="2"/>
        <v>1443</v>
      </c>
      <c r="O21" s="29">
        <f t="shared" si="3"/>
        <v>1404</v>
      </c>
      <c r="P21" s="13">
        <f t="shared" si="4"/>
        <v>2847</v>
      </c>
    </row>
    <row r="22" spans="1:16" ht="12.75">
      <c r="A22" s="4" t="s">
        <v>162</v>
      </c>
      <c r="B22" s="59">
        <v>32</v>
      </c>
      <c r="C22" s="12">
        <v>30</v>
      </c>
      <c r="D22" s="27">
        <v>62</v>
      </c>
      <c r="E22" s="59">
        <v>90</v>
      </c>
      <c r="F22" s="12">
        <v>62</v>
      </c>
      <c r="G22" s="27">
        <v>152</v>
      </c>
      <c r="H22" s="59">
        <v>18</v>
      </c>
      <c r="I22" s="12">
        <v>20</v>
      </c>
      <c r="J22" s="27">
        <v>38</v>
      </c>
      <c r="K22" s="59">
        <v>15</v>
      </c>
      <c r="L22" s="12">
        <v>12</v>
      </c>
      <c r="M22" s="27">
        <v>27</v>
      </c>
      <c r="N22" s="28">
        <f t="shared" si="2"/>
        <v>155</v>
      </c>
      <c r="O22" s="29">
        <f t="shared" si="3"/>
        <v>124</v>
      </c>
      <c r="P22" s="13">
        <f t="shared" si="4"/>
        <v>279</v>
      </c>
    </row>
    <row r="23" spans="1:16" ht="12.75">
      <c r="A23" s="4" t="s">
        <v>163</v>
      </c>
      <c r="B23" s="59">
        <v>33</v>
      </c>
      <c r="C23" s="12">
        <v>8</v>
      </c>
      <c r="D23" s="27">
        <v>41</v>
      </c>
      <c r="E23" s="59">
        <v>1400</v>
      </c>
      <c r="F23" s="12">
        <v>72</v>
      </c>
      <c r="G23" s="27">
        <v>1472</v>
      </c>
      <c r="H23" s="59">
        <v>84</v>
      </c>
      <c r="I23" s="12">
        <v>10</v>
      </c>
      <c r="J23" s="27">
        <v>94</v>
      </c>
      <c r="K23" s="59">
        <v>151</v>
      </c>
      <c r="L23" s="12">
        <v>4</v>
      </c>
      <c r="M23" s="27">
        <v>155</v>
      </c>
      <c r="N23" s="28">
        <f t="shared" si="2"/>
        <v>1668</v>
      </c>
      <c r="O23" s="29">
        <f t="shared" si="3"/>
        <v>94</v>
      </c>
      <c r="P23" s="13">
        <f t="shared" si="4"/>
        <v>1762</v>
      </c>
    </row>
    <row r="24" spans="1:16" ht="12.75">
      <c r="A24" s="4" t="s">
        <v>164</v>
      </c>
      <c r="B24" s="59">
        <v>606</v>
      </c>
      <c r="C24" s="12">
        <v>843</v>
      </c>
      <c r="D24" s="27">
        <v>1449</v>
      </c>
      <c r="E24" s="59">
        <v>3443</v>
      </c>
      <c r="F24" s="12">
        <v>4322</v>
      </c>
      <c r="G24" s="27">
        <v>7765</v>
      </c>
      <c r="H24" s="59">
        <v>6</v>
      </c>
      <c r="I24" s="12">
        <v>6</v>
      </c>
      <c r="J24" s="27">
        <v>12</v>
      </c>
      <c r="K24" s="59">
        <v>74</v>
      </c>
      <c r="L24" s="12">
        <v>114</v>
      </c>
      <c r="M24" s="27">
        <v>188</v>
      </c>
      <c r="N24" s="28">
        <f t="shared" si="2"/>
        <v>4129</v>
      </c>
      <c r="O24" s="29">
        <f t="shared" si="3"/>
        <v>5285</v>
      </c>
      <c r="P24" s="13">
        <f t="shared" si="4"/>
        <v>9414</v>
      </c>
    </row>
    <row r="25" spans="1:16" ht="12.75">
      <c r="A25" s="4" t="s">
        <v>165</v>
      </c>
      <c r="B25" s="59">
        <v>23</v>
      </c>
      <c r="C25" s="12">
        <v>0</v>
      </c>
      <c r="D25" s="27">
        <v>23</v>
      </c>
      <c r="E25" s="59">
        <v>9</v>
      </c>
      <c r="F25" s="12">
        <v>0</v>
      </c>
      <c r="G25" s="27">
        <v>9</v>
      </c>
      <c r="H25" s="59">
        <v>0</v>
      </c>
      <c r="I25" s="12">
        <v>0</v>
      </c>
      <c r="J25" s="27">
        <v>0</v>
      </c>
      <c r="K25" s="59">
        <v>0</v>
      </c>
      <c r="L25" s="12">
        <v>0</v>
      </c>
      <c r="M25" s="27">
        <v>0</v>
      </c>
      <c r="N25" s="28">
        <f t="shared" si="2"/>
        <v>32</v>
      </c>
      <c r="O25" s="29">
        <f t="shared" si="3"/>
        <v>0</v>
      </c>
      <c r="P25" s="13">
        <f t="shared" si="4"/>
        <v>32</v>
      </c>
    </row>
    <row r="26" spans="1:16" ht="12.75">
      <c r="A26" s="4" t="s">
        <v>23</v>
      </c>
      <c r="B26" s="59">
        <v>307</v>
      </c>
      <c r="C26" s="12">
        <v>10</v>
      </c>
      <c r="D26" s="27">
        <v>317</v>
      </c>
      <c r="E26" s="59">
        <v>1822</v>
      </c>
      <c r="F26" s="12">
        <v>26</v>
      </c>
      <c r="G26" s="27">
        <v>1848</v>
      </c>
      <c r="H26" s="59">
        <v>232</v>
      </c>
      <c r="I26" s="12">
        <v>4</v>
      </c>
      <c r="J26" s="27">
        <v>236</v>
      </c>
      <c r="K26" s="59">
        <v>210</v>
      </c>
      <c r="L26" s="12">
        <v>1</v>
      </c>
      <c r="M26" s="27">
        <v>211</v>
      </c>
      <c r="N26" s="28">
        <f t="shared" si="2"/>
        <v>2571</v>
      </c>
      <c r="O26" s="29">
        <f t="shared" si="3"/>
        <v>41</v>
      </c>
      <c r="P26" s="13">
        <f t="shared" si="4"/>
        <v>2612</v>
      </c>
    </row>
    <row r="27" spans="1:16" ht="12.75">
      <c r="A27" s="4" t="s">
        <v>166</v>
      </c>
      <c r="B27" s="59">
        <v>2918</v>
      </c>
      <c r="C27" s="12">
        <v>2758</v>
      </c>
      <c r="D27" s="27">
        <v>5676</v>
      </c>
      <c r="E27" s="59">
        <v>9261</v>
      </c>
      <c r="F27" s="12">
        <v>10392</v>
      </c>
      <c r="G27" s="27">
        <v>19653</v>
      </c>
      <c r="H27" s="59">
        <v>101</v>
      </c>
      <c r="I27" s="12">
        <v>74</v>
      </c>
      <c r="J27" s="27">
        <v>175</v>
      </c>
      <c r="K27" s="59">
        <v>430</v>
      </c>
      <c r="L27" s="12">
        <v>358</v>
      </c>
      <c r="M27" s="27">
        <v>788</v>
      </c>
      <c r="N27" s="28">
        <f t="shared" si="2"/>
        <v>12710</v>
      </c>
      <c r="O27" s="29">
        <f t="shared" si="3"/>
        <v>13582</v>
      </c>
      <c r="P27" s="13">
        <f t="shared" si="4"/>
        <v>26292</v>
      </c>
    </row>
    <row r="28" spans="1:16" ht="12.75">
      <c r="A28" s="4" t="s">
        <v>167</v>
      </c>
      <c r="B28" s="59">
        <v>0</v>
      </c>
      <c r="C28" s="12">
        <v>0</v>
      </c>
      <c r="D28" s="27">
        <v>0</v>
      </c>
      <c r="E28" s="59">
        <v>89</v>
      </c>
      <c r="F28" s="12">
        <v>113</v>
      </c>
      <c r="G28" s="27">
        <v>202</v>
      </c>
      <c r="H28" s="59">
        <v>0</v>
      </c>
      <c r="I28" s="12">
        <v>0</v>
      </c>
      <c r="J28" s="27">
        <v>0</v>
      </c>
      <c r="K28" s="59">
        <v>0</v>
      </c>
      <c r="L28" s="12">
        <v>0</v>
      </c>
      <c r="M28" s="27">
        <v>0</v>
      </c>
      <c r="N28" s="28">
        <f t="shared" si="2"/>
        <v>89</v>
      </c>
      <c r="O28" s="29">
        <f t="shared" si="3"/>
        <v>113</v>
      </c>
      <c r="P28" s="13">
        <f t="shared" si="4"/>
        <v>202</v>
      </c>
    </row>
    <row r="29" spans="1:16" ht="12.75">
      <c r="A29" s="4" t="s">
        <v>168</v>
      </c>
      <c r="B29" s="59">
        <v>92</v>
      </c>
      <c r="C29" s="12">
        <v>479</v>
      </c>
      <c r="D29" s="27">
        <v>571</v>
      </c>
      <c r="E29" s="59">
        <v>994</v>
      </c>
      <c r="F29" s="12">
        <v>3418</v>
      </c>
      <c r="G29" s="27">
        <v>4412</v>
      </c>
      <c r="H29" s="59">
        <v>11</v>
      </c>
      <c r="I29" s="12">
        <v>33</v>
      </c>
      <c r="J29" s="27">
        <v>44</v>
      </c>
      <c r="K29" s="59">
        <v>11</v>
      </c>
      <c r="L29" s="12">
        <v>62</v>
      </c>
      <c r="M29" s="27">
        <v>73</v>
      </c>
      <c r="N29" s="28">
        <f t="shared" si="2"/>
        <v>1108</v>
      </c>
      <c r="O29" s="29">
        <f t="shared" si="3"/>
        <v>3992</v>
      </c>
      <c r="P29" s="13">
        <f t="shared" si="4"/>
        <v>5100</v>
      </c>
    </row>
    <row r="30" spans="1:16" ht="12.75">
      <c r="A30" s="4" t="s">
        <v>169</v>
      </c>
      <c r="B30" s="59">
        <v>0</v>
      </c>
      <c r="C30" s="12">
        <v>0</v>
      </c>
      <c r="D30" s="27">
        <v>0</v>
      </c>
      <c r="E30" s="59">
        <v>549</v>
      </c>
      <c r="F30" s="12">
        <v>374</v>
      </c>
      <c r="G30" s="27">
        <v>923</v>
      </c>
      <c r="H30" s="59">
        <v>28</v>
      </c>
      <c r="I30" s="12">
        <v>11</v>
      </c>
      <c r="J30" s="27">
        <v>39</v>
      </c>
      <c r="K30" s="59">
        <v>0</v>
      </c>
      <c r="L30" s="12">
        <v>0</v>
      </c>
      <c r="M30" s="27">
        <v>0</v>
      </c>
      <c r="N30" s="28">
        <f t="shared" si="2"/>
        <v>577</v>
      </c>
      <c r="O30" s="29">
        <f t="shared" si="3"/>
        <v>385</v>
      </c>
      <c r="P30" s="13">
        <f t="shared" si="4"/>
        <v>962</v>
      </c>
    </row>
    <row r="31" spans="1:16" ht="12.75">
      <c r="A31" s="4" t="s">
        <v>13</v>
      </c>
      <c r="B31" s="59">
        <v>0</v>
      </c>
      <c r="C31" s="12">
        <v>0</v>
      </c>
      <c r="D31" s="27">
        <v>0</v>
      </c>
      <c r="E31" s="59">
        <v>0</v>
      </c>
      <c r="F31" s="12">
        <v>0</v>
      </c>
      <c r="G31" s="27">
        <v>0</v>
      </c>
      <c r="H31" s="59">
        <v>9</v>
      </c>
      <c r="I31" s="12">
        <v>1</v>
      </c>
      <c r="J31" s="27">
        <v>10</v>
      </c>
      <c r="K31" s="59">
        <v>0</v>
      </c>
      <c r="L31" s="12">
        <v>0</v>
      </c>
      <c r="M31" s="27">
        <v>0</v>
      </c>
      <c r="N31" s="28">
        <f t="shared" si="2"/>
        <v>9</v>
      </c>
      <c r="O31" s="29">
        <f t="shared" si="3"/>
        <v>1</v>
      </c>
      <c r="P31" s="13">
        <f t="shared" si="4"/>
        <v>10</v>
      </c>
    </row>
    <row r="32" spans="1:16" ht="12.75">
      <c r="A32" s="4" t="s">
        <v>170</v>
      </c>
      <c r="B32" s="59">
        <v>18</v>
      </c>
      <c r="C32" s="12">
        <v>15</v>
      </c>
      <c r="D32" s="27">
        <v>33</v>
      </c>
      <c r="E32" s="59">
        <v>0</v>
      </c>
      <c r="F32" s="12">
        <v>0</v>
      </c>
      <c r="G32" s="27">
        <v>0</v>
      </c>
      <c r="H32" s="59">
        <v>0</v>
      </c>
      <c r="I32" s="12">
        <v>0</v>
      </c>
      <c r="J32" s="27">
        <v>0</v>
      </c>
      <c r="K32" s="59">
        <v>1</v>
      </c>
      <c r="L32" s="12">
        <v>2</v>
      </c>
      <c r="M32" s="27">
        <v>3</v>
      </c>
      <c r="N32" s="28">
        <f t="shared" si="2"/>
        <v>19</v>
      </c>
      <c r="O32" s="29">
        <f t="shared" si="3"/>
        <v>17</v>
      </c>
      <c r="P32" s="13">
        <f t="shared" si="4"/>
        <v>36</v>
      </c>
    </row>
    <row r="33" spans="1:16" s="79" customFormat="1" ht="12.75">
      <c r="A33" s="83" t="s">
        <v>171</v>
      </c>
      <c r="B33" s="84">
        <v>0</v>
      </c>
      <c r="C33" s="80">
        <v>0</v>
      </c>
      <c r="D33" s="80">
        <v>0</v>
      </c>
      <c r="E33" s="84">
        <v>12</v>
      </c>
      <c r="F33" s="80">
        <v>44</v>
      </c>
      <c r="G33" s="80">
        <v>56</v>
      </c>
      <c r="H33" s="84">
        <v>0</v>
      </c>
      <c r="I33" s="80">
        <v>0</v>
      </c>
      <c r="J33" s="80">
        <v>0</v>
      </c>
      <c r="K33" s="84">
        <v>0</v>
      </c>
      <c r="L33" s="80">
        <v>0</v>
      </c>
      <c r="M33" s="80">
        <v>0</v>
      </c>
      <c r="N33" s="85">
        <f t="shared" si="2"/>
        <v>12</v>
      </c>
      <c r="O33" s="80">
        <f t="shared" si="3"/>
        <v>44</v>
      </c>
      <c r="P33" s="80">
        <f t="shared" si="4"/>
        <v>56</v>
      </c>
    </row>
    <row r="34" spans="1:16" s="16" customFormat="1" ht="12.75">
      <c r="A34" s="7" t="s">
        <v>27</v>
      </c>
      <c r="B34" s="60">
        <f aca="true" t="shared" si="5" ref="B34:M34">SUM(B14:B33)</f>
        <v>4521</v>
      </c>
      <c r="C34" s="18">
        <f t="shared" si="5"/>
        <v>4714</v>
      </c>
      <c r="D34" s="18">
        <f t="shared" si="5"/>
        <v>9235</v>
      </c>
      <c r="E34" s="60">
        <f t="shared" si="5"/>
        <v>20610</v>
      </c>
      <c r="F34" s="18">
        <f t="shared" si="5"/>
        <v>21494</v>
      </c>
      <c r="G34" s="18">
        <f t="shared" si="5"/>
        <v>42104</v>
      </c>
      <c r="H34" s="60">
        <f t="shared" si="5"/>
        <v>651</v>
      </c>
      <c r="I34" s="18">
        <f t="shared" si="5"/>
        <v>281</v>
      </c>
      <c r="J34" s="18">
        <f t="shared" si="5"/>
        <v>932</v>
      </c>
      <c r="K34" s="60">
        <f t="shared" si="5"/>
        <v>1015</v>
      </c>
      <c r="L34" s="18">
        <f t="shared" si="5"/>
        <v>630</v>
      </c>
      <c r="M34" s="18">
        <f t="shared" si="5"/>
        <v>1645</v>
      </c>
      <c r="N34" s="17">
        <f t="shared" si="2"/>
        <v>26797</v>
      </c>
      <c r="O34" s="18">
        <f t="shared" si="3"/>
        <v>27119</v>
      </c>
      <c r="P34" s="18">
        <f t="shared" si="4"/>
        <v>53916</v>
      </c>
    </row>
    <row r="41" spans="3:16" ht="12.75">
      <c r="C41" s="4"/>
      <c r="D41"/>
      <c r="F41" s="4"/>
      <c r="G41"/>
      <c r="I41" s="4"/>
      <c r="J41"/>
      <c r="L41" s="4"/>
      <c r="M41"/>
      <c r="O41" s="4"/>
      <c r="P41"/>
    </row>
    <row r="42" spans="3:16" ht="12.75">
      <c r="C42" s="4"/>
      <c r="D42"/>
      <c r="F42" s="4"/>
      <c r="G42"/>
      <c r="I42" s="4"/>
      <c r="J42"/>
      <c r="L42" s="4"/>
      <c r="M42"/>
      <c r="O42" s="4"/>
      <c r="P42"/>
    </row>
    <row r="43" spans="3:16" ht="12.75">
      <c r="C43" s="4"/>
      <c r="D43"/>
      <c r="F43" s="4"/>
      <c r="G43"/>
      <c r="I43" s="4"/>
      <c r="J43"/>
      <c r="L43" s="4"/>
      <c r="M43"/>
      <c r="O43" s="4"/>
      <c r="P43"/>
    </row>
    <row r="44" spans="3:16" ht="12.75">
      <c r="C44" s="4"/>
      <c r="D44"/>
      <c r="F44" s="4"/>
      <c r="G44"/>
      <c r="I44" s="4"/>
      <c r="J44"/>
      <c r="L44" s="4"/>
      <c r="M44"/>
      <c r="O44" s="4"/>
      <c r="P44"/>
    </row>
    <row r="45" spans="3:16" ht="12.75">
      <c r="C45" s="4"/>
      <c r="D45"/>
      <c r="F45" s="4"/>
      <c r="G45"/>
      <c r="I45" s="4"/>
      <c r="J45"/>
      <c r="L45" s="4"/>
      <c r="M45"/>
      <c r="O45" s="4"/>
      <c r="P45"/>
    </row>
    <row r="46" spans="3:16" ht="12.75">
      <c r="C46" s="4"/>
      <c r="D46"/>
      <c r="F46" s="4"/>
      <c r="G46"/>
      <c r="I46" s="4"/>
      <c r="J46"/>
      <c r="L46" s="4"/>
      <c r="M46"/>
      <c r="O46" s="4"/>
      <c r="P46"/>
    </row>
    <row r="47" spans="3:16" ht="12.75">
      <c r="C47" s="4"/>
      <c r="D47"/>
      <c r="F47" s="4"/>
      <c r="G47"/>
      <c r="I47" s="4"/>
      <c r="J47"/>
      <c r="L47" s="4"/>
      <c r="M47"/>
      <c r="O47" s="4"/>
      <c r="P47"/>
    </row>
    <row r="48" spans="3:16" ht="12.75">
      <c r="C48" s="4"/>
      <c r="D48"/>
      <c r="F48" s="4"/>
      <c r="G48"/>
      <c r="I48" s="4"/>
      <c r="J48"/>
      <c r="L48" s="4"/>
      <c r="M48"/>
      <c r="O48" s="4"/>
      <c r="P48"/>
    </row>
    <row r="49" spans="3:16" ht="12.75">
      <c r="C49" s="93"/>
      <c r="D49"/>
      <c r="F49" s="93"/>
      <c r="G49" s="93"/>
      <c r="H49" s="93"/>
      <c r="I49" s="93"/>
      <c r="J49" s="93"/>
      <c r="K49" s="93"/>
      <c r="L49" s="4"/>
      <c r="M49"/>
      <c r="O49" s="4"/>
      <c r="P49"/>
    </row>
    <row r="50" spans="3:16" ht="12.75">
      <c r="C50" s="4"/>
      <c r="D50"/>
      <c r="F50" s="4"/>
      <c r="G50"/>
      <c r="I50" s="4"/>
      <c r="J50" s="93"/>
      <c r="L50" s="4"/>
      <c r="M50" s="93"/>
      <c r="O50" s="4"/>
      <c r="P50"/>
    </row>
    <row r="51" spans="3:16" ht="12.75">
      <c r="C51" s="93"/>
      <c r="D51"/>
      <c r="F51" s="4"/>
      <c r="G51"/>
      <c r="I51" s="4"/>
      <c r="J51"/>
      <c r="L51" s="93"/>
      <c r="M51" s="93"/>
      <c r="N51" s="93"/>
      <c r="O51" s="4"/>
      <c r="P51"/>
    </row>
    <row r="52" spans="3:16" ht="12.75">
      <c r="C52" s="4"/>
      <c r="D52"/>
      <c r="F52" s="4"/>
      <c r="G52"/>
      <c r="I52" s="93"/>
      <c r="J52" s="93"/>
      <c r="K52" s="93"/>
      <c r="L52" s="93"/>
      <c r="M52" s="93"/>
      <c r="N52" s="93"/>
      <c r="O52" s="4"/>
      <c r="P52"/>
    </row>
    <row r="53" spans="3:16" ht="12.75">
      <c r="C53" s="4"/>
      <c r="D53"/>
      <c r="F53" s="4"/>
      <c r="G53"/>
      <c r="I53" s="93"/>
      <c r="J53" s="93"/>
      <c r="K53" s="93"/>
      <c r="L53" s="93"/>
      <c r="M53" s="93"/>
      <c r="N53" s="93"/>
      <c r="O53" s="4"/>
      <c r="P53"/>
    </row>
    <row r="54" spans="3:16" ht="12.75">
      <c r="C54" s="4"/>
      <c r="D54"/>
      <c r="F54" s="4"/>
      <c r="G54"/>
      <c r="I54" s="4"/>
      <c r="J54"/>
      <c r="L54" s="4"/>
      <c r="M54"/>
      <c r="O54" s="4"/>
      <c r="P54"/>
    </row>
    <row r="55" spans="3:16" ht="12.75">
      <c r="C55" s="4"/>
      <c r="D55"/>
      <c r="F55" s="4"/>
      <c r="G55"/>
      <c r="I55" s="4"/>
      <c r="J55"/>
      <c r="L55" s="4"/>
      <c r="M55"/>
      <c r="O55" s="4"/>
      <c r="P55"/>
    </row>
    <row r="56" spans="3:16" ht="12.75">
      <c r="C56" s="4"/>
      <c r="D56"/>
      <c r="F56" s="4"/>
      <c r="G56"/>
      <c r="I56" s="4"/>
      <c r="J56"/>
      <c r="L56" s="4"/>
      <c r="M56"/>
      <c r="O56" s="4"/>
      <c r="P56"/>
    </row>
    <row r="57" spans="3:16" ht="12.75">
      <c r="C57" s="4"/>
      <c r="D57"/>
      <c r="F57" s="4"/>
      <c r="G57"/>
      <c r="I57" s="4"/>
      <c r="J57"/>
      <c r="L57" s="4"/>
      <c r="M57"/>
      <c r="O57" s="4"/>
      <c r="P57"/>
    </row>
    <row r="58" spans="3:16" ht="12.75">
      <c r="C58" s="4"/>
      <c r="D58"/>
      <c r="F58" s="4"/>
      <c r="G58" s="93"/>
      <c r="I58" s="93"/>
      <c r="J58" s="93"/>
      <c r="K58" s="93"/>
      <c r="L58" s="93"/>
      <c r="M58" s="93"/>
      <c r="N58" s="93"/>
      <c r="O58" s="4"/>
      <c r="P58"/>
    </row>
    <row r="59" spans="3:16" ht="12.75">
      <c r="C59" s="4"/>
      <c r="D59"/>
      <c r="F59" s="4"/>
      <c r="G59"/>
      <c r="I59" s="4"/>
      <c r="J59"/>
      <c r="L59" s="4"/>
      <c r="M59"/>
      <c r="O59" s="4"/>
      <c r="P59"/>
    </row>
    <row r="60" spans="3:16" ht="12.75">
      <c r="C60" s="4"/>
      <c r="D60"/>
      <c r="F60" s="4"/>
      <c r="G60"/>
      <c r="I60" s="4"/>
      <c r="J60"/>
      <c r="L60" s="4"/>
      <c r="M60"/>
      <c r="O60" s="4"/>
      <c r="P60"/>
    </row>
    <row r="61" spans="3:16" ht="12.75">
      <c r="C61" s="93"/>
      <c r="D61"/>
      <c r="F61" s="4"/>
      <c r="G61"/>
      <c r="I61" s="93"/>
      <c r="J61" s="93"/>
      <c r="K61" s="93"/>
      <c r="L61" s="93"/>
      <c r="M61" s="93"/>
      <c r="N61" s="93"/>
      <c r="O61" s="4"/>
      <c r="P61"/>
    </row>
    <row r="62" spans="3:16" ht="12.75">
      <c r="C62" s="4"/>
      <c r="D62"/>
      <c r="F62" s="4"/>
      <c r="G62"/>
      <c r="I62" s="4"/>
      <c r="J62"/>
      <c r="L62" s="4"/>
      <c r="M62"/>
      <c r="O62" s="4"/>
      <c r="P62"/>
    </row>
    <row r="63" spans="3:16" ht="12.75">
      <c r="C63" s="93"/>
      <c r="D63"/>
      <c r="F63" s="4"/>
      <c r="G63"/>
      <c r="I63" s="4"/>
      <c r="J63"/>
      <c r="L63" s="93"/>
      <c r="M63" s="93"/>
      <c r="N63" s="93"/>
      <c r="O63" s="4"/>
      <c r="P63"/>
    </row>
    <row r="64" spans="3:16" ht="12.75">
      <c r="C64" s="93"/>
      <c r="D64"/>
      <c r="F64" s="93"/>
      <c r="G64" s="93"/>
      <c r="H64" s="93"/>
      <c r="I64" s="4"/>
      <c r="J64"/>
      <c r="L64" s="93"/>
      <c r="M64" s="93"/>
      <c r="N64" s="93"/>
      <c r="O64" s="4"/>
      <c r="P64"/>
    </row>
    <row r="65" spans="3:16" ht="12.75">
      <c r="C65" s="4"/>
      <c r="D65"/>
      <c r="F65" s="93"/>
      <c r="G65" s="93"/>
      <c r="H65" s="93"/>
      <c r="I65" s="93"/>
      <c r="J65" s="93"/>
      <c r="K65" s="93"/>
      <c r="L65" s="93"/>
      <c r="M65" s="93"/>
      <c r="N65" s="93"/>
      <c r="O65" s="4"/>
      <c r="P65"/>
    </row>
    <row r="66" spans="3:16" ht="12.75">
      <c r="C66" s="93"/>
      <c r="D66"/>
      <c r="F66" s="4"/>
      <c r="G66"/>
      <c r="I66" s="93"/>
      <c r="J66" s="93"/>
      <c r="K66" s="93"/>
      <c r="L66" s="93"/>
      <c r="M66" s="93"/>
      <c r="N66" s="93"/>
      <c r="O66" s="4"/>
      <c r="P66"/>
    </row>
    <row r="67" spans="3:16" ht="12.75">
      <c r="C67" s="4"/>
      <c r="D67"/>
      <c r="F67" s="4"/>
      <c r="G67"/>
      <c r="I67" s="4"/>
      <c r="J67"/>
      <c r="L67" s="4"/>
      <c r="M67"/>
      <c r="O67" s="4"/>
      <c r="P67"/>
    </row>
  </sheetData>
  <sheetProtection/>
  <mergeCells count="7">
    <mergeCell ref="N5:P5"/>
    <mergeCell ref="A2:P2"/>
    <mergeCell ref="A3:P3"/>
    <mergeCell ref="B5:D5"/>
    <mergeCell ref="E5:G5"/>
    <mergeCell ref="H5:J5"/>
    <mergeCell ref="K5:M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28125" style="93" customWidth="1"/>
    <col min="2" max="2" width="9.7109375" style="92" customWidth="1"/>
    <col min="3" max="4" width="7.8515625" style="92" customWidth="1"/>
    <col min="5" max="5" width="7.8515625" style="93" customWidth="1"/>
    <col min="6" max="7" width="7.8515625" style="92" customWidth="1"/>
    <col min="8" max="8" width="7.8515625" style="93" customWidth="1"/>
    <col min="9" max="10" width="7.8515625" style="92" customWidth="1"/>
    <col min="11" max="11" width="7.8515625" style="93" customWidth="1"/>
    <col min="12" max="13" width="7.8515625" style="92" customWidth="1"/>
    <col min="14" max="17" width="7.8515625" style="93" customWidth="1"/>
    <col min="18" max="16384" width="9.140625" style="92" customWidth="1"/>
  </cols>
  <sheetData>
    <row r="1" ht="12.75">
      <c r="A1" s="3" t="s">
        <v>526</v>
      </c>
    </row>
    <row r="2" spans="1:17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ht="7.5" customHeight="1">
      <c r="A3" s="91"/>
    </row>
    <row r="4" spans="1:17" ht="12.75">
      <c r="A4" s="281" t="s">
        <v>484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</row>
    <row r="5" ht="13.5" thickBot="1"/>
    <row r="6" spans="1:17" ht="12.75">
      <c r="A6" s="156"/>
      <c r="B6" s="157"/>
      <c r="C6" s="297" t="s">
        <v>25</v>
      </c>
      <c r="D6" s="298"/>
      <c r="E6" s="299"/>
      <c r="F6" s="297" t="s">
        <v>2</v>
      </c>
      <c r="G6" s="298"/>
      <c r="H6" s="299"/>
      <c r="I6" s="297" t="s">
        <v>3</v>
      </c>
      <c r="J6" s="298"/>
      <c r="K6" s="299"/>
      <c r="L6" s="297" t="s">
        <v>4</v>
      </c>
      <c r="M6" s="298"/>
      <c r="N6" s="299"/>
      <c r="O6" s="297" t="s">
        <v>27</v>
      </c>
      <c r="P6" s="298"/>
      <c r="Q6" s="298"/>
    </row>
    <row r="7" spans="1:17" s="161" customFormat="1" ht="12.75">
      <c r="A7" s="158" t="s">
        <v>62</v>
      </c>
      <c r="B7" s="159" t="s">
        <v>61</v>
      </c>
      <c r="C7" s="160" t="s">
        <v>0</v>
      </c>
      <c r="D7" s="98" t="s">
        <v>1</v>
      </c>
      <c r="E7" s="98" t="s">
        <v>28</v>
      </c>
      <c r="F7" s="160" t="s">
        <v>0</v>
      </c>
      <c r="G7" s="98" t="s">
        <v>1</v>
      </c>
      <c r="H7" s="98" t="s">
        <v>28</v>
      </c>
      <c r="I7" s="160" t="s">
        <v>0</v>
      </c>
      <c r="J7" s="98" t="s">
        <v>1</v>
      </c>
      <c r="K7" s="98" t="s">
        <v>28</v>
      </c>
      <c r="L7" s="160" t="s">
        <v>0</v>
      </c>
      <c r="M7" s="98" t="s">
        <v>1</v>
      </c>
      <c r="N7" s="98" t="s">
        <v>28</v>
      </c>
      <c r="O7" s="160" t="s">
        <v>0</v>
      </c>
      <c r="P7" s="98" t="s">
        <v>1</v>
      </c>
      <c r="Q7" s="98" t="s">
        <v>28</v>
      </c>
    </row>
    <row r="8" spans="1:15" s="161" customFormat="1" ht="12.75">
      <c r="A8" s="93" t="s">
        <v>63</v>
      </c>
      <c r="B8" s="162"/>
      <c r="C8" s="163"/>
      <c r="F8" s="163"/>
      <c r="I8" s="163"/>
      <c r="L8" s="163"/>
      <c r="O8" s="163"/>
    </row>
    <row r="9" spans="1:17" s="93" customFormat="1" ht="12.75">
      <c r="A9" s="93" t="s">
        <v>64</v>
      </c>
      <c r="B9" s="124" t="s">
        <v>41</v>
      </c>
      <c r="C9" s="89">
        <v>8538</v>
      </c>
      <c r="D9" s="78">
        <v>10773</v>
      </c>
      <c r="E9" s="78">
        <v>19311</v>
      </c>
      <c r="F9" s="89">
        <v>38708</v>
      </c>
      <c r="G9" s="78">
        <v>50653</v>
      </c>
      <c r="H9" s="78">
        <v>89361</v>
      </c>
      <c r="I9" s="89">
        <v>190</v>
      </c>
      <c r="J9" s="78">
        <v>281</v>
      </c>
      <c r="K9" s="78">
        <v>471</v>
      </c>
      <c r="L9" s="89">
        <v>984</v>
      </c>
      <c r="M9" s="78">
        <v>1391</v>
      </c>
      <c r="N9" s="78">
        <v>2375</v>
      </c>
      <c r="O9" s="89">
        <f aca="true" t="shared" si="0" ref="O9:Q10">SUM(L9,I9,F9,C9)</f>
        <v>48420</v>
      </c>
      <c r="P9" s="164">
        <f t="shared" si="0"/>
        <v>63098</v>
      </c>
      <c r="Q9" s="164">
        <f t="shared" si="0"/>
        <v>111518</v>
      </c>
    </row>
    <row r="10" spans="2:17" s="35" customFormat="1" ht="12.75">
      <c r="B10" s="165" t="s">
        <v>27</v>
      </c>
      <c r="C10" s="94">
        <v>8538</v>
      </c>
      <c r="D10" s="95">
        <v>10773</v>
      </c>
      <c r="E10" s="95">
        <v>19311</v>
      </c>
      <c r="F10" s="94">
        <v>38708</v>
      </c>
      <c r="G10" s="95">
        <v>50653</v>
      </c>
      <c r="H10" s="95">
        <v>89361</v>
      </c>
      <c r="I10" s="94">
        <v>190</v>
      </c>
      <c r="J10" s="95">
        <v>281</v>
      </c>
      <c r="K10" s="95">
        <v>471</v>
      </c>
      <c r="L10" s="94">
        <v>984</v>
      </c>
      <c r="M10" s="95">
        <v>1391</v>
      </c>
      <c r="N10" s="95">
        <v>2375</v>
      </c>
      <c r="O10" s="94">
        <f t="shared" si="0"/>
        <v>48420</v>
      </c>
      <c r="P10" s="95">
        <f t="shared" si="0"/>
        <v>63098</v>
      </c>
      <c r="Q10" s="95">
        <f t="shared" si="0"/>
        <v>111518</v>
      </c>
    </row>
    <row r="11" spans="2:17" s="35" customFormat="1" ht="6.75" customHeight="1">
      <c r="B11" s="165"/>
      <c r="C11" s="166"/>
      <c r="D11" s="138"/>
      <c r="E11" s="138"/>
      <c r="F11" s="166"/>
      <c r="G11" s="138"/>
      <c r="H11" s="138"/>
      <c r="I11" s="166"/>
      <c r="J11" s="138"/>
      <c r="K11" s="138"/>
      <c r="L11" s="166"/>
      <c r="M11" s="138"/>
      <c r="N11" s="138"/>
      <c r="O11" s="166"/>
      <c r="P11" s="138"/>
      <c r="Q11" s="138"/>
    </row>
    <row r="12" spans="1:17" ht="12.75">
      <c r="A12" s="93" t="s">
        <v>51</v>
      </c>
      <c r="B12" s="124" t="s">
        <v>42</v>
      </c>
      <c r="C12" s="89">
        <v>32</v>
      </c>
      <c r="D12" s="78">
        <v>1</v>
      </c>
      <c r="E12" s="78">
        <v>33</v>
      </c>
      <c r="F12" s="89">
        <v>555</v>
      </c>
      <c r="G12" s="78">
        <v>2</v>
      </c>
      <c r="H12" s="78">
        <v>557</v>
      </c>
      <c r="I12" s="89">
        <v>30</v>
      </c>
      <c r="J12" s="78">
        <v>0</v>
      </c>
      <c r="K12" s="78">
        <v>30</v>
      </c>
      <c r="L12" s="89">
        <v>51</v>
      </c>
      <c r="M12" s="78">
        <v>1</v>
      </c>
      <c r="N12" s="78">
        <v>52</v>
      </c>
      <c r="O12" s="89">
        <f aca="true" t="shared" si="1" ref="O12:Q13">SUM(L12,I12,F12,C12)</f>
        <v>668</v>
      </c>
      <c r="P12" s="78">
        <f t="shared" si="1"/>
        <v>4</v>
      </c>
      <c r="Q12" s="78">
        <f t="shared" si="1"/>
        <v>672</v>
      </c>
    </row>
    <row r="13" spans="2:17" ht="12.75">
      <c r="B13" s="124" t="s">
        <v>43</v>
      </c>
      <c r="C13" s="89">
        <v>711</v>
      </c>
      <c r="D13" s="90">
        <v>7</v>
      </c>
      <c r="E13" s="78">
        <v>718</v>
      </c>
      <c r="F13" s="89">
        <v>1507</v>
      </c>
      <c r="G13" s="90">
        <v>22</v>
      </c>
      <c r="H13" s="78">
        <v>1529</v>
      </c>
      <c r="I13" s="89">
        <v>161</v>
      </c>
      <c r="J13" s="90">
        <v>3</v>
      </c>
      <c r="K13" s="78">
        <v>164</v>
      </c>
      <c r="L13" s="89">
        <v>299</v>
      </c>
      <c r="M13" s="90">
        <v>3</v>
      </c>
      <c r="N13" s="78">
        <v>302</v>
      </c>
      <c r="O13" s="89">
        <f t="shared" si="1"/>
        <v>2678</v>
      </c>
      <c r="P13" s="78">
        <f t="shared" si="1"/>
        <v>35</v>
      </c>
      <c r="Q13" s="78">
        <f t="shared" si="1"/>
        <v>2713</v>
      </c>
    </row>
    <row r="14" spans="2:17" s="35" customFormat="1" ht="12.75">
      <c r="B14" s="165" t="s">
        <v>27</v>
      </c>
      <c r="C14" s="94">
        <f>SUM(C12:C13)</f>
        <v>743</v>
      </c>
      <c r="D14" s="95">
        <v>8</v>
      </c>
      <c r="E14" s="95">
        <f>SUM(E12:E13)</f>
        <v>751</v>
      </c>
      <c r="F14" s="94">
        <f>SUM(F12:F13)</f>
        <v>2062</v>
      </c>
      <c r="G14" s="95">
        <v>24</v>
      </c>
      <c r="H14" s="95">
        <f aca="true" t="shared" si="2" ref="H14:Q14">SUM(H12:H13)</f>
        <v>2086</v>
      </c>
      <c r="I14" s="94">
        <f t="shared" si="2"/>
        <v>191</v>
      </c>
      <c r="J14" s="95">
        <f t="shared" si="2"/>
        <v>3</v>
      </c>
      <c r="K14" s="95">
        <f t="shared" si="2"/>
        <v>194</v>
      </c>
      <c r="L14" s="94">
        <f t="shared" si="2"/>
        <v>350</v>
      </c>
      <c r="M14" s="95">
        <f t="shared" si="2"/>
        <v>4</v>
      </c>
      <c r="N14" s="95">
        <f t="shared" si="2"/>
        <v>354</v>
      </c>
      <c r="O14" s="94">
        <f t="shared" si="2"/>
        <v>3346</v>
      </c>
      <c r="P14" s="95">
        <f t="shared" si="2"/>
        <v>39</v>
      </c>
      <c r="Q14" s="95">
        <f t="shared" si="2"/>
        <v>3385</v>
      </c>
    </row>
    <row r="15" spans="2:17" s="35" customFormat="1" ht="6.75" customHeight="1">
      <c r="B15" s="165"/>
      <c r="C15" s="166"/>
      <c r="D15" s="138"/>
      <c r="E15" s="138"/>
      <c r="F15" s="166"/>
      <c r="G15" s="138"/>
      <c r="H15" s="138"/>
      <c r="I15" s="166"/>
      <c r="J15" s="138"/>
      <c r="K15" s="138"/>
      <c r="L15" s="166"/>
      <c r="M15" s="138"/>
      <c r="N15" s="138"/>
      <c r="O15" s="166"/>
      <c r="P15" s="138"/>
      <c r="Q15" s="138"/>
    </row>
    <row r="16" spans="1:17" ht="12.75">
      <c r="A16" s="93" t="s">
        <v>17</v>
      </c>
      <c r="B16" s="124" t="s">
        <v>44</v>
      </c>
      <c r="C16" s="89">
        <v>0</v>
      </c>
      <c r="D16" s="78">
        <v>0</v>
      </c>
      <c r="E16" s="78">
        <v>0</v>
      </c>
      <c r="F16" s="89">
        <v>0</v>
      </c>
      <c r="G16" s="78">
        <v>0</v>
      </c>
      <c r="H16" s="78">
        <v>0</v>
      </c>
      <c r="I16" s="89">
        <v>0</v>
      </c>
      <c r="J16" s="78">
        <v>0</v>
      </c>
      <c r="K16" s="78">
        <v>0</v>
      </c>
      <c r="L16" s="89">
        <v>15</v>
      </c>
      <c r="M16" s="78">
        <v>43</v>
      </c>
      <c r="N16" s="78">
        <v>58</v>
      </c>
      <c r="O16" s="89">
        <f aca="true" t="shared" si="3" ref="O16:Q17">SUM(L16,I16,F16,C16)</f>
        <v>15</v>
      </c>
      <c r="P16" s="78">
        <f t="shared" si="3"/>
        <v>43</v>
      </c>
      <c r="Q16" s="78">
        <f t="shared" si="3"/>
        <v>58</v>
      </c>
    </row>
    <row r="17" spans="2:17" s="35" customFormat="1" ht="12.75">
      <c r="B17" s="165" t="s">
        <v>27</v>
      </c>
      <c r="C17" s="94">
        <v>0</v>
      </c>
      <c r="D17" s="95">
        <v>0</v>
      </c>
      <c r="E17" s="95">
        <v>0</v>
      </c>
      <c r="F17" s="94">
        <v>0</v>
      </c>
      <c r="G17" s="95">
        <v>0</v>
      </c>
      <c r="H17" s="95">
        <v>0</v>
      </c>
      <c r="I17" s="94">
        <v>0</v>
      </c>
      <c r="J17" s="95">
        <v>0</v>
      </c>
      <c r="K17" s="95">
        <v>0</v>
      </c>
      <c r="L17" s="94">
        <v>15</v>
      </c>
      <c r="M17" s="95">
        <v>43</v>
      </c>
      <c r="N17" s="95">
        <v>58</v>
      </c>
      <c r="O17" s="94">
        <f t="shared" si="3"/>
        <v>15</v>
      </c>
      <c r="P17" s="95">
        <f t="shared" si="3"/>
        <v>43</v>
      </c>
      <c r="Q17" s="95">
        <f t="shared" si="3"/>
        <v>58</v>
      </c>
    </row>
    <row r="18" spans="2:17" s="35" customFormat="1" ht="6.75" customHeight="1">
      <c r="B18" s="165"/>
      <c r="C18" s="166"/>
      <c r="D18" s="138"/>
      <c r="E18" s="138"/>
      <c r="F18" s="166"/>
      <c r="G18" s="138"/>
      <c r="H18" s="138"/>
      <c r="I18" s="166"/>
      <c r="J18" s="138"/>
      <c r="K18" s="138"/>
      <c r="L18" s="166"/>
      <c r="M18" s="138"/>
      <c r="N18" s="138"/>
      <c r="O18" s="166"/>
      <c r="P18" s="138"/>
      <c r="Q18" s="138"/>
    </row>
    <row r="19" spans="1:17" ht="12.75">
      <c r="A19" s="93" t="s">
        <v>52</v>
      </c>
      <c r="B19" s="124" t="s">
        <v>44</v>
      </c>
      <c r="C19" s="89">
        <v>283</v>
      </c>
      <c r="D19" s="78">
        <v>451</v>
      </c>
      <c r="E19" s="78">
        <v>734</v>
      </c>
      <c r="F19" s="89">
        <v>824</v>
      </c>
      <c r="G19" s="78">
        <v>1649</v>
      </c>
      <c r="H19" s="78">
        <v>2473</v>
      </c>
      <c r="I19" s="89">
        <v>227</v>
      </c>
      <c r="J19" s="78">
        <v>441</v>
      </c>
      <c r="K19" s="78">
        <v>668</v>
      </c>
      <c r="L19" s="89">
        <v>239</v>
      </c>
      <c r="M19" s="78">
        <v>352</v>
      </c>
      <c r="N19" s="78">
        <v>591</v>
      </c>
      <c r="O19" s="89">
        <f aca="true" t="shared" si="4" ref="O19:Q20">SUM(L19,I19,F19,C19)</f>
        <v>1573</v>
      </c>
      <c r="P19" s="78">
        <f t="shared" si="4"/>
        <v>2893</v>
      </c>
      <c r="Q19" s="78">
        <f t="shared" si="4"/>
        <v>4466</v>
      </c>
    </row>
    <row r="20" spans="2:17" s="35" customFormat="1" ht="12.75">
      <c r="B20" s="165" t="s">
        <v>27</v>
      </c>
      <c r="C20" s="94">
        <v>283</v>
      </c>
      <c r="D20" s="95">
        <v>451</v>
      </c>
      <c r="E20" s="95">
        <v>734</v>
      </c>
      <c r="F20" s="94">
        <v>824</v>
      </c>
      <c r="G20" s="95">
        <v>1649</v>
      </c>
      <c r="H20" s="95">
        <v>2473</v>
      </c>
      <c r="I20" s="94">
        <v>227</v>
      </c>
      <c r="J20" s="95">
        <v>441</v>
      </c>
      <c r="K20" s="95">
        <v>668</v>
      </c>
      <c r="L20" s="94">
        <v>239</v>
      </c>
      <c r="M20" s="95">
        <v>352</v>
      </c>
      <c r="N20" s="95">
        <v>591</v>
      </c>
      <c r="O20" s="94">
        <f t="shared" si="4"/>
        <v>1573</v>
      </c>
      <c r="P20" s="95">
        <f t="shared" si="4"/>
        <v>2893</v>
      </c>
      <c r="Q20" s="95">
        <f t="shared" si="4"/>
        <v>4466</v>
      </c>
    </row>
    <row r="21" spans="2:17" s="35" customFormat="1" ht="6.75" customHeight="1">
      <c r="B21" s="165"/>
      <c r="C21" s="166"/>
      <c r="D21" s="138"/>
      <c r="E21" s="138"/>
      <c r="F21" s="166"/>
      <c r="G21" s="138"/>
      <c r="H21" s="138"/>
      <c r="I21" s="166"/>
      <c r="J21" s="138"/>
      <c r="K21" s="138"/>
      <c r="L21" s="166"/>
      <c r="M21" s="138"/>
      <c r="N21" s="138"/>
      <c r="O21" s="166"/>
      <c r="P21" s="138"/>
      <c r="Q21" s="138"/>
    </row>
    <row r="22" spans="1:17" ht="12.75">
      <c r="A22" s="93" t="s">
        <v>11</v>
      </c>
      <c r="B22" s="124" t="s">
        <v>42</v>
      </c>
      <c r="C22" s="89">
        <v>17</v>
      </c>
      <c r="D22" s="78">
        <v>0</v>
      </c>
      <c r="E22" s="78">
        <v>17</v>
      </c>
      <c r="F22" s="89">
        <v>789</v>
      </c>
      <c r="G22" s="78">
        <v>33</v>
      </c>
      <c r="H22" s="78">
        <v>822</v>
      </c>
      <c r="I22" s="89">
        <v>55</v>
      </c>
      <c r="J22" s="78">
        <v>0</v>
      </c>
      <c r="K22" s="78">
        <v>55</v>
      </c>
      <c r="L22" s="89">
        <v>86</v>
      </c>
      <c r="M22" s="78">
        <v>2</v>
      </c>
      <c r="N22" s="78">
        <v>88</v>
      </c>
      <c r="O22" s="89">
        <f aca="true" t="shared" si="5" ref="O22:Q23">SUM(L22,I22,F22,C22)</f>
        <v>947</v>
      </c>
      <c r="P22" s="78">
        <f t="shared" si="5"/>
        <v>35</v>
      </c>
      <c r="Q22" s="78">
        <f t="shared" si="5"/>
        <v>982</v>
      </c>
    </row>
    <row r="23" spans="2:17" ht="12.75">
      <c r="B23" s="124" t="s">
        <v>43</v>
      </c>
      <c r="C23" s="89">
        <v>498</v>
      </c>
      <c r="D23" s="90">
        <v>97</v>
      </c>
      <c r="E23" s="78">
        <v>595</v>
      </c>
      <c r="F23" s="89">
        <v>1882</v>
      </c>
      <c r="G23" s="90">
        <v>177</v>
      </c>
      <c r="H23" s="78">
        <v>2059</v>
      </c>
      <c r="I23" s="89">
        <v>135</v>
      </c>
      <c r="J23" s="90">
        <v>1</v>
      </c>
      <c r="K23" s="78">
        <v>136</v>
      </c>
      <c r="L23" s="89">
        <v>111</v>
      </c>
      <c r="M23" s="90">
        <v>17</v>
      </c>
      <c r="N23" s="78">
        <v>128</v>
      </c>
      <c r="O23" s="89">
        <f t="shared" si="5"/>
        <v>2626</v>
      </c>
      <c r="P23" s="78">
        <f t="shared" si="5"/>
        <v>292</v>
      </c>
      <c r="Q23" s="78">
        <f t="shared" si="5"/>
        <v>2918</v>
      </c>
    </row>
    <row r="24" spans="2:17" s="35" customFormat="1" ht="12.75">
      <c r="B24" s="165" t="s">
        <v>27</v>
      </c>
      <c r="C24" s="94">
        <v>515</v>
      </c>
      <c r="D24" s="95">
        <v>97</v>
      </c>
      <c r="E24" s="95">
        <v>612</v>
      </c>
      <c r="F24" s="94">
        <v>2671</v>
      </c>
      <c r="G24" s="95">
        <v>210</v>
      </c>
      <c r="H24" s="95">
        <v>2881</v>
      </c>
      <c r="I24" s="94">
        <f>SUM(I22:I23)</f>
        <v>190</v>
      </c>
      <c r="J24" s="95">
        <v>1</v>
      </c>
      <c r="K24" s="95">
        <f>SUM(K22:K23)</f>
        <v>191</v>
      </c>
      <c r="L24" s="94">
        <v>197</v>
      </c>
      <c r="M24" s="95">
        <v>19</v>
      </c>
      <c r="N24" s="95">
        <v>216</v>
      </c>
      <c r="O24" s="94">
        <f>SUM(O22:O23)</f>
        <v>3573</v>
      </c>
      <c r="P24" s="95">
        <f>SUM(P22:P23)</f>
        <v>327</v>
      </c>
      <c r="Q24" s="95">
        <f>SUM(Q22:Q23)</f>
        <v>3900</v>
      </c>
    </row>
    <row r="25" spans="2:17" s="35" customFormat="1" ht="6.75" customHeight="1">
      <c r="B25" s="165"/>
      <c r="C25" s="166"/>
      <c r="D25" s="138"/>
      <c r="E25" s="138"/>
      <c r="F25" s="166"/>
      <c r="G25" s="138"/>
      <c r="H25" s="138"/>
      <c r="I25" s="166"/>
      <c r="J25" s="138"/>
      <c r="K25" s="138"/>
      <c r="L25" s="166"/>
      <c r="M25" s="138"/>
      <c r="N25" s="138"/>
      <c r="O25" s="166"/>
      <c r="P25" s="138"/>
      <c r="Q25" s="138"/>
    </row>
    <row r="26" spans="1:17" ht="12.75">
      <c r="A26" s="93" t="s">
        <v>14</v>
      </c>
      <c r="B26" s="124" t="s">
        <v>42</v>
      </c>
      <c r="C26" s="89">
        <v>86</v>
      </c>
      <c r="D26" s="78">
        <v>128</v>
      </c>
      <c r="E26" s="78">
        <v>214</v>
      </c>
      <c r="F26" s="89">
        <v>2915</v>
      </c>
      <c r="G26" s="78">
        <v>1564</v>
      </c>
      <c r="H26" s="78">
        <v>4479</v>
      </c>
      <c r="I26" s="89">
        <v>154</v>
      </c>
      <c r="J26" s="78">
        <v>45</v>
      </c>
      <c r="K26" s="78">
        <v>199</v>
      </c>
      <c r="L26" s="89">
        <v>98</v>
      </c>
      <c r="M26" s="78">
        <v>39</v>
      </c>
      <c r="N26" s="78">
        <v>137</v>
      </c>
      <c r="O26" s="89">
        <f aca="true" t="shared" si="6" ref="O26:Q27">SUM(L26,I26,F26,C26)</f>
        <v>3253</v>
      </c>
      <c r="P26" s="78">
        <f t="shared" si="6"/>
        <v>1776</v>
      </c>
      <c r="Q26" s="78">
        <f t="shared" si="6"/>
        <v>5029</v>
      </c>
    </row>
    <row r="27" spans="2:17" s="35" customFormat="1" ht="12.75">
      <c r="B27" s="165" t="s">
        <v>27</v>
      </c>
      <c r="C27" s="94">
        <v>86</v>
      </c>
      <c r="D27" s="95">
        <v>128</v>
      </c>
      <c r="E27" s="95">
        <v>214</v>
      </c>
      <c r="F27" s="94">
        <v>2915</v>
      </c>
      <c r="G27" s="95">
        <v>1564</v>
      </c>
      <c r="H27" s="95">
        <v>4479</v>
      </c>
      <c r="I27" s="94">
        <v>154</v>
      </c>
      <c r="J27" s="95">
        <v>45</v>
      </c>
      <c r="K27" s="95">
        <v>199</v>
      </c>
      <c r="L27" s="94">
        <v>98</v>
      </c>
      <c r="M27" s="95">
        <v>39</v>
      </c>
      <c r="N27" s="95">
        <v>137</v>
      </c>
      <c r="O27" s="94">
        <f t="shared" si="6"/>
        <v>3253</v>
      </c>
      <c r="P27" s="95">
        <f t="shared" si="6"/>
        <v>1776</v>
      </c>
      <c r="Q27" s="95">
        <f t="shared" si="6"/>
        <v>5029</v>
      </c>
    </row>
    <row r="28" spans="2:17" s="35" customFormat="1" ht="6.75" customHeight="1">
      <c r="B28" s="165"/>
      <c r="C28" s="166"/>
      <c r="D28" s="138"/>
      <c r="E28" s="138"/>
      <c r="F28" s="166"/>
      <c r="G28" s="138"/>
      <c r="H28" s="138"/>
      <c r="I28" s="166"/>
      <c r="J28" s="138"/>
      <c r="K28" s="138"/>
      <c r="L28" s="166"/>
      <c r="M28" s="138"/>
      <c r="N28" s="138"/>
      <c r="O28" s="166"/>
      <c r="P28" s="138"/>
      <c r="Q28" s="138"/>
    </row>
    <row r="29" spans="1:17" ht="12.75">
      <c r="A29" s="93" t="s">
        <v>53</v>
      </c>
      <c r="B29" s="124" t="s">
        <v>43</v>
      </c>
      <c r="C29" s="89">
        <v>299</v>
      </c>
      <c r="D29" s="90">
        <v>308</v>
      </c>
      <c r="E29" s="78">
        <v>607</v>
      </c>
      <c r="F29" s="89">
        <v>353</v>
      </c>
      <c r="G29" s="90">
        <v>555</v>
      </c>
      <c r="H29" s="78">
        <v>908</v>
      </c>
      <c r="I29" s="89">
        <v>28</v>
      </c>
      <c r="J29" s="90">
        <v>38</v>
      </c>
      <c r="K29" s="78">
        <v>66</v>
      </c>
      <c r="L29" s="89">
        <v>134</v>
      </c>
      <c r="M29" s="90">
        <v>184</v>
      </c>
      <c r="N29" s="78">
        <v>318</v>
      </c>
      <c r="O29" s="89">
        <f aca="true" t="shared" si="7" ref="O29:Q30">SUM(L29,I29,F29,C29)</f>
        <v>814</v>
      </c>
      <c r="P29" s="78">
        <f t="shared" si="7"/>
        <v>1085</v>
      </c>
      <c r="Q29" s="78">
        <f t="shared" si="7"/>
        <v>1899</v>
      </c>
    </row>
    <row r="30" spans="2:17" s="35" customFormat="1" ht="12.75">
      <c r="B30" s="165" t="s">
        <v>27</v>
      </c>
      <c r="C30" s="94">
        <v>299</v>
      </c>
      <c r="D30" s="95">
        <v>308</v>
      </c>
      <c r="E30" s="95">
        <v>607</v>
      </c>
      <c r="F30" s="94">
        <v>353</v>
      </c>
      <c r="G30" s="95">
        <v>555</v>
      </c>
      <c r="H30" s="95">
        <v>908</v>
      </c>
      <c r="I30" s="94">
        <v>28</v>
      </c>
      <c r="J30" s="95">
        <v>38</v>
      </c>
      <c r="K30" s="95">
        <v>66</v>
      </c>
      <c r="L30" s="94">
        <v>134</v>
      </c>
      <c r="M30" s="95">
        <v>184</v>
      </c>
      <c r="N30" s="95">
        <v>318</v>
      </c>
      <c r="O30" s="94">
        <f t="shared" si="7"/>
        <v>814</v>
      </c>
      <c r="P30" s="95">
        <f t="shared" si="7"/>
        <v>1085</v>
      </c>
      <c r="Q30" s="95">
        <f t="shared" si="7"/>
        <v>1899</v>
      </c>
    </row>
    <row r="31" spans="2:17" s="35" customFormat="1" ht="6.75" customHeight="1">
      <c r="B31" s="165"/>
      <c r="C31" s="166"/>
      <c r="D31" s="138"/>
      <c r="E31" s="138"/>
      <c r="F31" s="166"/>
      <c r="G31" s="138"/>
      <c r="H31" s="138"/>
      <c r="I31" s="166"/>
      <c r="J31" s="138"/>
      <c r="K31" s="138"/>
      <c r="L31" s="166"/>
      <c r="M31" s="138"/>
      <c r="N31" s="138"/>
      <c r="O31" s="166"/>
      <c r="P31" s="138"/>
      <c r="Q31" s="138"/>
    </row>
    <row r="32" spans="1:17" ht="12.75">
      <c r="A32" s="93" t="s">
        <v>19</v>
      </c>
      <c r="B32" s="124" t="s">
        <v>42</v>
      </c>
      <c r="C32" s="89">
        <v>31</v>
      </c>
      <c r="D32" s="78">
        <v>32</v>
      </c>
      <c r="E32" s="78">
        <v>63</v>
      </c>
      <c r="F32" s="89">
        <v>42</v>
      </c>
      <c r="G32" s="78">
        <v>115</v>
      </c>
      <c r="H32" s="78">
        <v>157</v>
      </c>
      <c r="I32" s="89">
        <v>0</v>
      </c>
      <c r="J32" s="78">
        <v>0</v>
      </c>
      <c r="K32" s="78">
        <v>0</v>
      </c>
      <c r="L32" s="89">
        <v>39</v>
      </c>
      <c r="M32" s="78">
        <v>46</v>
      </c>
      <c r="N32" s="78">
        <v>85</v>
      </c>
      <c r="O32" s="89">
        <f aca="true" t="shared" si="8" ref="O32:Q33">SUM(L32,I32,F32,C32)</f>
        <v>112</v>
      </c>
      <c r="P32" s="78">
        <f t="shared" si="8"/>
        <v>193</v>
      </c>
      <c r="Q32" s="78">
        <f t="shared" si="8"/>
        <v>305</v>
      </c>
    </row>
    <row r="33" spans="2:17" s="35" customFormat="1" ht="12.75">
      <c r="B33" s="165" t="s">
        <v>27</v>
      </c>
      <c r="C33" s="94">
        <v>31</v>
      </c>
      <c r="D33" s="95">
        <v>32</v>
      </c>
      <c r="E33" s="95">
        <v>63</v>
      </c>
      <c r="F33" s="94">
        <v>42</v>
      </c>
      <c r="G33" s="95">
        <v>115</v>
      </c>
      <c r="H33" s="95">
        <v>157</v>
      </c>
      <c r="I33" s="94">
        <v>0</v>
      </c>
      <c r="J33" s="95">
        <v>0</v>
      </c>
      <c r="K33" s="95">
        <v>0</v>
      </c>
      <c r="L33" s="94">
        <v>39</v>
      </c>
      <c r="M33" s="95">
        <v>46</v>
      </c>
      <c r="N33" s="95">
        <v>85</v>
      </c>
      <c r="O33" s="94">
        <f t="shared" si="8"/>
        <v>112</v>
      </c>
      <c r="P33" s="95">
        <f t="shared" si="8"/>
        <v>193</v>
      </c>
      <c r="Q33" s="95">
        <f t="shared" si="8"/>
        <v>305</v>
      </c>
    </row>
    <row r="34" spans="2:17" s="35" customFormat="1" ht="6.75" customHeight="1">
      <c r="B34" s="165"/>
      <c r="C34" s="166"/>
      <c r="D34" s="138"/>
      <c r="E34" s="138"/>
      <c r="F34" s="166"/>
      <c r="G34" s="138"/>
      <c r="H34" s="138"/>
      <c r="I34" s="166"/>
      <c r="J34" s="138"/>
      <c r="K34" s="138"/>
      <c r="L34" s="166"/>
      <c r="M34" s="138"/>
      <c r="N34" s="138"/>
      <c r="O34" s="166"/>
      <c r="P34" s="138"/>
      <c r="Q34" s="138"/>
    </row>
    <row r="35" spans="1:17" ht="26.25">
      <c r="A35" s="167" t="s">
        <v>106</v>
      </c>
      <c r="B35" s="124" t="s">
        <v>42</v>
      </c>
      <c r="C35" s="89">
        <v>264</v>
      </c>
      <c r="D35" s="78">
        <v>65</v>
      </c>
      <c r="E35" s="78">
        <v>329</v>
      </c>
      <c r="F35" s="89">
        <v>1085</v>
      </c>
      <c r="G35" s="78">
        <v>283</v>
      </c>
      <c r="H35" s="78">
        <v>1368</v>
      </c>
      <c r="I35" s="89">
        <v>9</v>
      </c>
      <c r="J35" s="78">
        <v>6</v>
      </c>
      <c r="K35" s="78">
        <v>15</v>
      </c>
      <c r="L35" s="89">
        <v>57</v>
      </c>
      <c r="M35" s="78">
        <v>14</v>
      </c>
      <c r="N35" s="78">
        <v>71</v>
      </c>
      <c r="O35" s="89">
        <f aca="true" t="shared" si="9" ref="O35:Q37">SUM(L35,I35,F35,C35)</f>
        <v>1415</v>
      </c>
      <c r="P35" s="78">
        <f t="shared" si="9"/>
        <v>368</v>
      </c>
      <c r="Q35" s="78">
        <f t="shared" si="9"/>
        <v>1783</v>
      </c>
    </row>
    <row r="36" spans="2:17" ht="12.75">
      <c r="B36" s="124" t="s">
        <v>43</v>
      </c>
      <c r="C36" s="89">
        <v>83</v>
      </c>
      <c r="D36" s="90">
        <v>15</v>
      </c>
      <c r="E36" s="78">
        <v>98</v>
      </c>
      <c r="F36" s="89">
        <v>280</v>
      </c>
      <c r="G36" s="90">
        <v>72</v>
      </c>
      <c r="H36" s="78">
        <v>352</v>
      </c>
      <c r="I36" s="89">
        <v>0</v>
      </c>
      <c r="J36" s="90">
        <v>0</v>
      </c>
      <c r="K36" s="78">
        <v>0</v>
      </c>
      <c r="L36" s="89">
        <v>73</v>
      </c>
      <c r="M36" s="90">
        <v>8</v>
      </c>
      <c r="N36" s="78">
        <v>81</v>
      </c>
      <c r="O36" s="89">
        <f t="shared" si="9"/>
        <v>436</v>
      </c>
      <c r="P36" s="78">
        <f t="shared" si="9"/>
        <v>95</v>
      </c>
      <c r="Q36" s="78">
        <f t="shared" si="9"/>
        <v>531</v>
      </c>
    </row>
    <row r="37" spans="2:17" s="35" customFormat="1" ht="12.75">
      <c r="B37" s="165" t="s">
        <v>27</v>
      </c>
      <c r="C37" s="94">
        <v>347</v>
      </c>
      <c r="D37" s="95">
        <v>80</v>
      </c>
      <c r="E37" s="95">
        <v>427</v>
      </c>
      <c r="F37" s="94">
        <v>1365</v>
      </c>
      <c r="G37" s="95">
        <v>355</v>
      </c>
      <c r="H37" s="95">
        <v>1720</v>
      </c>
      <c r="I37" s="94">
        <v>9</v>
      </c>
      <c r="J37" s="95">
        <v>6</v>
      </c>
      <c r="K37" s="95">
        <v>15</v>
      </c>
      <c r="L37" s="94">
        <v>130</v>
      </c>
      <c r="M37" s="95">
        <v>22</v>
      </c>
      <c r="N37" s="95">
        <v>152</v>
      </c>
      <c r="O37" s="94">
        <f t="shared" si="9"/>
        <v>1851</v>
      </c>
      <c r="P37" s="95">
        <f t="shared" si="9"/>
        <v>463</v>
      </c>
      <c r="Q37" s="95">
        <f t="shared" si="9"/>
        <v>2314</v>
      </c>
    </row>
    <row r="38" spans="2:17" s="35" customFormat="1" ht="6.75" customHeight="1">
      <c r="B38" s="165"/>
      <c r="C38" s="166"/>
      <c r="D38" s="138"/>
      <c r="E38" s="138"/>
      <c r="F38" s="166"/>
      <c r="G38" s="138"/>
      <c r="H38" s="138"/>
      <c r="I38" s="166"/>
      <c r="J38" s="138"/>
      <c r="K38" s="138"/>
      <c r="L38" s="166"/>
      <c r="M38" s="138"/>
      <c r="N38" s="138"/>
      <c r="O38" s="166"/>
      <c r="P38" s="138"/>
      <c r="Q38" s="138"/>
    </row>
    <row r="39" spans="1:17" ht="12.75">
      <c r="A39" s="93" t="s">
        <v>15</v>
      </c>
      <c r="B39" s="124" t="s">
        <v>42</v>
      </c>
      <c r="C39" s="89">
        <v>2189</v>
      </c>
      <c r="D39" s="78">
        <v>1209</v>
      </c>
      <c r="E39" s="78">
        <v>3398</v>
      </c>
      <c r="F39" s="89">
        <v>8505</v>
      </c>
      <c r="G39" s="78">
        <v>6420</v>
      </c>
      <c r="H39" s="78">
        <v>14925</v>
      </c>
      <c r="I39" s="89">
        <v>228</v>
      </c>
      <c r="J39" s="78">
        <v>184</v>
      </c>
      <c r="K39" s="78">
        <v>412</v>
      </c>
      <c r="L39" s="89">
        <v>352</v>
      </c>
      <c r="M39" s="78">
        <v>166</v>
      </c>
      <c r="N39" s="78">
        <v>518</v>
      </c>
      <c r="O39" s="89">
        <f aca="true" t="shared" si="10" ref="O39:Q41">SUM(L39,I39,F39,C39)</f>
        <v>11274</v>
      </c>
      <c r="P39" s="78">
        <f t="shared" si="10"/>
        <v>7979</v>
      </c>
      <c r="Q39" s="78">
        <f t="shared" si="10"/>
        <v>19253</v>
      </c>
    </row>
    <row r="40" spans="2:17" ht="12.75">
      <c r="B40" s="124" t="s">
        <v>43</v>
      </c>
      <c r="C40" s="89">
        <v>1812</v>
      </c>
      <c r="D40" s="90">
        <v>1607</v>
      </c>
      <c r="E40" s="78">
        <v>3419</v>
      </c>
      <c r="F40" s="89">
        <v>4350</v>
      </c>
      <c r="G40" s="90">
        <v>4558</v>
      </c>
      <c r="H40" s="78">
        <v>8908</v>
      </c>
      <c r="I40" s="89">
        <v>162</v>
      </c>
      <c r="J40" s="90">
        <v>247</v>
      </c>
      <c r="K40" s="78">
        <v>409</v>
      </c>
      <c r="L40" s="89">
        <v>351</v>
      </c>
      <c r="M40" s="90">
        <v>265</v>
      </c>
      <c r="N40" s="78">
        <v>616</v>
      </c>
      <c r="O40" s="89">
        <f t="shared" si="10"/>
        <v>6675</v>
      </c>
      <c r="P40" s="78">
        <f t="shared" si="10"/>
        <v>6677</v>
      </c>
      <c r="Q40" s="78">
        <f t="shared" si="10"/>
        <v>13352</v>
      </c>
    </row>
    <row r="41" spans="2:17" s="35" customFormat="1" ht="12.75">
      <c r="B41" s="165" t="s">
        <v>27</v>
      </c>
      <c r="C41" s="94">
        <v>4001</v>
      </c>
      <c r="D41" s="95">
        <v>2816</v>
      </c>
      <c r="E41" s="95">
        <v>6817</v>
      </c>
      <c r="F41" s="94">
        <v>12855</v>
      </c>
      <c r="G41" s="95">
        <v>10978</v>
      </c>
      <c r="H41" s="95">
        <v>23833</v>
      </c>
      <c r="I41" s="94">
        <v>390</v>
      </c>
      <c r="J41" s="95">
        <v>431</v>
      </c>
      <c r="K41" s="95">
        <v>821</v>
      </c>
      <c r="L41" s="94">
        <v>703</v>
      </c>
      <c r="M41" s="95">
        <v>431</v>
      </c>
      <c r="N41" s="95">
        <v>1134</v>
      </c>
      <c r="O41" s="94">
        <f t="shared" si="10"/>
        <v>17949</v>
      </c>
      <c r="P41" s="95">
        <f t="shared" si="10"/>
        <v>14656</v>
      </c>
      <c r="Q41" s="95">
        <f t="shared" si="10"/>
        <v>32605</v>
      </c>
    </row>
    <row r="42" spans="2:17" s="35" customFormat="1" ht="6.75" customHeight="1">
      <c r="B42" s="165"/>
      <c r="C42" s="166"/>
      <c r="D42" s="138"/>
      <c r="E42" s="138"/>
      <c r="F42" s="166"/>
      <c r="G42" s="138"/>
      <c r="H42" s="138"/>
      <c r="I42" s="166"/>
      <c r="J42" s="138"/>
      <c r="K42" s="138"/>
      <c r="L42" s="166"/>
      <c r="M42" s="138"/>
      <c r="N42" s="138"/>
      <c r="O42" s="166"/>
      <c r="P42" s="138"/>
      <c r="Q42" s="138"/>
    </row>
    <row r="43" spans="1:17" ht="12.75">
      <c r="A43" s="93" t="s">
        <v>12</v>
      </c>
      <c r="B43" s="124" t="s">
        <v>42</v>
      </c>
      <c r="C43" s="89">
        <v>36</v>
      </c>
      <c r="D43" s="78">
        <v>1</v>
      </c>
      <c r="E43" s="78">
        <v>37</v>
      </c>
      <c r="F43" s="89">
        <v>1780</v>
      </c>
      <c r="G43" s="78">
        <v>25</v>
      </c>
      <c r="H43" s="78">
        <v>1805</v>
      </c>
      <c r="I43" s="89">
        <v>110</v>
      </c>
      <c r="J43" s="78">
        <v>1</v>
      </c>
      <c r="K43" s="78">
        <v>111</v>
      </c>
      <c r="L43" s="89">
        <v>73</v>
      </c>
      <c r="M43" s="78">
        <v>0</v>
      </c>
      <c r="N43" s="78">
        <v>73</v>
      </c>
      <c r="O43" s="89">
        <f aca="true" t="shared" si="11" ref="O43:Q44">SUM(L43,I43,F43,C43)</f>
        <v>1999</v>
      </c>
      <c r="P43" s="78">
        <f t="shared" si="11"/>
        <v>27</v>
      </c>
      <c r="Q43" s="78">
        <f t="shared" si="11"/>
        <v>2026</v>
      </c>
    </row>
    <row r="44" spans="2:17" ht="12.75">
      <c r="B44" s="124" t="s">
        <v>43</v>
      </c>
      <c r="C44" s="89">
        <v>1188</v>
      </c>
      <c r="D44" s="90">
        <v>42</v>
      </c>
      <c r="E44" s="78">
        <v>1230</v>
      </c>
      <c r="F44" s="89">
        <v>3689</v>
      </c>
      <c r="G44" s="90">
        <v>84</v>
      </c>
      <c r="H44" s="78">
        <v>3773</v>
      </c>
      <c r="I44" s="89">
        <v>465</v>
      </c>
      <c r="J44" s="90">
        <v>14</v>
      </c>
      <c r="K44" s="78">
        <v>479</v>
      </c>
      <c r="L44" s="89">
        <v>358</v>
      </c>
      <c r="M44" s="90">
        <v>6</v>
      </c>
      <c r="N44" s="78">
        <v>364</v>
      </c>
      <c r="O44" s="89">
        <f t="shared" si="11"/>
        <v>5700</v>
      </c>
      <c r="P44" s="78">
        <f t="shared" si="11"/>
        <v>146</v>
      </c>
      <c r="Q44" s="78">
        <f t="shared" si="11"/>
        <v>5846</v>
      </c>
    </row>
    <row r="45" spans="2:17" s="35" customFormat="1" ht="12.75">
      <c r="B45" s="165" t="s">
        <v>27</v>
      </c>
      <c r="C45" s="94">
        <f>SUM(C43:C44)</f>
        <v>1224</v>
      </c>
      <c r="D45" s="95">
        <v>43</v>
      </c>
      <c r="E45" s="95">
        <f>SUM(E43:E44)</f>
        <v>1267</v>
      </c>
      <c r="F45" s="94">
        <f>SUM(F43:F44)</f>
        <v>5469</v>
      </c>
      <c r="G45" s="95">
        <f>SUM(G43:G44)</f>
        <v>109</v>
      </c>
      <c r="H45" s="95">
        <f>SUM(H43:H44)</f>
        <v>5578</v>
      </c>
      <c r="I45" s="94">
        <f>SUM(I43:I44)</f>
        <v>575</v>
      </c>
      <c r="J45" s="95">
        <v>15</v>
      </c>
      <c r="K45" s="95">
        <f>SUM(K43:K44)</f>
        <v>590</v>
      </c>
      <c r="L45" s="94">
        <v>431</v>
      </c>
      <c r="M45" s="95">
        <v>6</v>
      </c>
      <c r="N45" s="95">
        <v>437</v>
      </c>
      <c r="O45" s="94">
        <f>SUM(O43:O44)</f>
        <v>7699</v>
      </c>
      <c r="P45" s="95">
        <f>SUM(P43:P44)</f>
        <v>173</v>
      </c>
      <c r="Q45" s="95">
        <f>SUM(Q43:Q44)</f>
        <v>7872</v>
      </c>
    </row>
    <row r="46" spans="2:17" s="35" customFormat="1" ht="6.75" customHeight="1">
      <c r="B46" s="165"/>
      <c r="C46" s="166"/>
      <c r="D46" s="138"/>
      <c r="E46" s="138"/>
      <c r="F46" s="166"/>
      <c r="G46" s="138"/>
      <c r="H46" s="138"/>
      <c r="I46" s="166"/>
      <c r="J46" s="138"/>
      <c r="K46" s="138"/>
      <c r="L46" s="166"/>
      <c r="M46" s="138"/>
      <c r="N46" s="138"/>
      <c r="O46" s="166"/>
      <c r="P46" s="138"/>
      <c r="Q46" s="138"/>
    </row>
    <row r="47" spans="1:17" ht="12.75">
      <c r="A47" s="93" t="s">
        <v>54</v>
      </c>
      <c r="B47" s="124" t="s">
        <v>43</v>
      </c>
      <c r="C47" s="89">
        <v>2</v>
      </c>
      <c r="D47" s="78">
        <v>1</v>
      </c>
      <c r="E47" s="78">
        <v>3</v>
      </c>
      <c r="F47" s="89">
        <v>45</v>
      </c>
      <c r="G47" s="78">
        <v>24</v>
      </c>
      <c r="H47" s="78">
        <v>69</v>
      </c>
      <c r="I47" s="89">
        <v>0</v>
      </c>
      <c r="J47" s="78">
        <v>0</v>
      </c>
      <c r="K47" s="78">
        <v>0</v>
      </c>
      <c r="L47" s="89">
        <v>36</v>
      </c>
      <c r="M47" s="78">
        <v>15</v>
      </c>
      <c r="N47" s="78">
        <v>51</v>
      </c>
      <c r="O47" s="89">
        <f aca="true" t="shared" si="12" ref="O47:Q48">SUM(L47,I47,F47,C47)</f>
        <v>83</v>
      </c>
      <c r="P47" s="78">
        <f t="shared" si="12"/>
        <v>40</v>
      </c>
      <c r="Q47" s="78">
        <f t="shared" si="12"/>
        <v>123</v>
      </c>
    </row>
    <row r="48" spans="2:17" s="35" customFormat="1" ht="12.75">
      <c r="B48" s="165" t="s">
        <v>27</v>
      </c>
      <c r="C48" s="94">
        <v>2</v>
      </c>
      <c r="D48" s="95">
        <v>1</v>
      </c>
      <c r="E48" s="95">
        <v>3</v>
      </c>
      <c r="F48" s="94">
        <v>45</v>
      </c>
      <c r="G48" s="95">
        <v>24</v>
      </c>
      <c r="H48" s="95">
        <v>69</v>
      </c>
      <c r="I48" s="94">
        <v>0</v>
      </c>
      <c r="J48" s="95">
        <v>0</v>
      </c>
      <c r="K48" s="95">
        <v>0</v>
      </c>
      <c r="L48" s="94">
        <v>36</v>
      </c>
      <c r="M48" s="95">
        <v>15</v>
      </c>
      <c r="N48" s="95">
        <v>51</v>
      </c>
      <c r="O48" s="94">
        <f t="shared" si="12"/>
        <v>83</v>
      </c>
      <c r="P48" s="95">
        <f t="shared" si="12"/>
        <v>40</v>
      </c>
      <c r="Q48" s="95">
        <f t="shared" si="12"/>
        <v>123</v>
      </c>
    </row>
    <row r="49" spans="2:17" s="35" customFormat="1" ht="6.75" customHeight="1">
      <c r="B49" s="165"/>
      <c r="C49" s="166"/>
      <c r="D49" s="138"/>
      <c r="E49" s="138"/>
      <c r="F49" s="166"/>
      <c r="G49" s="138"/>
      <c r="H49" s="138"/>
      <c r="I49" s="166"/>
      <c r="J49" s="138"/>
      <c r="K49" s="138"/>
      <c r="L49" s="166"/>
      <c r="M49" s="138"/>
      <c r="N49" s="138"/>
      <c r="O49" s="166"/>
      <c r="P49" s="138"/>
      <c r="Q49" s="138"/>
    </row>
    <row r="50" spans="1:17" ht="12.75">
      <c r="A50" s="93" t="s">
        <v>55</v>
      </c>
      <c r="B50" s="124" t="s">
        <v>42</v>
      </c>
      <c r="C50" s="89">
        <v>0</v>
      </c>
      <c r="D50" s="78">
        <v>0</v>
      </c>
      <c r="E50" s="78">
        <v>0</v>
      </c>
      <c r="F50" s="89">
        <v>72</v>
      </c>
      <c r="G50" s="78">
        <v>0</v>
      </c>
      <c r="H50" s="78">
        <v>72</v>
      </c>
      <c r="I50" s="89">
        <v>16</v>
      </c>
      <c r="J50" s="78">
        <v>0</v>
      </c>
      <c r="K50" s="78">
        <v>16</v>
      </c>
      <c r="L50" s="89">
        <v>29</v>
      </c>
      <c r="M50" s="78">
        <v>0</v>
      </c>
      <c r="N50" s="78">
        <v>29</v>
      </c>
      <c r="O50" s="89">
        <f aca="true" t="shared" si="13" ref="O50:Q51">SUM(L50,I50,F50,C50)</f>
        <v>117</v>
      </c>
      <c r="P50" s="78">
        <f t="shared" si="13"/>
        <v>0</v>
      </c>
      <c r="Q50" s="78">
        <f t="shared" si="13"/>
        <v>117</v>
      </c>
    </row>
    <row r="51" spans="2:17" ht="12.75">
      <c r="B51" s="124" t="s">
        <v>43</v>
      </c>
      <c r="C51" s="89">
        <v>210</v>
      </c>
      <c r="D51" s="90">
        <v>0</v>
      </c>
      <c r="E51" s="78">
        <v>210</v>
      </c>
      <c r="F51" s="89">
        <v>629</v>
      </c>
      <c r="G51" s="90">
        <v>1</v>
      </c>
      <c r="H51" s="78">
        <v>630</v>
      </c>
      <c r="I51" s="89">
        <v>141</v>
      </c>
      <c r="J51" s="90">
        <v>0</v>
      </c>
      <c r="K51" s="78">
        <v>141</v>
      </c>
      <c r="L51" s="89">
        <v>174</v>
      </c>
      <c r="M51" s="90">
        <v>0</v>
      </c>
      <c r="N51" s="78">
        <v>174</v>
      </c>
      <c r="O51" s="89">
        <f t="shared" si="13"/>
        <v>1154</v>
      </c>
      <c r="P51" s="78">
        <f t="shared" si="13"/>
        <v>1</v>
      </c>
      <c r="Q51" s="78">
        <f t="shared" si="13"/>
        <v>1155</v>
      </c>
    </row>
    <row r="52" spans="2:17" s="35" customFormat="1" ht="12.75">
      <c r="B52" s="165" t="s">
        <v>27</v>
      </c>
      <c r="C52" s="94">
        <v>210</v>
      </c>
      <c r="D52" s="95">
        <v>0</v>
      </c>
      <c r="E52" s="95">
        <v>210</v>
      </c>
      <c r="F52" s="94">
        <f>SUM(F50:F51)</f>
        <v>701</v>
      </c>
      <c r="G52" s="95">
        <v>1</v>
      </c>
      <c r="H52" s="95">
        <f>SUM(H50:H51)</f>
        <v>702</v>
      </c>
      <c r="I52" s="94">
        <v>157</v>
      </c>
      <c r="J52" s="95">
        <v>0</v>
      </c>
      <c r="K52" s="95">
        <v>157</v>
      </c>
      <c r="L52" s="94">
        <v>203</v>
      </c>
      <c r="M52" s="95">
        <v>0</v>
      </c>
      <c r="N52" s="95">
        <v>203</v>
      </c>
      <c r="O52" s="94">
        <f>SUM(O50:O51)</f>
        <v>1271</v>
      </c>
      <c r="P52" s="95">
        <f>SUM(P50:P51)</f>
        <v>1</v>
      </c>
      <c r="Q52" s="95">
        <f>SUM(Q50:Q51)</f>
        <v>1272</v>
      </c>
    </row>
    <row r="53" spans="2:17" s="35" customFormat="1" ht="6.75" customHeight="1">
      <c r="B53" s="165"/>
      <c r="C53" s="166"/>
      <c r="D53" s="138"/>
      <c r="E53" s="138"/>
      <c r="F53" s="166"/>
      <c r="G53" s="138"/>
      <c r="H53" s="138"/>
      <c r="I53" s="166"/>
      <c r="J53" s="138"/>
      <c r="K53" s="138"/>
      <c r="L53" s="166"/>
      <c r="M53" s="138"/>
      <c r="N53" s="138"/>
      <c r="O53" s="166"/>
      <c r="P53" s="138"/>
      <c r="Q53" s="138"/>
    </row>
    <row r="54" spans="1:17" ht="12.75">
      <c r="A54" s="93" t="s">
        <v>10</v>
      </c>
      <c r="B54" s="124" t="s">
        <v>42</v>
      </c>
      <c r="C54" s="89">
        <v>278</v>
      </c>
      <c r="D54" s="78">
        <v>239</v>
      </c>
      <c r="E54" s="78">
        <v>517</v>
      </c>
      <c r="F54" s="89">
        <v>1037</v>
      </c>
      <c r="G54" s="78">
        <v>516</v>
      </c>
      <c r="H54" s="78">
        <v>1553</v>
      </c>
      <c r="I54" s="89">
        <v>422</v>
      </c>
      <c r="J54" s="78">
        <v>213</v>
      </c>
      <c r="K54" s="78">
        <v>635</v>
      </c>
      <c r="L54" s="89">
        <v>87</v>
      </c>
      <c r="M54" s="78">
        <v>58</v>
      </c>
      <c r="N54" s="78">
        <v>145</v>
      </c>
      <c r="O54" s="89">
        <f aca="true" t="shared" si="14" ref="O54:Q56">SUM(L54,I54,F54,C54)</f>
        <v>1824</v>
      </c>
      <c r="P54" s="78">
        <f t="shared" si="14"/>
        <v>1026</v>
      </c>
      <c r="Q54" s="78">
        <f t="shared" si="14"/>
        <v>2850</v>
      </c>
    </row>
    <row r="55" spans="2:17" ht="12.75">
      <c r="B55" s="124" t="s">
        <v>43</v>
      </c>
      <c r="C55" s="89">
        <v>310</v>
      </c>
      <c r="D55" s="90">
        <v>267</v>
      </c>
      <c r="E55" s="78">
        <v>577</v>
      </c>
      <c r="F55" s="89">
        <v>1121</v>
      </c>
      <c r="G55" s="90">
        <v>616</v>
      </c>
      <c r="H55" s="78">
        <v>1737</v>
      </c>
      <c r="I55" s="89">
        <v>570</v>
      </c>
      <c r="J55" s="90">
        <v>223</v>
      </c>
      <c r="K55" s="78">
        <v>793</v>
      </c>
      <c r="L55" s="89">
        <v>105</v>
      </c>
      <c r="M55" s="90">
        <v>18</v>
      </c>
      <c r="N55" s="78">
        <v>123</v>
      </c>
      <c r="O55" s="89">
        <f t="shared" si="14"/>
        <v>2106</v>
      </c>
      <c r="P55" s="78">
        <f t="shared" si="14"/>
        <v>1124</v>
      </c>
      <c r="Q55" s="78">
        <f t="shared" si="14"/>
        <v>3230</v>
      </c>
    </row>
    <row r="56" spans="2:17" s="35" customFormat="1" ht="12.75">
      <c r="B56" s="165" t="s">
        <v>27</v>
      </c>
      <c r="C56" s="94">
        <v>588</v>
      </c>
      <c r="D56" s="95">
        <v>506</v>
      </c>
      <c r="E56" s="95">
        <v>1094</v>
      </c>
      <c r="F56" s="94">
        <v>2158</v>
      </c>
      <c r="G56" s="95">
        <v>1132</v>
      </c>
      <c r="H56" s="95">
        <v>3290</v>
      </c>
      <c r="I56" s="94">
        <v>992</v>
      </c>
      <c r="J56" s="95">
        <v>436</v>
      </c>
      <c r="K56" s="95">
        <v>1428</v>
      </c>
      <c r="L56" s="94">
        <v>192</v>
      </c>
      <c r="M56" s="95">
        <v>76</v>
      </c>
      <c r="N56" s="95">
        <v>268</v>
      </c>
      <c r="O56" s="94">
        <f t="shared" si="14"/>
        <v>3930</v>
      </c>
      <c r="P56" s="95">
        <f t="shared" si="14"/>
        <v>2150</v>
      </c>
      <c r="Q56" s="95">
        <f t="shared" si="14"/>
        <v>6080</v>
      </c>
    </row>
    <row r="57" spans="2:17" s="35" customFormat="1" ht="6.75" customHeight="1">
      <c r="B57" s="165"/>
      <c r="C57" s="166"/>
      <c r="D57" s="138"/>
      <c r="E57" s="138"/>
      <c r="F57" s="166"/>
      <c r="G57" s="138"/>
      <c r="H57" s="138"/>
      <c r="I57" s="166"/>
      <c r="J57" s="138"/>
      <c r="K57" s="138"/>
      <c r="L57" s="166"/>
      <c r="M57" s="138"/>
      <c r="N57" s="138"/>
      <c r="O57" s="166"/>
      <c r="P57" s="138"/>
      <c r="Q57" s="138"/>
    </row>
    <row r="58" spans="1:17" ht="12.75">
      <c r="A58" s="93" t="s">
        <v>56</v>
      </c>
      <c r="B58" s="124" t="s">
        <v>42</v>
      </c>
      <c r="C58" s="89">
        <v>2</v>
      </c>
      <c r="D58" s="78">
        <v>491</v>
      </c>
      <c r="E58" s="78">
        <v>493</v>
      </c>
      <c r="F58" s="89">
        <v>5</v>
      </c>
      <c r="G58" s="78">
        <v>1412</v>
      </c>
      <c r="H58" s="78">
        <v>1417</v>
      </c>
      <c r="I58" s="89">
        <v>0</v>
      </c>
      <c r="J58" s="78">
        <v>138</v>
      </c>
      <c r="K58" s="78">
        <v>138</v>
      </c>
      <c r="L58" s="89">
        <v>1</v>
      </c>
      <c r="M58" s="78">
        <v>130</v>
      </c>
      <c r="N58" s="78">
        <v>131</v>
      </c>
      <c r="O58" s="89">
        <f aca="true" t="shared" si="15" ref="O58:Q60">SUM(L58,I58,F58,C58)</f>
        <v>8</v>
      </c>
      <c r="P58" s="78">
        <f t="shared" si="15"/>
        <v>2171</v>
      </c>
      <c r="Q58" s="78">
        <f t="shared" si="15"/>
        <v>2179</v>
      </c>
    </row>
    <row r="59" spans="2:17" ht="12.75">
      <c r="B59" s="124" t="s">
        <v>43</v>
      </c>
      <c r="C59" s="89">
        <v>71</v>
      </c>
      <c r="D59" s="90">
        <v>1277</v>
      </c>
      <c r="E59" s="78">
        <v>1348</v>
      </c>
      <c r="F59" s="89">
        <v>118</v>
      </c>
      <c r="G59" s="90">
        <v>2070</v>
      </c>
      <c r="H59" s="78">
        <v>2188</v>
      </c>
      <c r="I59" s="89">
        <v>43</v>
      </c>
      <c r="J59" s="90">
        <v>352</v>
      </c>
      <c r="K59" s="78">
        <v>395</v>
      </c>
      <c r="L59" s="89">
        <v>58</v>
      </c>
      <c r="M59" s="90">
        <v>354</v>
      </c>
      <c r="N59" s="78">
        <v>412</v>
      </c>
      <c r="O59" s="89">
        <f t="shared" si="15"/>
        <v>290</v>
      </c>
      <c r="P59" s="78">
        <f t="shared" si="15"/>
        <v>4053</v>
      </c>
      <c r="Q59" s="78">
        <f t="shared" si="15"/>
        <v>4343</v>
      </c>
    </row>
    <row r="60" spans="2:17" s="35" customFormat="1" ht="12.75">
      <c r="B60" s="165" t="s">
        <v>27</v>
      </c>
      <c r="C60" s="94">
        <v>73</v>
      </c>
      <c r="D60" s="95">
        <v>1768</v>
      </c>
      <c r="E60" s="95">
        <v>1841</v>
      </c>
      <c r="F60" s="94">
        <v>123</v>
      </c>
      <c r="G60" s="95">
        <v>3482</v>
      </c>
      <c r="H60" s="95">
        <v>3605</v>
      </c>
      <c r="I60" s="94">
        <v>43</v>
      </c>
      <c r="J60" s="95">
        <v>490</v>
      </c>
      <c r="K60" s="95">
        <v>533</v>
      </c>
      <c r="L60" s="94">
        <v>59</v>
      </c>
      <c r="M60" s="95">
        <v>484</v>
      </c>
      <c r="N60" s="95">
        <v>543</v>
      </c>
      <c r="O60" s="94">
        <f t="shared" si="15"/>
        <v>298</v>
      </c>
      <c r="P60" s="95">
        <f t="shared" si="15"/>
        <v>6224</v>
      </c>
      <c r="Q60" s="95">
        <f t="shared" si="15"/>
        <v>6522</v>
      </c>
    </row>
    <row r="61" spans="2:17" s="35" customFormat="1" ht="6.75" customHeight="1">
      <c r="B61" s="165"/>
      <c r="C61" s="166"/>
      <c r="D61" s="138"/>
      <c r="E61" s="138"/>
      <c r="F61" s="166"/>
      <c r="G61" s="138"/>
      <c r="H61" s="138"/>
      <c r="I61" s="166"/>
      <c r="J61" s="138"/>
      <c r="K61" s="138"/>
      <c r="L61" s="166"/>
      <c r="M61" s="138"/>
      <c r="N61" s="138"/>
      <c r="O61" s="166"/>
      <c r="P61" s="138"/>
      <c r="Q61" s="138"/>
    </row>
    <row r="62" spans="1:17" ht="12.75">
      <c r="A62" s="110" t="s">
        <v>115</v>
      </c>
      <c r="B62" s="168" t="s">
        <v>42</v>
      </c>
      <c r="C62" s="89">
        <v>236</v>
      </c>
      <c r="D62" s="78">
        <v>67</v>
      </c>
      <c r="E62" s="78">
        <v>303</v>
      </c>
      <c r="F62" s="89">
        <v>349</v>
      </c>
      <c r="G62" s="78">
        <v>57</v>
      </c>
      <c r="H62" s="78">
        <v>406</v>
      </c>
      <c r="I62" s="89">
        <v>34</v>
      </c>
      <c r="J62" s="78">
        <v>7</v>
      </c>
      <c r="K62" s="78">
        <v>41</v>
      </c>
      <c r="L62" s="89">
        <v>16</v>
      </c>
      <c r="M62" s="78">
        <v>0</v>
      </c>
      <c r="N62" s="78">
        <v>16</v>
      </c>
      <c r="O62" s="89">
        <f aca="true" t="shared" si="16" ref="O62:Q64">SUM(L62,I62,F62,C62)</f>
        <v>635</v>
      </c>
      <c r="P62" s="78">
        <f t="shared" si="16"/>
        <v>131</v>
      </c>
      <c r="Q62" s="78">
        <f t="shared" si="16"/>
        <v>766</v>
      </c>
    </row>
    <row r="63" spans="1:17" ht="12.75">
      <c r="A63" s="169"/>
      <c r="B63" s="168" t="s">
        <v>43</v>
      </c>
      <c r="C63" s="89">
        <v>130</v>
      </c>
      <c r="D63" s="90">
        <v>20</v>
      </c>
      <c r="E63" s="78">
        <v>150</v>
      </c>
      <c r="F63" s="89">
        <v>121</v>
      </c>
      <c r="G63" s="90">
        <v>11</v>
      </c>
      <c r="H63" s="78">
        <v>132</v>
      </c>
      <c r="I63" s="89">
        <v>14</v>
      </c>
      <c r="J63" s="90">
        <v>5</v>
      </c>
      <c r="K63" s="78">
        <v>19</v>
      </c>
      <c r="L63" s="89">
        <v>18</v>
      </c>
      <c r="M63" s="90">
        <v>1</v>
      </c>
      <c r="N63" s="78">
        <v>19</v>
      </c>
      <c r="O63" s="89">
        <f t="shared" si="16"/>
        <v>283</v>
      </c>
      <c r="P63" s="78">
        <f t="shared" si="16"/>
        <v>37</v>
      </c>
      <c r="Q63" s="78">
        <f t="shared" si="16"/>
        <v>320</v>
      </c>
    </row>
    <row r="64" spans="2:17" s="35" customFormat="1" ht="12.75">
      <c r="B64" s="165" t="s">
        <v>27</v>
      </c>
      <c r="C64" s="94">
        <v>366</v>
      </c>
      <c r="D64" s="95">
        <v>87</v>
      </c>
      <c r="E64" s="95">
        <v>453</v>
      </c>
      <c r="F64" s="94">
        <v>470</v>
      </c>
      <c r="G64" s="95">
        <v>68</v>
      </c>
      <c r="H64" s="95">
        <v>538</v>
      </c>
      <c r="I64" s="94">
        <v>48</v>
      </c>
      <c r="J64" s="95">
        <v>12</v>
      </c>
      <c r="K64" s="95">
        <v>60</v>
      </c>
      <c r="L64" s="94">
        <v>34</v>
      </c>
      <c r="M64" s="95">
        <v>1</v>
      </c>
      <c r="N64" s="95">
        <v>35</v>
      </c>
      <c r="O64" s="94">
        <f t="shared" si="16"/>
        <v>918</v>
      </c>
      <c r="P64" s="95">
        <f t="shared" si="16"/>
        <v>168</v>
      </c>
      <c r="Q64" s="95">
        <f t="shared" si="16"/>
        <v>1086</v>
      </c>
    </row>
    <row r="65" spans="2:17" s="35" customFormat="1" ht="6.75" customHeight="1">
      <c r="B65" s="165"/>
      <c r="C65" s="166"/>
      <c r="D65" s="138"/>
      <c r="E65" s="138"/>
      <c r="F65" s="166"/>
      <c r="G65" s="138"/>
      <c r="H65" s="138"/>
      <c r="I65" s="166"/>
      <c r="J65" s="138"/>
      <c r="K65" s="138"/>
      <c r="L65" s="166"/>
      <c r="M65" s="138"/>
      <c r="N65" s="138"/>
      <c r="O65" s="166"/>
      <c r="P65" s="138"/>
      <c r="Q65" s="138"/>
    </row>
    <row r="66" spans="1:17" ht="12.75">
      <c r="A66" s="93" t="s">
        <v>57</v>
      </c>
      <c r="B66" s="124" t="s">
        <v>42</v>
      </c>
      <c r="C66" s="89">
        <v>104</v>
      </c>
      <c r="D66" s="78">
        <v>4</v>
      </c>
      <c r="E66" s="78">
        <v>108</v>
      </c>
      <c r="F66" s="89">
        <v>17</v>
      </c>
      <c r="G66" s="78">
        <v>0</v>
      </c>
      <c r="H66" s="78">
        <v>17</v>
      </c>
      <c r="I66" s="89">
        <v>0</v>
      </c>
      <c r="J66" s="78">
        <v>0</v>
      </c>
      <c r="K66" s="78">
        <v>0</v>
      </c>
      <c r="L66" s="89">
        <v>0</v>
      </c>
      <c r="M66" s="78">
        <v>0</v>
      </c>
      <c r="N66" s="78">
        <v>0</v>
      </c>
      <c r="O66" s="89">
        <f aca="true" t="shared" si="17" ref="O66:Q68">SUM(L66,I66,F66,C66)</f>
        <v>121</v>
      </c>
      <c r="P66" s="78">
        <f t="shared" si="17"/>
        <v>4</v>
      </c>
      <c r="Q66" s="78">
        <f t="shared" si="17"/>
        <v>125</v>
      </c>
    </row>
    <row r="67" spans="2:17" ht="12.75">
      <c r="B67" s="124" t="s">
        <v>43</v>
      </c>
      <c r="C67" s="89">
        <v>63</v>
      </c>
      <c r="D67" s="90">
        <v>3</v>
      </c>
      <c r="E67" s="78">
        <v>66</v>
      </c>
      <c r="F67" s="89">
        <v>0</v>
      </c>
      <c r="G67" s="90">
        <v>0</v>
      </c>
      <c r="H67" s="78">
        <v>0</v>
      </c>
      <c r="I67" s="89">
        <v>0</v>
      </c>
      <c r="J67" s="90">
        <v>0</v>
      </c>
      <c r="K67" s="78">
        <v>0</v>
      </c>
      <c r="L67" s="89">
        <v>0</v>
      </c>
      <c r="M67" s="90">
        <v>0</v>
      </c>
      <c r="N67" s="78">
        <v>0</v>
      </c>
      <c r="O67" s="89">
        <f t="shared" si="17"/>
        <v>63</v>
      </c>
      <c r="P67" s="78">
        <f t="shared" si="17"/>
        <v>3</v>
      </c>
      <c r="Q67" s="78">
        <f t="shared" si="17"/>
        <v>66</v>
      </c>
    </row>
    <row r="68" spans="2:17" s="35" customFormat="1" ht="12.75">
      <c r="B68" s="165" t="s">
        <v>27</v>
      </c>
      <c r="C68" s="94">
        <v>167</v>
      </c>
      <c r="D68" s="95">
        <v>7</v>
      </c>
      <c r="E68" s="95">
        <v>174</v>
      </c>
      <c r="F68" s="94">
        <v>17</v>
      </c>
      <c r="G68" s="95">
        <v>0</v>
      </c>
      <c r="H68" s="95">
        <v>17</v>
      </c>
      <c r="I68" s="94">
        <v>0</v>
      </c>
      <c r="J68" s="95">
        <v>0</v>
      </c>
      <c r="K68" s="95">
        <v>0</v>
      </c>
      <c r="L68" s="94">
        <v>0</v>
      </c>
      <c r="M68" s="95">
        <v>0</v>
      </c>
      <c r="N68" s="95">
        <v>0</v>
      </c>
      <c r="O68" s="94">
        <f t="shared" si="17"/>
        <v>184</v>
      </c>
      <c r="P68" s="95">
        <f t="shared" si="17"/>
        <v>7</v>
      </c>
      <c r="Q68" s="95">
        <f t="shared" si="17"/>
        <v>191</v>
      </c>
    </row>
    <row r="69" spans="2:17" s="35" customFormat="1" ht="6.75" customHeight="1">
      <c r="B69" s="165"/>
      <c r="C69" s="166"/>
      <c r="D69" s="138"/>
      <c r="E69" s="138"/>
      <c r="F69" s="166"/>
      <c r="G69" s="138"/>
      <c r="H69" s="138"/>
      <c r="I69" s="166"/>
      <c r="J69" s="138"/>
      <c r="K69" s="138"/>
      <c r="L69" s="166"/>
      <c r="M69" s="138"/>
      <c r="N69" s="138"/>
      <c r="O69" s="166"/>
      <c r="P69" s="138"/>
      <c r="Q69" s="138"/>
    </row>
    <row r="70" spans="1:17" ht="12.75">
      <c r="A70" s="93" t="s">
        <v>23</v>
      </c>
      <c r="B70" s="124" t="s">
        <v>42</v>
      </c>
      <c r="C70" s="89">
        <v>1141</v>
      </c>
      <c r="D70" s="78">
        <v>36</v>
      </c>
      <c r="E70" s="78">
        <v>1177</v>
      </c>
      <c r="F70" s="89">
        <v>12118</v>
      </c>
      <c r="G70" s="78">
        <v>232</v>
      </c>
      <c r="H70" s="78">
        <v>12350</v>
      </c>
      <c r="I70" s="89">
        <v>1324</v>
      </c>
      <c r="J70" s="78">
        <v>18</v>
      </c>
      <c r="K70" s="78">
        <v>1342</v>
      </c>
      <c r="L70" s="89">
        <v>1424</v>
      </c>
      <c r="M70" s="78">
        <v>24</v>
      </c>
      <c r="N70" s="78">
        <v>1448</v>
      </c>
      <c r="O70" s="89">
        <f aca="true" t="shared" si="18" ref="O70:Q71">SUM(L70,I70,F70,C70)</f>
        <v>16007</v>
      </c>
      <c r="P70" s="78">
        <f t="shared" si="18"/>
        <v>310</v>
      </c>
      <c r="Q70" s="78">
        <f t="shared" si="18"/>
        <v>16317</v>
      </c>
    </row>
    <row r="71" spans="2:17" ht="12.75">
      <c r="B71" s="124" t="s">
        <v>43</v>
      </c>
      <c r="C71" s="89">
        <v>2678</v>
      </c>
      <c r="D71" s="90">
        <v>19</v>
      </c>
      <c r="E71" s="78">
        <v>2697</v>
      </c>
      <c r="F71" s="89">
        <v>7006</v>
      </c>
      <c r="G71" s="90">
        <v>79</v>
      </c>
      <c r="H71" s="78">
        <v>7085</v>
      </c>
      <c r="I71" s="89">
        <v>1110</v>
      </c>
      <c r="J71" s="90">
        <v>20</v>
      </c>
      <c r="K71" s="78">
        <v>1130</v>
      </c>
      <c r="L71" s="89">
        <f>1194+61</f>
        <v>1255</v>
      </c>
      <c r="M71" s="90">
        <v>6</v>
      </c>
      <c r="N71" s="78">
        <v>1261</v>
      </c>
      <c r="O71" s="89">
        <f t="shared" si="18"/>
        <v>12049</v>
      </c>
      <c r="P71" s="78">
        <f t="shared" si="18"/>
        <v>124</v>
      </c>
      <c r="Q71" s="78">
        <f t="shared" si="18"/>
        <v>12173</v>
      </c>
    </row>
    <row r="72" spans="2:17" s="35" customFormat="1" ht="12.75">
      <c r="B72" s="165" t="s">
        <v>27</v>
      </c>
      <c r="C72" s="94">
        <v>3819</v>
      </c>
      <c r="D72" s="95">
        <v>55</v>
      </c>
      <c r="E72" s="95">
        <v>3874</v>
      </c>
      <c r="F72" s="94">
        <v>19124</v>
      </c>
      <c r="G72" s="95">
        <v>311</v>
      </c>
      <c r="H72" s="95">
        <v>19435</v>
      </c>
      <c r="I72" s="94">
        <f>SUM(I70:I71)</f>
        <v>2434</v>
      </c>
      <c r="J72" s="95">
        <v>38</v>
      </c>
      <c r="K72" s="95">
        <f>SUM(K70:K71)</f>
        <v>2472</v>
      </c>
      <c r="L72" s="94">
        <f>SUM(L70:L71)</f>
        <v>2679</v>
      </c>
      <c r="M72" s="95">
        <v>30</v>
      </c>
      <c r="N72" s="95">
        <f>SUM(N70:N71)</f>
        <v>2709</v>
      </c>
      <c r="O72" s="94">
        <f>SUM(O70:O71)</f>
        <v>28056</v>
      </c>
      <c r="P72" s="95">
        <f>SUM(P70:P71)</f>
        <v>434</v>
      </c>
      <c r="Q72" s="95">
        <f>SUM(Q70:Q71)</f>
        <v>28490</v>
      </c>
    </row>
    <row r="73" spans="2:17" s="35" customFormat="1" ht="6.75" customHeight="1">
      <c r="B73" s="165"/>
      <c r="C73" s="166"/>
      <c r="D73" s="138"/>
      <c r="E73" s="138"/>
      <c r="F73" s="166"/>
      <c r="G73" s="138"/>
      <c r="H73" s="138"/>
      <c r="I73" s="166"/>
      <c r="J73" s="138"/>
      <c r="K73" s="138"/>
      <c r="L73" s="166"/>
      <c r="M73" s="138"/>
      <c r="N73" s="138"/>
      <c r="O73" s="166"/>
      <c r="P73" s="138"/>
      <c r="Q73" s="138"/>
    </row>
    <row r="74" spans="1:17" ht="12.75">
      <c r="A74" s="93" t="s">
        <v>103</v>
      </c>
      <c r="B74" s="124" t="s">
        <v>42</v>
      </c>
      <c r="C74" s="89">
        <v>0</v>
      </c>
      <c r="D74" s="78">
        <v>8</v>
      </c>
      <c r="E74" s="78">
        <v>8</v>
      </c>
      <c r="F74" s="89">
        <v>27</v>
      </c>
      <c r="G74" s="78">
        <v>489</v>
      </c>
      <c r="H74" s="78">
        <v>516</v>
      </c>
      <c r="I74" s="89">
        <v>6</v>
      </c>
      <c r="J74" s="78">
        <v>32</v>
      </c>
      <c r="K74" s="78">
        <v>38</v>
      </c>
      <c r="L74" s="89">
        <v>0</v>
      </c>
      <c r="M74" s="78">
        <v>0</v>
      </c>
      <c r="N74" s="78">
        <v>0</v>
      </c>
      <c r="O74" s="89">
        <f aca="true" t="shared" si="19" ref="O74:Q76">SUM(L74,I74,F74,C74)</f>
        <v>33</v>
      </c>
      <c r="P74" s="78">
        <f t="shared" si="19"/>
        <v>529</v>
      </c>
      <c r="Q74" s="78">
        <f t="shared" si="19"/>
        <v>562</v>
      </c>
    </row>
    <row r="75" spans="1:17" s="35" customFormat="1" ht="12.75">
      <c r="A75" s="93"/>
      <c r="B75" s="124" t="s">
        <v>43</v>
      </c>
      <c r="C75" s="170">
        <v>6</v>
      </c>
      <c r="D75" s="171">
        <v>57</v>
      </c>
      <c r="E75" s="171">
        <v>63</v>
      </c>
      <c r="F75" s="170">
        <v>54</v>
      </c>
      <c r="G75" s="171">
        <v>934</v>
      </c>
      <c r="H75" s="171">
        <v>988</v>
      </c>
      <c r="I75" s="170">
        <v>8</v>
      </c>
      <c r="J75" s="171">
        <v>74</v>
      </c>
      <c r="K75" s="171">
        <v>82</v>
      </c>
      <c r="L75" s="170">
        <v>0</v>
      </c>
      <c r="M75" s="171">
        <v>0</v>
      </c>
      <c r="N75" s="171">
        <v>0</v>
      </c>
      <c r="O75" s="170">
        <f t="shared" si="19"/>
        <v>68</v>
      </c>
      <c r="P75" s="171">
        <f t="shared" si="19"/>
        <v>1065</v>
      </c>
      <c r="Q75" s="171">
        <f t="shared" si="19"/>
        <v>1133</v>
      </c>
    </row>
    <row r="76" spans="2:17" s="35" customFormat="1" ht="14.25" customHeight="1">
      <c r="B76" s="165" t="s">
        <v>27</v>
      </c>
      <c r="C76" s="166">
        <v>6</v>
      </c>
      <c r="D76" s="138">
        <v>65</v>
      </c>
      <c r="E76" s="138">
        <v>71</v>
      </c>
      <c r="F76" s="166">
        <v>81</v>
      </c>
      <c r="G76" s="138">
        <v>1423</v>
      </c>
      <c r="H76" s="138">
        <v>1504</v>
      </c>
      <c r="I76" s="166">
        <v>14</v>
      </c>
      <c r="J76" s="138">
        <v>106</v>
      </c>
      <c r="K76" s="138">
        <v>120</v>
      </c>
      <c r="L76" s="166">
        <v>0</v>
      </c>
      <c r="M76" s="138">
        <v>0</v>
      </c>
      <c r="N76" s="138">
        <v>0</v>
      </c>
      <c r="O76" s="166">
        <f t="shared" si="19"/>
        <v>101</v>
      </c>
      <c r="P76" s="138">
        <f t="shared" si="19"/>
        <v>1594</v>
      </c>
      <c r="Q76" s="138">
        <f t="shared" si="19"/>
        <v>1695</v>
      </c>
    </row>
    <row r="77" spans="1:17" ht="8.25" customHeight="1">
      <c r="A77" s="35"/>
      <c r="B77" s="165"/>
      <c r="C77" s="89"/>
      <c r="D77" s="78"/>
      <c r="E77" s="78"/>
      <c r="F77" s="89"/>
      <c r="G77" s="78"/>
      <c r="H77" s="78"/>
      <c r="I77" s="89"/>
      <c r="J77" s="78"/>
      <c r="K77" s="78"/>
      <c r="L77" s="89"/>
      <c r="M77" s="78"/>
      <c r="N77" s="78"/>
      <c r="O77" s="89"/>
      <c r="P77" s="78"/>
      <c r="Q77" s="78"/>
    </row>
    <row r="78" spans="1:17" s="35" customFormat="1" ht="12.75">
      <c r="A78" s="93" t="s">
        <v>24</v>
      </c>
      <c r="B78" s="124" t="s">
        <v>43</v>
      </c>
      <c r="C78" s="170">
        <v>0</v>
      </c>
      <c r="D78" s="171">
        <v>0</v>
      </c>
      <c r="E78" s="171">
        <v>0</v>
      </c>
      <c r="F78" s="170">
        <v>0</v>
      </c>
      <c r="G78" s="171">
        <v>0</v>
      </c>
      <c r="H78" s="171">
        <v>0</v>
      </c>
      <c r="I78" s="170">
        <v>34</v>
      </c>
      <c r="J78" s="171">
        <v>4</v>
      </c>
      <c r="K78" s="171">
        <v>38</v>
      </c>
      <c r="L78" s="170">
        <v>0</v>
      </c>
      <c r="M78" s="171">
        <v>0</v>
      </c>
      <c r="N78" s="171">
        <v>0</v>
      </c>
      <c r="O78" s="170">
        <f aca="true" t="shared" si="20" ref="O78:Q79">SUM(L78,I78,F78,C78)</f>
        <v>34</v>
      </c>
      <c r="P78" s="171">
        <f t="shared" si="20"/>
        <v>4</v>
      </c>
      <c r="Q78" s="171">
        <f t="shared" si="20"/>
        <v>38</v>
      </c>
    </row>
    <row r="79" spans="2:17" s="35" customFormat="1" ht="15.75" customHeight="1">
      <c r="B79" s="165" t="s">
        <v>27</v>
      </c>
      <c r="C79" s="166">
        <v>0</v>
      </c>
      <c r="D79" s="138">
        <v>0</v>
      </c>
      <c r="E79" s="138">
        <v>0</v>
      </c>
      <c r="F79" s="166">
        <v>0</v>
      </c>
      <c r="G79" s="138">
        <v>0</v>
      </c>
      <c r="H79" s="138">
        <v>0</v>
      </c>
      <c r="I79" s="166">
        <v>34</v>
      </c>
      <c r="J79" s="138">
        <v>4</v>
      </c>
      <c r="K79" s="138">
        <v>38</v>
      </c>
      <c r="L79" s="166">
        <v>0</v>
      </c>
      <c r="M79" s="138">
        <v>0</v>
      </c>
      <c r="N79" s="138">
        <v>0</v>
      </c>
      <c r="O79" s="166">
        <f t="shared" si="20"/>
        <v>34</v>
      </c>
      <c r="P79" s="138">
        <f t="shared" si="20"/>
        <v>4</v>
      </c>
      <c r="Q79" s="138">
        <f t="shared" si="20"/>
        <v>38</v>
      </c>
    </row>
    <row r="80" spans="1:17" ht="6" customHeight="1">
      <c r="A80" s="35"/>
      <c r="B80" s="165"/>
      <c r="C80" s="89"/>
      <c r="D80" s="78"/>
      <c r="E80" s="78"/>
      <c r="F80" s="89"/>
      <c r="G80" s="78"/>
      <c r="H80" s="78"/>
      <c r="I80" s="89"/>
      <c r="J80" s="78"/>
      <c r="K80" s="78"/>
      <c r="L80" s="89"/>
      <c r="M80" s="78"/>
      <c r="N80" s="78"/>
      <c r="O80" s="89"/>
      <c r="P80" s="78"/>
      <c r="Q80" s="78"/>
    </row>
    <row r="81" spans="1:17" s="35" customFormat="1" ht="12.75">
      <c r="A81" s="93" t="s">
        <v>20</v>
      </c>
      <c r="B81" s="124" t="s">
        <v>42</v>
      </c>
      <c r="C81" s="170">
        <v>5</v>
      </c>
      <c r="D81" s="171">
        <v>8</v>
      </c>
      <c r="E81" s="171">
        <v>13</v>
      </c>
      <c r="F81" s="170">
        <v>11</v>
      </c>
      <c r="G81" s="171">
        <v>7</v>
      </c>
      <c r="H81" s="171">
        <v>18</v>
      </c>
      <c r="I81" s="170">
        <v>0</v>
      </c>
      <c r="J81" s="171">
        <v>0</v>
      </c>
      <c r="K81" s="171">
        <v>0</v>
      </c>
      <c r="L81" s="170">
        <v>0</v>
      </c>
      <c r="M81" s="171">
        <v>1</v>
      </c>
      <c r="N81" s="171">
        <v>1</v>
      </c>
      <c r="O81" s="170">
        <f aca="true" t="shared" si="21" ref="O81:Q82">SUM(L81,I81,F81,C81)</f>
        <v>16</v>
      </c>
      <c r="P81" s="171">
        <f t="shared" si="21"/>
        <v>16</v>
      </c>
      <c r="Q81" s="171">
        <f t="shared" si="21"/>
        <v>32</v>
      </c>
    </row>
    <row r="82" spans="2:17" s="35" customFormat="1" ht="14.25" customHeight="1">
      <c r="B82" s="165" t="s">
        <v>27</v>
      </c>
      <c r="C82" s="166">
        <v>5</v>
      </c>
      <c r="D82" s="138">
        <v>8</v>
      </c>
      <c r="E82" s="138">
        <v>13</v>
      </c>
      <c r="F82" s="166">
        <v>11</v>
      </c>
      <c r="G82" s="138">
        <v>7</v>
      </c>
      <c r="H82" s="138">
        <v>18</v>
      </c>
      <c r="I82" s="166">
        <v>0</v>
      </c>
      <c r="J82" s="138">
        <v>0</v>
      </c>
      <c r="K82" s="138">
        <v>0</v>
      </c>
      <c r="L82" s="166">
        <v>0</v>
      </c>
      <c r="M82" s="138">
        <v>1</v>
      </c>
      <c r="N82" s="138">
        <v>1</v>
      </c>
      <c r="O82" s="166">
        <f t="shared" si="21"/>
        <v>16</v>
      </c>
      <c r="P82" s="138">
        <f t="shared" si="21"/>
        <v>16</v>
      </c>
      <c r="Q82" s="138">
        <f t="shared" si="21"/>
        <v>32</v>
      </c>
    </row>
    <row r="83" spans="1:17" ht="7.5" customHeight="1">
      <c r="A83" s="35"/>
      <c r="B83" s="165"/>
      <c r="C83" s="89"/>
      <c r="D83" s="78"/>
      <c r="E83" s="78"/>
      <c r="F83" s="89"/>
      <c r="G83" s="78"/>
      <c r="H83" s="78"/>
      <c r="I83" s="89"/>
      <c r="J83" s="78"/>
      <c r="K83" s="78"/>
      <c r="L83" s="89"/>
      <c r="M83" s="78"/>
      <c r="N83" s="78"/>
      <c r="O83" s="89"/>
      <c r="P83" s="78"/>
      <c r="Q83" s="78"/>
    </row>
    <row r="84" spans="1:17" ht="12.75">
      <c r="A84" s="93" t="s">
        <v>21</v>
      </c>
      <c r="B84" s="124" t="s">
        <v>42</v>
      </c>
      <c r="C84" s="89">
        <v>8</v>
      </c>
      <c r="D84" s="90">
        <v>10</v>
      </c>
      <c r="E84" s="78">
        <v>18</v>
      </c>
      <c r="F84" s="89">
        <v>15</v>
      </c>
      <c r="G84" s="90">
        <v>9</v>
      </c>
      <c r="H84" s="78">
        <v>24</v>
      </c>
      <c r="I84" s="89">
        <v>0</v>
      </c>
      <c r="J84" s="90">
        <v>0</v>
      </c>
      <c r="K84" s="78">
        <v>0</v>
      </c>
      <c r="L84" s="89">
        <v>0</v>
      </c>
      <c r="M84" s="90">
        <v>0</v>
      </c>
      <c r="N84" s="78">
        <v>0</v>
      </c>
      <c r="O84" s="89">
        <f aca="true" t="shared" si="22" ref="O84:Q85">SUM(L84,I84,F84,C84)</f>
        <v>23</v>
      </c>
      <c r="P84" s="78">
        <f t="shared" si="22"/>
        <v>19</v>
      </c>
      <c r="Q84" s="78">
        <f t="shared" si="22"/>
        <v>42</v>
      </c>
    </row>
    <row r="85" spans="2:17" s="35" customFormat="1" ht="12.75">
      <c r="B85" s="165" t="s">
        <v>27</v>
      </c>
      <c r="C85" s="94">
        <v>8</v>
      </c>
      <c r="D85" s="95">
        <v>10</v>
      </c>
      <c r="E85" s="95">
        <v>18</v>
      </c>
      <c r="F85" s="94">
        <v>15</v>
      </c>
      <c r="G85" s="95">
        <v>9</v>
      </c>
      <c r="H85" s="95">
        <v>24</v>
      </c>
      <c r="I85" s="94">
        <v>0</v>
      </c>
      <c r="J85" s="95">
        <v>0</v>
      </c>
      <c r="K85" s="95">
        <v>0</v>
      </c>
      <c r="L85" s="94">
        <v>0</v>
      </c>
      <c r="M85" s="95">
        <v>0</v>
      </c>
      <c r="N85" s="95">
        <v>0</v>
      </c>
      <c r="O85" s="94">
        <f t="shared" si="22"/>
        <v>23</v>
      </c>
      <c r="P85" s="95">
        <f t="shared" si="22"/>
        <v>19</v>
      </c>
      <c r="Q85" s="95">
        <f t="shared" si="22"/>
        <v>42</v>
      </c>
    </row>
    <row r="86" spans="2:17" s="35" customFormat="1" ht="6.75" customHeight="1">
      <c r="B86" s="165"/>
      <c r="C86" s="166"/>
      <c r="D86" s="138"/>
      <c r="E86" s="138"/>
      <c r="F86" s="166"/>
      <c r="G86" s="138"/>
      <c r="H86" s="138"/>
      <c r="I86" s="166"/>
      <c r="J86" s="138"/>
      <c r="K86" s="138"/>
      <c r="L86" s="89"/>
      <c r="M86" s="78"/>
      <c r="N86" s="78"/>
      <c r="O86" s="89"/>
      <c r="P86" s="78"/>
      <c r="Q86" s="78"/>
    </row>
    <row r="87" spans="1:17" ht="12.75">
      <c r="A87" s="93" t="s">
        <v>18</v>
      </c>
      <c r="B87" s="124" t="s">
        <v>42</v>
      </c>
      <c r="C87" s="89">
        <v>666</v>
      </c>
      <c r="D87" s="78">
        <v>2220</v>
      </c>
      <c r="E87" s="78">
        <v>2886</v>
      </c>
      <c r="F87" s="89">
        <v>4964</v>
      </c>
      <c r="G87" s="78">
        <v>16654</v>
      </c>
      <c r="H87" s="78">
        <v>21618</v>
      </c>
      <c r="I87" s="89">
        <v>70</v>
      </c>
      <c r="J87" s="78">
        <v>203</v>
      </c>
      <c r="K87" s="78">
        <v>273</v>
      </c>
      <c r="L87" s="172">
        <v>84</v>
      </c>
      <c r="M87" s="90">
        <v>367</v>
      </c>
      <c r="N87" s="78">
        <v>451</v>
      </c>
      <c r="O87" s="172">
        <f aca="true" t="shared" si="23" ref="O87:Q88">SUM(L87,I87,F87,C87)</f>
        <v>5784</v>
      </c>
      <c r="P87" s="78">
        <f t="shared" si="23"/>
        <v>19444</v>
      </c>
      <c r="Q87" s="78">
        <f t="shared" si="23"/>
        <v>25228</v>
      </c>
    </row>
    <row r="88" spans="1:17" s="35" customFormat="1" ht="12.75">
      <c r="A88" s="93"/>
      <c r="B88" s="124" t="s">
        <v>43</v>
      </c>
      <c r="C88" s="170">
        <v>571</v>
      </c>
      <c r="D88" s="171">
        <f>4215+63</f>
        <v>4278</v>
      </c>
      <c r="E88" s="171">
        <f>4785+64</f>
        <v>4849</v>
      </c>
      <c r="F88" s="170">
        <f>1589+69</f>
        <v>1658</v>
      </c>
      <c r="G88" s="171">
        <f>10979+497</f>
        <v>11476</v>
      </c>
      <c r="H88" s="171">
        <f>12568+566</f>
        <v>13134</v>
      </c>
      <c r="I88" s="170">
        <v>26</v>
      </c>
      <c r="J88" s="171">
        <v>250</v>
      </c>
      <c r="K88" s="171">
        <v>276</v>
      </c>
      <c r="L88" s="170">
        <v>94</v>
      </c>
      <c r="M88" s="171">
        <v>779</v>
      </c>
      <c r="N88" s="171">
        <v>873</v>
      </c>
      <c r="O88" s="170">
        <f t="shared" si="23"/>
        <v>2349</v>
      </c>
      <c r="P88" s="171">
        <f t="shared" si="23"/>
        <v>16783</v>
      </c>
      <c r="Q88" s="171">
        <f t="shared" si="23"/>
        <v>19132</v>
      </c>
    </row>
    <row r="89" spans="2:17" s="35" customFormat="1" ht="14.25" customHeight="1">
      <c r="B89" s="165" t="s">
        <v>27</v>
      </c>
      <c r="C89" s="166">
        <f>SUM(C87:C88)</f>
        <v>1237</v>
      </c>
      <c r="D89" s="138">
        <f aca="true" t="shared" si="24" ref="D89:Q89">SUM(D87:D88)</f>
        <v>6498</v>
      </c>
      <c r="E89" s="138">
        <f t="shared" si="24"/>
        <v>7735</v>
      </c>
      <c r="F89" s="166">
        <f t="shared" si="24"/>
        <v>6622</v>
      </c>
      <c r="G89" s="138">
        <f t="shared" si="24"/>
        <v>28130</v>
      </c>
      <c r="H89" s="138">
        <f t="shared" si="24"/>
        <v>34752</v>
      </c>
      <c r="I89" s="166">
        <f t="shared" si="24"/>
        <v>96</v>
      </c>
      <c r="J89" s="138">
        <f t="shared" si="24"/>
        <v>453</v>
      </c>
      <c r="K89" s="138">
        <f t="shared" si="24"/>
        <v>549</v>
      </c>
      <c r="L89" s="166">
        <f t="shared" si="24"/>
        <v>178</v>
      </c>
      <c r="M89" s="138">
        <f t="shared" si="24"/>
        <v>1146</v>
      </c>
      <c r="N89" s="138">
        <f t="shared" si="24"/>
        <v>1324</v>
      </c>
      <c r="O89" s="166">
        <f t="shared" si="24"/>
        <v>8133</v>
      </c>
      <c r="P89" s="138">
        <f t="shared" si="24"/>
        <v>36227</v>
      </c>
      <c r="Q89" s="138">
        <f t="shared" si="24"/>
        <v>44360</v>
      </c>
    </row>
    <row r="90" spans="1:17" ht="6.75" customHeight="1">
      <c r="A90" s="35"/>
      <c r="B90" s="165"/>
      <c r="C90" s="89"/>
      <c r="D90" s="78"/>
      <c r="E90" s="78"/>
      <c r="F90" s="89"/>
      <c r="G90" s="78"/>
      <c r="H90" s="78"/>
      <c r="I90" s="89"/>
      <c r="J90" s="78"/>
      <c r="K90" s="78"/>
      <c r="L90" s="89"/>
      <c r="M90" s="78"/>
      <c r="N90" s="78"/>
      <c r="O90" s="89"/>
      <c r="P90" s="78"/>
      <c r="Q90" s="78"/>
    </row>
    <row r="91" spans="1:17" ht="12.75">
      <c r="A91" s="93" t="s">
        <v>58</v>
      </c>
      <c r="B91" s="124" t="s">
        <v>44</v>
      </c>
      <c r="C91" s="89">
        <v>291</v>
      </c>
      <c r="D91" s="90">
        <v>375</v>
      </c>
      <c r="E91" s="78">
        <v>666</v>
      </c>
      <c r="F91" s="89">
        <v>136</v>
      </c>
      <c r="G91" s="90">
        <v>265</v>
      </c>
      <c r="H91" s="78">
        <v>401</v>
      </c>
      <c r="I91" s="89">
        <v>26</v>
      </c>
      <c r="J91" s="90">
        <v>112</v>
      </c>
      <c r="K91" s="78">
        <v>138</v>
      </c>
      <c r="L91" s="89">
        <v>78</v>
      </c>
      <c r="M91" s="90">
        <v>199</v>
      </c>
      <c r="N91" s="78">
        <v>277</v>
      </c>
      <c r="O91" s="89">
        <f aca="true" t="shared" si="25" ref="O91:Q92">SUM(L91,I91,F91,C91)</f>
        <v>531</v>
      </c>
      <c r="P91" s="78">
        <f t="shared" si="25"/>
        <v>951</v>
      </c>
      <c r="Q91" s="78">
        <f t="shared" si="25"/>
        <v>1482</v>
      </c>
    </row>
    <row r="92" spans="2:17" s="35" customFormat="1" ht="12.75">
      <c r="B92" s="165" t="s">
        <v>27</v>
      </c>
      <c r="C92" s="94">
        <v>291</v>
      </c>
      <c r="D92" s="95">
        <v>375</v>
      </c>
      <c r="E92" s="95">
        <v>666</v>
      </c>
      <c r="F92" s="94">
        <v>136</v>
      </c>
      <c r="G92" s="95">
        <v>265</v>
      </c>
      <c r="H92" s="95">
        <v>401</v>
      </c>
      <c r="I92" s="94">
        <v>26</v>
      </c>
      <c r="J92" s="95">
        <v>112</v>
      </c>
      <c r="K92" s="95">
        <v>138</v>
      </c>
      <c r="L92" s="94">
        <v>78</v>
      </c>
      <c r="M92" s="95">
        <v>199</v>
      </c>
      <c r="N92" s="95">
        <v>277</v>
      </c>
      <c r="O92" s="94">
        <f t="shared" si="25"/>
        <v>531</v>
      </c>
      <c r="P92" s="95">
        <f t="shared" si="25"/>
        <v>951</v>
      </c>
      <c r="Q92" s="95">
        <f t="shared" si="25"/>
        <v>1482</v>
      </c>
    </row>
    <row r="93" spans="2:17" s="35" customFormat="1" ht="6.75" customHeight="1">
      <c r="B93" s="165"/>
      <c r="C93" s="166"/>
      <c r="D93" s="138"/>
      <c r="E93" s="138"/>
      <c r="F93" s="166"/>
      <c r="G93" s="138"/>
      <c r="H93" s="138"/>
      <c r="I93" s="166"/>
      <c r="J93" s="138"/>
      <c r="K93" s="138"/>
      <c r="L93" s="166"/>
      <c r="M93" s="138"/>
      <c r="N93" s="138"/>
      <c r="O93" s="166"/>
      <c r="P93" s="138"/>
      <c r="Q93" s="138"/>
    </row>
    <row r="94" spans="1:18" s="93" customFormat="1" ht="12.75">
      <c r="A94" s="93" t="s">
        <v>59</v>
      </c>
      <c r="B94" s="124" t="s">
        <v>41</v>
      </c>
      <c r="C94" s="173">
        <v>884</v>
      </c>
      <c r="D94" s="174">
        <v>397</v>
      </c>
      <c r="E94" s="174">
        <v>1281</v>
      </c>
      <c r="F94" s="173">
        <v>935</v>
      </c>
      <c r="G94" s="174">
        <v>514</v>
      </c>
      <c r="H94" s="174">
        <v>1449</v>
      </c>
      <c r="I94" s="173">
        <v>23</v>
      </c>
      <c r="J94" s="174">
        <v>16</v>
      </c>
      <c r="K94" s="174">
        <v>39</v>
      </c>
      <c r="L94" s="173">
        <v>84</v>
      </c>
      <c r="M94" s="174">
        <v>44</v>
      </c>
      <c r="N94" s="174">
        <v>128</v>
      </c>
      <c r="O94" s="173">
        <f aca="true" t="shared" si="26" ref="O94:Q97">SUM(L94,I94,F94,C94)</f>
        <v>1926</v>
      </c>
      <c r="P94" s="174">
        <f t="shared" si="26"/>
        <v>971</v>
      </c>
      <c r="Q94" s="174">
        <f t="shared" si="26"/>
        <v>2897</v>
      </c>
      <c r="R94" s="35"/>
    </row>
    <row r="95" spans="1:18" s="35" customFormat="1" ht="12.75">
      <c r="A95" s="93"/>
      <c r="B95" s="124" t="s">
        <v>42</v>
      </c>
      <c r="C95" s="89">
        <v>2100</v>
      </c>
      <c r="D95" s="78">
        <v>489</v>
      </c>
      <c r="E95" s="78">
        <v>2589</v>
      </c>
      <c r="F95" s="89">
        <v>2097</v>
      </c>
      <c r="G95" s="78">
        <v>710</v>
      </c>
      <c r="H95" s="78">
        <v>2807</v>
      </c>
      <c r="I95" s="89">
        <v>121</v>
      </c>
      <c r="J95" s="78">
        <v>24</v>
      </c>
      <c r="K95" s="78">
        <v>145</v>
      </c>
      <c r="L95" s="89">
        <v>233</v>
      </c>
      <c r="M95" s="78">
        <v>53</v>
      </c>
      <c r="N95" s="78">
        <v>286</v>
      </c>
      <c r="O95" s="89">
        <f t="shared" si="26"/>
        <v>4551</v>
      </c>
      <c r="P95" s="78">
        <f t="shared" si="26"/>
        <v>1276</v>
      </c>
      <c r="Q95" s="78">
        <f t="shared" si="26"/>
        <v>5827</v>
      </c>
      <c r="R95" s="92"/>
    </row>
    <row r="96" spans="1:17" s="35" customFormat="1" ht="12.75">
      <c r="A96" s="93"/>
      <c r="B96" s="124" t="s">
        <v>43</v>
      </c>
      <c r="C96" s="173">
        <v>0</v>
      </c>
      <c r="D96" s="174">
        <v>0</v>
      </c>
      <c r="E96" s="174">
        <v>0</v>
      </c>
      <c r="F96" s="173">
        <v>0</v>
      </c>
      <c r="G96" s="174">
        <v>0</v>
      </c>
      <c r="H96" s="174">
        <v>0</v>
      </c>
      <c r="I96" s="173">
        <v>0</v>
      </c>
      <c r="J96" s="174">
        <v>0</v>
      </c>
      <c r="K96" s="174">
        <v>0</v>
      </c>
      <c r="L96" s="173">
        <v>13</v>
      </c>
      <c r="M96" s="174">
        <v>0</v>
      </c>
      <c r="N96" s="174">
        <v>13</v>
      </c>
      <c r="O96" s="173">
        <f t="shared" si="26"/>
        <v>13</v>
      </c>
      <c r="P96" s="174">
        <f t="shared" si="26"/>
        <v>0</v>
      </c>
      <c r="Q96" s="174">
        <f t="shared" si="26"/>
        <v>13</v>
      </c>
    </row>
    <row r="97" spans="1:18" s="109" customFormat="1" ht="12.75">
      <c r="A97" s="35"/>
      <c r="B97" s="165" t="s">
        <v>27</v>
      </c>
      <c r="C97" s="206">
        <v>2984</v>
      </c>
      <c r="D97" s="196">
        <v>886</v>
      </c>
      <c r="E97" s="196">
        <v>3870</v>
      </c>
      <c r="F97" s="206">
        <v>3032</v>
      </c>
      <c r="G97" s="196">
        <v>1224</v>
      </c>
      <c r="H97" s="196">
        <v>4256</v>
      </c>
      <c r="I97" s="206">
        <v>144</v>
      </c>
      <c r="J97" s="196">
        <v>40</v>
      </c>
      <c r="K97" s="196">
        <v>184</v>
      </c>
      <c r="L97" s="206">
        <v>330</v>
      </c>
      <c r="M97" s="196">
        <v>97</v>
      </c>
      <c r="N97" s="196">
        <v>427</v>
      </c>
      <c r="O97" s="206">
        <f t="shared" si="26"/>
        <v>6490</v>
      </c>
      <c r="P97" s="196">
        <f t="shared" si="26"/>
        <v>2247</v>
      </c>
      <c r="Q97" s="196">
        <f t="shared" si="26"/>
        <v>8737</v>
      </c>
      <c r="R97" s="35"/>
    </row>
    <row r="98" spans="1:18" ht="12.75">
      <c r="A98" s="35"/>
      <c r="B98" s="165"/>
      <c r="C98" s="89"/>
      <c r="D98" s="90"/>
      <c r="E98" s="78"/>
      <c r="F98" s="89"/>
      <c r="G98" s="90"/>
      <c r="H98" s="78"/>
      <c r="I98" s="89"/>
      <c r="J98" s="90"/>
      <c r="K98" s="78"/>
      <c r="L98" s="89"/>
      <c r="M98" s="90"/>
      <c r="N98" s="78"/>
      <c r="O98" s="89"/>
      <c r="P98" s="78"/>
      <c r="Q98" s="78"/>
      <c r="R98" s="109"/>
    </row>
    <row r="99" spans="1:18" s="35" customFormat="1" ht="12.75">
      <c r="A99" s="93" t="s">
        <v>22</v>
      </c>
      <c r="B99" s="124" t="s">
        <v>42</v>
      </c>
      <c r="C99" s="170">
        <v>26</v>
      </c>
      <c r="D99" s="171">
        <v>16</v>
      </c>
      <c r="E99" s="171">
        <v>42</v>
      </c>
      <c r="F99" s="170">
        <v>17</v>
      </c>
      <c r="G99" s="171">
        <v>24</v>
      </c>
      <c r="H99" s="171">
        <v>41</v>
      </c>
      <c r="I99" s="170">
        <v>0</v>
      </c>
      <c r="J99" s="171">
        <v>0</v>
      </c>
      <c r="K99" s="171">
        <v>0</v>
      </c>
      <c r="L99" s="170">
        <v>9</v>
      </c>
      <c r="M99" s="171">
        <v>8</v>
      </c>
      <c r="N99" s="171">
        <v>17</v>
      </c>
      <c r="O99" s="170">
        <f aca="true" t="shared" si="27" ref="O99:Q100">SUM(L99,I99,F99,C99)</f>
        <v>52</v>
      </c>
      <c r="P99" s="171">
        <f t="shared" si="27"/>
        <v>48</v>
      </c>
      <c r="Q99" s="171">
        <f t="shared" si="27"/>
        <v>100</v>
      </c>
      <c r="R99" s="92"/>
    </row>
    <row r="100" spans="2:17" s="35" customFormat="1" ht="15" customHeight="1">
      <c r="B100" s="165" t="s">
        <v>27</v>
      </c>
      <c r="C100" s="166">
        <v>26</v>
      </c>
      <c r="D100" s="138">
        <v>16</v>
      </c>
      <c r="E100" s="138">
        <v>42</v>
      </c>
      <c r="F100" s="166">
        <v>17</v>
      </c>
      <c r="G100" s="138">
        <v>24</v>
      </c>
      <c r="H100" s="138">
        <v>41</v>
      </c>
      <c r="I100" s="166">
        <v>0</v>
      </c>
      <c r="J100" s="138">
        <v>0</v>
      </c>
      <c r="K100" s="138">
        <v>0</v>
      </c>
      <c r="L100" s="166">
        <v>9</v>
      </c>
      <c r="M100" s="138">
        <v>8</v>
      </c>
      <c r="N100" s="138">
        <v>17</v>
      </c>
      <c r="O100" s="166">
        <f t="shared" si="27"/>
        <v>52</v>
      </c>
      <c r="P100" s="138">
        <f t="shared" si="27"/>
        <v>48</v>
      </c>
      <c r="Q100" s="138">
        <f t="shared" si="27"/>
        <v>100</v>
      </c>
    </row>
    <row r="101" spans="1:18" ht="12.75">
      <c r="A101" s="35"/>
      <c r="B101" s="165"/>
      <c r="C101" s="89"/>
      <c r="D101" s="78"/>
      <c r="E101" s="78"/>
      <c r="F101" s="89"/>
      <c r="G101" s="78"/>
      <c r="H101" s="78"/>
      <c r="I101" s="89"/>
      <c r="J101" s="78"/>
      <c r="K101" s="78"/>
      <c r="L101" s="89"/>
      <c r="M101" s="78"/>
      <c r="N101" s="78"/>
      <c r="O101" s="89"/>
      <c r="P101" s="78"/>
      <c r="Q101" s="78"/>
      <c r="R101" s="35"/>
    </row>
    <row r="102" spans="1:18" s="35" customFormat="1" ht="12.75">
      <c r="A102" s="93" t="s">
        <v>13</v>
      </c>
      <c r="B102" s="124" t="s">
        <v>42</v>
      </c>
      <c r="C102" s="173">
        <v>0</v>
      </c>
      <c r="D102" s="174">
        <v>0</v>
      </c>
      <c r="E102" s="174">
        <v>0</v>
      </c>
      <c r="F102" s="173">
        <v>0</v>
      </c>
      <c r="G102" s="174">
        <v>0</v>
      </c>
      <c r="H102" s="174">
        <v>0</v>
      </c>
      <c r="I102" s="173">
        <v>27</v>
      </c>
      <c r="J102" s="174">
        <v>9</v>
      </c>
      <c r="K102" s="174">
        <v>36</v>
      </c>
      <c r="L102" s="173">
        <v>0</v>
      </c>
      <c r="M102" s="174">
        <v>0</v>
      </c>
      <c r="N102" s="174">
        <v>0</v>
      </c>
      <c r="O102" s="173">
        <f aca="true" t="shared" si="28" ref="O102:Q104">SUM(L102,I102,F102,C102)</f>
        <v>27</v>
      </c>
      <c r="P102" s="174">
        <f t="shared" si="28"/>
        <v>9</v>
      </c>
      <c r="Q102" s="174">
        <f t="shared" si="28"/>
        <v>36</v>
      </c>
      <c r="R102" s="92"/>
    </row>
    <row r="103" spans="1:17" s="35" customFormat="1" ht="14.25" customHeight="1">
      <c r="A103" s="93"/>
      <c r="B103" s="124" t="s">
        <v>43</v>
      </c>
      <c r="C103" s="170">
        <v>0</v>
      </c>
      <c r="D103" s="171">
        <v>0</v>
      </c>
      <c r="E103" s="171">
        <v>0</v>
      </c>
      <c r="F103" s="170">
        <v>0</v>
      </c>
      <c r="G103" s="171">
        <v>0</v>
      </c>
      <c r="H103" s="171">
        <v>0</v>
      </c>
      <c r="I103" s="170">
        <v>14</v>
      </c>
      <c r="J103" s="171">
        <v>1</v>
      </c>
      <c r="K103" s="171">
        <v>15</v>
      </c>
      <c r="L103" s="170">
        <v>0</v>
      </c>
      <c r="M103" s="171">
        <v>0</v>
      </c>
      <c r="N103" s="171">
        <v>0</v>
      </c>
      <c r="O103" s="170">
        <f t="shared" si="28"/>
        <v>14</v>
      </c>
      <c r="P103" s="171">
        <f t="shared" si="28"/>
        <v>1</v>
      </c>
      <c r="Q103" s="171">
        <f t="shared" si="28"/>
        <v>15</v>
      </c>
    </row>
    <row r="104" spans="1:18" s="109" customFormat="1" ht="12.75">
      <c r="A104" s="35"/>
      <c r="B104" s="165" t="s">
        <v>27</v>
      </c>
      <c r="C104" s="175">
        <v>0</v>
      </c>
      <c r="D104" s="176">
        <v>0</v>
      </c>
      <c r="E104" s="176">
        <v>0</v>
      </c>
      <c r="F104" s="175">
        <v>0</v>
      </c>
      <c r="G104" s="176">
        <v>0</v>
      </c>
      <c r="H104" s="176">
        <v>0</v>
      </c>
      <c r="I104" s="175">
        <v>41</v>
      </c>
      <c r="J104" s="176">
        <v>10</v>
      </c>
      <c r="K104" s="176">
        <v>51</v>
      </c>
      <c r="L104" s="175">
        <v>0</v>
      </c>
      <c r="M104" s="176">
        <v>0</v>
      </c>
      <c r="N104" s="176">
        <v>0</v>
      </c>
      <c r="O104" s="175">
        <f t="shared" si="28"/>
        <v>41</v>
      </c>
      <c r="P104" s="176">
        <f t="shared" si="28"/>
        <v>10</v>
      </c>
      <c r="Q104" s="176">
        <f t="shared" si="28"/>
        <v>51</v>
      </c>
      <c r="R104" s="35"/>
    </row>
    <row r="105" spans="1:18" ht="12.75">
      <c r="A105" s="35"/>
      <c r="B105" s="165"/>
      <c r="C105" s="89"/>
      <c r="D105" s="90"/>
      <c r="E105" s="78"/>
      <c r="F105" s="89"/>
      <c r="G105" s="90"/>
      <c r="H105" s="78"/>
      <c r="I105" s="89"/>
      <c r="J105" s="90"/>
      <c r="K105" s="78"/>
      <c r="L105" s="89"/>
      <c r="M105" s="90"/>
      <c r="N105" s="78"/>
      <c r="O105" s="89"/>
      <c r="P105" s="78"/>
      <c r="Q105" s="78"/>
      <c r="R105" s="109"/>
    </row>
    <row r="106" spans="1:18" s="35" customFormat="1" ht="12.75">
      <c r="A106" s="93" t="s">
        <v>16</v>
      </c>
      <c r="B106" s="124" t="s">
        <v>42</v>
      </c>
      <c r="C106" s="173">
        <v>201</v>
      </c>
      <c r="D106" s="174">
        <v>331</v>
      </c>
      <c r="E106" s="174">
        <v>532</v>
      </c>
      <c r="F106" s="173">
        <v>503</v>
      </c>
      <c r="G106" s="174">
        <v>1078</v>
      </c>
      <c r="H106" s="174">
        <v>1581</v>
      </c>
      <c r="I106" s="173">
        <v>49</v>
      </c>
      <c r="J106" s="174">
        <v>125</v>
      </c>
      <c r="K106" s="174">
        <v>174</v>
      </c>
      <c r="L106" s="173">
        <v>25</v>
      </c>
      <c r="M106" s="174">
        <v>71</v>
      </c>
      <c r="N106" s="174">
        <v>96</v>
      </c>
      <c r="O106" s="173">
        <f aca="true" t="shared" si="29" ref="O106:Q108">SUM(L106,I106,F106,C106)</f>
        <v>778</v>
      </c>
      <c r="P106" s="174">
        <f t="shared" si="29"/>
        <v>1605</v>
      </c>
      <c r="Q106" s="174">
        <f t="shared" si="29"/>
        <v>2383</v>
      </c>
      <c r="R106" s="92"/>
    </row>
    <row r="107" spans="2:17" s="35" customFormat="1" ht="14.25" customHeight="1">
      <c r="B107" s="168" t="s">
        <v>43</v>
      </c>
      <c r="C107" s="170">
        <v>10</v>
      </c>
      <c r="D107" s="171">
        <v>11</v>
      </c>
      <c r="E107" s="171">
        <v>21</v>
      </c>
      <c r="F107" s="170">
        <v>61</v>
      </c>
      <c r="G107" s="171">
        <v>78</v>
      </c>
      <c r="H107" s="171">
        <v>139</v>
      </c>
      <c r="I107" s="170">
        <v>26</v>
      </c>
      <c r="J107" s="171">
        <v>38</v>
      </c>
      <c r="K107" s="171">
        <v>64</v>
      </c>
      <c r="L107" s="170">
        <v>37</v>
      </c>
      <c r="M107" s="171">
        <v>29</v>
      </c>
      <c r="N107" s="171">
        <v>66</v>
      </c>
      <c r="O107" s="170">
        <f t="shared" si="29"/>
        <v>134</v>
      </c>
      <c r="P107" s="171">
        <f t="shared" si="29"/>
        <v>156</v>
      </c>
      <c r="Q107" s="171">
        <f t="shared" si="29"/>
        <v>290</v>
      </c>
    </row>
    <row r="108" spans="2:17" s="35" customFormat="1" ht="12" customHeight="1">
      <c r="B108" s="165" t="s">
        <v>27</v>
      </c>
      <c r="C108" s="166">
        <v>211</v>
      </c>
      <c r="D108" s="138">
        <v>342</v>
      </c>
      <c r="E108" s="138">
        <v>553</v>
      </c>
      <c r="F108" s="166">
        <v>564</v>
      </c>
      <c r="G108" s="138">
        <v>1156</v>
      </c>
      <c r="H108" s="138">
        <v>1720</v>
      </c>
      <c r="I108" s="166">
        <v>75</v>
      </c>
      <c r="J108" s="138">
        <v>163</v>
      </c>
      <c r="K108" s="138">
        <v>238</v>
      </c>
      <c r="L108" s="166">
        <v>62</v>
      </c>
      <c r="M108" s="138">
        <v>100</v>
      </c>
      <c r="N108" s="138">
        <v>162</v>
      </c>
      <c r="O108" s="166">
        <f t="shared" si="29"/>
        <v>912</v>
      </c>
      <c r="P108" s="138">
        <f t="shared" si="29"/>
        <v>1761</v>
      </c>
      <c r="Q108" s="138">
        <f t="shared" si="29"/>
        <v>2673</v>
      </c>
    </row>
    <row r="109" spans="2:18" ht="12.75">
      <c r="B109" s="124"/>
      <c r="C109" s="89"/>
      <c r="D109" s="78"/>
      <c r="E109" s="78"/>
      <c r="F109" s="89"/>
      <c r="G109" s="78"/>
      <c r="H109" s="78"/>
      <c r="I109" s="89"/>
      <c r="J109" s="78"/>
      <c r="K109" s="78"/>
      <c r="L109" s="89"/>
      <c r="M109" s="78"/>
      <c r="N109" s="78"/>
      <c r="O109" s="89"/>
      <c r="P109" s="78"/>
      <c r="Q109" s="78"/>
      <c r="R109" s="35"/>
    </row>
    <row r="110" spans="1:18" s="101" customFormat="1" ht="12.75">
      <c r="A110" s="93" t="s">
        <v>60</v>
      </c>
      <c r="B110" s="124" t="s">
        <v>42</v>
      </c>
      <c r="C110" s="173">
        <v>169</v>
      </c>
      <c r="D110" s="174">
        <v>111</v>
      </c>
      <c r="E110" s="174">
        <v>280</v>
      </c>
      <c r="F110" s="173">
        <v>675</v>
      </c>
      <c r="G110" s="174">
        <v>434</v>
      </c>
      <c r="H110" s="174">
        <v>1109</v>
      </c>
      <c r="I110" s="173">
        <v>137</v>
      </c>
      <c r="J110" s="174">
        <v>75</v>
      </c>
      <c r="K110" s="174">
        <v>212</v>
      </c>
      <c r="L110" s="173">
        <v>51</v>
      </c>
      <c r="M110" s="174">
        <v>43</v>
      </c>
      <c r="N110" s="174">
        <v>94</v>
      </c>
      <c r="O110" s="243">
        <f aca="true" t="shared" si="30" ref="O110:Q112">SUM(L110,I110,F110,C110)</f>
        <v>1032</v>
      </c>
      <c r="P110" s="174">
        <f t="shared" si="30"/>
        <v>663</v>
      </c>
      <c r="Q110" s="174">
        <f t="shared" si="30"/>
        <v>1695</v>
      </c>
      <c r="R110" s="92"/>
    </row>
    <row r="111" spans="1:18" s="35" customFormat="1" ht="12.75">
      <c r="A111" s="93"/>
      <c r="B111" s="124" t="s">
        <v>43</v>
      </c>
      <c r="C111" s="225">
        <v>723</v>
      </c>
      <c r="D111" s="226">
        <v>303</v>
      </c>
      <c r="E111" s="227">
        <v>1026</v>
      </c>
      <c r="F111" s="226">
        <v>1549</v>
      </c>
      <c r="G111" s="226">
        <v>901</v>
      </c>
      <c r="H111" s="226">
        <v>2450</v>
      </c>
      <c r="I111" s="225">
        <v>316</v>
      </c>
      <c r="J111" s="226">
        <v>170</v>
      </c>
      <c r="K111" s="227">
        <v>486</v>
      </c>
      <c r="L111" s="226">
        <v>255</v>
      </c>
      <c r="M111" s="226">
        <v>144</v>
      </c>
      <c r="N111" s="226">
        <v>399</v>
      </c>
      <c r="O111" s="225">
        <f t="shared" si="30"/>
        <v>2843</v>
      </c>
      <c r="P111" s="226">
        <f t="shared" si="30"/>
        <v>1518</v>
      </c>
      <c r="Q111" s="226">
        <f t="shared" si="30"/>
        <v>4361</v>
      </c>
      <c r="R111" s="169"/>
    </row>
    <row r="112" spans="2:17" s="35" customFormat="1" ht="12.75">
      <c r="B112" s="165" t="s">
        <v>27</v>
      </c>
      <c r="C112" s="177">
        <v>892</v>
      </c>
      <c r="D112" s="176">
        <v>414</v>
      </c>
      <c r="E112" s="178">
        <v>1306</v>
      </c>
      <c r="F112" s="179">
        <v>2224</v>
      </c>
      <c r="G112" s="179">
        <v>1335</v>
      </c>
      <c r="H112" s="176">
        <v>3559</v>
      </c>
      <c r="I112" s="177">
        <v>453</v>
      </c>
      <c r="J112" s="176">
        <v>245</v>
      </c>
      <c r="K112" s="178">
        <v>698</v>
      </c>
      <c r="L112" s="179">
        <v>306</v>
      </c>
      <c r="M112" s="179">
        <v>187</v>
      </c>
      <c r="N112" s="176">
        <v>493</v>
      </c>
      <c r="O112" s="177">
        <f t="shared" si="30"/>
        <v>3875</v>
      </c>
      <c r="P112" s="176">
        <f t="shared" si="30"/>
        <v>2181</v>
      </c>
      <c r="Q112" s="176">
        <f t="shared" si="30"/>
        <v>6056</v>
      </c>
    </row>
    <row r="113" spans="2:17" s="35" customFormat="1" ht="12.75">
      <c r="B113" s="165"/>
      <c r="C113" s="177"/>
      <c r="D113" s="176"/>
      <c r="E113" s="178"/>
      <c r="F113" s="179"/>
      <c r="G113" s="179"/>
      <c r="H113" s="176"/>
      <c r="I113" s="177"/>
      <c r="J113" s="176"/>
      <c r="K113" s="178"/>
      <c r="L113" s="179"/>
      <c r="M113" s="179"/>
      <c r="N113" s="176"/>
      <c r="O113" s="177"/>
      <c r="P113" s="176"/>
      <c r="Q113" s="176"/>
    </row>
    <row r="114" spans="1:17" ht="12.75">
      <c r="A114" s="93" t="s">
        <v>65</v>
      </c>
      <c r="B114" s="165"/>
      <c r="C114" s="177"/>
      <c r="D114" s="176"/>
      <c r="E114" s="178"/>
      <c r="F114" s="179"/>
      <c r="G114" s="179"/>
      <c r="H114" s="176"/>
      <c r="I114" s="177"/>
      <c r="J114" s="176"/>
      <c r="K114" s="178"/>
      <c r="L114" s="179"/>
      <c r="M114" s="179"/>
      <c r="N114" s="176"/>
      <c r="O114" s="177"/>
      <c r="P114" s="176"/>
      <c r="Q114" s="176"/>
    </row>
    <row r="115" spans="1:18" ht="12.75">
      <c r="A115" s="93" t="s">
        <v>149</v>
      </c>
      <c r="B115" s="124" t="s">
        <v>43</v>
      </c>
      <c r="C115" s="172">
        <v>0</v>
      </c>
      <c r="D115" s="78">
        <v>0</v>
      </c>
      <c r="E115" s="180">
        <v>0</v>
      </c>
      <c r="F115" s="78">
        <v>30</v>
      </c>
      <c r="G115" s="90">
        <v>39</v>
      </c>
      <c r="H115" s="78">
        <v>69</v>
      </c>
      <c r="I115" s="172">
        <v>0</v>
      </c>
      <c r="J115" s="78">
        <v>0</v>
      </c>
      <c r="K115" s="180">
        <v>0</v>
      </c>
      <c r="L115" s="90">
        <v>0</v>
      </c>
      <c r="M115" s="90">
        <v>0</v>
      </c>
      <c r="N115" s="78">
        <v>0</v>
      </c>
      <c r="O115" s="243">
        <f>SUM(L115,I115,F115,C115)</f>
        <v>30</v>
      </c>
      <c r="P115" s="174">
        <f>SUM(M115,J115,G115,D115)</f>
        <v>39</v>
      </c>
      <c r="Q115" s="174">
        <f>SUM(N115,K115,H115,E115)</f>
        <v>69</v>
      </c>
      <c r="R115" s="35"/>
    </row>
    <row r="116" spans="1:17" ht="12.75">
      <c r="A116" s="35"/>
      <c r="B116" s="165" t="s">
        <v>27</v>
      </c>
      <c r="C116" s="181">
        <v>0</v>
      </c>
      <c r="D116" s="182">
        <v>0</v>
      </c>
      <c r="E116" s="183">
        <v>0</v>
      </c>
      <c r="F116" s="182">
        <v>30</v>
      </c>
      <c r="G116" s="182">
        <v>39</v>
      </c>
      <c r="H116" s="182">
        <v>69</v>
      </c>
      <c r="I116" s="181">
        <v>0</v>
      </c>
      <c r="J116" s="182">
        <v>0</v>
      </c>
      <c r="K116" s="183">
        <v>0</v>
      </c>
      <c r="L116" s="182">
        <v>0</v>
      </c>
      <c r="M116" s="182">
        <v>0</v>
      </c>
      <c r="N116" s="182">
        <v>0</v>
      </c>
      <c r="O116" s="181">
        <f>SUM(O115)</f>
        <v>30</v>
      </c>
      <c r="P116" s="182">
        <f>SUM(P115)</f>
        <v>39</v>
      </c>
      <c r="Q116" s="182">
        <f>SUM(Q115)</f>
        <v>69</v>
      </c>
    </row>
    <row r="117" spans="1:17" ht="12.75">
      <c r="A117" s="35"/>
      <c r="B117" s="184" t="s">
        <v>30</v>
      </c>
      <c r="C117" s="185">
        <f>SUM(C116,C112,C108,C104,C100,C97,C92,C89,C85,C82,C79,C76,C72,C68,C64,C60,C56,C52,C48,C45,C41,C37,C33,C30,C27,C24,C20,C17,C14,C10)</f>
        <v>26952</v>
      </c>
      <c r="D117" s="186">
        <f aca="true" t="shared" si="31" ref="D117:Q117">SUM(D116,D112,D108,D104,D100,D97,D92,D89,D85,D82,D79,D76,D72,D68,D64,D60,D56,D52,D48,D45,D41,D37,D33,D30,D27,D24,D20,D17,D14,D10)</f>
        <v>25774</v>
      </c>
      <c r="E117" s="187">
        <f t="shared" si="31"/>
        <v>52726</v>
      </c>
      <c r="F117" s="186">
        <f t="shared" si="31"/>
        <v>102634</v>
      </c>
      <c r="G117" s="186">
        <f t="shared" si="31"/>
        <v>104842</v>
      </c>
      <c r="H117" s="186">
        <f t="shared" si="31"/>
        <v>207476</v>
      </c>
      <c r="I117" s="185">
        <f t="shared" si="31"/>
        <v>6511</v>
      </c>
      <c r="J117" s="186">
        <f t="shared" si="31"/>
        <v>3370</v>
      </c>
      <c r="K117" s="187">
        <f t="shared" si="31"/>
        <v>9881</v>
      </c>
      <c r="L117" s="186">
        <f t="shared" si="31"/>
        <v>7486</v>
      </c>
      <c r="M117" s="186">
        <f t="shared" si="31"/>
        <v>4881</v>
      </c>
      <c r="N117" s="186">
        <f t="shared" si="31"/>
        <v>12367</v>
      </c>
      <c r="O117" s="185">
        <f t="shared" si="31"/>
        <v>143583</v>
      </c>
      <c r="P117" s="186">
        <f t="shared" si="31"/>
        <v>138867</v>
      </c>
      <c r="Q117" s="186">
        <f t="shared" si="31"/>
        <v>282450</v>
      </c>
    </row>
    <row r="118" spans="1:17" ht="12.75">
      <c r="A118" s="35"/>
      <c r="B118" s="35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1:17" ht="12.75">
      <c r="A119" s="104" t="s">
        <v>148</v>
      </c>
      <c r="C119" s="93"/>
      <c r="E119" s="92"/>
      <c r="F119" s="93"/>
      <c r="H119" s="92"/>
      <c r="I119" s="93"/>
      <c r="K119" s="92"/>
      <c r="L119" s="93"/>
      <c r="N119" s="92"/>
      <c r="P119" s="92"/>
      <c r="Q119" s="90"/>
    </row>
    <row r="120" spans="3:17" ht="12.75">
      <c r="C120" s="93"/>
      <c r="E120" s="92"/>
      <c r="F120" s="93"/>
      <c r="H120" s="92"/>
      <c r="I120" s="93"/>
      <c r="K120" s="92"/>
      <c r="L120" s="93"/>
      <c r="N120" s="92"/>
      <c r="P120" s="92"/>
      <c r="Q120" s="90"/>
    </row>
  </sheetData>
  <sheetProtection/>
  <mergeCells count="7">
    <mergeCell ref="O6:Q6"/>
    <mergeCell ref="A2:Q2"/>
    <mergeCell ref="A4:Q4"/>
    <mergeCell ref="C6:E6"/>
    <mergeCell ref="F6:H6"/>
    <mergeCell ref="I6:K6"/>
    <mergeCell ref="L6:N6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7109375" style="93" customWidth="1"/>
    <col min="2" max="3" width="7.421875" style="92" customWidth="1"/>
    <col min="4" max="4" width="7.421875" style="93" customWidth="1"/>
    <col min="5" max="6" width="6.7109375" style="92" customWidth="1"/>
    <col min="7" max="7" width="6.7109375" style="93" customWidth="1"/>
    <col min="8" max="9" width="6.7109375" style="92" customWidth="1"/>
    <col min="10" max="10" width="6.7109375" style="93" customWidth="1"/>
    <col min="11" max="12" width="6.7109375" style="92" customWidth="1"/>
    <col min="13" max="16" width="6.7109375" style="93" customWidth="1"/>
    <col min="17" max="16384" width="9.140625" style="92" customWidth="1"/>
  </cols>
  <sheetData>
    <row r="1" ht="12.75">
      <c r="A1" s="3" t="s">
        <v>526</v>
      </c>
    </row>
    <row r="2" spans="1:16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ht="5.25" customHeight="1">
      <c r="A3" s="91"/>
    </row>
    <row r="4" spans="1:16" ht="12.75">
      <c r="A4" s="281" t="s">
        <v>66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ht="3.75" customHeight="1" thickBot="1"/>
    <row r="6" spans="1:16" ht="12.75">
      <c r="A6" s="156"/>
      <c r="B6" s="300" t="s">
        <v>25</v>
      </c>
      <c r="C6" s="301"/>
      <c r="D6" s="302"/>
      <c r="E6" s="300" t="s">
        <v>2</v>
      </c>
      <c r="F6" s="301"/>
      <c r="G6" s="302"/>
      <c r="H6" s="300" t="s">
        <v>3</v>
      </c>
      <c r="I6" s="301"/>
      <c r="J6" s="302"/>
      <c r="K6" s="300" t="s">
        <v>4</v>
      </c>
      <c r="L6" s="301"/>
      <c r="M6" s="302"/>
      <c r="N6" s="300" t="s">
        <v>27</v>
      </c>
      <c r="O6" s="301"/>
      <c r="P6" s="301"/>
    </row>
    <row r="7" spans="1:16" s="161" customFormat="1" ht="12.75">
      <c r="A7" s="200" t="s">
        <v>62</v>
      </c>
      <c r="B7" s="160" t="s">
        <v>0</v>
      </c>
      <c r="C7" s="98" t="s">
        <v>1</v>
      </c>
      <c r="D7" s="98" t="s">
        <v>28</v>
      </c>
      <c r="E7" s="160" t="s">
        <v>0</v>
      </c>
      <c r="F7" s="98" t="s">
        <v>1</v>
      </c>
      <c r="G7" s="98" t="s">
        <v>28</v>
      </c>
      <c r="H7" s="160" t="s">
        <v>0</v>
      </c>
      <c r="I7" s="98" t="s">
        <v>1</v>
      </c>
      <c r="J7" s="98" t="s">
        <v>28</v>
      </c>
      <c r="K7" s="160" t="s">
        <v>0</v>
      </c>
      <c r="L7" s="98" t="s">
        <v>1</v>
      </c>
      <c r="M7" s="98" t="s">
        <v>28</v>
      </c>
      <c r="N7" s="160" t="s">
        <v>0</v>
      </c>
      <c r="O7" s="98" t="s">
        <v>1</v>
      </c>
      <c r="P7" s="98" t="s">
        <v>28</v>
      </c>
    </row>
    <row r="8" spans="1:16" s="93" customFormat="1" ht="12.75">
      <c r="A8" s="91" t="s">
        <v>83</v>
      </c>
      <c r="B8" s="201"/>
      <c r="C8" s="202"/>
      <c r="D8" s="202"/>
      <c r="E8" s="201"/>
      <c r="F8" s="202"/>
      <c r="G8" s="202"/>
      <c r="H8" s="201"/>
      <c r="I8" s="202"/>
      <c r="J8" s="202"/>
      <c r="K8" s="201"/>
      <c r="L8" s="202"/>
      <c r="M8" s="202"/>
      <c r="N8" s="201"/>
      <c r="O8" s="202"/>
      <c r="P8" s="202"/>
    </row>
    <row r="9" spans="1:16" s="93" customFormat="1" ht="12.75">
      <c r="A9" s="91" t="s">
        <v>84</v>
      </c>
      <c r="B9" s="201"/>
      <c r="C9" s="202"/>
      <c r="D9" s="202"/>
      <c r="E9" s="201"/>
      <c r="F9" s="202"/>
      <c r="G9" s="202"/>
      <c r="H9" s="201"/>
      <c r="I9" s="202"/>
      <c r="J9" s="202"/>
      <c r="K9" s="201"/>
      <c r="L9" s="202"/>
      <c r="M9" s="202"/>
      <c r="N9" s="201"/>
      <c r="O9" s="202"/>
      <c r="P9" s="202"/>
    </row>
    <row r="10" spans="1:16" s="93" customFormat="1" ht="12.75">
      <c r="A10" s="93" t="s">
        <v>51</v>
      </c>
      <c r="B10" s="201">
        <v>8</v>
      </c>
      <c r="C10" s="202">
        <v>0</v>
      </c>
      <c r="D10" s="202">
        <v>8</v>
      </c>
      <c r="E10" s="201">
        <v>41</v>
      </c>
      <c r="F10" s="202">
        <v>0</v>
      </c>
      <c r="G10" s="202">
        <v>41</v>
      </c>
      <c r="H10" s="201">
        <v>63</v>
      </c>
      <c r="I10" s="202">
        <v>1</v>
      </c>
      <c r="J10" s="202">
        <v>64</v>
      </c>
      <c r="K10" s="201">
        <v>41</v>
      </c>
      <c r="L10" s="202">
        <v>1</v>
      </c>
      <c r="M10" s="202">
        <v>42</v>
      </c>
      <c r="N10" s="201">
        <f aca="true" t="shared" si="0" ref="N10:P15">SUM(K10,H10,E10,B10)</f>
        <v>153</v>
      </c>
      <c r="O10" s="202">
        <f t="shared" si="0"/>
        <v>2</v>
      </c>
      <c r="P10" s="202">
        <f t="shared" si="0"/>
        <v>155</v>
      </c>
    </row>
    <row r="11" spans="1:16" s="93" customFormat="1" ht="12.75">
      <c r="A11" s="93" t="s">
        <v>11</v>
      </c>
      <c r="B11" s="201">
        <v>3</v>
      </c>
      <c r="C11" s="202">
        <v>0</v>
      </c>
      <c r="D11" s="202">
        <v>3</v>
      </c>
      <c r="E11" s="201">
        <v>0</v>
      </c>
      <c r="F11" s="202">
        <v>0</v>
      </c>
      <c r="G11" s="202">
        <v>0</v>
      </c>
      <c r="H11" s="201">
        <v>27</v>
      </c>
      <c r="I11" s="202">
        <v>0</v>
      </c>
      <c r="J11" s="202">
        <v>27</v>
      </c>
      <c r="K11" s="201">
        <v>0</v>
      </c>
      <c r="L11" s="202">
        <v>0</v>
      </c>
      <c r="M11" s="202">
        <v>0</v>
      </c>
      <c r="N11" s="201">
        <f t="shared" si="0"/>
        <v>30</v>
      </c>
      <c r="O11" s="202">
        <f t="shared" si="0"/>
        <v>0</v>
      </c>
      <c r="P11" s="202">
        <f t="shared" si="0"/>
        <v>30</v>
      </c>
    </row>
    <row r="12" spans="1:16" s="93" customFormat="1" ht="12.75">
      <c r="A12" s="93" t="s">
        <v>12</v>
      </c>
      <c r="B12" s="201">
        <v>4</v>
      </c>
      <c r="C12" s="202">
        <v>0</v>
      </c>
      <c r="D12" s="202">
        <v>4</v>
      </c>
      <c r="E12" s="201">
        <v>32</v>
      </c>
      <c r="F12" s="202">
        <v>2</v>
      </c>
      <c r="G12" s="202">
        <v>34</v>
      </c>
      <c r="H12" s="201">
        <v>29</v>
      </c>
      <c r="I12" s="202">
        <v>0</v>
      </c>
      <c r="J12" s="202">
        <v>29</v>
      </c>
      <c r="K12" s="201">
        <v>0</v>
      </c>
      <c r="L12" s="202">
        <v>0</v>
      </c>
      <c r="M12" s="202">
        <v>0</v>
      </c>
      <c r="N12" s="201">
        <f t="shared" si="0"/>
        <v>65</v>
      </c>
      <c r="O12" s="202">
        <f t="shared" si="0"/>
        <v>2</v>
      </c>
      <c r="P12" s="202">
        <f t="shared" si="0"/>
        <v>67</v>
      </c>
    </row>
    <row r="13" spans="1:16" s="93" customFormat="1" ht="12.75">
      <c r="A13" s="93" t="s">
        <v>55</v>
      </c>
      <c r="B13" s="201">
        <v>8</v>
      </c>
      <c r="C13" s="202">
        <v>0</v>
      </c>
      <c r="D13" s="202">
        <v>8</v>
      </c>
      <c r="E13" s="201">
        <v>14</v>
      </c>
      <c r="F13" s="202">
        <v>0</v>
      </c>
      <c r="G13" s="202">
        <v>14</v>
      </c>
      <c r="H13" s="201">
        <v>0</v>
      </c>
      <c r="I13" s="202">
        <v>0</v>
      </c>
      <c r="J13" s="202">
        <v>0</v>
      </c>
      <c r="K13" s="201">
        <v>0</v>
      </c>
      <c r="L13" s="202">
        <v>0</v>
      </c>
      <c r="M13" s="202">
        <v>0</v>
      </c>
      <c r="N13" s="201">
        <f t="shared" si="0"/>
        <v>22</v>
      </c>
      <c r="O13" s="202">
        <f t="shared" si="0"/>
        <v>0</v>
      </c>
      <c r="P13" s="202">
        <f t="shared" si="0"/>
        <v>22</v>
      </c>
    </row>
    <row r="14" spans="1:16" s="93" customFormat="1" ht="12.75">
      <c r="A14" s="93" t="s">
        <v>23</v>
      </c>
      <c r="B14" s="201">
        <v>4</v>
      </c>
      <c r="C14" s="202">
        <v>0</v>
      </c>
      <c r="D14" s="202">
        <v>4</v>
      </c>
      <c r="E14" s="201">
        <v>0</v>
      </c>
      <c r="F14" s="202">
        <v>0</v>
      </c>
      <c r="G14" s="202">
        <v>0</v>
      </c>
      <c r="H14" s="201">
        <v>27</v>
      </c>
      <c r="I14" s="202">
        <v>0</v>
      </c>
      <c r="J14" s="202">
        <v>27</v>
      </c>
      <c r="K14" s="201">
        <v>61</v>
      </c>
      <c r="L14" s="202">
        <v>0</v>
      </c>
      <c r="M14" s="202">
        <v>61</v>
      </c>
      <c r="N14" s="201">
        <f t="shared" si="0"/>
        <v>92</v>
      </c>
      <c r="O14" s="202">
        <f t="shared" si="0"/>
        <v>0</v>
      </c>
      <c r="P14" s="202">
        <f t="shared" si="0"/>
        <v>92</v>
      </c>
    </row>
    <row r="15" spans="1:16" s="93" customFormat="1" ht="12.75">
      <c r="A15" s="93" t="s">
        <v>18</v>
      </c>
      <c r="B15" s="201">
        <v>1</v>
      </c>
      <c r="C15" s="202">
        <v>63</v>
      </c>
      <c r="D15" s="202">
        <v>64</v>
      </c>
      <c r="E15" s="201">
        <v>69</v>
      </c>
      <c r="F15" s="202">
        <v>497</v>
      </c>
      <c r="G15" s="202">
        <v>566</v>
      </c>
      <c r="H15" s="201">
        <v>0</v>
      </c>
      <c r="I15" s="202">
        <v>0</v>
      </c>
      <c r="J15" s="202">
        <v>0</v>
      </c>
      <c r="K15" s="201">
        <v>0</v>
      </c>
      <c r="L15" s="202">
        <v>0</v>
      </c>
      <c r="M15" s="202">
        <v>0</v>
      </c>
      <c r="N15" s="201">
        <f t="shared" si="0"/>
        <v>70</v>
      </c>
      <c r="O15" s="202">
        <f t="shared" si="0"/>
        <v>560</v>
      </c>
      <c r="P15" s="202">
        <f t="shared" si="0"/>
        <v>630</v>
      </c>
    </row>
    <row r="16" spans="1:16" s="35" customFormat="1" ht="12.75">
      <c r="A16" s="35" t="s">
        <v>27</v>
      </c>
      <c r="B16" s="203">
        <f>SUM(B10:B15)</f>
        <v>28</v>
      </c>
      <c r="C16" s="204">
        <f aca="true" t="shared" si="1" ref="C16:P16">SUM(C10:C15)</f>
        <v>63</v>
      </c>
      <c r="D16" s="204">
        <f t="shared" si="1"/>
        <v>91</v>
      </c>
      <c r="E16" s="203">
        <f t="shared" si="1"/>
        <v>156</v>
      </c>
      <c r="F16" s="204">
        <f t="shared" si="1"/>
        <v>499</v>
      </c>
      <c r="G16" s="204">
        <f t="shared" si="1"/>
        <v>655</v>
      </c>
      <c r="H16" s="203">
        <f t="shared" si="1"/>
        <v>146</v>
      </c>
      <c r="I16" s="204">
        <f t="shared" si="1"/>
        <v>1</v>
      </c>
      <c r="J16" s="204">
        <f t="shared" si="1"/>
        <v>147</v>
      </c>
      <c r="K16" s="203">
        <f t="shared" si="1"/>
        <v>102</v>
      </c>
      <c r="L16" s="204">
        <f t="shared" si="1"/>
        <v>1</v>
      </c>
      <c r="M16" s="204">
        <f t="shared" si="1"/>
        <v>103</v>
      </c>
      <c r="N16" s="203">
        <f t="shared" si="1"/>
        <v>432</v>
      </c>
      <c r="O16" s="204">
        <f t="shared" si="1"/>
        <v>564</v>
      </c>
      <c r="P16" s="204">
        <f t="shared" si="1"/>
        <v>996</v>
      </c>
    </row>
    <row r="18" spans="1:13" ht="12.75">
      <c r="A18" s="104"/>
      <c r="M18" s="202"/>
    </row>
    <row r="24" spans="5:12" ht="12.75">
      <c r="E24" s="93"/>
      <c r="F24" s="93"/>
      <c r="K24" s="93"/>
      <c r="L24" s="93"/>
    </row>
    <row r="25" spans="11:12" ht="12.75">
      <c r="K25" s="93"/>
      <c r="L25" s="93"/>
    </row>
    <row r="26" spans="8:12" ht="12.75">
      <c r="H26" s="93"/>
      <c r="I26" s="93"/>
      <c r="K26" s="93"/>
      <c r="L26" s="93"/>
    </row>
    <row r="27" spans="9:12" ht="12.75">
      <c r="I27" s="93"/>
      <c r="L27" s="93"/>
    </row>
    <row r="28" spans="8:12" ht="12.75">
      <c r="H28" s="93"/>
      <c r="I28" s="93"/>
      <c r="K28" s="93"/>
      <c r="L28" s="93"/>
    </row>
  </sheetData>
  <sheetProtection/>
  <mergeCells count="7">
    <mergeCell ref="B6:D6"/>
    <mergeCell ref="A2:P2"/>
    <mergeCell ref="A4:P4"/>
    <mergeCell ref="N6:P6"/>
    <mergeCell ref="K6:M6"/>
    <mergeCell ref="H6:J6"/>
    <mergeCell ref="E6:G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13.140625" style="153" customWidth="1"/>
    <col min="2" max="6" width="7.421875" style="208" customWidth="1"/>
    <col min="7" max="7" width="8.421875" style="208" bestFit="1" customWidth="1"/>
    <col min="8" max="9" width="7.421875" style="208" customWidth="1"/>
    <col min="10" max="10" width="8.421875" style="208" bestFit="1" customWidth="1"/>
    <col min="11" max="19" width="7.421875" style="208" customWidth="1"/>
    <col min="20" max="21" width="8.421875" style="208" bestFit="1" customWidth="1"/>
    <col min="22" max="22" width="8.7109375" style="153" bestFit="1" customWidth="1"/>
    <col min="23" max="16384" width="9.140625" style="208" customWidth="1"/>
  </cols>
  <sheetData>
    <row r="1" spans="1:22" s="109" customFormat="1" ht="12.75">
      <c r="A1" s="3" t="s">
        <v>526</v>
      </c>
      <c r="V1" s="91"/>
    </row>
    <row r="2" spans="1:22" s="109" customFormat="1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s="109" customFormat="1" ht="10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09" customFormat="1" ht="12.75">
      <c r="A4" s="281" t="s">
        <v>86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</row>
    <row r="5" spans="1:22" s="109" customFormat="1" ht="6.75" customHeight="1" thickBot="1">
      <c r="A5" s="91"/>
      <c r="V5" s="91"/>
    </row>
    <row r="6" spans="1:22" ht="12.75">
      <c r="A6" s="207" t="s">
        <v>87</v>
      </c>
      <c r="B6" s="303" t="s">
        <v>88</v>
      </c>
      <c r="C6" s="304"/>
      <c r="D6" s="311"/>
      <c r="E6" s="303" t="s">
        <v>6</v>
      </c>
      <c r="F6" s="304"/>
      <c r="G6" s="311"/>
      <c r="H6" s="303" t="s">
        <v>41</v>
      </c>
      <c r="I6" s="304"/>
      <c r="J6" s="311"/>
      <c r="K6" s="303" t="s">
        <v>42</v>
      </c>
      <c r="L6" s="304"/>
      <c r="M6" s="311"/>
      <c r="N6" s="303" t="s">
        <v>44</v>
      </c>
      <c r="O6" s="304"/>
      <c r="P6" s="311"/>
      <c r="Q6" s="303" t="s">
        <v>43</v>
      </c>
      <c r="R6" s="304"/>
      <c r="S6" s="311"/>
      <c r="T6" s="303" t="s">
        <v>27</v>
      </c>
      <c r="U6" s="304"/>
      <c r="V6" s="304"/>
    </row>
    <row r="7" spans="2:22" s="153" customFormat="1" ht="12.75">
      <c r="B7" s="305" t="s">
        <v>47</v>
      </c>
      <c r="C7" s="306"/>
      <c r="D7" s="307"/>
      <c r="E7" s="209"/>
      <c r="F7" s="210"/>
      <c r="G7" s="211"/>
      <c r="H7" s="209"/>
      <c r="I7" s="210"/>
      <c r="J7" s="211"/>
      <c r="K7" s="209"/>
      <c r="L7" s="210"/>
      <c r="M7" s="211"/>
      <c r="N7" s="209"/>
      <c r="O7" s="210"/>
      <c r="P7" s="211"/>
      <c r="Q7" s="308" t="s">
        <v>89</v>
      </c>
      <c r="R7" s="309"/>
      <c r="S7" s="310"/>
      <c r="T7" s="209"/>
      <c r="U7" s="210"/>
      <c r="V7" s="210"/>
    </row>
    <row r="8" spans="1:22" ht="12.75">
      <c r="A8" s="212"/>
      <c r="B8" s="213" t="s">
        <v>0</v>
      </c>
      <c r="C8" s="214" t="s">
        <v>1</v>
      </c>
      <c r="D8" s="215" t="s">
        <v>28</v>
      </c>
      <c r="E8" s="213" t="s">
        <v>0</v>
      </c>
      <c r="F8" s="214" t="s">
        <v>1</v>
      </c>
      <c r="G8" s="215" t="s">
        <v>28</v>
      </c>
      <c r="H8" s="213" t="s">
        <v>0</v>
      </c>
      <c r="I8" s="214" t="s">
        <v>1</v>
      </c>
      <c r="J8" s="215" t="s">
        <v>28</v>
      </c>
      <c r="K8" s="213" t="s">
        <v>0</v>
      </c>
      <c r="L8" s="214" t="s">
        <v>1</v>
      </c>
      <c r="M8" s="215" t="s">
        <v>28</v>
      </c>
      <c r="N8" s="213" t="s">
        <v>0</v>
      </c>
      <c r="O8" s="214" t="s">
        <v>1</v>
      </c>
      <c r="P8" s="215" t="s">
        <v>28</v>
      </c>
      <c r="Q8" s="213" t="s">
        <v>0</v>
      </c>
      <c r="R8" s="214" t="s">
        <v>1</v>
      </c>
      <c r="S8" s="215" t="s">
        <v>28</v>
      </c>
      <c r="T8" s="213" t="s">
        <v>0</v>
      </c>
      <c r="U8" s="214" t="s">
        <v>1</v>
      </c>
      <c r="V8" s="214" t="s">
        <v>28</v>
      </c>
    </row>
    <row r="9" spans="1:22" ht="12.75">
      <c r="A9" s="121" t="s">
        <v>90</v>
      </c>
      <c r="B9" s="216">
        <v>0</v>
      </c>
      <c r="C9" s="217">
        <v>0</v>
      </c>
      <c r="D9" s="218">
        <f>SUM(B9:C9)</f>
        <v>0</v>
      </c>
      <c r="E9" s="216">
        <v>76023</v>
      </c>
      <c r="F9" s="217">
        <v>70866</v>
      </c>
      <c r="G9" s="218">
        <v>146889</v>
      </c>
      <c r="H9" s="216">
        <v>52440</v>
      </c>
      <c r="I9" s="217">
        <v>61110</v>
      </c>
      <c r="J9" s="218">
        <v>113550</v>
      </c>
      <c r="K9" s="216">
        <v>48786</v>
      </c>
      <c r="L9" s="217">
        <v>36148</v>
      </c>
      <c r="M9" s="218">
        <v>84934</v>
      </c>
      <c r="N9" s="216">
        <v>1531</v>
      </c>
      <c r="O9" s="217">
        <v>2115</v>
      </c>
      <c r="P9" s="218">
        <v>3646</v>
      </c>
      <c r="Q9" s="216">
        <v>38927</v>
      </c>
      <c r="R9" s="217">
        <v>39434</v>
      </c>
      <c r="S9" s="218">
        <v>78361</v>
      </c>
      <c r="T9" s="216">
        <v>217707</v>
      </c>
      <c r="U9" s="217">
        <v>209673</v>
      </c>
      <c r="V9" s="217">
        <v>427380</v>
      </c>
    </row>
    <row r="10" spans="1:22" ht="12.75">
      <c r="A10" s="121" t="s">
        <v>91</v>
      </c>
      <c r="B10" s="216">
        <v>0</v>
      </c>
      <c r="C10" s="217">
        <v>0</v>
      </c>
      <c r="D10" s="218">
        <v>0</v>
      </c>
      <c r="E10" s="216">
        <v>76181</v>
      </c>
      <c r="F10" s="217">
        <v>70738</v>
      </c>
      <c r="G10" s="218">
        <v>146919</v>
      </c>
      <c r="H10" s="216">
        <v>52335</v>
      </c>
      <c r="I10" s="217">
        <v>61373</v>
      </c>
      <c r="J10" s="218">
        <v>113708</v>
      </c>
      <c r="K10" s="216">
        <v>48547</v>
      </c>
      <c r="L10" s="217">
        <v>36758</v>
      </c>
      <c r="M10" s="218">
        <v>85305</v>
      </c>
      <c r="N10" s="216">
        <v>1644</v>
      </c>
      <c r="O10" s="217">
        <v>2353</v>
      </c>
      <c r="P10" s="218">
        <v>3997</v>
      </c>
      <c r="Q10" s="216">
        <v>39419</v>
      </c>
      <c r="R10" s="217">
        <v>38879</v>
      </c>
      <c r="S10" s="218">
        <v>78298</v>
      </c>
      <c r="T10" s="216">
        <v>218126</v>
      </c>
      <c r="U10" s="217">
        <v>210101</v>
      </c>
      <c r="V10" s="217">
        <v>428227</v>
      </c>
    </row>
    <row r="11" spans="1:22" ht="12.75">
      <c r="A11" s="121" t="s">
        <v>92</v>
      </c>
      <c r="B11" s="216">
        <v>0</v>
      </c>
      <c r="C11" s="217">
        <v>0</v>
      </c>
      <c r="D11" s="218">
        <v>0</v>
      </c>
      <c r="E11" s="216">
        <v>76564</v>
      </c>
      <c r="F11" s="217">
        <v>71330</v>
      </c>
      <c r="G11" s="218">
        <v>147894</v>
      </c>
      <c r="H11" s="216">
        <v>53122</v>
      </c>
      <c r="I11" s="217">
        <v>62581</v>
      </c>
      <c r="J11" s="218">
        <v>115703</v>
      </c>
      <c r="K11" s="216">
        <v>49821</v>
      </c>
      <c r="L11" s="217">
        <v>37527</v>
      </c>
      <c r="M11" s="218">
        <v>87348</v>
      </c>
      <c r="N11" s="216">
        <v>1979</v>
      </c>
      <c r="O11" s="217">
        <v>2657</v>
      </c>
      <c r="P11" s="218">
        <v>4636</v>
      </c>
      <c r="Q11" s="216">
        <v>39486</v>
      </c>
      <c r="R11" s="217">
        <v>39363</v>
      </c>
      <c r="S11" s="218">
        <v>78849</v>
      </c>
      <c r="T11" s="219">
        <v>220972</v>
      </c>
      <c r="U11" s="219">
        <v>213458</v>
      </c>
      <c r="V11" s="219">
        <v>434430</v>
      </c>
    </row>
    <row r="12" spans="1:22" ht="12.75">
      <c r="A12" s="121" t="s">
        <v>93</v>
      </c>
      <c r="B12" s="216">
        <v>165</v>
      </c>
      <c r="C12" s="217">
        <v>126</v>
      </c>
      <c r="D12" s="218">
        <v>291</v>
      </c>
      <c r="E12" s="216">
        <v>75460</v>
      </c>
      <c r="F12" s="217">
        <v>69821</v>
      </c>
      <c r="G12" s="218">
        <v>145281</v>
      </c>
      <c r="H12" s="216">
        <v>53327</v>
      </c>
      <c r="I12" s="217">
        <v>63605</v>
      </c>
      <c r="J12" s="218">
        <v>116932</v>
      </c>
      <c r="K12" s="216">
        <v>51420</v>
      </c>
      <c r="L12" s="217">
        <v>38501</v>
      </c>
      <c r="M12" s="218">
        <v>89921</v>
      </c>
      <c r="N12" s="216">
        <v>2192</v>
      </c>
      <c r="O12" s="217">
        <v>2922</v>
      </c>
      <c r="P12" s="218">
        <v>5114</v>
      </c>
      <c r="Q12" s="216">
        <v>39455</v>
      </c>
      <c r="R12" s="217">
        <v>39962</v>
      </c>
      <c r="S12" s="218">
        <v>79417</v>
      </c>
      <c r="T12" s="219">
        <v>222019</v>
      </c>
      <c r="U12" s="219">
        <v>214937</v>
      </c>
      <c r="V12" s="219">
        <v>436956</v>
      </c>
    </row>
    <row r="13" spans="1:22" ht="12.75">
      <c r="A13" s="121" t="s">
        <v>94</v>
      </c>
      <c r="B13" s="216">
        <v>207</v>
      </c>
      <c r="C13" s="217">
        <v>157</v>
      </c>
      <c r="D13" s="218">
        <v>364</v>
      </c>
      <c r="E13" s="216">
        <v>73082</v>
      </c>
      <c r="F13" s="217">
        <v>68265</v>
      </c>
      <c r="G13" s="218">
        <v>141347</v>
      </c>
      <c r="H13" s="216">
        <v>53212</v>
      </c>
      <c r="I13" s="217">
        <v>64064</v>
      </c>
      <c r="J13" s="218">
        <v>117276</v>
      </c>
      <c r="K13" s="216">
        <v>52697</v>
      </c>
      <c r="L13" s="217">
        <v>38999</v>
      </c>
      <c r="M13" s="218">
        <v>91696</v>
      </c>
      <c r="N13" s="216">
        <v>2268</v>
      </c>
      <c r="O13" s="217">
        <v>2971</v>
      </c>
      <c r="P13" s="218">
        <v>5239</v>
      </c>
      <c r="Q13" s="216">
        <v>39571</v>
      </c>
      <c r="R13" s="217">
        <v>39943</v>
      </c>
      <c r="S13" s="218">
        <v>79514</v>
      </c>
      <c r="T13" s="219">
        <v>221037</v>
      </c>
      <c r="U13" s="219">
        <v>214399</v>
      </c>
      <c r="V13" s="219">
        <v>435436</v>
      </c>
    </row>
    <row r="14" spans="1:22" ht="12.75">
      <c r="A14" s="121" t="s">
        <v>95</v>
      </c>
      <c r="B14" s="216">
        <v>238</v>
      </c>
      <c r="C14" s="217">
        <v>176</v>
      </c>
      <c r="D14" s="218">
        <v>414</v>
      </c>
      <c r="E14" s="216">
        <v>70772</v>
      </c>
      <c r="F14" s="217">
        <v>66717</v>
      </c>
      <c r="G14" s="218">
        <v>137489</v>
      </c>
      <c r="H14" s="216">
        <v>53012</v>
      </c>
      <c r="I14" s="217">
        <v>64142</v>
      </c>
      <c r="J14" s="218">
        <v>117154</v>
      </c>
      <c r="K14" s="216">
        <v>52946</v>
      </c>
      <c r="L14" s="217">
        <v>38887</v>
      </c>
      <c r="M14" s="218">
        <v>91833</v>
      </c>
      <c r="N14" s="216">
        <v>2244</v>
      </c>
      <c r="O14" s="217">
        <v>2979</v>
      </c>
      <c r="P14" s="218">
        <v>5223</v>
      </c>
      <c r="Q14" s="216">
        <v>40465</v>
      </c>
      <c r="R14" s="217">
        <v>39649</v>
      </c>
      <c r="S14" s="218">
        <v>80114</v>
      </c>
      <c r="T14" s="219">
        <v>219677</v>
      </c>
      <c r="U14" s="219">
        <v>212550</v>
      </c>
      <c r="V14" s="219">
        <v>432227</v>
      </c>
    </row>
    <row r="15" spans="1:22" ht="12.75">
      <c r="A15" s="121" t="s">
        <v>96</v>
      </c>
      <c r="B15" s="216">
        <v>240</v>
      </c>
      <c r="C15" s="217">
        <v>189</v>
      </c>
      <c r="D15" s="218">
        <v>429</v>
      </c>
      <c r="E15" s="216">
        <v>68887</v>
      </c>
      <c r="F15" s="217">
        <v>64983</v>
      </c>
      <c r="G15" s="218">
        <v>133870</v>
      </c>
      <c r="H15" s="216">
        <v>51908</v>
      </c>
      <c r="I15" s="217">
        <v>63685</v>
      </c>
      <c r="J15" s="218">
        <v>115593</v>
      </c>
      <c r="K15" s="216">
        <v>52761</v>
      </c>
      <c r="L15" s="217">
        <v>38745</v>
      </c>
      <c r="M15" s="218">
        <v>91506</v>
      </c>
      <c r="N15" s="216">
        <v>2178</v>
      </c>
      <c r="O15" s="217">
        <v>2939</v>
      </c>
      <c r="P15" s="218">
        <v>5117</v>
      </c>
      <c r="Q15" s="216">
        <v>40006</v>
      </c>
      <c r="R15" s="217">
        <v>39699</v>
      </c>
      <c r="S15" s="218">
        <v>79705</v>
      </c>
      <c r="T15" s="219">
        <v>215980</v>
      </c>
      <c r="U15" s="219">
        <v>210240</v>
      </c>
      <c r="V15" s="219">
        <v>426220</v>
      </c>
    </row>
    <row r="16" spans="1:22" ht="12.75">
      <c r="A16" s="121" t="s">
        <v>97</v>
      </c>
      <c r="B16" s="216">
        <v>339</v>
      </c>
      <c r="C16" s="217">
        <v>267</v>
      </c>
      <c r="D16" s="218">
        <v>606</v>
      </c>
      <c r="E16" s="216">
        <v>68584</v>
      </c>
      <c r="F16" s="217">
        <v>64748</v>
      </c>
      <c r="G16" s="218">
        <v>133332</v>
      </c>
      <c r="H16" s="216">
        <v>50369</v>
      </c>
      <c r="I16" s="217">
        <v>62257</v>
      </c>
      <c r="J16" s="218">
        <v>112626</v>
      </c>
      <c r="K16" s="216">
        <v>52115</v>
      </c>
      <c r="L16" s="217">
        <v>38186</v>
      </c>
      <c r="M16" s="218">
        <v>90301</v>
      </c>
      <c r="N16" s="216">
        <v>2140</v>
      </c>
      <c r="O16" s="217">
        <v>2953</v>
      </c>
      <c r="P16" s="218">
        <v>5093</v>
      </c>
      <c r="Q16" s="216">
        <v>39489</v>
      </c>
      <c r="R16" s="217">
        <v>38919</v>
      </c>
      <c r="S16" s="218">
        <v>78408</v>
      </c>
      <c r="T16" s="219">
        <v>213036</v>
      </c>
      <c r="U16" s="219">
        <v>207330</v>
      </c>
      <c r="V16" s="219">
        <v>420366</v>
      </c>
    </row>
    <row r="17" spans="1:22" ht="12.75">
      <c r="A17" s="121" t="s">
        <v>98</v>
      </c>
      <c r="B17" s="216">
        <v>536</v>
      </c>
      <c r="C17" s="217">
        <v>411</v>
      </c>
      <c r="D17" s="218">
        <v>947</v>
      </c>
      <c r="E17" s="216">
        <v>69513</v>
      </c>
      <c r="F17" s="217">
        <v>65212</v>
      </c>
      <c r="G17" s="218">
        <v>134725</v>
      </c>
      <c r="H17" s="216">
        <v>48752</v>
      </c>
      <c r="I17" s="217">
        <v>61069</v>
      </c>
      <c r="J17" s="218">
        <v>109821</v>
      </c>
      <c r="K17" s="216">
        <v>51157</v>
      </c>
      <c r="L17" s="217">
        <v>37669</v>
      </c>
      <c r="M17" s="218">
        <v>88826</v>
      </c>
      <c r="N17" s="216">
        <v>1969</v>
      </c>
      <c r="O17" s="217">
        <v>2847</v>
      </c>
      <c r="P17" s="218">
        <v>4816</v>
      </c>
      <c r="Q17" s="216">
        <v>38528</v>
      </c>
      <c r="R17" s="217">
        <v>37590</v>
      </c>
      <c r="S17" s="218">
        <v>76118</v>
      </c>
      <c r="T17" s="219">
        <v>210455</v>
      </c>
      <c r="U17" s="219">
        <v>204798</v>
      </c>
      <c r="V17" s="219">
        <v>415253</v>
      </c>
    </row>
    <row r="18" spans="1:22" ht="12.75">
      <c r="A18" s="121" t="s">
        <v>99</v>
      </c>
      <c r="B18" s="216">
        <v>858</v>
      </c>
      <c r="C18" s="217">
        <v>739</v>
      </c>
      <c r="D18" s="218">
        <v>1597</v>
      </c>
      <c r="E18" s="216">
        <v>69979</v>
      </c>
      <c r="F18" s="217">
        <v>66072</v>
      </c>
      <c r="G18" s="218">
        <v>136051</v>
      </c>
      <c r="H18" s="216">
        <v>47702</v>
      </c>
      <c r="I18" s="217">
        <v>60605</v>
      </c>
      <c r="J18" s="218">
        <v>108307</v>
      </c>
      <c r="K18" s="216">
        <v>51187</v>
      </c>
      <c r="L18" s="217">
        <v>36944</v>
      </c>
      <c r="M18" s="218">
        <v>88131</v>
      </c>
      <c r="N18" s="216">
        <v>1846</v>
      </c>
      <c r="O18" s="217">
        <v>2817</v>
      </c>
      <c r="P18" s="218">
        <v>4663</v>
      </c>
      <c r="Q18" s="216">
        <v>37794</v>
      </c>
      <c r="R18" s="217">
        <v>36800</v>
      </c>
      <c r="S18" s="218">
        <v>74594</v>
      </c>
      <c r="T18" s="216">
        <v>209366</v>
      </c>
      <c r="U18" s="217">
        <v>203977</v>
      </c>
      <c r="V18" s="217">
        <v>413343</v>
      </c>
    </row>
    <row r="19" spans="1:22" ht="12.75">
      <c r="A19" s="121" t="s">
        <v>100</v>
      </c>
      <c r="B19" s="216">
        <v>999</v>
      </c>
      <c r="C19" s="217">
        <v>811</v>
      </c>
      <c r="D19" s="218">
        <v>1810</v>
      </c>
      <c r="E19" s="216">
        <v>70802</v>
      </c>
      <c r="F19" s="217">
        <v>67299</v>
      </c>
      <c r="G19" s="218">
        <v>138101</v>
      </c>
      <c r="H19" s="216">
        <v>47155</v>
      </c>
      <c r="I19" s="217">
        <v>60088</v>
      </c>
      <c r="J19" s="218">
        <v>107243</v>
      </c>
      <c r="K19" s="216">
        <v>51193</v>
      </c>
      <c r="L19" s="217">
        <v>36697</v>
      </c>
      <c r="M19" s="218">
        <v>87890</v>
      </c>
      <c r="N19" s="216">
        <v>1832</v>
      </c>
      <c r="O19" s="217">
        <v>2950</v>
      </c>
      <c r="P19" s="218">
        <v>4782</v>
      </c>
      <c r="Q19" s="216">
        <v>37543</v>
      </c>
      <c r="R19" s="217">
        <v>36710</v>
      </c>
      <c r="S19" s="218">
        <v>74253</v>
      </c>
      <c r="T19" s="216">
        <v>209524</v>
      </c>
      <c r="U19" s="217">
        <v>204555</v>
      </c>
      <c r="V19" s="217">
        <v>414079</v>
      </c>
    </row>
    <row r="20" spans="1:22" ht="12.75">
      <c r="A20" s="121" t="s">
        <v>101</v>
      </c>
      <c r="B20" s="216">
        <v>1018</v>
      </c>
      <c r="C20" s="217">
        <v>879</v>
      </c>
      <c r="D20" s="218">
        <v>1897</v>
      </c>
      <c r="E20" s="216">
        <v>72711</v>
      </c>
      <c r="F20" s="217">
        <v>68895</v>
      </c>
      <c r="G20" s="218">
        <v>141606</v>
      </c>
      <c r="H20" s="216">
        <v>47357</v>
      </c>
      <c r="I20" s="217">
        <v>60162</v>
      </c>
      <c r="J20" s="218">
        <v>107519</v>
      </c>
      <c r="K20" s="216">
        <v>51058</v>
      </c>
      <c r="L20" s="217">
        <v>37285</v>
      </c>
      <c r="M20" s="218">
        <v>88343</v>
      </c>
      <c r="N20" s="216">
        <v>1795</v>
      </c>
      <c r="O20" s="217">
        <v>3223</v>
      </c>
      <c r="P20" s="218">
        <v>5018</v>
      </c>
      <c r="Q20" s="216">
        <v>38177</v>
      </c>
      <c r="R20" s="217">
        <v>36819</v>
      </c>
      <c r="S20" s="218">
        <v>74996</v>
      </c>
      <c r="T20" s="216">
        <v>212116</v>
      </c>
      <c r="U20" s="217">
        <v>207263</v>
      </c>
      <c r="V20" s="217">
        <v>419379</v>
      </c>
    </row>
    <row r="21" spans="1:22" ht="12.75">
      <c r="A21" s="220" t="s">
        <v>102</v>
      </c>
      <c r="B21" s="216">
        <v>1022</v>
      </c>
      <c r="C21" s="217">
        <v>857</v>
      </c>
      <c r="D21" s="218">
        <v>1879</v>
      </c>
      <c r="E21" s="216">
        <v>74429</v>
      </c>
      <c r="F21" s="217">
        <v>70541</v>
      </c>
      <c r="G21" s="218">
        <v>144970</v>
      </c>
      <c r="H21" s="216">
        <v>48650</v>
      </c>
      <c r="I21" s="217">
        <v>61246</v>
      </c>
      <c r="J21" s="218">
        <v>109896</v>
      </c>
      <c r="K21" s="216">
        <v>51442</v>
      </c>
      <c r="L21" s="217">
        <v>37685</v>
      </c>
      <c r="M21" s="218">
        <v>89127</v>
      </c>
      <c r="N21" s="216">
        <v>1996</v>
      </c>
      <c r="O21" s="217">
        <v>3450</v>
      </c>
      <c r="P21" s="218">
        <v>5446</v>
      </c>
      <c r="Q21" s="216">
        <v>39446</v>
      </c>
      <c r="R21" s="217">
        <v>37158</v>
      </c>
      <c r="S21" s="218">
        <v>76604</v>
      </c>
      <c r="T21" s="216">
        <v>216985</v>
      </c>
      <c r="U21" s="217">
        <v>210937</v>
      </c>
      <c r="V21" s="217">
        <v>427922</v>
      </c>
    </row>
    <row r="22" spans="1:22" ht="12.75">
      <c r="A22" s="220" t="s">
        <v>104</v>
      </c>
      <c r="B22" s="216">
        <v>927</v>
      </c>
      <c r="C22" s="217">
        <v>768</v>
      </c>
      <c r="D22" s="218">
        <v>1695</v>
      </c>
      <c r="E22" s="216">
        <v>74871</v>
      </c>
      <c r="F22" s="217">
        <v>71386</v>
      </c>
      <c r="G22" s="218">
        <v>146257</v>
      </c>
      <c r="H22" s="216">
        <v>50321</v>
      </c>
      <c r="I22" s="217">
        <v>62630</v>
      </c>
      <c r="J22" s="218">
        <v>112951</v>
      </c>
      <c r="K22" s="216">
        <v>51922</v>
      </c>
      <c r="L22" s="217">
        <v>38530</v>
      </c>
      <c r="M22" s="218">
        <v>90452</v>
      </c>
      <c r="N22" s="216">
        <v>2035</v>
      </c>
      <c r="O22" s="217">
        <v>3520</v>
      </c>
      <c r="P22" s="218">
        <v>5555</v>
      </c>
      <c r="Q22" s="216">
        <v>40477</v>
      </c>
      <c r="R22" s="217">
        <v>37661</v>
      </c>
      <c r="S22" s="218">
        <v>78138</v>
      </c>
      <c r="T22" s="216">
        <v>220553</v>
      </c>
      <c r="U22" s="217">
        <v>214495</v>
      </c>
      <c r="V22" s="217">
        <v>435048</v>
      </c>
    </row>
    <row r="23" spans="1:22" ht="12.75">
      <c r="A23" s="220" t="s">
        <v>105</v>
      </c>
      <c r="B23" s="216">
        <v>940</v>
      </c>
      <c r="C23" s="217">
        <v>744</v>
      </c>
      <c r="D23" s="218">
        <v>1684</v>
      </c>
      <c r="E23" s="216">
        <v>73895</v>
      </c>
      <c r="F23" s="217">
        <v>71297</v>
      </c>
      <c r="G23" s="218">
        <v>145192</v>
      </c>
      <c r="H23" s="216">
        <v>52148</v>
      </c>
      <c r="I23" s="217">
        <v>64117</v>
      </c>
      <c r="J23" s="218">
        <v>116265</v>
      </c>
      <c r="K23" s="216">
        <v>52332</v>
      </c>
      <c r="L23" s="217">
        <v>39222</v>
      </c>
      <c r="M23" s="218">
        <v>91554</v>
      </c>
      <c r="N23" s="216">
        <v>2057</v>
      </c>
      <c r="O23" s="217">
        <v>3637</v>
      </c>
      <c r="P23" s="218">
        <v>5694</v>
      </c>
      <c r="Q23" s="216">
        <v>41099</v>
      </c>
      <c r="R23" s="217">
        <v>38062</v>
      </c>
      <c r="S23" s="218">
        <v>79161</v>
      </c>
      <c r="T23" s="216">
        <v>222471</v>
      </c>
      <c r="U23" s="217">
        <v>217079</v>
      </c>
      <c r="V23" s="217">
        <v>439550</v>
      </c>
    </row>
    <row r="24" spans="1:22" ht="12.75">
      <c r="A24" s="220" t="s">
        <v>107</v>
      </c>
      <c r="B24" s="216">
        <v>852</v>
      </c>
      <c r="C24" s="217">
        <v>683</v>
      </c>
      <c r="D24" s="218">
        <v>1535</v>
      </c>
      <c r="E24" s="216">
        <v>72284</v>
      </c>
      <c r="F24" s="217">
        <v>68960</v>
      </c>
      <c r="G24" s="218">
        <v>141244</v>
      </c>
      <c r="H24" s="216">
        <v>53014</v>
      </c>
      <c r="I24" s="217">
        <v>65212</v>
      </c>
      <c r="J24" s="218">
        <v>118226</v>
      </c>
      <c r="K24" s="216">
        <v>52959</v>
      </c>
      <c r="L24" s="217">
        <v>39926</v>
      </c>
      <c r="M24" s="218">
        <v>92885</v>
      </c>
      <c r="N24" s="216">
        <v>2078</v>
      </c>
      <c r="O24" s="217">
        <v>3675</v>
      </c>
      <c r="P24" s="218">
        <v>5753</v>
      </c>
      <c r="Q24" s="216">
        <v>41144</v>
      </c>
      <c r="R24" s="217">
        <v>38551</v>
      </c>
      <c r="S24" s="218">
        <v>79695</v>
      </c>
      <c r="T24" s="216">
        <v>222331</v>
      </c>
      <c r="U24" s="217">
        <v>217007</v>
      </c>
      <c r="V24" s="217">
        <v>439338</v>
      </c>
    </row>
    <row r="25" spans="1:22" ht="12.75">
      <c r="A25" s="220" t="s">
        <v>108</v>
      </c>
      <c r="B25" s="216">
        <v>920</v>
      </c>
      <c r="C25" s="217">
        <v>753</v>
      </c>
      <c r="D25" s="218">
        <v>1673</v>
      </c>
      <c r="E25" s="216">
        <v>70646</v>
      </c>
      <c r="F25" s="217">
        <v>67296</v>
      </c>
      <c r="G25" s="218">
        <v>137942</v>
      </c>
      <c r="H25" s="216">
        <v>53177</v>
      </c>
      <c r="I25" s="217">
        <v>65409</v>
      </c>
      <c r="J25" s="218">
        <v>118586</v>
      </c>
      <c r="K25" s="216">
        <v>53184</v>
      </c>
      <c r="L25" s="217">
        <v>40757</v>
      </c>
      <c r="M25" s="218">
        <v>93941</v>
      </c>
      <c r="N25" s="216">
        <v>2191</v>
      </c>
      <c r="O25" s="217">
        <v>3832</v>
      </c>
      <c r="P25" s="218">
        <v>6023</v>
      </c>
      <c r="Q25" s="216">
        <v>41423</v>
      </c>
      <c r="R25" s="217">
        <v>38727</v>
      </c>
      <c r="S25" s="218">
        <v>80150</v>
      </c>
      <c r="T25" s="216">
        <v>221541</v>
      </c>
      <c r="U25" s="217">
        <v>216774</v>
      </c>
      <c r="V25" s="217">
        <v>438315</v>
      </c>
    </row>
    <row r="26" spans="1:22" ht="12.75">
      <c r="A26" s="220" t="s">
        <v>109</v>
      </c>
      <c r="B26" s="216">
        <v>1014</v>
      </c>
      <c r="C26" s="217">
        <v>825</v>
      </c>
      <c r="D26" s="218">
        <v>1839</v>
      </c>
      <c r="E26" s="216">
        <v>69665</v>
      </c>
      <c r="F26" s="217">
        <v>67266</v>
      </c>
      <c r="G26" s="218">
        <v>136931</v>
      </c>
      <c r="H26" s="216">
        <v>52804</v>
      </c>
      <c r="I26" s="217">
        <v>64408</v>
      </c>
      <c r="J26" s="218">
        <v>117212</v>
      </c>
      <c r="K26" s="216">
        <v>52681</v>
      </c>
      <c r="L26" s="217">
        <v>40462</v>
      </c>
      <c r="M26" s="218">
        <v>93143</v>
      </c>
      <c r="N26" s="216">
        <v>2195</v>
      </c>
      <c r="O26" s="217">
        <v>3996</v>
      </c>
      <c r="P26" s="218">
        <v>6191</v>
      </c>
      <c r="Q26" s="216">
        <v>41613</v>
      </c>
      <c r="R26" s="217">
        <v>39217</v>
      </c>
      <c r="S26" s="218">
        <v>80830</v>
      </c>
      <c r="T26" s="216">
        <v>219972</v>
      </c>
      <c r="U26" s="217">
        <v>216174</v>
      </c>
      <c r="V26" s="217">
        <v>436146</v>
      </c>
    </row>
    <row r="27" spans="1:22" ht="12.75">
      <c r="A27" s="220" t="s">
        <v>114</v>
      </c>
      <c r="B27" s="216">
        <v>1359</v>
      </c>
      <c r="C27" s="217">
        <v>1072</v>
      </c>
      <c r="D27" s="218">
        <v>2431</v>
      </c>
      <c r="E27" s="216">
        <v>69265</v>
      </c>
      <c r="F27" s="217">
        <v>67532</v>
      </c>
      <c r="G27" s="218">
        <v>136797</v>
      </c>
      <c r="H27" s="216">
        <v>52255</v>
      </c>
      <c r="I27" s="217">
        <v>63582</v>
      </c>
      <c r="J27" s="218">
        <v>115837</v>
      </c>
      <c r="K27" s="216">
        <v>52364</v>
      </c>
      <c r="L27" s="217">
        <v>40062</v>
      </c>
      <c r="M27" s="218">
        <v>92426</v>
      </c>
      <c r="N27" s="216">
        <v>2164</v>
      </c>
      <c r="O27" s="217">
        <v>4006</v>
      </c>
      <c r="P27" s="218">
        <v>6170</v>
      </c>
      <c r="Q27" s="216">
        <v>41073</v>
      </c>
      <c r="R27" s="217">
        <v>35011</v>
      </c>
      <c r="S27" s="218">
        <v>76084</v>
      </c>
      <c r="T27" s="216">
        <v>218480</v>
      </c>
      <c r="U27" s="217">
        <v>211265</v>
      </c>
      <c r="V27" s="217">
        <v>429745</v>
      </c>
    </row>
    <row r="28" spans="1:22" ht="12.75">
      <c r="A28" s="220" t="s">
        <v>150</v>
      </c>
      <c r="B28" s="216">
        <v>1586</v>
      </c>
      <c r="C28" s="217">
        <v>1154</v>
      </c>
      <c r="D28" s="218">
        <v>2740</v>
      </c>
      <c r="E28" s="216">
        <v>68584</v>
      </c>
      <c r="F28" s="217">
        <v>66621</v>
      </c>
      <c r="G28" s="218">
        <v>135205</v>
      </c>
      <c r="H28" s="216">
        <v>51955</v>
      </c>
      <c r="I28" s="217">
        <v>62843</v>
      </c>
      <c r="J28" s="218">
        <v>114798</v>
      </c>
      <c r="K28" s="216">
        <v>51051</v>
      </c>
      <c r="L28" s="217">
        <v>39353</v>
      </c>
      <c r="M28" s="218">
        <v>90404</v>
      </c>
      <c r="N28" s="216">
        <v>2167</v>
      </c>
      <c r="O28" s="217">
        <v>4076</v>
      </c>
      <c r="P28" s="218">
        <v>6243</v>
      </c>
      <c r="Q28" s="216">
        <v>40787</v>
      </c>
      <c r="R28" s="217">
        <v>34643</v>
      </c>
      <c r="S28" s="218">
        <v>75430</v>
      </c>
      <c r="T28" s="216">
        <v>216130</v>
      </c>
      <c r="U28" s="217">
        <v>208690</v>
      </c>
      <c r="V28" s="217">
        <v>424820</v>
      </c>
    </row>
    <row r="29" spans="1:22" ht="12.75">
      <c r="A29" s="220" t="s">
        <v>475</v>
      </c>
      <c r="B29" s="216">
        <v>1882</v>
      </c>
      <c r="C29" s="217">
        <v>1271</v>
      </c>
      <c r="D29" s="218">
        <v>3153</v>
      </c>
      <c r="E29" s="216">
        <v>67652</v>
      </c>
      <c r="F29" s="217">
        <v>65682</v>
      </c>
      <c r="G29" s="218">
        <v>133334</v>
      </c>
      <c r="H29" s="216">
        <v>51868</v>
      </c>
      <c r="I29" s="217">
        <v>62656</v>
      </c>
      <c r="J29" s="218">
        <v>114524</v>
      </c>
      <c r="K29" s="216">
        <v>49959</v>
      </c>
      <c r="L29" s="217">
        <v>38686</v>
      </c>
      <c r="M29" s="218">
        <v>88645</v>
      </c>
      <c r="N29" s="216">
        <v>2164</v>
      </c>
      <c r="O29" s="217">
        <v>4153</v>
      </c>
      <c r="P29" s="218">
        <v>6317</v>
      </c>
      <c r="Q29" s="216">
        <v>40183</v>
      </c>
      <c r="R29" s="217">
        <v>34529</v>
      </c>
      <c r="S29" s="218">
        <v>74712</v>
      </c>
      <c r="T29" s="216">
        <f aca="true" t="shared" si="0" ref="T29:V32">SUM(Q29,N29,K29,H29,E29,B29)</f>
        <v>213708</v>
      </c>
      <c r="U29" s="217">
        <f t="shared" si="0"/>
        <v>206977</v>
      </c>
      <c r="V29" s="217">
        <f t="shared" si="0"/>
        <v>420685</v>
      </c>
    </row>
    <row r="30" spans="1:22" ht="12.75">
      <c r="A30" s="220" t="s">
        <v>155</v>
      </c>
      <c r="B30" s="216">
        <v>1622</v>
      </c>
      <c r="C30" s="217">
        <v>1082</v>
      </c>
      <c r="D30" s="218">
        <v>2704</v>
      </c>
      <c r="E30" s="216">
        <v>67175</v>
      </c>
      <c r="F30" s="217">
        <v>65494</v>
      </c>
      <c r="G30" s="218">
        <v>132669</v>
      </c>
      <c r="H30" s="216">
        <v>51682</v>
      </c>
      <c r="I30" s="217">
        <v>62899</v>
      </c>
      <c r="J30" s="218">
        <v>114581</v>
      </c>
      <c r="K30" s="216">
        <v>50181</v>
      </c>
      <c r="L30" s="217">
        <v>38410</v>
      </c>
      <c r="M30" s="218">
        <v>88591</v>
      </c>
      <c r="N30" s="216">
        <v>2236</v>
      </c>
      <c r="O30" s="217">
        <v>4082</v>
      </c>
      <c r="P30" s="218">
        <v>6318</v>
      </c>
      <c r="Q30" s="216">
        <v>39803</v>
      </c>
      <c r="R30" s="217">
        <v>34151</v>
      </c>
      <c r="S30" s="218">
        <v>73954</v>
      </c>
      <c r="T30" s="216">
        <f t="shared" si="0"/>
        <v>212699</v>
      </c>
      <c r="U30" s="217">
        <f t="shared" si="0"/>
        <v>206118</v>
      </c>
      <c r="V30" s="217">
        <f t="shared" si="0"/>
        <v>418817</v>
      </c>
    </row>
    <row r="31" spans="1:22" ht="12.75">
      <c r="A31" s="220" t="s">
        <v>479</v>
      </c>
      <c r="B31" s="216">
        <v>1218</v>
      </c>
      <c r="C31" s="217">
        <v>1115</v>
      </c>
      <c r="D31" s="218">
        <v>2333</v>
      </c>
      <c r="E31" s="216">
        <v>67088</v>
      </c>
      <c r="F31" s="217">
        <v>65241</v>
      </c>
      <c r="G31" s="218">
        <v>132329</v>
      </c>
      <c r="H31" s="216">
        <v>51019</v>
      </c>
      <c r="I31" s="217">
        <v>62860</v>
      </c>
      <c r="J31" s="218">
        <v>113879</v>
      </c>
      <c r="K31" s="216">
        <v>50479</v>
      </c>
      <c r="L31" s="217">
        <v>38496</v>
      </c>
      <c r="M31" s="218">
        <v>88975</v>
      </c>
      <c r="N31" s="216">
        <v>2209</v>
      </c>
      <c r="O31" s="217">
        <v>4047</v>
      </c>
      <c r="P31" s="218">
        <v>6256</v>
      </c>
      <c r="Q31" s="216">
        <v>39813</v>
      </c>
      <c r="R31" s="217">
        <v>33884</v>
      </c>
      <c r="S31" s="218">
        <v>73697</v>
      </c>
      <c r="T31" s="216">
        <f t="shared" si="0"/>
        <v>211826</v>
      </c>
      <c r="U31" s="217">
        <f t="shared" si="0"/>
        <v>205643</v>
      </c>
      <c r="V31" s="217">
        <f t="shared" si="0"/>
        <v>417469</v>
      </c>
    </row>
    <row r="32" spans="1:22" ht="12.75">
      <c r="A32" s="220" t="s">
        <v>490</v>
      </c>
      <c r="B32" s="216">
        <v>1375</v>
      </c>
      <c r="C32" s="217">
        <v>1133</v>
      </c>
      <c r="D32" s="218">
        <v>2508</v>
      </c>
      <c r="E32" s="216">
        <v>66624</v>
      </c>
      <c r="F32" s="217">
        <v>64579</v>
      </c>
      <c r="G32" s="218">
        <v>131203</v>
      </c>
      <c r="H32" s="216">
        <v>50450</v>
      </c>
      <c r="I32" s="217">
        <v>63322</v>
      </c>
      <c r="J32" s="218">
        <v>113772</v>
      </c>
      <c r="K32" s="216">
        <v>50809</v>
      </c>
      <c r="L32" s="217">
        <v>38310</v>
      </c>
      <c r="M32" s="218">
        <v>89119</v>
      </c>
      <c r="N32" s="216">
        <v>2189</v>
      </c>
      <c r="O32" s="217">
        <v>3956</v>
      </c>
      <c r="P32" s="218">
        <v>6145</v>
      </c>
      <c r="Q32" s="216">
        <v>40247</v>
      </c>
      <c r="R32" s="217">
        <v>33853</v>
      </c>
      <c r="S32" s="218">
        <v>74100</v>
      </c>
      <c r="T32" s="216">
        <f t="shared" si="0"/>
        <v>211694</v>
      </c>
      <c r="U32" s="217">
        <f t="shared" si="0"/>
        <v>205153</v>
      </c>
      <c r="V32" s="217">
        <f t="shared" si="0"/>
        <v>416847</v>
      </c>
    </row>
    <row r="33" spans="1:22" ht="12.75">
      <c r="A33" s="220" t="s">
        <v>528</v>
      </c>
      <c r="B33" s="216">
        <v>2691</v>
      </c>
      <c r="C33" s="217">
        <v>1422</v>
      </c>
      <c r="D33" s="218">
        <v>4113</v>
      </c>
      <c r="E33" s="216">
        <v>66937</v>
      </c>
      <c r="F33" s="217">
        <v>64728</v>
      </c>
      <c r="G33" s="218">
        <v>131665</v>
      </c>
      <c r="H33" s="216">
        <v>50346</v>
      </c>
      <c r="I33" s="217">
        <v>64069</v>
      </c>
      <c r="J33" s="218">
        <v>114415</v>
      </c>
      <c r="K33" s="216">
        <v>50676</v>
      </c>
      <c r="L33" s="217">
        <v>37633</v>
      </c>
      <c r="M33" s="218">
        <v>88309</v>
      </c>
      <c r="N33" s="216">
        <v>2119</v>
      </c>
      <c r="O33" s="217">
        <v>3887</v>
      </c>
      <c r="P33" s="218">
        <v>6006</v>
      </c>
      <c r="Q33" s="216">
        <v>40442</v>
      </c>
      <c r="R33" s="217">
        <v>33278</v>
      </c>
      <c r="S33" s="218">
        <v>73720</v>
      </c>
      <c r="T33" s="216">
        <f>SUM(Q33,N33,K33,H33,E33,B33)</f>
        <v>213211</v>
      </c>
      <c r="U33" s="217">
        <f>SUM(R33,O33,L33,I33,F33,C33)</f>
        <v>205017</v>
      </c>
      <c r="V33" s="217">
        <f>SUM(S33,P33,M33,J33,G33,D33)</f>
        <v>418228</v>
      </c>
    </row>
    <row r="34" ht="12.75">
      <c r="A34" s="121"/>
    </row>
    <row r="35" ht="12.75">
      <c r="A35" s="121" t="s">
        <v>152</v>
      </c>
    </row>
  </sheetData>
  <sheetProtection/>
  <mergeCells count="11">
    <mergeCell ref="Q6:S6"/>
    <mergeCell ref="T6:V6"/>
    <mergeCell ref="B7:D7"/>
    <mergeCell ref="Q7:S7"/>
    <mergeCell ref="A2:V2"/>
    <mergeCell ref="A4:V4"/>
    <mergeCell ref="B6:D6"/>
    <mergeCell ref="E6:G6"/>
    <mergeCell ref="H6:J6"/>
    <mergeCell ref="K6:M6"/>
    <mergeCell ref="N6:P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83" r:id="rId1"/>
  <headerFooter alignWithMargins="0"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4"/>
  <sheetViews>
    <sheetView zoomScalePageLayoutView="0" workbookViewId="0" topLeftCell="A1">
      <selection activeCell="A129" sqref="A129"/>
    </sheetView>
  </sheetViews>
  <sheetFormatPr defaultColWidth="9.140625" defaultRowHeight="13.5" customHeight="1"/>
  <cols>
    <col min="1" max="1" width="24.140625" style="93" customWidth="1"/>
    <col min="2" max="2" width="7.7109375" style="92" customWidth="1"/>
    <col min="3" max="4" width="7.421875" style="92" customWidth="1"/>
    <col min="5" max="5" width="7.421875" style="93" customWidth="1"/>
    <col min="6" max="7" width="7.421875" style="92" customWidth="1"/>
    <col min="8" max="8" width="7.421875" style="93" customWidth="1"/>
    <col min="9" max="10" width="7.421875" style="92" customWidth="1"/>
    <col min="11" max="11" width="7.421875" style="93" customWidth="1"/>
    <col min="12" max="13" width="7.421875" style="92" customWidth="1"/>
    <col min="14" max="14" width="7.421875" style="93" customWidth="1"/>
    <col min="15" max="16" width="7.421875" style="92" customWidth="1"/>
    <col min="17" max="17" width="7.421875" style="93" customWidth="1"/>
    <col min="18" max="19" width="7.421875" style="92" customWidth="1"/>
    <col min="20" max="20" width="7.421875" style="93" customWidth="1"/>
    <col min="21" max="22" width="7.421875" style="92" customWidth="1"/>
    <col min="23" max="23" width="7.421875" style="93" customWidth="1"/>
    <col min="24" max="25" width="7.421875" style="92" customWidth="1"/>
    <col min="26" max="26" width="7.421875" style="93" customWidth="1"/>
    <col min="27" max="16384" width="8.8515625" style="92" customWidth="1"/>
  </cols>
  <sheetData>
    <row r="1" ht="13.5" customHeight="1">
      <c r="A1" s="3" t="s">
        <v>526</v>
      </c>
    </row>
    <row r="2" spans="1:26" ht="13.5" customHeight="1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Z2" s="92"/>
    </row>
    <row r="3" ht="13.5" customHeight="1">
      <c r="A3" s="91"/>
    </row>
    <row r="4" spans="1:26" ht="13.5" customHeight="1">
      <c r="A4" s="281" t="s">
        <v>485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Z4" s="92"/>
    </row>
    <row r="5" spans="1:2" ht="13.5" customHeight="1" thickBot="1">
      <c r="A5" s="221"/>
      <c r="B5" s="221"/>
    </row>
    <row r="6" spans="1:26" ht="13.5" customHeight="1">
      <c r="A6" s="156"/>
      <c r="B6" s="312" t="s">
        <v>153</v>
      </c>
      <c r="C6" s="189" t="s">
        <v>110</v>
      </c>
      <c r="D6" s="190"/>
      <c r="E6" s="190"/>
      <c r="F6" s="189" t="s">
        <v>120</v>
      </c>
      <c r="G6" s="190"/>
      <c r="H6" s="190"/>
      <c r="I6" s="189" t="s">
        <v>151</v>
      </c>
      <c r="J6" s="190"/>
      <c r="K6" s="190"/>
      <c r="L6" s="222" t="s">
        <v>154</v>
      </c>
      <c r="M6" s="190"/>
      <c r="N6" s="190"/>
      <c r="O6" s="222" t="s">
        <v>156</v>
      </c>
      <c r="P6" s="190"/>
      <c r="Q6" s="190"/>
      <c r="R6" s="222" t="s">
        <v>480</v>
      </c>
      <c r="S6" s="190"/>
      <c r="T6" s="190"/>
      <c r="U6" s="222" t="s">
        <v>491</v>
      </c>
      <c r="V6" s="190"/>
      <c r="W6" s="190"/>
      <c r="X6" s="315" t="s">
        <v>527</v>
      </c>
      <c r="Y6" s="298"/>
      <c r="Z6" s="298"/>
    </row>
    <row r="7" spans="1:26" s="161" customFormat="1" ht="13.5" customHeight="1">
      <c r="A7" s="158" t="s">
        <v>62</v>
      </c>
      <c r="B7" s="313"/>
      <c r="C7" s="160" t="s">
        <v>0</v>
      </c>
      <c r="D7" s="98" t="s">
        <v>1</v>
      </c>
      <c r="E7" s="98" t="s">
        <v>28</v>
      </c>
      <c r="F7" s="160" t="s">
        <v>0</v>
      </c>
      <c r="G7" s="98" t="s">
        <v>1</v>
      </c>
      <c r="H7" s="98" t="s">
        <v>28</v>
      </c>
      <c r="I7" s="160" t="s">
        <v>0</v>
      </c>
      <c r="J7" s="98" t="s">
        <v>1</v>
      </c>
      <c r="K7" s="98" t="s">
        <v>28</v>
      </c>
      <c r="L7" s="160" t="s">
        <v>0</v>
      </c>
      <c r="M7" s="98" t="s">
        <v>1</v>
      </c>
      <c r="N7" s="98" t="s">
        <v>28</v>
      </c>
      <c r="O7" s="160" t="s">
        <v>0</v>
      </c>
      <c r="P7" s="98" t="s">
        <v>1</v>
      </c>
      <c r="Q7" s="98" t="s">
        <v>28</v>
      </c>
      <c r="R7" s="160" t="s">
        <v>0</v>
      </c>
      <c r="S7" s="98" t="s">
        <v>1</v>
      </c>
      <c r="T7" s="98" t="s">
        <v>28</v>
      </c>
      <c r="U7" s="160" t="s">
        <v>0</v>
      </c>
      <c r="V7" s="98" t="s">
        <v>1</v>
      </c>
      <c r="W7" s="98" t="s">
        <v>28</v>
      </c>
      <c r="X7" s="160" t="s">
        <v>0</v>
      </c>
      <c r="Y7" s="98" t="s">
        <v>1</v>
      </c>
      <c r="Z7" s="98" t="s">
        <v>28</v>
      </c>
    </row>
    <row r="8" spans="1:24" s="161" customFormat="1" ht="13.5" customHeight="1">
      <c r="A8" s="93" t="s">
        <v>63</v>
      </c>
      <c r="B8" s="162"/>
      <c r="C8" s="191"/>
      <c r="D8" s="99"/>
      <c r="E8" s="99"/>
      <c r="F8" s="191"/>
      <c r="G8" s="99"/>
      <c r="H8" s="99"/>
      <c r="I8" s="191"/>
      <c r="J8" s="99"/>
      <c r="K8" s="99"/>
      <c r="L8" s="191"/>
      <c r="M8" s="99"/>
      <c r="N8" s="99"/>
      <c r="O8" s="191"/>
      <c r="P8" s="99"/>
      <c r="Q8" s="99"/>
      <c r="R8" s="191"/>
      <c r="S8" s="99"/>
      <c r="T8" s="99"/>
      <c r="U8" s="191"/>
      <c r="V8" s="99"/>
      <c r="W8" s="99"/>
      <c r="X8" s="163"/>
    </row>
    <row r="9" spans="1:26" s="93" customFormat="1" ht="13.5" customHeight="1">
      <c r="A9" s="93" t="s">
        <v>64</v>
      </c>
      <c r="B9" s="124" t="s">
        <v>41</v>
      </c>
      <c r="C9" s="89">
        <v>51011</v>
      </c>
      <c r="D9" s="78">
        <v>63450</v>
      </c>
      <c r="E9" s="78">
        <v>114461</v>
      </c>
      <c r="F9" s="89">
        <v>50532</v>
      </c>
      <c r="G9" s="78">
        <v>62668</v>
      </c>
      <c r="H9" s="78">
        <v>113200</v>
      </c>
      <c r="I9" s="89">
        <v>50214</v>
      </c>
      <c r="J9" s="78">
        <v>61954</v>
      </c>
      <c r="K9" s="78">
        <v>112168</v>
      </c>
      <c r="L9" s="89">
        <v>50000</v>
      </c>
      <c r="M9" s="78">
        <v>61751</v>
      </c>
      <c r="N9" s="78">
        <v>111751</v>
      </c>
      <c r="O9" s="89">
        <v>49833</v>
      </c>
      <c r="P9" s="78">
        <v>61980</v>
      </c>
      <c r="Q9" s="78">
        <v>111813</v>
      </c>
      <c r="R9" s="89">
        <v>49155</v>
      </c>
      <c r="S9" s="78">
        <v>61924</v>
      </c>
      <c r="T9" s="78">
        <v>111079</v>
      </c>
      <c r="U9" s="89">
        <v>48592</v>
      </c>
      <c r="V9" s="78">
        <v>62388</v>
      </c>
      <c r="W9" s="78">
        <v>110980</v>
      </c>
      <c r="X9" s="89">
        <v>48420</v>
      </c>
      <c r="Y9" s="164">
        <v>63098</v>
      </c>
      <c r="Z9" s="164">
        <v>111518</v>
      </c>
    </row>
    <row r="10" spans="2:26" s="35" customFormat="1" ht="13.5" customHeight="1">
      <c r="B10" s="165" t="s">
        <v>27</v>
      </c>
      <c r="C10" s="94">
        <v>51011</v>
      </c>
      <c r="D10" s="95">
        <v>63450</v>
      </c>
      <c r="E10" s="95">
        <v>114461</v>
      </c>
      <c r="F10" s="94">
        <v>50532</v>
      </c>
      <c r="G10" s="95">
        <v>62668</v>
      </c>
      <c r="H10" s="95">
        <v>113200</v>
      </c>
      <c r="I10" s="94">
        <v>50214</v>
      </c>
      <c r="J10" s="95">
        <v>61954</v>
      </c>
      <c r="K10" s="95">
        <v>112168</v>
      </c>
      <c r="L10" s="94">
        <v>50000</v>
      </c>
      <c r="M10" s="95">
        <v>61751</v>
      </c>
      <c r="N10" s="95">
        <v>111751</v>
      </c>
      <c r="O10" s="94">
        <v>49833</v>
      </c>
      <c r="P10" s="95">
        <v>61980</v>
      </c>
      <c r="Q10" s="95">
        <v>111813</v>
      </c>
      <c r="R10" s="94">
        <v>49155</v>
      </c>
      <c r="S10" s="95">
        <v>61924</v>
      </c>
      <c r="T10" s="95">
        <v>111079</v>
      </c>
      <c r="U10" s="94">
        <v>48592</v>
      </c>
      <c r="V10" s="95">
        <v>62388</v>
      </c>
      <c r="W10" s="95">
        <v>110980</v>
      </c>
      <c r="X10" s="94">
        <v>48420</v>
      </c>
      <c r="Y10" s="95">
        <v>63098</v>
      </c>
      <c r="Z10" s="95">
        <v>111518</v>
      </c>
    </row>
    <row r="11" spans="2:26" s="35" customFormat="1" ht="13.5" customHeight="1">
      <c r="B11" s="165"/>
      <c r="C11" s="166"/>
      <c r="D11" s="138"/>
      <c r="E11" s="138"/>
      <c r="F11" s="166"/>
      <c r="G11" s="138"/>
      <c r="H11" s="138"/>
      <c r="I11" s="166"/>
      <c r="J11" s="138"/>
      <c r="K11" s="138"/>
      <c r="L11" s="166"/>
      <c r="M11" s="138"/>
      <c r="N11" s="138"/>
      <c r="O11" s="166"/>
      <c r="P11" s="138"/>
      <c r="Q11" s="138"/>
      <c r="R11" s="166"/>
      <c r="S11" s="138"/>
      <c r="T11" s="138"/>
      <c r="U11" s="166"/>
      <c r="V11" s="138"/>
      <c r="W11" s="138"/>
      <c r="X11" s="166"/>
      <c r="Y11" s="138"/>
      <c r="Z11" s="138"/>
    </row>
    <row r="12" spans="1:26" ht="13.5" customHeight="1">
      <c r="A12" s="93" t="s">
        <v>51</v>
      </c>
      <c r="B12" s="124" t="s">
        <v>42</v>
      </c>
      <c r="C12" s="89">
        <v>791</v>
      </c>
      <c r="D12" s="78">
        <v>11</v>
      </c>
      <c r="E12" s="78">
        <v>802</v>
      </c>
      <c r="F12" s="89">
        <v>715</v>
      </c>
      <c r="G12" s="78">
        <v>12</v>
      </c>
      <c r="H12" s="78">
        <v>727</v>
      </c>
      <c r="I12" s="89">
        <v>693</v>
      </c>
      <c r="J12" s="78">
        <v>10</v>
      </c>
      <c r="K12" s="78">
        <v>703</v>
      </c>
      <c r="L12" s="89">
        <v>650</v>
      </c>
      <c r="M12" s="78">
        <v>6</v>
      </c>
      <c r="N12" s="78">
        <v>656</v>
      </c>
      <c r="O12" s="89">
        <v>653</v>
      </c>
      <c r="P12" s="78">
        <v>3</v>
      </c>
      <c r="Q12" s="78">
        <v>656</v>
      </c>
      <c r="R12" s="89">
        <v>643</v>
      </c>
      <c r="S12" s="78">
        <v>1</v>
      </c>
      <c r="T12" s="78">
        <v>644</v>
      </c>
      <c r="U12" s="89">
        <v>655</v>
      </c>
      <c r="V12" s="78">
        <v>2</v>
      </c>
      <c r="W12" s="78">
        <v>657</v>
      </c>
      <c r="X12" s="89">
        <v>668</v>
      </c>
      <c r="Y12" s="78">
        <v>4</v>
      </c>
      <c r="Z12" s="78">
        <v>672</v>
      </c>
    </row>
    <row r="13" spans="2:26" ht="13.5" customHeight="1">
      <c r="B13" s="124" t="s">
        <v>43</v>
      </c>
      <c r="C13" s="89">
        <v>2674</v>
      </c>
      <c r="D13" s="78">
        <v>54</v>
      </c>
      <c r="E13" s="78">
        <v>2728</v>
      </c>
      <c r="F13" s="89">
        <v>2648</v>
      </c>
      <c r="G13" s="78">
        <v>52</v>
      </c>
      <c r="H13" s="78">
        <v>2700</v>
      </c>
      <c r="I13" s="89">
        <v>2573</v>
      </c>
      <c r="J13" s="78">
        <v>47</v>
      </c>
      <c r="K13" s="78">
        <v>2620</v>
      </c>
      <c r="L13" s="89">
        <v>2512</v>
      </c>
      <c r="M13" s="78">
        <v>50</v>
      </c>
      <c r="N13" s="78">
        <v>2562</v>
      </c>
      <c r="O13" s="89">
        <v>2452</v>
      </c>
      <c r="P13" s="78">
        <v>55</v>
      </c>
      <c r="Q13" s="78">
        <v>2507</v>
      </c>
      <c r="R13" s="89">
        <v>2425</v>
      </c>
      <c r="S13" s="78">
        <v>53</v>
      </c>
      <c r="T13" s="78">
        <v>2478</v>
      </c>
      <c r="U13" s="89">
        <v>2617</v>
      </c>
      <c r="V13" s="78">
        <v>44</v>
      </c>
      <c r="W13" s="78">
        <v>2661</v>
      </c>
      <c r="X13" s="89">
        <v>2678</v>
      </c>
      <c r="Y13" s="78">
        <v>35</v>
      </c>
      <c r="Z13" s="78">
        <v>2713</v>
      </c>
    </row>
    <row r="14" spans="2:26" s="35" customFormat="1" ht="13.5" customHeight="1">
      <c r="B14" s="165" t="s">
        <v>27</v>
      </c>
      <c r="C14" s="94">
        <v>3465</v>
      </c>
      <c r="D14" s="95">
        <v>65</v>
      </c>
      <c r="E14" s="95">
        <v>3530</v>
      </c>
      <c r="F14" s="94">
        <v>3363</v>
      </c>
      <c r="G14" s="95">
        <v>64</v>
      </c>
      <c r="H14" s="95">
        <v>3427</v>
      </c>
      <c r="I14" s="94">
        <v>3266</v>
      </c>
      <c r="J14" s="95">
        <v>57</v>
      </c>
      <c r="K14" s="95">
        <v>3323</v>
      </c>
      <c r="L14" s="94">
        <v>3162</v>
      </c>
      <c r="M14" s="95">
        <v>56</v>
      </c>
      <c r="N14" s="95">
        <v>3218</v>
      </c>
      <c r="O14" s="94">
        <v>3105</v>
      </c>
      <c r="P14" s="95">
        <v>58</v>
      </c>
      <c r="Q14" s="95">
        <v>3163</v>
      </c>
      <c r="R14" s="94">
        <f>SUM(R12:R13)</f>
        <v>3068</v>
      </c>
      <c r="S14" s="95">
        <f>SUM(S12:S13)</f>
        <v>54</v>
      </c>
      <c r="T14" s="95">
        <f>SUM(T12:T13)</f>
        <v>3122</v>
      </c>
      <c r="U14" s="94">
        <v>3272</v>
      </c>
      <c r="V14" s="95">
        <v>46</v>
      </c>
      <c r="W14" s="95">
        <v>3318</v>
      </c>
      <c r="X14" s="94">
        <v>3346</v>
      </c>
      <c r="Y14" s="95">
        <v>39</v>
      </c>
      <c r="Z14" s="95">
        <v>3385</v>
      </c>
    </row>
    <row r="15" spans="2:26" s="35" customFormat="1" ht="13.5" customHeight="1">
      <c r="B15" s="165"/>
      <c r="C15" s="166"/>
      <c r="D15" s="138"/>
      <c r="E15" s="138"/>
      <c r="F15" s="166"/>
      <c r="G15" s="138"/>
      <c r="H15" s="138"/>
      <c r="I15" s="166"/>
      <c r="J15" s="138"/>
      <c r="K15" s="138"/>
      <c r="L15" s="166"/>
      <c r="M15" s="138"/>
      <c r="N15" s="138"/>
      <c r="O15" s="166"/>
      <c r="P15" s="138"/>
      <c r="Q15" s="138"/>
      <c r="R15" s="166"/>
      <c r="S15" s="138"/>
      <c r="T15" s="138"/>
      <c r="U15" s="166"/>
      <c r="V15" s="138"/>
      <c r="W15" s="138"/>
      <c r="X15" s="166"/>
      <c r="Y15" s="138"/>
      <c r="Z15" s="138"/>
    </row>
    <row r="16" spans="1:26" ht="13.5" customHeight="1">
      <c r="A16" s="93" t="s">
        <v>17</v>
      </c>
      <c r="B16" s="124" t="s">
        <v>44</v>
      </c>
      <c r="C16" s="89">
        <v>19</v>
      </c>
      <c r="D16" s="78">
        <v>48</v>
      </c>
      <c r="E16" s="78">
        <v>67</v>
      </c>
      <c r="F16" s="89">
        <v>20</v>
      </c>
      <c r="G16" s="78">
        <v>41</v>
      </c>
      <c r="H16" s="78">
        <v>61</v>
      </c>
      <c r="I16" s="89">
        <v>21</v>
      </c>
      <c r="J16" s="78">
        <v>37</v>
      </c>
      <c r="K16" s="78">
        <v>58</v>
      </c>
      <c r="L16" s="89">
        <v>20</v>
      </c>
      <c r="M16" s="78">
        <v>37</v>
      </c>
      <c r="N16" s="78">
        <v>57</v>
      </c>
      <c r="O16" s="89">
        <v>23</v>
      </c>
      <c r="P16" s="78">
        <v>35</v>
      </c>
      <c r="Q16" s="78">
        <v>58</v>
      </c>
      <c r="R16" s="89">
        <v>21</v>
      </c>
      <c r="S16" s="78">
        <v>45</v>
      </c>
      <c r="T16" s="78">
        <v>66</v>
      </c>
      <c r="U16" s="89">
        <v>14</v>
      </c>
      <c r="V16" s="78">
        <v>39</v>
      </c>
      <c r="W16" s="78">
        <v>53</v>
      </c>
      <c r="X16" s="89">
        <v>15</v>
      </c>
      <c r="Y16" s="78">
        <v>43</v>
      </c>
      <c r="Z16" s="78">
        <v>58</v>
      </c>
    </row>
    <row r="17" spans="2:26" s="35" customFormat="1" ht="13.5" customHeight="1">
      <c r="B17" s="165" t="s">
        <v>27</v>
      </c>
      <c r="C17" s="94">
        <v>19</v>
      </c>
      <c r="D17" s="95">
        <v>48</v>
      </c>
      <c r="E17" s="95">
        <v>67</v>
      </c>
      <c r="F17" s="94">
        <v>20</v>
      </c>
      <c r="G17" s="95">
        <v>41</v>
      </c>
      <c r="H17" s="95">
        <v>61</v>
      </c>
      <c r="I17" s="94">
        <v>21</v>
      </c>
      <c r="J17" s="95">
        <v>37</v>
      </c>
      <c r="K17" s="95">
        <v>58</v>
      </c>
      <c r="L17" s="94">
        <v>20</v>
      </c>
      <c r="M17" s="95">
        <v>37</v>
      </c>
      <c r="N17" s="95">
        <v>57</v>
      </c>
      <c r="O17" s="94">
        <v>23</v>
      </c>
      <c r="P17" s="95">
        <v>35</v>
      </c>
      <c r="Q17" s="95">
        <v>58</v>
      </c>
      <c r="R17" s="94">
        <v>21</v>
      </c>
      <c r="S17" s="95">
        <v>45</v>
      </c>
      <c r="T17" s="95">
        <v>66</v>
      </c>
      <c r="U17" s="94">
        <v>14</v>
      </c>
      <c r="V17" s="95">
        <v>39</v>
      </c>
      <c r="W17" s="95">
        <v>53</v>
      </c>
      <c r="X17" s="94">
        <v>15</v>
      </c>
      <c r="Y17" s="95">
        <v>43</v>
      </c>
      <c r="Z17" s="95">
        <v>58</v>
      </c>
    </row>
    <row r="18" spans="2:26" s="35" customFormat="1" ht="13.5" customHeight="1">
      <c r="B18" s="165"/>
      <c r="C18" s="166"/>
      <c r="D18" s="138"/>
      <c r="E18" s="138"/>
      <c r="F18" s="166"/>
      <c r="G18" s="138"/>
      <c r="H18" s="138"/>
      <c r="I18" s="166"/>
      <c r="J18" s="138"/>
      <c r="K18" s="138"/>
      <c r="L18" s="166"/>
      <c r="M18" s="138"/>
      <c r="N18" s="138"/>
      <c r="O18" s="166"/>
      <c r="P18" s="138"/>
      <c r="Q18" s="138"/>
      <c r="R18" s="166"/>
      <c r="S18" s="138"/>
      <c r="T18" s="138"/>
      <c r="U18" s="166"/>
      <c r="V18" s="138"/>
      <c r="W18" s="138"/>
      <c r="X18" s="166"/>
      <c r="Y18" s="138"/>
      <c r="Z18" s="138"/>
    </row>
    <row r="19" spans="1:26" ht="13.5" customHeight="1">
      <c r="A19" s="93" t="s">
        <v>52</v>
      </c>
      <c r="B19" s="124" t="s">
        <v>44</v>
      </c>
      <c r="C19" s="89">
        <v>1814</v>
      </c>
      <c r="D19" s="78">
        <v>3143</v>
      </c>
      <c r="E19" s="78">
        <v>4957</v>
      </c>
      <c r="F19" s="89">
        <v>1754</v>
      </c>
      <c r="G19" s="78">
        <v>3077</v>
      </c>
      <c r="H19" s="78">
        <v>4831</v>
      </c>
      <c r="I19" s="89">
        <v>1712</v>
      </c>
      <c r="J19" s="78">
        <v>3097</v>
      </c>
      <c r="K19" s="78">
        <v>4809</v>
      </c>
      <c r="L19" s="89">
        <v>1670</v>
      </c>
      <c r="M19" s="78">
        <v>3196</v>
      </c>
      <c r="N19" s="78">
        <v>4866</v>
      </c>
      <c r="O19" s="89">
        <v>1724</v>
      </c>
      <c r="P19" s="78">
        <v>3160</v>
      </c>
      <c r="Q19" s="78">
        <v>4884</v>
      </c>
      <c r="R19" s="89">
        <v>1667</v>
      </c>
      <c r="S19" s="78">
        <v>3051</v>
      </c>
      <c r="T19" s="78">
        <v>4718</v>
      </c>
      <c r="U19" s="89">
        <v>1656</v>
      </c>
      <c r="V19" s="78">
        <v>2942</v>
      </c>
      <c r="W19" s="78">
        <v>4598</v>
      </c>
      <c r="X19" s="89">
        <v>1573</v>
      </c>
      <c r="Y19" s="78">
        <v>2893</v>
      </c>
      <c r="Z19" s="78">
        <v>4466</v>
      </c>
    </row>
    <row r="20" spans="2:26" s="35" customFormat="1" ht="13.5" customHeight="1">
      <c r="B20" s="165" t="s">
        <v>27</v>
      </c>
      <c r="C20" s="94">
        <v>1814</v>
      </c>
      <c r="D20" s="95">
        <v>3143</v>
      </c>
      <c r="E20" s="95">
        <v>4957</v>
      </c>
      <c r="F20" s="94">
        <v>1754</v>
      </c>
      <c r="G20" s="95">
        <v>3077</v>
      </c>
      <c r="H20" s="95">
        <v>4831</v>
      </c>
      <c r="I20" s="94">
        <v>1712</v>
      </c>
      <c r="J20" s="95">
        <v>3097</v>
      </c>
      <c r="K20" s="95">
        <v>4809</v>
      </c>
      <c r="L20" s="94">
        <v>1670</v>
      </c>
      <c r="M20" s="95">
        <v>3196</v>
      </c>
      <c r="N20" s="95">
        <v>4866</v>
      </c>
      <c r="O20" s="94">
        <v>1724</v>
      </c>
      <c r="P20" s="95">
        <v>3160</v>
      </c>
      <c r="Q20" s="95">
        <v>4884</v>
      </c>
      <c r="R20" s="94">
        <v>1667</v>
      </c>
      <c r="S20" s="95">
        <v>3051</v>
      </c>
      <c r="T20" s="95">
        <v>4718</v>
      </c>
      <c r="U20" s="94">
        <v>1656</v>
      </c>
      <c r="V20" s="95">
        <v>2942</v>
      </c>
      <c r="W20" s="95">
        <v>4598</v>
      </c>
      <c r="X20" s="94">
        <v>1573</v>
      </c>
      <c r="Y20" s="95">
        <v>2893</v>
      </c>
      <c r="Z20" s="95">
        <v>4466</v>
      </c>
    </row>
    <row r="21" spans="2:26" s="35" customFormat="1" ht="13.5" customHeight="1">
      <c r="B21" s="165"/>
      <c r="C21" s="166"/>
      <c r="D21" s="138"/>
      <c r="E21" s="138"/>
      <c r="F21" s="166"/>
      <c r="G21" s="138"/>
      <c r="H21" s="138"/>
      <c r="I21" s="166"/>
      <c r="J21" s="138"/>
      <c r="K21" s="138"/>
      <c r="L21" s="166"/>
      <c r="M21" s="138"/>
      <c r="N21" s="138"/>
      <c r="O21" s="166"/>
      <c r="P21" s="138"/>
      <c r="Q21" s="138"/>
      <c r="R21" s="166"/>
      <c r="S21" s="138"/>
      <c r="T21" s="138"/>
      <c r="U21" s="166"/>
      <c r="V21" s="138"/>
      <c r="W21" s="138"/>
      <c r="X21" s="166"/>
      <c r="Y21" s="138"/>
      <c r="Z21" s="138"/>
    </row>
    <row r="22" spans="1:26" ht="13.5" customHeight="1">
      <c r="A22" s="93" t="s">
        <v>11</v>
      </c>
      <c r="B22" s="124" t="s">
        <v>42</v>
      </c>
      <c r="C22" s="89">
        <v>1308</v>
      </c>
      <c r="D22" s="78">
        <v>31</v>
      </c>
      <c r="E22" s="78">
        <v>1339</v>
      </c>
      <c r="F22" s="89">
        <v>1309</v>
      </c>
      <c r="G22" s="78">
        <v>35</v>
      </c>
      <c r="H22" s="78">
        <v>1344</v>
      </c>
      <c r="I22" s="89">
        <v>1296</v>
      </c>
      <c r="J22" s="78">
        <v>32</v>
      </c>
      <c r="K22" s="78">
        <v>1328</v>
      </c>
      <c r="L22" s="89">
        <v>1238</v>
      </c>
      <c r="M22" s="78">
        <v>32</v>
      </c>
      <c r="N22" s="78">
        <v>1270</v>
      </c>
      <c r="O22" s="89">
        <v>1187</v>
      </c>
      <c r="P22" s="78">
        <v>37</v>
      </c>
      <c r="Q22" s="78">
        <v>1224</v>
      </c>
      <c r="R22" s="89">
        <v>1106</v>
      </c>
      <c r="S22" s="78">
        <v>35</v>
      </c>
      <c r="T22" s="78">
        <v>1141</v>
      </c>
      <c r="U22" s="89">
        <v>993</v>
      </c>
      <c r="V22" s="78">
        <v>38</v>
      </c>
      <c r="W22" s="78">
        <v>1031</v>
      </c>
      <c r="X22" s="89">
        <v>947</v>
      </c>
      <c r="Y22" s="78">
        <v>35</v>
      </c>
      <c r="Z22" s="78">
        <v>982</v>
      </c>
    </row>
    <row r="23" spans="2:26" ht="13.5" customHeight="1">
      <c r="B23" s="124" t="s">
        <v>43</v>
      </c>
      <c r="C23" s="89">
        <v>3356</v>
      </c>
      <c r="D23" s="78">
        <v>307</v>
      </c>
      <c r="E23" s="78">
        <v>3663</v>
      </c>
      <c r="F23" s="89">
        <v>3410</v>
      </c>
      <c r="G23" s="78">
        <v>307</v>
      </c>
      <c r="H23" s="78">
        <v>3717</v>
      </c>
      <c r="I23" s="89">
        <v>3343</v>
      </c>
      <c r="J23" s="78">
        <v>306</v>
      </c>
      <c r="K23" s="78">
        <v>3649</v>
      </c>
      <c r="L23" s="89">
        <v>3185</v>
      </c>
      <c r="M23" s="78">
        <v>294</v>
      </c>
      <c r="N23" s="78">
        <v>3479</v>
      </c>
      <c r="O23" s="89">
        <v>3017</v>
      </c>
      <c r="P23" s="78">
        <v>268</v>
      </c>
      <c r="Q23" s="78">
        <v>3285</v>
      </c>
      <c r="R23" s="89">
        <v>2876</v>
      </c>
      <c r="S23" s="78">
        <v>273</v>
      </c>
      <c r="T23" s="78">
        <v>3149</v>
      </c>
      <c r="U23" s="89">
        <v>2747</v>
      </c>
      <c r="V23" s="78">
        <v>282</v>
      </c>
      <c r="W23" s="78">
        <v>3029</v>
      </c>
      <c r="X23" s="89">
        <v>2626</v>
      </c>
      <c r="Y23" s="78">
        <v>292</v>
      </c>
      <c r="Z23" s="78">
        <v>2918</v>
      </c>
    </row>
    <row r="24" spans="2:26" s="35" customFormat="1" ht="13.5" customHeight="1">
      <c r="B24" s="165" t="s">
        <v>27</v>
      </c>
      <c r="C24" s="94">
        <v>4664</v>
      </c>
      <c r="D24" s="95">
        <v>338</v>
      </c>
      <c r="E24" s="95">
        <v>5002</v>
      </c>
      <c r="F24" s="94">
        <v>4719</v>
      </c>
      <c r="G24" s="95">
        <v>342</v>
      </c>
      <c r="H24" s="95">
        <v>5061</v>
      </c>
      <c r="I24" s="94">
        <v>4639</v>
      </c>
      <c r="J24" s="95">
        <v>338</v>
      </c>
      <c r="K24" s="95">
        <v>4977</v>
      </c>
      <c r="L24" s="94">
        <v>4423</v>
      </c>
      <c r="M24" s="95">
        <v>326</v>
      </c>
      <c r="N24" s="95">
        <v>4749</v>
      </c>
      <c r="O24" s="94">
        <v>4204</v>
      </c>
      <c r="P24" s="95">
        <v>305</v>
      </c>
      <c r="Q24" s="95">
        <v>4509</v>
      </c>
      <c r="R24" s="94">
        <f>SUM(R22:R23)</f>
        <v>3982</v>
      </c>
      <c r="S24" s="95">
        <f>SUM(S22:S23)</f>
        <v>308</v>
      </c>
      <c r="T24" s="95">
        <f>SUM(T22:T23)</f>
        <v>4290</v>
      </c>
      <c r="U24" s="94">
        <v>3740</v>
      </c>
      <c r="V24" s="95">
        <v>320</v>
      </c>
      <c r="W24" s="95">
        <v>4060</v>
      </c>
      <c r="X24" s="94">
        <v>3573</v>
      </c>
      <c r="Y24" s="95">
        <v>327</v>
      </c>
      <c r="Z24" s="95">
        <v>3900</v>
      </c>
    </row>
    <row r="25" spans="2:26" s="35" customFormat="1" ht="13.5" customHeight="1">
      <c r="B25" s="165"/>
      <c r="C25" s="166"/>
      <c r="D25" s="138"/>
      <c r="E25" s="138"/>
      <c r="F25" s="166"/>
      <c r="G25" s="138"/>
      <c r="H25" s="138"/>
      <c r="I25" s="166"/>
      <c r="J25" s="138"/>
      <c r="K25" s="138"/>
      <c r="L25" s="166"/>
      <c r="M25" s="138"/>
      <c r="N25" s="138"/>
      <c r="O25" s="166"/>
      <c r="P25" s="138"/>
      <c r="Q25" s="138"/>
      <c r="R25" s="166"/>
      <c r="S25" s="138"/>
      <c r="T25" s="138"/>
      <c r="U25" s="166"/>
      <c r="V25" s="138"/>
      <c r="W25" s="138"/>
      <c r="X25" s="166"/>
      <c r="Y25" s="138"/>
      <c r="Z25" s="138"/>
    </row>
    <row r="26" spans="1:26" ht="13.5" customHeight="1">
      <c r="A26" s="93" t="s">
        <v>14</v>
      </c>
      <c r="B26" s="124" t="s">
        <v>42</v>
      </c>
      <c r="C26" s="89">
        <v>2860</v>
      </c>
      <c r="D26" s="78">
        <v>1676</v>
      </c>
      <c r="E26" s="78">
        <v>4536</v>
      </c>
      <c r="F26" s="89">
        <v>2871</v>
      </c>
      <c r="G26" s="78">
        <v>1751</v>
      </c>
      <c r="H26" s="78">
        <v>4622</v>
      </c>
      <c r="I26" s="89">
        <v>2908</v>
      </c>
      <c r="J26" s="78">
        <v>1662</v>
      </c>
      <c r="K26" s="78">
        <v>4570</v>
      </c>
      <c r="L26" s="89">
        <v>2871</v>
      </c>
      <c r="M26" s="78">
        <v>1730</v>
      </c>
      <c r="N26" s="78">
        <v>4601</v>
      </c>
      <c r="O26" s="89">
        <v>2919</v>
      </c>
      <c r="P26" s="78">
        <v>1777</v>
      </c>
      <c r="Q26" s="78">
        <v>4696</v>
      </c>
      <c r="R26" s="89">
        <v>3039</v>
      </c>
      <c r="S26" s="78">
        <v>1727</v>
      </c>
      <c r="T26" s="78">
        <v>4766</v>
      </c>
      <c r="U26" s="89">
        <v>3215</v>
      </c>
      <c r="V26" s="78">
        <v>1778</v>
      </c>
      <c r="W26" s="78">
        <v>4993</v>
      </c>
      <c r="X26" s="89">
        <v>3253</v>
      </c>
      <c r="Y26" s="78">
        <v>1776</v>
      </c>
      <c r="Z26" s="78">
        <v>5029</v>
      </c>
    </row>
    <row r="27" spans="2:26" s="35" customFormat="1" ht="13.5" customHeight="1">
      <c r="B27" s="165" t="s">
        <v>27</v>
      </c>
      <c r="C27" s="94">
        <v>2860</v>
      </c>
      <c r="D27" s="95">
        <v>1676</v>
      </c>
      <c r="E27" s="95">
        <v>4536</v>
      </c>
      <c r="F27" s="94">
        <v>2871</v>
      </c>
      <c r="G27" s="95">
        <v>1751</v>
      </c>
      <c r="H27" s="95">
        <v>4622</v>
      </c>
      <c r="I27" s="94">
        <v>2908</v>
      </c>
      <c r="J27" s="95">
        <v>1662</v>
      </c>
      <c r="K27" s="95">
        <v>4570</v>
      </c>
      <c r="L27" s="94">
        <v>2871</v>
      </c>
      <c r="M27" s="95">
        <v>1730</v>
      </c>
      <c r="N27" s="95">
        <v>4601</v>
      </c>
      <c r="O27" s="94">
        <v>2919</v>
      </c>
      <c r="P27" s="95">
        <v>1777</v>
      </c>
      <c r="Q27" s="95">
        <v>4696</v>
      </c>
      <c r="R27" s="94">
        <v>3039</v>
      </c>
      <c r="S27" s="95">
        <v>1727</v>
      </c>
      <c r="T27" s="95">
        <v>4766</v>
      </c>
      <c r="U27" s="94">
        <v>3215</v>
      </c>
      <c r="V27" s="95">
        <v>1778</v>
      </c>
      <c r="W27" s="95">
        <v>4993</v>
      </c>
      <c r="X27" s="94">
        <v>3253</v>
      </c>
      <c r="Y27" s="95">
        <v>1776</v>
      </c>
      <c r="Z27" s="95">
        <v>5029</v>
      </c>
    </row>
    <row r="28" spans="2:26" s="35" customFormat="1" ht="13.5" customHeight="1">
      <c r="B28" s="165"/>
      <c r="C28" s="166"/>
      <c r="D28" s="138"/>
      <c r="E28" s="138"/>
      <c r="F28" s="166"/>
      <c r="G28" s="138"/>
      <c r="H28" s="138"/>
      <c r="I28" s="166"/>
      <c r="J28" s="138"/>
      <c r="K28" s="138"/>
      <c r="L28" s="166"/>
      <c r="M28" s="138"/>
      <c r="N28" s="138"/>
      <c r="O28" s="166"/>
      <c r="P28" s="138"/>
      <c r="Q28" s="138"/>
      <c r="R28" s="166"/>
      <c r="S28" s="138"/>
      <c r="T28" s="138"/>
      <c r="U28" s="166"/>
      <c r="V28" s="138"/>
      <c r="W28" s="138"/>
      <c r="X28" s="166"/>
      <c r="Y28" s="138"/>
      <c r="Z28" s="138"/>
    </row>
    <row r="29" spans="1:26" s="35" customFormat="1" ht="13.5" customHeight="1">
      <c r="A29" s="93" t="s">
        <v>53</v>
      </c>
      <c r="B29" s="124" t="s">
        <v>43</v>
      </c>
      <c r="C29" s="89">
        <v>715</v>
      </c>
      <c r="D29" s="78">
        <v>1284</v>
      </c>
      <c r="E29" s="78">
        <v>1999</v>
      </c>
      <c r="F29" s="89">
        <v>759</v>
      </c>
      <c r="G29" s="78">
        <v>1313</v>
      </c>
      <c r="H29" s="78">
        <v>2072</v>
      </c>
      <c r="I29" s="89">
        <v>796</v>
      </c>
      <c r="J29" s="78">
        <v>1264</v>
      </c>
      <c r="K29" s="78">
        <v>2060</v>
      </c>
      <c r="L29" s="89">
        <v>782</v>
      </c>
      <c r="M29" s="78">
        <v>1309</v>
      </c>
      <c r="N29" s="78">
        <v>2091</v>
      </c>
      <c r="O29" s="89">
        <v>785</v>
      </c>
      <c r="P29" s="78">
        <v>1257</v>
      </c>
      <c r="Q29" s="78">
        <v>2042</v>
      </c>
      <c r="R29" s="89">
        <v>796</v>
      </c>
      <c r="S29" s="78">
        <v>1164</v>
      </c>
      <c r="T29" s="78">
        <v>1960</v>
      </c>
      <c r="U29" s="89">
        <v>842</v>
      </c>
      <c r="V29" s="78">
        <v>1146</v>
      </c>
      <c r="W29" s="78">
        <v>1988</v>
      </c>
      <c r="X29" s="89">
        <v>814</v>
      </c>
      <c r="Y29" s="78">
        <v>1085</v>
      </c>
      <c r="Z29" s="78">
        <v>1899</v>
      </c>
    </row>
    <row r="30" spans="2:26" s="35" customFormat="1" ht="13.5" customHeight="1">
      <c r="B30" s="165" t="s">
        <v>27</v>
      </c>
      <c r="C30" s="94">
        <v>715</v>
      </c>
      <c r="D30" s="95">
        <v>1284</v>
      </c>
      <c r="E30" s="95">
        <v>1999</v>
      </c>
      <c r="F30" s="94">
        <v>759</v>
      </c>
      <c r="G30" s="95">
        <v>1313</v>
      </c>
      <c r="H30" s="95">
        <v>2072</v>
      </c>
      <c r="I30" s="94">
        <v>796</v>
      </c>
      <c r="J30" s="95">
        <v>1264</v>
      </c>
      <c r="K30" s="95">
        <v>2060</v>
      </c>
      <c r="L30" s="94">
        <v>782</v>
      </c>
      <c r="M30" s="95">
        <v>1309</v>
      </c>
      <c r="N30" s="95">
        <v>2091</v>
      </c>
      <c r="O30" s="94">
        <v>785</v>
      </c>
      <c r="P30" s="95">
        <v>1257</v>
      </c>
      <c r="Q30" s="95">
        <v>2042</v>
      </c>
      <c r="R30" s="94">
        <v>796</v>
      </c>
      <c r="S30" s="95">
        <v>1164</v>
      </c>
      <c r="T30" s="95">
        <v>1960</v>
      </c>
      <c r="U30" s="94">
        <v>842</v>
      </c>
      <c r="V30" s="95">
        <v>1146</v>
      </c>
      <c r="W30" s="95">
        <v>1988</v>
      </c>
      <c r="X30" s="94">
        <v>814</v>
      </c>
      <c r="Y30" s="95">
        <v>1085</v>
      </c>
      <c r="Z30" s="95">
        <v>1899</v>
      </c>
    </row>
    <row r="31" spans="2:26" s="35" customFormat="1" ht="13.5" customHeight="1">
      <c r="B31" s="165"/>
      <c r="C31" s="166"/>
      <c r="D31" s="138"/>
      <c r="E31" s="138"/>
      <c r="F31" s="166"/>
      <c r="G31" s="138"/>
      <c r="H31" s="138"/>
      <c r="I31" s="166"/>
      <c r="J31" s="138"/>
      <c r="K31" s="138"/>
      <c r="L31" s="166"/>
      <c r="M31" s="138"/>
      <c r="N31" s="138"/>
      <c r="O31" s="166"/>
      <c r="P31" s="138"/>
      <c r="Q31" s="138"/>
      <c r="R31" s="166"/>
      <c r="S31" s="138"/>
      <c r="T31" s="138"/>
      <c r="U31" s="166"/>
      <c r="V31" s="138"/>
      <c r="W31" s="138"/>
      <c r="X31" s="166"/>
      <c r="Y31" s="138"/>
      <c r="Z31" s="138"/>
    </row>
    <row r="32" spans="1:26" ht="13.5" customHeight="1">
      <c r="A32" s="93" t="s">
        <v>19</v>
      </c>
      <c r="B32" s="124" t="s">
        <v>42</v>
      </c>
      <c r="C32" s="89">
        <v>94</v>
      </c>
      <c r="D32" s="78">
        <v>149</v>
      </c>
      <c r="E32" s="78">
        <v>243</v>
      </c>
      <c r="F32" s="89">
        <v>97</v>
      </c>
      <c r="G32" s="78">
        <v>195</v>
      </c>
      <c r="H32" s="78">
        <v>292</v>
      </c>
      <c r="I32" s="89">
        <v>96</v>
      </c>
      <c r="J32" s="78">
        <v>200</v>
      </c>
      <c r="K32" s="78">
        <v>296</v>
      </c>
      <c r="L32" s="89">
        <v>97</v>
      </c>
      <c r="M32" s="78">
        <v>222</v>
      </c>
      <c r="N32" s="78">
        <v>319</v>
      </c>
      <c r="O32" s="89">
        <v>98</v>
      </c>
      <c r="P32" s="78">
        <v>217</v>
      </c>
      <c r="Q32" s="78">
        <v>315</v>
      </c>
      <c r="R32" s="89">
        <v>111</v>
      </c>
      <c r="S32" s="78">
        <v>225</v>
      </c>
      <c r="T32" s="78">
        <v>336</v>
      </c>
      <c r="U32" s="89">
        <v>107</v>
      </c>
      <c r="V32" s="78">
        <v>186</v>
      </c>
      <c r="W32" s="78">
        <v>293</v>
      </c>
      <c r="X32" s="89">
        <v>112</v>
      </c>
      <c r="Y32" s="78">
        <v>193</v>
      </c>
      <c r="Z32" s="78">
        <v>305</v>
      </c>
    </row>
    <row r="33" spans="2:26" s="35" customFormat="1" ht="13.5" customHeight="1">
      <c r="B33" s="165" t="s">
        <v>27</v>
      </c>
      <c r="C33" s="94">
        <v>94</v>
      </c>
      <c r="D33" s="95">
        <v>149</v>
      </c>
      <c r="E33" s="95">
        <v>243</v>
      </c>
      <c r="F33" s="94">
        <v>97</v>
      </c>
      <c r="G33" s="95">
        <v>195</v>
      </c>
      <c r="H33" s="95">
        <v>292</v>
      </c>
      <c r="I33" s="94">
        <v>96</v>
      </c>
      <c r="J33" s="95">
        <v>200</v>
      </c>
      <c r="K33" s="95">
        <v>296</v>
      </c>
      <c r="L33" s="94">
        <v>97</v>
      </c>
      <c r="M33" s="95">
        <v>222</v>
      </c>
      <c r="N33" s="95">
        <v>319</v>
      </c>
      <c r="O33" s="94">
        <v>98</v>
      </c>
      <c r="P33" s="95">
        <v>217</v>
      </c>
      <c r="Q33" s="95">
        <v>315</v>
      </c>
      <c r="R33" s="94">
        <v>111</v>
      </c>
      <c r="S33" s="95">
        <v>225</v>
      </c>
      <c r="T33" s="95">
        <v>336</v>
      </c>
      <c r="U33" s="94">
        <v>107</v>
      </c>
      <c r="V33" s="95">
        <v>186</v>
      </c>
      <c r="W33" s="95">
        <v>293</v>
      </c>
      <c r="X33" s="94">
        <v>112</v>
      </c>
      <c r="Y33" s="95">
        <v>193</v>
      </c>
      <c r="Z33" s="95">
        <v>305</v>
      </c>
    </row>
    <row r="34" spans="2:26" s="35" customFormat="1" ht="13.5" customHeight="1">
      <c r="B34" s="165"/>
      <c r="C34" s="166"/>
      <c r="D34" s="138"/>
      <c r="E34" s="138"/>
      <c r="F34" s="166"/>
      <c r="G34" s="138"/>
      <c r="H34" s="138"/>
      <c r="I34" s="166"/>
      <c r="J34" s="138"/>
      <c r="K34" s="138"/>
      <c r="L34" s="166"/>
      <c r="M34" s="138"/>
      <c r="N34" s="138"/>
      <c r="O34" s="166"/>
      <c r="P34" s="138"/>
      <c r="Q34" s="138"/>
      <c r="R34" s="166"/>
      <c r="S34" s="138"/>
      <c r="T34" s="138"/>
      <c r="U34" s="166"/>
      <c r="V34" s="138"/>
      <c r="W34" s="138"/>
      <c r="X34" s="166"/>
      <c r="Y34" s="138"/>
      <c r="Z34" s="138"/>
    </row>
    <row r="35" spans="1:26" ht="13.5" customHeight="1">
      <c r="A35" s="314" t="s">
        <v>106</v>
      </c>
      <c r="B35" s="124" t="s">
        <v>42</v>
      </c>
      <c r="C35" s="89">
        <v>1300</v>
      </c>
      <c r="D35" s="78">
        <v>337</v>
      </c>
      <c r="E35" s="78">
        <v>1637</v>
      </c>
      <c r="F35" s="89">
        <v>1280</v>
      </c>
      <c r="G35" s="78">
        <v>369</v>
      </c>
      <c r="H35" s="78">
        <v>1649</v>
      </c>
      <c r="I35" s="89">
        <v>1254</v>
      </c>
      <c r="J35" s="78">
        <v>394</v>
      </c>
      <c r="K35" s="78">
        <v>1648</v>
      </c>
      <c r="L35" s="89">
        <v>1291</v>
      </c>
      <c r="M35" s="78">
        <v>387</v>
      </c>
      <c r="N35" s="78">
        <v>1678</v>
      </c>
      <c r="O35" s="89">
        <v>1345</v>
      </c>
      <c r="P35" s="78">
        <v>390</v>
      </c>
      <c r="Q35" s="78">
        <v>1735</v>
      </c>
      <c r="R35" s="89">
        <v>1401</v>
      </c>
      <c r="S35" s="78">
        <v>409</v>
      </c>
      <c r="T35" s="78">
        <v>1810</v>
      </c>
      <c r="U35" s="89">
        <v>1401</v>
      </c>
      <c r="V35" s="78">
        <v>386</v>
      </c>
      <c r="W35" s="78">
        <v>1787</v>
      </c>
      <c r="X35" s="89">
        <v>1415</v>
      </c>
      <c r="Y35" s="78">
        <v>368</v>
      </c>
      <c r="Z35" s="78">
        <v>1783</v>
      </c>
    </row>
    <row r="36" spans="1:26" ht="13.5" customHeight="1">
      <c r="A36" s="314"/>
      <c r="B36" s="124" t="s">
        <v>43</v>
      </c>
      <c r="C36" s="89">
        <v>450</v>
      </c>
      <c r="D36" s="78">
        <v>94</v>
      </c>
      <c r="E36" s="78">
        <v>544</v>
      </c>
      <c r="F36" s="89">
        <v>428</v>
      </c>
      <c r="G36" s="78">
        <v>97</v>
      </c>
      <c r="H36" s="78">
        <v>525</v>
      </c>
      <c r="I36" s="89">
        <v>416</v>
      </c>
      <c r="J36" s="78">
        <v>112</v>
      </c>
      <c r="K36" s="78">
        <v>528</v>
      </c>
      <c r="L36" s="89">
        <v>396</v>
      </c>
      <c r="M36" s="78">
        <v>114</v>
      </c>
      <c r="N36" s="78">
        <v>510</v>
      </c>
      <c r="O36" s="89">
        <v>369</v>
      </c>
      <c r="P36" s="78">
        <v>96</v>
      </c>
      <c r="Q36" s="78">
        <v>465</v>
      </c>
      <c r="R36" s="89">
        <v>363</v>
      </c>
      <c r="S36" s="78">
        <v>83</v>
      </c>
      <c r="T36" s="78">
        <v>446</v>
      </c>
      <c r="U36" s="89">
        <v>415</v>
      </c>
      <c r="V36" s="78">
        <v>93</v>
      </c>
      <c r="W36" s="78">
        <v>508</v>
      </c>
      <c r="X36" s="170">
        <v>436</v>
      </c>
      <c r="Y36" s="171">
        <v>95</v>
      </c>
      <c r="Z36" s="171">
        <v>531</v>
      </c>
    </row>
    <row r="37" spans="1:26" s="35" customFormat="1" ht="13.5" customHeight="1">
      <c r="A37" s="93"/>
      <c r="B37" s="165" t="s">
        <v>27</v>
      </c>
      <c r="C37" s="94">
        <v>1750</v>
      </c>
      <c r="D37" s="95">
        <v>431</v>
      </c>
      <c r="E37" s="95">
        <v>2181</v>
      </c>
      <c r="F37" s="94">
        <v>1708</v>
      </c>
      <c r="G37" s="95">
        <v>466</v>
      </c>
      <c r="H37" s="95">
        <v>2174</v>
      </c>
      <c r="I37" s="94">
        <v>1670</v>
      </c>
      <c r="J37" s="95">
        <v>506</v>
      </c>
      <c r="K37" s="95">
        <v>2176</v>
      </c>
      <c r="L37" s="94">
        <v>1687</v>
      </c>
      <c r="M37" s="95">
        <v>501</v>
      </c>
      <c r="N37" s="95">
        <v>2188</v>
      </c>
      <c r="O37" s="94">
        <v>1714</v>
      </c>
      <c r="P37" s="95">
        <v>486</v>
      </c>
      <c r="Q37" s="95">
        <v>2200</v>
      </c>
      <c r="R37" s="94">
        <v>1764</v>
      </c>
      <c r="S37" s="95">
        <v>492</v>
      </c>
      <c r="T37" s="95">
        <v>2256</v>
      </c>
      <c r="U37" s="94">
        <v>1816</v>
      </c>
      <c r="V37" s="95">
        <v>479</v>
      </c>
      <c r="W37" s="95">
        <v>2295</v>
      </c>
      <c r="X37" s="166">
        <v>1851</v>
      </c>
      <c r="Y37" s="138">
        <v>463</v>
      </c>
      <c r="Z37" s="138">
        <v>2314</v>
      </c>
    </row>
    <row r="38" spans="2:26" s="35" customFormat="1" ht="13.5" customHeight="1">
      <c r="B38" s="165"/>
      <c r="C38" s="166"/>
      <c r="D38" s="138"/>
      <c r="E38" s="138"/>
      <c r="F38" s="166"/>
      <c r="G38" s="138"/>
      <c r="H38" s="138"/>
      <c r="I38" s="166"/>
      <c r="J38" s="138"/>
      <c r="K38" s="138"/>
      <c r="L38" s="166"/>
      <c r="M38" s="138"/>
      <c r="N38" s="138"/>
      <c r="O38" s="166"/>
      <c r="P38" s="138"/>
      <c r="Q38" s="138"/>
      <c r="R38" s="166"/>
      <c r="S38" s="138"/>
      <c r="T38" s="138"/>
      <c r="U38" s="166"/>
      <c r="V38" s="138"/>
      <c r="W38" s="138"/>
      <c r="X38" s="89"/>
      <c r="Y38" s="78"/>
      <c r="Z38" s="78"/>
    </row>
    <row r="39" spans="1:26" ht="13.5" customHeight="1">
      <c r="A39" s="93" t="s">
        <v>15</v>
      </c>
      <c r="B39" s="124" t="s">
        <v>42</v>
      </c>
      <c r="C39" s="89">
        <v>12091</v>
      </c>
      <c r="D39" s="78">
        <v>10763</v>
      </c>
      <c r="E39" s="78">
        <v>22854</v>
      </c>
      <c r="F39" s="89">
        <v>11806</v>
      </c>
      <c r="G39" s="78">
        <v>10076</v>
      </c>
      <c r="H39" s="78">
        <v>21882</v>
      </c>
      <c r="I39" s="89">
        <v>11114</v>
      </c>
      <c r="J39" s="78">
        <v>9474</v>
      </c>
      <c r="K39" s="78">
        <v>20588</v>
      </c>
      <c r="L39" s="89">
        <v>11013</v>
      </c>
      <c r="M39" s="78">
        <v>9055</v>
      </c>
      <c r="N39" s="78">
        <v>20068</v>
      </c>
      <c r="O39" s="89">
        <v>11083</v>
      </c>
      <c r="P39" s="78">
        <v>8716</v>
      </c>
      <c r="Q39" s="78">
        <v>19799</v>
      </c>
      <c r="R39" s="89">
        <v>11184</v>
      </c>
      <c r="S39" s="78">
        <v>8580</v>
      </c>
      <c r="T39" s="78">
        <v>19764</v>
      </c>
      <c r="U39" s="89">
        <v>11350</v>
      </c>
      <c r="V39" s="78">
        <v>8247</v>
      </c>
      <c r="W39" s="78">
        <v>19597</v>
      </c>
      <c r="X39" s="89">
        <v>11274</v>
      </c>
      <c r="Y39" s="78">
        <v>7979</v>
      </c>
      <c r="Z39" s="78">
        <v>19253</v>
      </c>
    </row>
    <row r="40" spans="2:26" ht="13.5" customHeight="1">
      <c r="B40" s="124" t="s">
        <v>43</v>
      </c>
      <c r="C40" s="89">
        <v>6184</v>
      </c>
      <c r="D40" s="78">
        <v>8632</v>
      </c>
      <c r="E40" s="78">
        <v>14816</v>
      </c>
      <c r="F40" s="89">
        <v>6223</v>
      </c>
      <c r="G40" s="78">
        <v>8380</v>
      </c>
      <c r="H40" s="78">
        <v>14603</v>
      </c>
      <c r="I40" s="89">
        <v>6307</v>
      </c>
      <c r="J40" s="78">
        <v>7955</v>
      </c>
      <c r="K40" s="78">
        <v>14262</v>
      </c>
      <c r="L40" s="89">
        <v>6255</v>
      </c>
      <c r="M40" s="78">
        <v>7517</v>
      </c>
      <c r="N40" s="78">
        <v>13772</v>
      </c>
      <c r="O40" s="89">
        <v>6306</v>
      </c>
      <c r="P40" s="78">
        <v>7168</v>
      </c>
      <c r="Q40" s="78">
        <v>13474</v>
      </c>
      <c r="R40" s="89">
        <v>6400</v>
      </c>
      <c r="S40" s="78">
        <v>6930</v>
      </c>
      <c r="T40" s="78">
        <v>13330</v>
      </c>
      <c r="U40" s="89">
        <v>6556</v>
      </c>
      <c r="V40" s="78">
        <v>6815</v>
      </c>
      <c r="W40" s="78">
        <v>13371</v>
      </c>
      <c r="X40" s="170">
        <v>6675</v>
      </c>
      <c r="Y40" s="171">
        <v>6677</v>
      </c>
      <c r="Z40" s="171">
        <v>13352</v>
      </c>
    </row>
    <row r="41" spans="2:26" s="35" customFormat="1" ht="13.5" customHeight="1">
      <c r="B41" s="165" t="s">
        <v>27</v>
      </c>
      <c r="C41" s="94">
        <v>18275</v>
      </c>
      <c r="D41" s="95">
        <v>19395</v>
      </c>
      <c r="E41" s="95">
        <v>37670</v>
      </c>
      <c r="F41" s="94">
        <v>18029</v>
      </c>
      <c r="G41" s="95">
        <v>18456</v>
      </c>
      <c r="H41" s="95">
        <v>36485</v>
      </c>
      <c r="I41" s="94">
        <v>17421</v>
      </c>
      <c r="J41" s="95">
        <v>17429</v>
      </c>
      <c r="K41" s="95">
        <v>34850</v>
      </c>
      <c r="L41" s="94">
        <v>17268</v>
      </c>
      <c r="M41" s="95">
        <v>16572</v>
      </c>
      <c r="N41" s="95">
        <v>33840</v>
      </c>
      <c r="O41" s="94">
        <v>17389</v>
      </c>
      <c r="P41" s="95">
        <v>15884</v>
      </c>
      <c r="Q41" s="95">
        <v>33273</v>
      </c>
      <c r="R41" s="94">
        <v>17584</v>
      </c>
      <c r="S41" s="95">
        <v>15510</v>
      </c>
      <c r="T41" s="95">
        <v>33094</v>
      </c>
      <c r="U41" s="94">
        <v>17906</v>
      </c>
      <c r="V41" s="95">
        <v>15062</v>
      </c>
      <c r="W41" s="95">
        <v>32968</v>
      </c>
      <c r="X41" s="166">
        <v>17949</v>
      </c>
      <c r="Y41" s="138">
        <v>14656</v>
      </c>
      <c r="Z41" s="138">
        <v>32605</v>
      </c>
    </row>
    <row r="42" spans="2:26" s="35" customFormat="1" ht="13.5" customHeight="1">
      <c r="B42" s="165"/>
      <c r="C42" s="166"/>
      <c r="D42" s="138"/>
      <c r="E42" s="138"/>
      <c r="F42" s="166"/>
      <c r="G42" s="138"/>
      <c r="H42" s="138"/>
      <c r="I42" s="166"/>
      <c r="J42" s="138"/>
      <c r="K42" s="138"/>
      <c r="L42" s="166"/>
      <c r="M42" s="138"/>
      <c r="N42" s="138"/>
      <c r="O42" s="166"/>
      <c r="P42" s="138"/>
      <c r="Q42" s="138"/>
      <c r="R42" s="166"/>
      <c r="S42" s="138"/>
      <c r="T42" s="138"/>
      <c r="U42" s="166"/>
      <c r="V42" s="138"/>
      <c r="W42" s="138"/>
      <c r="X42" s="89"/>
      <c r="Y42" s="78"/>
      <c r="Z42" s="78"/>
    </row>
    <row r="43" spans="1:26" ht="13.5" customHeight="1">
      <c r="A43" s="93" t="s">
        <v>12</v>
      </c>
      <c r="B43" s="124" t="s">
        <v>42</v>
      </c>
      <c r="C43" s="89">
        <v>2197</v>
      </c>
      <c r="D43" s="78">
        <v>23</v>
      </c>
      <c r="E43" s="78">
        <v>2220</v>
      </c>
      <c r="F43" s="89">
        <v>2180</v>
      </c>
      <c r="G43" s="78">
        <v>16</v>
      </c>
      <c r="H43" s="78">
        <v>2196</v>
      </c>
      <c r="I43" s="89">
        <v>2170</v>
      </c>
      <c r="J43" s="78">
        <v>23</v>
      </c>
      <c r="K43" s="78">
        <v>2193</v>
      </c>
      <c r="L43" s="89">
        <v>2161</v>
      </c>
      <c r="M43" s="78">
        <v>21</v>
      </c>
      <c r="N43" s="78">
        <v>2182</v>
      </c>
      <c r="O43" s="89">
        <v>2143</v>
      </c>
      <c r="P43" s="78">
        <v>23</v>
      </c>
      <c r="Q43" s="78">
        <v>2166</v>
      </c>
      <c r="R43" s="89">
        <v>2091</v>
      </c>
      <c r="S43" s="78">
        <v>26</v>
      </c>
      <c r="T43" s="78">
        <v>2117</v>
      </c>
      <c r="U43" s="89">
        <v>2049</v>
      </c>
      <c r="V43" s="78">
        <v>26</v>
      </c>
      <c r="W43" s="78">
        <v>2075</v>
      </c>
      <c r="X43" s="89">
        <v>1999</v>
      </c>
      <c r="Y43" s="78">
        <v>27</v>
      </c>
      <c r="Z43" s="78">
        <v>2026</v>
      </c>
    </row>
    <row r="44" spans="2:26" ht="13.5" customHeight="1">
      <c r="B44" s="124" t="s">
        <v>43</v>
      </c>
      <c r="C44" s="89">
        <v>6012</v>
      </c>
      <c r="D44" s="78">
        <v>92</v>
      </c>
      <c r="E44" s="78">
        <v>6104</v>
      </c>
      <c r="F44" s="89">
        <v>5986</v>
      </c>
      <c r="G44" s="78">
        <v>109</v>
      </c>
      <c r="H44" s="78">
        <v>6095</v>
      </c>
      <c r="I44" s="89">
        <v>6031</v>
      </c>
      <c r="J44" s="78">
        <v>127</v>
      </c>
      <c r="K44" s="78">
        <v>6158</v>
      </c>
      <c r="L44" s="89">
        <v>5771</v>
      </c>
      <c r="M44" s="78">
        <v>119</v>
      </c>
      <c r="N44" s="78">
        <v>5890</v>
      </c>
      <c r="O44" s="89">
        <v>5680</v>
      </c>
      <c r="P44" s="78">
        <v>121</v>
      </c>
      <c r="Q44" s="78">
        <v>5801</v>
      </c>
      <c r="R44" s="89">
        <v>5700</v>
      </c>
      <c r="S44" s="78">
        <v>139</v>
      </c>
      <c r="T44" s="78">
        <v>5839</v>
      </c>
      <c r="U44" s="89">
        <v>5654</v>
      </c>
      <c r="V44" s="78">
        <v>146</v>
      </c>
      <c r="W44" s="78">
        <v>5800</v>
      </c>
      <c r="X44" s="170">
        <v>5700</v>
      </c>
      <c r="Y44" s="171">
        <v>146</v>
      </c>
      <c r="Z44" s="171">
        <v>5846</v>
      </c>
    </row>
    <row r="45" spans="2:26" s="35" customFormat="1" ht="13.5" customHeight="1">
      <c r="B45" s="165" t="s">
        <v>27</v>
      </c>
      <c r="C45" s="94">
        <v>8209</v>
      </c>
      <c r="D45" s="95">
        <v>115</v>
      </c>
      <c r="E45" s="95">
        <v>8324</v>
      </c>
      <c r="F45" s="94">
        <v>8166</v>
      </c>
      <c r="G45" s="95">
        <v>125</v>
      </c>
      <c r="H45" s="95">
        <v>8291</v>
      </c>
      <c r="I45" s="94">
        <v>8201</v>
      </c>
      <c r="J45" s="95">
        <v>150</v>
      </c>
      <c r="K45" s="95">
        <v>8351</v>
      </c>
      <c r="L45" s="94">
        <v>7932</v>
      </c>
      <c r="M45" s="95">
        <v>140</v>
      </c>
      <c r="N45" s="95">
        <v>8072</v>
      </c>
      <c r="O45" s="94">
        <v>7823</v>
      </c>
      <c r="P45" s="95">
        <v>144</v>
      </c>
      <c r="Q45" s="95">
        <v>7967</v>
      </c>
      <c r="R45" s="94">
        <f>SUM(R43:R44)</f>
        <v>7791</v>
      </c>
      <c r="S45" s="95">
        <f>SUM(S43:S44)</f>
        <v>165</v>
      </c>
      <c r="T45" s="95">
        <f>SUM(T43:T44)</f>
        <v>7956</v>
      </c>
      <c r="U45" s="94">
        <v>7703</v>
      </c>
      <c r="V45" s="95">
        <v>172</v>
      </c>
      <c r="W45" s="95">
        <v>7875</v>
      </c>
      <c r="X45" s="166">
        <v>7699</v>
      </c>
      <c r="Y45" s="138">
        <v>173</v>
      </c>
      <c r="Z45" s="138">
        <v>7872</v>
      </c>
    </row>
    <row r="46" spans="2:26" s="35" customFormat="1" ht="13.5" customHeight="1">
      <c r="B46" s="165"/>
      <c r="C46" s="166"/>
      <c r="D46" s="138"/>
      <c r="E46" s="138"/>
      <c r="F46" s="166"/>
      <c r="G46" s="138"/>
      <c r="H46" s="138"/>
      <c r="I46" s="166"/>
      <c r="J46" s="138"/>
      <c r="K46" s="138"/>
      <c r="L46" s="166"/>
      <c r="M46" s="138"/>
      <c r="N46" s="138"/>
      <c r="O46" s="166"/>
      <c r="P46" s="138"/>
      <c r="Q46" s="138"/>
      <c r="R46" s="166"/>
      <c r="S46" s="138"/>
      <c r="T46" s="138"/>
      <c r="U46" s="166"/>
      <c r="V46" s="138"/>
      <c r="W46" s="138"/>
      <c r="X46" s="89"/>
      <c r="Y46" s="78"/>
      <c r="Z46" s="78"/>
    </row>
    <row r="47" spans="1:26" ht="13.5" customHeight="1">
      <c r="A47" s="93" t="s">
        <v>54</v>
      </c>
      <c r="B47" s="124" t="s">
        <v>43</v>
      </c>
      <c r="C47" s="89">
        <v>101</v>
      </c>
      <c r="D47" s="78">
        <v>59</v>
      </c>
      <c r="E47" s="78">
        <v>160</v>
      </c>
      <c r="F47" s="89">
        <v>98</v>
      </c>
      <c r="G47" s="78">
        <v>59</v>
      </c>
      <c r="H47" s="78">
        <v>157</v>
      </c>
      <c r="I47" s="89">
        <v>100</v>
      </c>
      <c r="J47" s="78">
        <v>59</v>
      </c>
      <c r="K47" s="78">
        <v>159</v>
      </c>
      <c r="L47" s="89">
        <v>98</v>
      </c>
      <c r="M47" s="78">
        <v>57</v>
      </c>
      <c r="N47" s="78">
        <v>155</v>
      </c>
      <c r="O47" s="89">
        <v>91</v>
      </c>
      <c r="P47" s="78">
        <v>51</v>
      </c>
      <c r="Q47" s="78">
        <v>142</v>
      </c>
      <c r="R47" s="89">
        <v>85</v>
      </c>
      <c r="S47" s="78">
        <v>40</v>
      </c>
      <c r="T47" s="78">
        <v>125</v>
      </c>
      <c r="U47" s="89">
        <v>76</v>
      </c>
      <c r="V47" s="78">
        <v>35</v>
      </c>
      <c r="W47" s="78">
        <v>111</v>
      </c>
      <c r="X47" s="170">
        <v>83</v>
      </c>
      <c r="Y47" s="171">
        <v>40</v>
      </c>
      <c r="Z47" s="171">
        <v>123</v>
      </c>
    </row>
    <row r="48" spans="2:26" s="35" customFormat="1" ht="13.5" customHeight="1">
      <c r="B48" s="165" t="s">
        <v>27</v>
      </c>
      <c r="C48" s="94">
        <v>101</v>
      </c>
      <c r="D48" s="95">
        <v>59</v>
      </c>
      <c r="E48" s="95">
        <v>160</v>
      </c>
      <c r="F48" s="94">
        <v>98</v>
      </c>
      <c r="G48" s="95">
        <v>59</v>
      </c>
      <c r="H48" s="95">
        <v>157</v>
      </c>
      <c r="I48" s="94">
        <v>100</v>
      </c>
      <c r="J48" s="95">
        <v>59</v>
      </c>
      <c r="K48" s="95">
        <v>159</v>
      </c>
      <c r="L48" s="94">
        <v>98</v>
      </c>
      <c r="M48" s="95">
        <v>57</v>
      </c>
      <c r="N48" s="95">
        <v>155</v>
      </c>
      <c r="O48" s="94">
        <v>91</v>
      </c>
      <c r="P48" s="95">
        <v>51</v>
      </c>
      <c r="Q48" s="95">
        <v>142</v>
      </c>
      <c r="R48" s="94">
        <v>85</v>
      </c>
      <c r="S48" s="95">
        <v>40</v>
      </c>
      <c r="T48" s="95">
        <v>125</v>
      </c>
      <c r="U48" s="94">
        <v>76</v>
      </c>
      <c r="V48" s="95">
        <v>35</v>
      </c>
      <c r="W48" s="95">
        <v>111</v>
      </c>
      <c r="X48" s="166">
        <v>83</v>
      </c>
      <c r="Y48" s="138">
        <v>40</v>
      </c>
      <c r="Z48" s="138">
        <v>123</v>
      </c>
    </row>
    <row r="49" spans="2:26" s="35" customFormat="1" ht="13.5" customHeight="1">
      <c r="B49" s="165"/>
      <c r="C49" s="166"/>
      <c r="D49" s="138"/>
      <c r="E49" s="138"/>
      <c r="F49" s="166"/>
      <c r="G49" s="138"/>
      <c r="H49" s="138"/>
      <c r="I49" s="166"/>
      <c r="J49" s="138"/>
      <c r="K49" s="138"/>
      <c r="L49" s="166"/>
      <c r="M49" s="138"/>
      <c r="N49" s="138"/>
      <c r="O49" s="166"/>
      <c r="P49" s="138"/>
      <c r="Q49" s="138"/>
      <c r="R49" s="166"/>
      <c r="S49" s="138"/>
      <c r="T49" s="138"/>
      <c r="U49" s="166"/>
      <c r="V49" s="138"/>
      <c r="W49" s="138"/>
      <c r="X49" s="89"/>
      <c r="Y49" s="78"/>
      <c r="Z49" s="78"/>
    </row>
    <row r="50" spans="1:26" ht="13.5" customHeight="1">
      <c r="A50" s="93" t="s">
        <v>55</v>
      </c>
      <c r="B50" s="124" t="s">
        <v>42</v>
      </c>
      <c r="C50" s="89">
        <v>131</v>
      </c>
      <c r="D50" s="78">
        <v>0</v>
      </c>
      <c r="E50" s="78">
        <v>131</v>
      </c>
      <c r="F50" s="89">
        <v>137</v>
      </c>
      <c r="G50" s="78">
        <v>0</v>
      </c>
      <c r="H50" s="78">
        <v>137</v>
      </c>
      <c r="I50" s="89">
        <v>145</v>
      </c>
      <c r="J50" s="78">
        <v>0</v>
      </c>
      <c r="K50" s="78">
        <v>145</v>
      </c>
      <c r="L50" s="89">
        <v>140</v>
      </c>
      <c r="M50" s="78">
        <v>0</v>
      </c>
      <c r="N50" s="78">
        <v>140</v>
      </c>
      <c r="O50" s="89">
        <v>149</v>
      </c>
      <c r="P50" s="78">
        <v>0</v>
      </c>
      <c r="Q50" s="78">
        <v>149</v>
      </c>
      <c r="R50" s="89">
        <v>134</v>
      </c>
      <c r="S50" s="78">
        <v>0</v>
      </c>
      <c r="T50" s="78">
        <v>134</v>
      </c>
      <c r="U50" s="89">
        <v>117</v>
      </c>
      <c r="V50" s="78">
        <v>0</v>
      </c>
      <c r="W50" s="78">
        <v>117</v>
      </c>
      <c r="X50" s="89">
        <v>117</v>
      </c>
      <c r="Y50" s="78">
        <v>0</v>
      </c>
      <c r="Z50" s="78">
        <v>117</v>
      </c>
    </row>
    <row r="51" spans="2:26" ht="13.5" customHeight="1">
      <c r="B51" s="124" t="s">
        <v>43</v>
      </c>
      <c r="C51" s="89">
        <v>1245</v>
      </c>
      <c r="D51" s="78">
        <v>3</v>
      </c>
      <c r="E51" s="78">
        <v>1248</v>
      </c>
      <c r="F51" s="89">
        <v>1227</v>
      </c>
      <c r="G51" s="78">
        <v>5</v>
      </c>
      <c r="H51" s="78">
        <v>1232</v>
      </c>
      <c r="I51" s="89">
        <v>1202</v>
      </c>
      <c r="J51" s="78">
        <v>8</v>
      </c>
      <c r="K51" s="78">
        <v>1210</v>
      </c>
      <c r="L51" s="89">
        <v>1196</v>
      </c>
      <c r="M51" s="78">
        <v>6</v>
      </c>
      <c r="N51" s="78">
        <v>1202</v>
      </c>
      <c r="O51" s="89">
        <v>1150</v>
      </c>
      <c r="P51" s="78">
        <v>1</v>
      </c>
      <c r="Q51" s="78">
        <v>1151</v>
      </c>
      <c r="R51" s="89">
        <v>1108</v>
      </c>
      <c r="S51" s="78">
        <v>0</v>
      </c>
      <c r="T51" s="78">
        <v>1108</v>
      </c>
      <c r="U51" s="89">
        <v>1176</v>
      </c>
      <c r="V51" s="78">
        <v>0</v>
      </c>
      <c r="W51" s="78">
        <v>1176</v>
      </c>
      <c r="X51" s="170">
        <v>1154</v>
      </c>
      <c r="Y51" s="171">
        <v>1</v>
      </c>
      <c r="Z51" s="171">
        <v>1155</v>
      </c>
    </row>
    <row r="52" spans="2:26" s="35" customFormat="1" ht="13.5" customHeight="1">
      <c r="B52" s="165" t="s">
        <v>27</v>
      </c>
      <c r="C52" s="94">
        <v>1376</v>
      </c>
      <c r="D52" s="95">
        <v>3</v>
      </c>
      <c r="E52" s="95">
        <v>1379</v>
      </c>
      <c r="F52" s="94">
        <v>1364</v>
      </c>
      <c r="G52" s="95">
        <v>5</v>
      </c>
      <c r="H52" s="95">
        <v>1369</v>
      </c>
      <c r="I52" s="94">
        <v>1347</v>
      </c>
      <c r="J52" s="95">
        <v>8</v>
      </c>
      <c r="K52" s="95">
        <v>1355</v>
      </c>
      <c r="L52" s="94">
        <v>1336</v>
      </c>
      <c r="M52" s="95">
        <v>6</v>
      </c>
      <c r="N52" s="95">
        <v>1342</v>
      </c>
      <c r="O52" s="94">
        <v>1299</v>
      </c>
      <c r="P52" s="95">
        <v>1</v>
      </c>
      <c r="Q52" s="95">
        <v>1300</v>
      </c>
      <c r="R52" s="94">
        <f>SUM(R50:R51)</f>
        <v>1242</v>
      </c>
      <c r="S52" s="95">
        <f>SUM(S50:S51)</f>
        <v>0</v>
      </c>
      <c r="T52" s="95">
        <f>SUM(T50:T51)</f>
        <v>1242</v>
      </c>
      <c r="U52" s="94">
        <v>1293</v>
      </c>
      <c r="V52" s="95">
        <v>0</v>
      </c>
      <c r="W52" s="95">
        <v>1293</v>
      </c>
      <c r="X52" s="166">
        <v>1271</v>
      </c>
      <c r="Y52" s="138">
        <v>1</v>
      </c>
      <c r="Z52" s="138">
        <v>1272</v>
      </c>
    </row>
    <row r="53" spans="2:26" s="35" customFormat="1" ht="13.5" customHeight="1">
      <c r="B53" s="165"/>
      <c r="C53" s="166"/>
      <c r="D53" s="138"/>
      <c r="E53" s="138"/>
      <c r="F53" s="166"/>
      <c r="G53" s="138"/>
      <c r="H53" s="138"/>
      <c r="I53" s="166"/>
      <c r="J53" s="138"/>
      <c r="K53" s="138"/>
      <c r="L53" s="166"/>
      <c r="M53" s="138"/>
      <c r="N53" s="138"/>
      <c r="O53" s="166"/>
      <c r="P53" s="138"/>
      <c r="Q53" s="138"/>
      <c r="R53" s="166"/>
      <c r="S53" s="138"/>
      <c r="T53" s="138"/>
      <c r="U53" s="166"/>
      <c r="V53" s="138"/>
      <c r="W53" s="138"/>
      <c r="X53" s="89"/>
      <c r="Y53" s="78"/>
      <c r="Z53" s="78"/>
    </row>
    <row r="54" spans="1:26" ht="13.5" customHeight="1">
      <c r="A54" s="93" t="s">
        <v>10</v>
      </c>
      <c r="B54" s="124" t="s">
        <v>42</v>
      </c>
      <c r="C54" s="89">
        <v>1934</v>
      </c>
      <c r="D54" s="78">
        <v>879</v>
      </c>
      <c r="E54" s="78">
        <v>2813</v>
      </c>
      <c r="F54" s="89">
        <v>1956</v>
      </c>
      <c r="G54" s="78">
        <v>899</v>
      </c>
      <c r="H54" s="78">
        <v>2855</v>
      </c>
      <c r="I54" s="89">
        <v>1939</v>
      </c>
      <c r="J54" s="78">
        <v>900</v>
      </c>
      <c r="K54" s="78">
        <v>2839</v>
      </c>
      <c r="L54" s="89">
        <v>1923</v>
      </c>
      <c r="M54" s="78">
        <v>975</v>
      </c>
      <c r="N54" s="78">
        <v>2898</v>
      </c>
      <c r="O54" s="89">
        <v>1929</v>
      </c>
      <c r="P54" s="78">
        <v>1027</v>
      </c>
      <c r="Q54" s="78">
        <v>2956</v>
      </c>
      <c r="R54" s="89">
        <v>1937</v>
      </c>
      <c r="S54" s="78">
        <v>1048</v>
      </c>
      <c r="T54" s="78">
        <v>2985</v>
      </c>
      <c r="U54" s="89">
        <v>1880</v>
      </c>
      <c r="V54" s="78">
        <v>1097</v>
      </c>
      <c r="W54" s="78">
        <v>2977</v>
      </c>
      <c r="X54" s="89">
        <v>1824</v>
      </c>
      <c r="Y54" s="78">
        <v>1026</v>
      </c>
      <c r="Z54" s="78">
        <v>2850</v>
      </c>
    </row>
    <row r="55" spans="2:26" ht="13.5" customHeight="1">
      <c r="B55" s="124" t="s">
        <v>43</v>
      </c>
      <c r="C55" s="89">
        <v>1787</v>
      </c>
      <c r="D55" s="78">
        <v>905</v>
      </c>
      <c r="E55" s="78">
        <v>2692</v>
      </c>
      <c r="F55" s="89">
        <v>1855</v>
      </c>
      <c r="G55" s="78">
        <v>952</v>
      </c>
      <c r="H55" s="78">
        <v>2807</v>
      </c>
      <c r="I55" s="89">
        <v>1912</v>
      </c>
      <c r="J55" s="78">
        <v>1028</v>
      </c>
      <c r="K55" s="78">
        <v>2940</v>
      </c>
      <c r="L55" s="89">
        <v>1956</v>
      </c>
      <c r="M55" s="78">
        <v>1080</v>
      </c>
      <c r="N55" s="78">
        <v>3036</v>
      </c>
      <c r="O55" s="89">
        <v>1933</v>
      </c>
      <c r="P55" s="78">
        <v>1148</v>
      </c>
      <c r="Q55" s="78">
        <v>3081</v>
      </c>
      <c r="R55" s="89">
        <v>1944</v>
      </c>
      <c r="S55" s="78">
        <v>1137</v>
      </c>
      <c r="T55" s="78">
        <v>3081</v>
      </c>
      <c r="U55" s="89">
        <v>2020</v>
      </c>
      <c r="V55" s="78">
        <v>1097</v>
      </c>
      <c r="W55" s="78">
        <v>3117</v>
      </c>
      <c r="X55" s="170">
        <v>2106</v>
      </c>
      <c r="Y55" s="171">
        <v>1124</v>
      </c>
      <c r="Z55" s="171">
        <v>3230</v>
      </c>
    </row>
    <row r="56" spans="2:26" s="35" customFormat="1" ht="13.5" customHeight="1">
      <c r="B56" s="165" t="s">
        <v>27</v>
      </c>
      <c r="C56" s="94">
        <v>3721</v>
      </c>
      <c r="D56" s="95">
        <v>1784</v>
      </c>
      <c r="E56" s="95">
        <v>5505</v>
      </c>
      <c r="F56" s="94">
        <v>3811</v>
      </c>
      <c r="G56" s="95">
        <v>1851</v>
      </c>
      <c r="H56" s="95">
        <v>5662</v>
      </c>
      <c r="I56" s="94">
        <v>3851</v>
      </c>
      <c r="J56" s="95">
        <v>1928</v>
      </c>
      <c r="K56" s="95">
        <v>5779</v>
      </c>
      <c r="L56" s="94">
        <v>3879</v>
      </c>
      <c r="M56" s="95">
        <v>2055</v>
      </c>
      <c r="N56" s="95">
        <v>5934</v>
      </c>
      <c r="O56" s="94">
        <v>3862</v>
      </c>
      <c r="P56" s="95">
        <v>2175</v>
      </c>
      <c r="Q56" s="95">
        <v>6037</v>
      </c>
      <c r="R56" s="94">
        <v>3881</v>
      </c>
      <c r="S56" s="95">
        <v>2185</v>
      </c>
      <c r="T56" s="95">
        <v>6066</v>
      </c>
      <c r="U56" s="94">
        <v>3900</v>
      </c>
      <c r="V56" s="95">
        <v>2194</v>
      </c>
      <c r="W56" s="95">
        <v>6094</v>
      </c>
      <c r="X56" s="166">
        <v>3930</v>
      </c>
      <c r="Y56" s="138">
        <v>2150</v>
      </c>
      <c r="Z56" s="138">
        <v>6080</v>
      </c>
    </row>
    <row r="57" spans="2:26" s="35" customFormat="1" ht="13.5" customHeight="1">
      <c r="B57" s="165"/>
      <c r="C57" s="166"/>
      <c r="D57" s="138"/>
      <c r="E57" s="138"/>
      <c r="F57" s="166"/>
      <c r="G57" s="138"/>
      <c r="H57" s="138"/>
      <c r="I57" s="166"/>
      <c r="J57" s="138"/>
      <c r="K57" s="138"/>
      <c r="L57" s="166"/>
      <c r="M57" s="138"/>
      <c r="N57" s="138"/>
      <c r="O57" s="166"/>
      <c r="P57" s="138"/>
      <c r="Q57" s="138"/>
      <c r="R57" s="166"/>
      <c r="S57" s="138"/>
      <c r="T57" s="138"/>
      <c r="U57" s="166"/>
      <c r="V57" s="138"/>
      <c r="W57" s="138"/>
      <c r="X57" s="89"/>
      <c r="Y57" s="78"/>
      <c r="Z57" s="78"/>
    </row>
    <row r="58" spans="1:26" ht="13.5" customHeight="1">
      <c r="A58" s="93" t="s">
        <v>56</v>
      </c>
      <c r="B58" s="124" t="s">
        <v>42</v>
      </c>
      <c r="C58" s="89">
        <v>9</v>
      </c>
      <c r="D58" s="78">
        <v>3195</v>
      </c>
      <c r="E58" s="78">
        <v>3204</v>
      </c>
      <c r="F58" s="89">
        <v>11</v>
      </c>
      <c r="G58" s="78">
        <v>3214</v>
      </c>
      <c r="H58" s="78">
        <v>3225</v>
      </c>
      <c r="I58" s="89">
        <v>8</v>
      </c>
      <c r="J58" s="78">
        <v>3077</v>
      </c>
      <c r="K58" s="78">
        <v>3085</v>
      </c>
      <c r="L58" s="89">
        <v>5</v>
      </c>
      <c r="M58" s="78">
        <v>2870</v>
      </c>
      <c r="N58" s="78">
        <v>2875</v>
      </c>
      <c r="O58" s="89">
        <v>7</v>
      </c>
      <c r="P58" s="78">
        <v>2667</v>
      </c>
      <c r="Q58" s="78">
        <v>2674</v>
      </c>
      <c r="R58" s="89">
        <v>11</v>
      </c>
      <c r="S58" s="78">
        <v>2424</v>
      </c>
      <c r="T58" s="78">
        <v>2435</v>
      </c>
      <c r="U58" s="89">
        <v>10</v>
      </c>
      <c r="V58" s="78">
        <v>2259</v>
      </c>
      <c r="W58" s="78">
        <v>2269</v>
      </c>
      <c r="X58" s="89">
        <v>8</v>
      </c>
      <c r="Y58" s="78">
        <v>2171</v>
      </c>
      <c r="Z58" s="78">
        <v>2179</v>
      </c>
    </row>
    <row r="59" spans="2:26" ht="13.5" customHeight="1">
      <c r="B59" s="124" t="s">
        <v>43</v>
      </c>
      <c r="C59" s="89">
        <v>329</v>
      </c>
      <c r="D59" s="78">
        <v>5371</v>
      </c>
      <c r="E59" s="78">
        <v>5700</v>
      </c>
      <c r="F59" s="89">
        <v>346</v>
      </c>
      <c r="G59" s="78">
        <v>5322</v>
      </c>
      <c r="H59" s="78">
        <v>5668</v>
      </c>
      <c r="I59" s="89">
        <v>323</v>
      </c>
      <c r="J59" s="78">
        <v>5105</v>
      </c>
      <c r="K59" s="78">
        <v>5428</v>
      </c>
      <c r="L59" s="89">
        <v>314</v>
      </c>
      <c r="M59" s="78">
        <v>4887</v>
      </c>
      <c r="N59" s="78">
        <v>5201</v>
      </c>
      <c r="O59" s="89">
        <v>273</v>
      </c>
      <c r="P59" s="78">
        <v>4631</v>
      </c>
      <c r="Q59" s="78">
        <v>4904</v>
      </c>
      <c r="R59" s="89">
        <v>290</v>
      </c>
      <c r="S59" s="78">
        <v>4358</v>
      </c>
      <c r="T59" s="78">
        <v>4648</v>
      </c>
      <c r="U59" s="89">
        <v>286</v>
      </c>
      <c r="V59" s="78">
        <v>4203</v>
      </c>
      <c r="W59" s="78">
        <v>4489</v>
      </c>
      <c r="X59" s="170">
        <v>290</v>
      </c>
      <c r="Y59" s="171">
        <v>4053</v>
      </c>
      <c r="Z59" s="171">
        <v>4343</v>
      </c>
    </row>
    <row r="60" spans="2:26" s="35" customFormat="1" ht="13.5" customHeight="1">
      <c r="B60" s="165" t="s">
        <v>27</v>
      </c>
      <c r="C60" s="94">
        <v>338</v>
      </c>
      <c r="D60" s="95">
        <v>8566</v>
      </c>
      <c r="E60" s="95">
        <v>8904</v>
      </c>
      <c r="F60" s="94">
        <v>357</v>
      </c>
      <c r="G60" s="95">
        <v>8536</v>
      </c>
      <c r="H60" s="95">
        <v>8893</v>
      </c>
      <c r="I60" s="94">
        <v>331</v>
      </c>
      <c r="J60" s="95">
        <v>8182</v>
      </c>
      <c r="K60" s="95">
        <v>8513</v>
      </c>
      <c r="L60" s="94">
        <v>319</v>
      </c>
      <c r="M60" s="95">
        <v>7757</v>
      </c>
      <c r="N60" s="95">
        <v>8076</v>
      </c>
      <c r="O60" s="94">
        <v>280</v>
      </c>
      <c r="P60" s="95">
        <v>7298</v>
      </c>
      <c r="Q60" s="95">
        <v>7578</v>
      </c>
      <c r="R60" s="94">
        <v>301</v>
      </c>
      <c r="S60" s="95">
        <v>6782</v>
      </c>
      <c r="T60" s="95">
        <v>7083</v>
      </c>
      <c r="U60" s="94">
        <v>296</v>
      </c>
      <c r="V60" s="95">
        <v>6462</v>
      </c>
      <c r="W60" s="95">
        <v>6758</v>
      </c>
      <c r="X60" s="166">
        <v>298</v>
      </c>
      <c r="Y60" s="138">
        <v>6224</v>
      </c>
      <c r="Z60" s="138">
        <v>6522</v>
      </c>
    </row>
    <row r="61" spans="2:26" s="35" customFormat="1" ht="13.5" customHeight="1">
      <c r="B61" s="165"/>
      <c r="C61" s="166"/>
      <c r="D61" s="138"/>
      <c r="E61" s="138"/>
      <c r="F61" s="166"/>
      <c r="G61" s="138"/>
      <c r="H61" s="138"/>
      <c r="I61" s="166"/>
      <c r="J61" s="138"/>
      <c r="K61" s="138"/>
      <c r="L61" s="166"/>
      <c r="M61" s="138"/>
      <c r="N61" s="138"/>
      <c r="O61" s="166"/>
      <c r="P61" s="138"/>
      <c r="Q61" s="138"/>
      <c r="R61" s="166"/>
      <c r="S61" s="138"/>
      <c r="T61" s="138"/>
      <c r="U61" s="166"/>
      <c r="V61" s="138"/>
      <c r="W61" s="138"/>
      <c r="X61" s="89"/>
      <c r="Y61" s="78"/>
      <c r="Z61" s="78"/>
    </row>
    <row r="62" spans="1:26" ht="13.5" customHeight="1">
      <c r="A62" s="110" t="s">
        <v>115</v>
      </c>
      <c r="B62" s="168" t="s">
        <v>42</v>
      </c>
      <c r="C62" s="166"/>
      <c r="D62" s="138"/>
      <c r="E62" s="138"/>
      <c r="F62" s="89">
        <v>356</v>
      </c>
      <c r="G62" s="78">
        <v>69</v>
      </c>
      <c r="H62" s="78">
        <v>425</v>
      </c>
      <c r="I62" s="89">
        <v>428</v>
      </c>
      <c r="J62" s="78">
        <v>71</v>
      </c>
      <c r="K62" s="78">
        <v>499</v>
      </c>
      <c r="L62" s="89">
        <v>407</v>
      </c>
      <c r="M62" s="78">
        <v>73</v>
      </c>
      <c r="N62" s="78">
        <v>480</v>
      </c>
      <c r="O62" s="89">
        <v>511</v>
      </c>
      <c r="P62" s="78">
        <v>97</v>
      </c>
      <c r="Q62" s="78">
        <v>608</v>
      </c>
      <c r="R62" s="89">
        <v>579</v>
      </c>
      <c r="S62" s="78">
        <v>107</v>
      </c>
      <c r="T62" s="78">
        <v>686</v>
      </c>
      <c r="U62" s="89">
        <v>634</v>
      </c>
      <c r="V62" s="78">
        <v>132</v>
      </c>
      <c r="W62" s="78">
        <v>766</v>
      </c>
      <c r="X62" s="89">
        <v>635</v>
      </c>
      <c r="Y62" s="78">
        <v>131</v>
      </c>
      <c r="Z62" s="78">
        <v>766</v>
      </c>
    </row>
    <row r="63" spans="1:26" ht="13.5" customHeight="1">
      <c r="A63" s="110"/>
      <c r="B63" s="168" t="s">
        <v>43</v>
      </c>
      <c r="C63" s="166"/>
      <c r="D63" s="138"/>
      <c r="E63" s="138"/>
      <c r="F63" s="89">
        <v>93</v>
      </c>
      <c r="G63" s="78">
        <v>17</v>
      </c>
      <c r="H63" s="78">
        <v>110</v>
      </c>
      <c r="I63" s="89">
        <v>128</v>
      </c>
      <c r="J63" s="78">
        <v>22</v>
      </c>
      <c r="K63" s="78">
        <v>150</v>
      </c>
      <c r="L63" s="89">
        <v>159</v>
      </c>
      <c r="M63" s="78">
        <v>22</v>
      </c>
      <c r="N63" s="78">
        <v>181</v>
      </c>
      <c r="O63" s="89">
        <v>193</v>
      </c>
      <c r="P63" s="78">
        <v>32</v>
      </c>
      <c r="Q63" s="78">
        <v>225</v>
      </c>
      <c r="R63" s="89">
        <v>223</v>
      </c>
      <c r="S63" s="78">
        <v>31</v>
      </c>
      <c r="T63" s="78">
        <v>254</v>
      </c>
      <c r="U63" s="89">
        <v>259</v>
      </c>
      <c r="V63" s="78">
        <v>32</v>
      </c>
      <c r="W63" s="78">
        <v>291</v>
      </c>
      <c r="X63" s="170">
        <v>283</v>
      </c>
      <c r="Y63" s="171">
        <v>37</v>
      </c>
      <c r="Z63" s="171">
        <v>320</v>
      </c>
    </row>
    <row r="64" spans="2:26" s="35" customFormat="1" ht="13.5" customHeight="1">
      <c r="B64" s="165" t="s">
        <v>27</v>
      </c>
      <c r="C64" s="94"/>
      <c r="D64" s="95"/>
      <c r="E64" s="102"/>
      <c r="F64" s="94">
        <v>449</v>
      </c>
      <c r="G64" s="95">
        <v>86</v>
      </c>
      <c r="H64" s="95">
        <v>535</v>
      </c>
      <c r="I64" s="94">
        <v>556</v>
      </c>
      <c r="J64" s="95">
        <v>93</v>
      </c>
      <c r="K64" s="95">
        <v>649</v>
      </c>
      <c r="L64" s="94">
        <v>566</v>
      </c>
      <c r="M64" s="95">
        <v>95</v>
      </c>
      <c r="N64" s="95">
        <v>661</v>
      </c>
      <c r="O64" s="94">
        <v>704</v>
      </c>
      <c r="P64" s="95">
        <v>129</v>
      </c>
      <c r="Q64" s="95">
        <v>833</v>
      </c>
      <c r="R64" s="94">
        <v>802</v>
      </c>
      <c r="S64" s="95">
        <v>138</v>
      </c>
      <c r="T64" s="95">
        <v>940</v>
      </c>
      <c r="U64" s="94">
        <v>893</v>
      </c>
      <c r="V64" s="95">
        <v>164</v>
      </c>
      <c r="W64" s="95">
        <v>1057</v>
      </c>
      <c r="X64" s="166">
        <v>918</v>
      </c>
      <c r="Y64" s="138">
        <v>168</v>
      </c>
      <c r="Z64" s="138">
        <v>1086</v>
      </c>
    </row>
    <row r="65" spans="2:26" s="35" customFormat="1" ht="13.5" customHeight="1">
      <c r="B65" s="165"/>
      <c r="C65" s="166"/>
      <c r="D65" s="138"/>
      <c r="E65" s="138"/>
      <c r="F65" s="166"/>
      <c r="G65" s="138"/>
      <c r="H65" s="138"/>
      <c r="I65" s="166"/>
      <c r="J65" s="138"/>
      <c r="K65" s="138"/>
      <c r="L65" s="166"/>
      <c r="M65" s="138"/>
      <c r="N65" s="138"/>
      <c r="O65" s="166"/>
      <c r="P65" s="138"/>
      <c r="Q65" s="138"/>
      <c r="R65" s="166"/>
      <c r="S65" s="138"/>
      <c r="T65" s="138"/>
      <c r="U65" s="166"/>
      <c r="V65" s="138"/>
      <c r="W65" s="138"/>
      <c r="X65" s="89"/>
      <c r="Y65" s="78"/>
      <c r="Z65" s="78"/>
    </row>
    <row r="66" spans="1:26" ht="13.5" customHeight="1">
      <c r="A66" s="93" t="s">
        <v>57</v>
      </c>
      <c r="B66" s="124" t="s">
        <v>42</v>
      </c>
      <c r="C66" s="89">
        <v>139</v>
      </c>
      <c r="D66" s="78">
        <v>3</v>
      </c>
      <c r="E66" s="78">
        <v>142</v>
      </c>
      <c r="F66" s="89">
        <v>153</v>
      </c>
      <c r="G66" s="78">
        <v>7</v>
      </c>
      <c r="H66" s="78">
        <v>160</v>
      </c>
      <c r="I66" s="89">
        <v>171</v>
      </c>
      <c r="J66" s="78">
        <v>9</v>
      </c>
      <c r="K66" s="78">
        <v>180</v>
      </c>
      <c r="L66" s="89">
        <v>156</v>
      </c>
      <c r="M66" s="78">
        <v>10</v>
      </c>
      <c r="N66" s="78">
        <v>166</v>
      </c>
      <c r="O66" s="89">
        <v>141</v>
      </c>
      <c r="P66" s="78">
        <v>11</v>
      </c>
      <c r="Q66" s="78">
        <v>152</v>
      </c>
      <c r="R66" s="89">
        <v>135</v>
      </c>
      <c r="S66" s="78">
        <v>8</v>
      </c>
      <c r="T66" s="78">
        <v>143</v>
      </c>
      <c r="U66" s="89">
        <v>134</v>
      </c>
      <c r="V66" s="78">
        <v>4</v>
      </c>
      <c r="W66" s="78">
        <v>138</v>
      </c>
      <c r="X66" s="89">
        <v>121</v>
      </c>
      <c r="Y66" s="78">
        <v>4</v>
      </c>
      <c r="Z66" s="78">
        <v>125</v>
      </c>
    </row>
    <row r="67" spans="2:26" ht="13.5" customHeight="1">
      <c r="B67" s="124" t="s">
        <v>43</v>
      </c>
      <c r="C67" s="89">
        <v>76</v>
      </c>
      <c r="D67" s="78">
        <v>2</v>
      </c>
      <c r="E67" s="78">
        <v>78</v>
      </c>
      <c r="F67" s="89">
        <v>97</v>
      </c>
      <c r="G67" s="78">
        <v>3</v>
      </c>
      <c r="H67" s="78">
        <v>100</v>
      </c>
      <c r="I67" s="89">
        <v>96</v>
      </c>
      <c r="J67" s="78">
        <v>6</v>
      </c>
      <c r="K67" s="78">
        <v>102</v>
      </c>
      <c r="L67" s="89">
        <v>98</v>
      </c>
      <c r="M67" s="78">
        <v>7</v>
      </c>
      <c r="N67" s="78">
        <v>105</v>
      </c>
      <c r="O67" s="89">
        <v>113</v>
      </c>
      <c r="P67" s="78">
        <v>7</v>
      </c>
      <c r="Q67" s="78">
        <v>120</v>
      </c>
      <c r="R67" s="89">
        <v>103</v>
      </c>
      <c r="S67" s="78">
        <v>5</v>
      </c>
      <c r="T67" s="78">
        <v>108</v>
      </c>
      <c r="U67" s="89">
        <v>86</v>
      </c>
      <c r="V67" s="78">
        <v>4</v>
      </c>
      <c r="W67" s="78">
        <v>90</v>
      </c>
      <c r="X67" s="170">
        <v>63</v>
      </c>
      <c r="Y67" s="171">
        <v>3</v>
      </c>
      <c r="Z67" s="171">
        <v>66</v>
      </c>
    </row>
    <row r="68" spans="2:26" s="35" customFormat="1" ht="13.5" customHeight="1">
      <c r="B68" s="165" t="s">
        <v>27</v>
      </c>
      <c r="C68" s="94">
        <v>215</v>
      </c>
      <c r="D68" s="95">
        <v>5</v>
      </c>
      <c r="E68" s="95">
        <v>220</v>
      </c>
      <c r="F68" s="94">
        <v>250</v>
      </c>
      <c r="G68" s="95">
        <v>10</v>
      </c>
      <c r="H68" s="95">
        <v>260</v>
      </c>
      <c r="I68" s="94">
        <v>267</v>
      </c>
      <c r="J68" s="95">
        <v>15</v>
      </c>
      <c r="K68" s="95">
        <v>282</v>
      </c>
      <c r="L68" s="94">
        <v>254</v>
      </c>
      <c r="M68" s="95">
        <v>17</v>
      </c>
      <c r="N68" s="95">
        <v>271</v>
      </c>
      <c r="O68" s="94">
        <v>254</v>
      </c>
      <c r="P68" s="95">
        <v>18</v>
      </c>
      <c r="Q68" s="95">
        <v>272</v>
      </c>
      <c r="R68" s="94">
        <v>238</v>
      </c>
      <c r="S68" s="95">
        <v>13</v>
      </c>
      <c r="T68" s="95">
        <v>251</v>
      </c>
      <c r="U68" s="94">
        <v>220</v>
      </c>
      <c r="V68" s="95">
        <v>8</v>
      </c>
      <c r="W68" s="95">
        <v>228</v>
      </c>
      <c r="X68" s="166">
        <v>184</v>
      </c>
      <c r="Y68" s="138">
        <v>7</v>
      </c>
      <c r="Z68" s="138">
        <v>191</v>
      </c>
    </row>
    <row r="69" spans="2:26" s="35" customFormat="1" ht="13.5" customHeight="1">
      <c r="B69" s="165"/>
      <c r="C69" s="166"/>
      <c r="D69" s="138"/>
      <c r="E69" s="138"/>
      <c r="F69" s="166"/>
      <c r="G69" s="138"/>
      <c r="H69" s="138"/>
      <c r="I69" s="166"/>
      <c r="J69" s="138"/>
      <c r="K69" s="138"/>
      <c r="L69" s="166"/>
      <c r="M69" s="138"/>
      <c r="N69" s="138"/>
      <c r="O69" s="166"/>
      <c r="P69" s="138"/>
      <c r="Q69" s="138"/>
      <c r="R69" s="166"/>
      <c r="S69" s="138"/>
      <c r="T69" s="138"/>
      <c r="U69" s="166"/>
      <c r="V69" s="138"/>
      <c r="W69" s="138"/>
      <c r="X69" s="89"/>
      <c r="Y69" s="78"/>
      <c r="Z69" s="78"/>
    </row>
    <row r="70" spans="1:26" ht="13.5" customHeight="1">
      <c r="A70" s="93" t="s">
        <v>23</v>
      </c>
      <c r="B70" s="124" t="s">
        <v>42</v>
      </c>
      <c r="C70" s="89">
        <v>18375</v>
      </c>
      <c r="D70" s="78">
        <v>278</v>
      </c>
      <c r="E70" s="78">
        <v>18653</v>
      </c>
      <c r="F70" s="89">
        <v>17667</v>
      </c>
      <c r="G70" s="78">
        <v>240</v>
      </c>
      <c r="H70" s="78">
        <v>17907</v>
      </c>
      <c r="I70" s="89">
        <v>16756</v>
      </c>
      <c r="J70" s="78">
        <v>231</v>
      </c>
      <c r="K70" s="78">
        <v>16987</v>
      </c>
      <c r="L70" s="89">
        <v>15865</v>
      </c>
      <c r="M70" s="78">
        <v>236</v>
      </c>
      <c r="N70" s="78">
        <v>16101</v>
      </c>
      <c r="O70" s="89">
        <v>15804</v>
      </c>
      <c r="P70" s="78">
        <v>243</v>
      </c>
      <c r="Q70" s="78">
        <v>16047</v>
      </c>
      <c r="R70" s="89">
        <v>15854</v>
      </c>
      <c r="S70" s="78">
        <v>280</v>
      </c>
      <c r="T70" s="78">
        <v>16134</v>
      </c>
      <c r="U70" s="89">
        <v>15908</v>
      </c>
      <c r="V70" s="78">
        <v>297</v>
      </c>
      <c r="W70" s="78">
        <v>16205</v>
      </c>
      <c r="X70" s="89">
        <v>16007</v>
      </c>
      <c r="Y70" s="78">
        <v>310</v>
      </c>
      <c r="Z70" s="78">
        <v>16317</v>
      </c>
    </row>
    <row r="71" spans="2:26" ht="13.5" customHeight="1">
      <c r="B71" s="124" t="s">
        <v>43</v>
      </c>
      <c r="C71" s="89">
        <v>12466</v>
      </c>
      <c r="D71" s="78">
        <v>146</v>
      </c>
      <c r="E71" s="78">
        <v>12612</v>
      </c>
      <c r="F71" s="89">
        <v>12170</v>
      </c>
      <c r="G71" s="78">
        <v>140</v>
      </c>
      <c r="H71" s="78">
        <v>12310</v>
      </c>
      <c r="I71" s="89">
        <v>11725</v>
      </c>
      <c r="J71" s="78">
        <v>120</v>
      </c>
      <c r="K71" s="78">
        <v>11845</v>
      </c>
      <c r="L71" s="89">
        <v>11562</v>
      </c>
      <c r="M71" s="78">
        <v>110</v>
      </c>
      <c r="N71" s="78">
        <v>11672</v>
      </c>
      <c r="O71" s="89">
        <v>11441</v>
      </c>
      <c r="P71" s="78">
        <v>100</v>
      </c>
      <c r="Q71" s="78">
        <v>11541</v>
      </c>
      <c r="R71" s="89">
        <v>11640</v>
      </c>
      <c r="S71" s="78">
        <v>100</v>
      </c>
      <c r="T71" s="78">
        <v>11740</v>
      </c>
      <c r="U71" s="89">
        <v>11977</v>
      </c>
      <c r="V71" s="78">
        <v>120</v>
      </c>
      <c r="W71" s="78">
        <v>12097</v>
      </c>
      <c r="X71" s="170">
        <v>12049</v>
      </c>
      <c r="Y71" s="171">
        <v>124</v>
      </c>
      <c r="Z71" s="171">
        <v>12173</v>
      </c>
    </row>
    <row r="72" spans="2:26" s="35" customFormat="1" ht="13.5" customHeight="1">
      <c r="B72" s="165" t="s">
        <v>27</v>
      </c>
      <c r="C72" s="94">
        <v>30841</v>
      </c>
      <c r="D72" s="95">
        <v>424</v>
      </c>
      <c r="E72" s="95">
        <v>31265</v>
      </c>
      <c r="F72" s="94">
        <v>29837</v>
      </c>
      <c r="G72" s="95">
        <v>380</v>
      </c>
      <c r="H72" s="95">
        <v>30217</v>
      </c>
      <c r="I72" s="94">
        <v>28481</v>
      </c>
      <c r="J72" s="95">
        <v>351</v>
      </c>
      <c r="K72" s="95">
        <v>28832</v>
      </c>
      <c r="L72" s="94">
        <v>27427</v>
      </c>
      <c r="M72" s="95">
        <v>346</v>
      </c>
      <c r="N72" s="95">
        <v>27773</v>
      </c>
      <c r="O72" s="94">
        <v>27245</v>
      </c>
      <c r="P72" s="95">
        <v>343</v>
      </c>
      <c r="Q72" s="95">
        <v>27588</v>
      </c>
      <c r="R72" s="94">
        <f>SUM(R70:R71)</f>
        <v>27494</v>
      </c>
      <c r="S72" s="95">
        <f>SUM(S70:S71)</f>
        <v>380</v>
      </c>
      <c r="T72" s="95">
        <f>SUM(T70:T71)</f>
        <v>27874</v>
      </c>
      <c r="U72" s="94">
        <v>27885</v>
      </c>
      <c r="V72" s="95">
        <v>417</v>
      </c>
      <c r="W72" s="95">
        <v>28302</v>
      </c>
      <c r="X72" s="166">
        <v>28056</v>
      </c>
      <c r="Y72" s="138">
        <v>434</v>
      </c>
      <c r="Z72" s="138">
        <v>28490</v>
      </c>
    </row>
    <row r="73" spans="2:26" s="35" customFormat="1" ht="13.5" customHeight="1">
      <c r="B73" s="165"/>
      <c r="C73" s="166"/>
      <c r="D73" s="138"/>
      <c r="E73" s="138"/>
      <c r="F73" s="166"/>
      <c r="G73" s="138"/>
      <c r="H73" s="138"/>
      <c r="I73" s="166"/>
      <c r="J73" s="138"/>
      <c r="K73" s="138"/>
      <c r="L73" s="166"/>
      <c r="M73" s="138"/>
      <c r="N73" s="138"/>
      <c r="O73" s="166"/>
      <c r="P73" s="138"/>
      <c r="Q73" s="138"/>
      <c r="R73" s="166"/>
      <c r="S73" s="138"/>
      <c r="T73" s="138"/>
      <c r="U73" s="166"/>
      <c r="V73" s="138"/>
      <c r="W73" s="138"/>
      <c r="X73" s="89"/>
      <c r="Y73" s="78"/>
      <c r="Z73" s="78"/>
    </row>
    <row r="74" spans="1:26" s="35" customFormat="1" ht="13.5" customHeight="1">
      <c r="A74" s="93" t="s">
        <v>103</v>
      </c>
      <c r="B74" s="124" t="s">
        <v>42</v>
      </c>
      <c r="C74" s="89">
        <v>33</v>
      </c>
      <c r="D74" s="78">
        <v>722</v>
      </c>
      <c r="E74" s="78">
        <v>755</v>
      </c>
      <c r="F74" s="173">
        <v>26</v>
      </c>
      <c r="G74" s="174">
        <v>692</v>
      </c>
      <c r="H74" s="174">
        <v>718</v>
      </c>
      <c r="I74" s="173">
        <v>28</v>
      </c>
      <c r="J74" s="174">
        <v>627</v>
      </c>
      <c r="K74" s="174">
        <v>655</v>
      </c>
      <c r="L74" s="173">
        <v>40</v>
      </c>
      <c r="M74" s="174">
        <v>601</v>
      </c>
      <c r="N74" s="174">
        <v>641</v>
      </c>
      <c r="O74" s="173">
        <v>33</v>
      </c>
      <c r="P74" s="174">
        <v>570</v>
      </c>
      <c r="Q74" s="174">
        <v>603</v>
      </c>
      <c r="R74" s="173">
        <v>25</v>
      </c>
      <c r="S74" s="174">
        <v>601</v>
      </c>
      <c r="T74" s="174">
        <v>626</v>
      </c>
      <c r="U74" s="173">
        <v>26</v>
      </c>
      <c r="V74" s="174">
        <v>600</v>
      </c>
      <c r="W74" s="174">
        <v>626</v>
      </c>
      <c r="X74" s="173">
        <v>33</v>
      </c>
      <c r="Y74" s="174">
        <v>529</v>
      </c>
      <c r="Z74" s="174">
        <v>562</v>
      </c>
    </row>
    <row r="75" spans="1:26" s="35" customFormat="1" ht="13.5" customHeight="1">
      <c r="A75" s="93"/>
      <c r="B75" s="124" t="s">
        <v>43</v>
      </c>
      <c r="C75" s="89">
        <v>39</v>
      </c>
      <c r="D75" s="78">
        <v>1229</v>
      </c>
      <c r="E75" s="78">
        <v>1268</v>
      </c>
      <c r="F75" s="173">
        <v>57</v>
      </c>
      <c r="G75" s="174">
        <v>1207</v>
      </c>
      <c r="H75" s="174">
        <v>1264</v>
      </c>
      <c r="I75" s="173">
        <v>61</v>
      </c>
      <c r="J75" s="174">
        <v>1212</v>
      </c>
      <c r="K75" s="174">
        <v>1273</v>
      </c>
      <c r="L75" s="173">
        <v>58</v>
      </c>
      <c r="M75" s="174">
        <v>1183</v>
      </c>
      <c r="N75" s="174">
        <v>1241</v>
      </c>
      <c r="O75" s="173">
        <v>55</v>
      </c>
      <c r="P75" s="174">
        <v>1180</v>
      </c>
      <c r="Q75" s="174">
        <v>1235</v>
      </c>
      <c r="R75" s="173">
        <v>51</v>
      </c>
      <c r="S75" s="174">
        <v>1108</v>
      </c>
      <c r="T75" s="174">
        <v>1159</v>
      </c>
      <c r="U75" s="173">
        <v>55</v>
      </c>
      <c r="V75" s="174">
        <v>1105</v>
      </c>
      <c r="W75" s="174">
        <v>1160</v>
      </c>
      <c r="X75" s="170">
        <v>68</v>
      </c>
      <c r="Y75" s="171">
        <v>1065</v>
      </c>
      <c r="Z75" s="171">
        <v>1133</v>
      </c>
    </row>
    <row r="76" spans="2:26" s="35" customFormat="1" ht="13.5" customHeight="1">
      <c r="B76" s="165" t="s">
        <v>27</v>
      </c>
      <c r="C76" s="94">
        <v>72</v>
      </c>
      <c r="D76" s="95">
        <v>1951</v>
      </c>
      <c r="E76" s="95">
        <v>2023</v>
      </c>
      <c r="F76" s="94">
        <v>83</v>
      </c>
      <c r="G76" s="95">
        <v>1899</v>
      </c>
      <c r="H76" s="95">
        <v>1982</v>
      </c>
      <c r="I76" s="94">
        <v>89</v>
      </c>
      <c r="J76" s="95">
        <v>1839</v>
      </c>
      <c r="K76" s="95">
        <v>1928</v>
      </c>
      <c r="L76" s="94">
        <v>98</v>
      </c>
      <c r="M76" s="95">
        <v>1784</v>
      </c>
      <c r="N76" s="95">
        <v>1882</v>
      </c>
      <c r="O76" s="94">
        <v>88</v>
      </c>
      <c r="P76" s="95">
        <v>1750</v>
      </c>
      <c r="Q76" s="95">
        <v>1838</v>
      </c>
      <c r="R76" s="94">
        <v>76</v>
      </c>
      <c r="S76" s="95">
        <v>1709</v>
      </c>
      <c r="T76" s="95">
        <v>1785</v>
      </c>
      <c r="U76" s="94">
        <v>81</v>
      </c>
      <c r="V76" s="95">
        <v>1705</v>
      </c>
      <c r="W76" s="95">
        <v>1786</v>
      </c>
      <c r="X76" s="175">
        <v>101</v>
      </c>
      <c r="Y76" s="176">
        <v>1594</v>
      </c>
      <c r="Z76" s="176">
        <v>1695</v>
      </c>
    </row>
    <row r="77" spans="2:26" s="35" customFormat="1" ht="13.5" customHeight="1">
      <c r="B77" s="165"/>
      <c r="C77" s="166"/>
      <c r="D77" s="138"/>
      <c r="E77" s="138"/>
      <c r="F77" s="166"/>
      <c r="G77" s="138"/>
      <c r="H77" s="138"/>
      <c r="I77" s="166"/>
      <c r="J77" s="138"/>
      <c r="K77" s="138"/>
      <c r="L77" s="166"/>
      <c r="M77" s="138"/>
      <c r="N77" s="138"/>
      <c r="O77" s="166"/>
      <c r="P77" s="138"/>
      <c r="Q77" s="138"/>
      <c r="R77" s="166"/>
      <c r="S77" s="138"/>
      <c r="T77" s="138"/>
      <c r="U77" s="166"/>
      <c r="V77" s="138"/>
      <c r="W77" s="138"/>
      <c r="X77" s="173"/>
      <c r="Y77" s="174"/>
      <c r="Z77" s="174"/>
    </row>
    <row r="78" spans="1:26" ht="13.5" customHeight="1">
      <c r="A78" s="93" t="s">
        <v>24</v>
      </c>
      <c r="B78" s="124" t="s">
        <v>43</v>
      </c>
      <c r="C78" s="89">
        <v>26</v>
      </c>
      <c r="D78" s="78">
        <v>9</v>
      </c>
      <c r="E78" s="78">
        <v>35</v>
      </c>
      <c r="F78" s="89">
        <v>35</v>
      </c>
      <c r="G78" s="78">
        <v>6</v>
      </c>
      <c r="H78" s="78">
        <v>41</v>
      </c>
      <c r="I78" s="89">
        <v>36</v>
      </c>
      <c r="J78" s="78">
        <v>4</v>
      </c>
      <c r="K78" s="78">
        <v>40</v>
      </c>
      <c r="L78" s="89">
        <v>27</v>
      </c>
      <c r="M78" s="78">
        <v>3</v>
      </c>
      <c r="N78" s="78">
        <v>30</v>
      </c>
      <c r="O78" s="89">
        <v>33</v>
      </c>
      <c r="P78" s="78">
        <v>4</v>
      </c>
      <c r="Q78" s="78">
        <v>37</v>
      </c>
      <c r="R78" s="89">
        <v>33</v>
      </c>
      <c r="S78" s="78">
        <v>5</v>
      </c>
      <c r="T78" s="78">
        <v>38</v>
      </c>
      <c r="U78" s="89">
        <v>37</v>
      </c>
      <c r="V78" s="78">
        <v>7</v>
      </c>
      <c r="W78" s="78">
        <v>44</v>
      </c>
      <c r="X78" s="170">
        <v>34</v>
      </c>
      <c r="Y78" s="171">
        <v>4</v>
      </c>
      <c r="Z78" s="171">
        <v>38</v>
      </c>
    </row>
    <row r="79" spans="2:26" s="35" customFormat="1" ht="13.5" customHeight="1">
      <c r="B79" s="165" t="s">
        <v>27</v>
      </c>
      <c r="C79" s="94">
        <v>26</v>
      </c>
      <c r="D79" s="95">
        <v>9</v>
      </c>
      <c r="E79" s="95">
        <v>35</v>
      </c>
      <c r="F79" s="94">
        <v>35</v>
      </c>
      <c r="G79" s="95">
        <v>6</v>
      </c>
      <c r="H79" s="95">
        <v>41</v>
      </c>
      <c r="I79" s="94">
        <v>36</v>
      </c>
      <c r="J79" s="95">
        <v>4</v>
      </c>
      <c r="K79" s="95">
        <v>40</v>
      </c>
      <c r="L79" s="94">
        <v>27</v>
      </c>
      <c r="M79" s="95">
        <v>3</v>
      </c>
      <c r="N79" s="95">
        <v>30</v>
      </c>
      <c r="O79" s="94">
        <v>33</v>
      </c>
      <c r="P79" s="95">
        <v>4</v>
      </c>
      <c r="Q79" s="95">
        <v>37</v>
      </c>
      <c r="R79" s="94">
        <v>33</v>
      </c>
      <c r="S79" s="95">
        <v>5</v>
      </c>
      <c r="T79" s="95">
        <v>38</v>
      </c>
      <c r="U79" s="94">
        <v>37</v>
      </c>
      <c r="V79" s="95">
        <v>7</v>
      </c>
      <c r="W79" s="95">
        <v>44</v>
      </c>
      <c r="X79" s="175">
        <v>34</v>
      </c>
      <c r="Y79" s="176">
        <v>4</v>
      </c>
      <c r="Z79" s="176">
        <v>38</v>
      </c>
    </row>
    <row r="80" spans="2:26" s="35" customFormat="1" ht="13.5" customHeight="1">
      <c r="B80" s="165"/>
      <c r="C80" s="166"/>
      <c r="D80" s="138"/>
      <c r="E80" s="138"/>
      <c r="F80" s="166"/>
      <c r="G80" s="138"/>
      <c r="H80" s="138"/>
      <c r="I80" s="166"/>
      <c r="J80" s="138"/>
      <c r="K80" s="138"/>
      <c r="L80" s="166"/>
      <c r="M80" s="138"/>
      <c r="N80" s="138"/>
      <c r="O80" s="166"/>
      <c r="P80" s="138"/>
      <c r="Q80" s="138"/>
      <c r="R80" s="166"/>
      <c r="S80" s="138"/>
      <c r="T80" s="138"/>
      <c r="U80" s="166"/>
      <c r="V80" s="138"/>
      <c r="W80" s="138"/>
      <c r="X80" s="173"/>
      <c r="Y80" s="174"/>
      <c r="Z80" s="174"/>
    </row>
    <row r="81" spans="1:26" ht="13.5" customHeight="1">
      <c r="A81" s="93" t="s">
        <v>20</v>
      </c>
      <c r="B81" s="124" t="s">
        <v>42</v>
      </c>
      <c r="C81" s="89">
        <v>14</v>
      </c>
      <c r="D81" s="78">
        <v>10</v>
      </c>
      <c r="E81" s="78">
        <v>24</v>
      </c>
      <c r="F81" s="89">
        <v>12</v>
      </c>
      <c r="G81" s="78">
        <v>9</v>
      </c>
      <c r="H81" s="78">
        <v>21</v>
      </c>
      <c r="I81" s="89">
        <v>10</v>
      </c>
      <c r="J81" s="78">
        <v>13</v>
      </c>
      <c r="K81" s="78">
        <v>23</v>
      </c>
      <c r="L81" s="89">
        <v>8</v>
      </c>
      <c r="M81" s="78">
        <v>16</v>
      </c>
      <c r="N81" s="78">
        <v>24</v>
      </c>
      <c r="O81" s="89">
        <v>10</v>
      </c>
      <c r="P81" s="78">
        <v>21</v>
      </c>
      <c r="Q81" s="78">
        <v>31</v>
      </c>
      <c r="R81" s="89">
        <v>13</v>
      </c>
      <c r="S81" s="78">
        <v>20</v>
      </c>
      <c r="T81" s="78">
        <v>33</v>
      </c>
      <c r="U81" s="89">
        <v>16</v>
      </c>
      <c r="V81" s="78">
        <v>20</v>
      </c>
      <c r="W81" s="78">
        <v>36</v>
      </c>
      <c r="X81" s="170">
        <v>16</v>
      </c>
      <c r="Y81" s="171">
        <v>16</v>
      </c>
      <c r="Z81" s="171">
        <v>32</v>
      </c>
    </row>
    <row r="82" spans="2:26" s="35" customFormat="1" ht="13.5" customHeight="1">
      <c r="B82" s="165" t="s">
        <v>27</v>
      </c>
      <c r="C82" s="94">
        <v>14</v>
      </c>
      <c r="D82" s="95">
        <v>10</v>
      </c>
      <c r="E82" s="95">
        <v>24</v>
      </c>
      <c r="F82" s="94">
        <v>12</v>
      </c>
      <c r="G82" s="95">
        <v>9</v>
      </c>
      <c r="H82" s="95">
        <v>21</v>
      </c>
      <c r="I82" s="94">
        <v>10</v>
      </c>
      <c r="J82" s="95">
        <v>13</v>
      </c>
      <c r="K82" s="95">
        <v>23</v>
      </c>
      <c r="L82" s="94">
        <v>8</v>
      </c>
      <c r="M82" s="95">
        <v>16</v>
      </c>
      <c r="N82" s="95">
        <v>24</v>
      </c>
      <c r="O82" s="94">
        <v>10</v>
      </c>
      <c r="P82" s="95">
        <v>21</v>
      </c>
      <c r="Q82" s="95">
        <v>31</v>
      </c>
      <c r="R82" s="94">
        <v>13</v>
      </c>
      <c r="S82" s="95">
        <v>20</v>
      </c>
      <c r="T82" s="95">
        <v>33</v>
      </c>
      <c r="U82" s="94">
        <v>16</v>
      </c>
      <c r="V82" s="95">
        <v>20</v>
      </c>
      <c r="W82" s="95">
        <v>36</v>
      </c>
      <c r="X82" s="175">
        <v>16</v>
      </c>
      <c r="Y82" s="176">
        <v>16</v>
      </c>
      <c r="Z82" s="176">
        <v>32</v>
      </c>
    </row>
    <row r="83" spans="2:26" s="35" customFormat="1" ht="13.5" customHeight="1">
      <c r="B83" s="165"/>
      <c r="C83" s="166"/>
      <c r="D83" s="138"/>
      <c r="E83" s="138"/>
      <c r="F83" s="166"/>
      <c r="G83" s="138"/>
      <c r="H83" s="138"/>
      <c r="I83" s="166"/>
      <c r="J83" s="138"/>
      <c r="K83" s="138"/>
      <c r="L83" s="166"/>
      <c r="M83" s="138"/>
      <c r="N83" s="138"/>
      <c r="O83" s="166"/>
      <c r="P83" s="138"/>
      <c r="Q83" s="138"/>
      <c r="R83" s="166"/>
      <c r="S83" s="138"/>
      <c r="T83" s="138"/>
      <c r="U83" s="166"/>
      <c r="V83" s="138"/>
      <c r="W83" s="138"/>
      <c r="X83" s="89"/>
      <c r="Y83" s="78"/>
      <c r="Z83" s="78"/>
    </row>
    <row r="84" spans="1:26" ht="13.5" customHeight="1">
      <c r="A84" s="93" t="s">
        <v>21</v>
      </c>
      <c r="B84" s="124" t="s">
        <v>42</v>
      </c>
      <c r="C84" s="89">
        <v>23</v>
      </c>
      <c r="D84" s="78">
        <v>9</v>
      </c>
      <c r="E84" s="78">
        <v>32</v>
      </c>
      <c r="F84" s="89">
        <v>23</v>
      </c>
      <c r="G84" s="78">
        <v>7</v>
      </c>
      <c r="H84" s="78">
        <v>30</v>
      </c>
      <c r="I84" s="89">
        <v>22</v>
      </c>
      <c r="J84" s="78">
        <v>11</v>
      </c>
      <c r="K84" s="78">
        <v>33</v>
      </c>
      <c r="L84" s="89">
        <v>29</v>
      </c>
      <c r="M84" s="78">
        <v>16</v>
      </c>
      <c r="N84" s="78">
        <v>45</v>
      </c>
      <c r="O84" s="89">
        <v>20</v>
      </c>
      <c r="P84" s="78">
        <v>14</v>
      </c>
      <c r="Q84" s="78">
        <v>34</v>
      </c>
      <c r="R84" s="89">
        <v>16</v>
      </c>
      <c r="S84" s="78">
        <v>10</v>
      </c>
      <c r="T84" s="78">
        <v>26</v>
      </c>
      <c r="U84" s="89">
        <v>28</v>
      </c>
      <c r="V84" s="78">
        <v>13</v>
      </c>
      <c r="W84" s="78">
        <v>41</v>
      </c>
      <c r="X84" s="170">
        <v>23</v>
      </c>
      <c r="Y84" s="171">
        <v>19</v>
      </c>
      <c r="Z84" s="171">
        <v>42</v>
      </c>
    </row>
    <row r="85" spans="2:26" s="35" customFormat="1" ht="13.5" customHeight="1">
      <c r="B85" s="165" t="s">
        <v>27</v>
      </c>
      <c r="C85" s="94">
        <v>23</v>
      </c>
      <c r="D85" s="95">
        <v>9</v>
      </c>
      <c r="E85" s="95">
        <v>32</v>
      </c>
      <c r="F85" s="94">
        <v>23</v>
      </c>
      <c r="G85" s="95">
        <v>7</v>
      </c>
      <c r="H85" s="95">
        <v>30</v>
      </c>
      <c r="I85" s="94">
        <v>22</v>
      </c>
      <c r="J85" s="95">
        <v>11</v>
      </c>
      <c r="K85" s="95">
        <v>33</v>
      </c>
      <c r="L85" s="94">
        <v>29</v>
      </c>
      <c r="M85" s="95">
        <v>16</v>
      </c>
      <c r="N85" s="95">
        <v>45</v>
      </c>
      <c r="O85" s="94">
        <v>20</v>
      </c>
      <c r="P85" s="95">
        <v>14</v>
      </c>
      <c r="Q85" s="95">
        <v>34</v>
      </c>
      <c r="R85" s="94">
        <v>16</v>
      </c>
      <c r="S85" s="95">
        <v>10</v>
      </c>
      <c r="T85" s="95">
        <v>26</v>
      </c>
      <c r="U85" s="94">
        <v>28</v>
      </c>
      <c r="V85" s="95">
        <v>13</v>
      </c>
      <c r="W85" s="95">
        <v>41</v>
      </c>
      <c r="X85" s="175">
        <v>23</v>
      </c>
      <c r="Y85" s="176">
        <v>19</v>
      </c>
      <c r="Z85" s="176">
        <v>42</v>
      </c>
    </row>
    <row r="86" spans="2:26" s="35" customFormat="1" ht="13.5" customHeight="1">
      <c r="B86" s="165"/>
      <c r="C86" s="166"/>
      <c r="D86" s="138"/>
      <c r="E86" s="138"/>
      <c r="F86" s="166"/>
      <c r="G86" s="138"/>
      <c r="H86" s="138"/>
      <c r="I86" s="166"/>
      <c r="J86" s="138"/>
      <c r="K86" s="138"/>
      <c r="L86" s="166"/>
      <c r="M86" s="138"/>
      <c r="N86" s="138"/>
      <c r="O86" s="166"/>
      <c r="P86" s="138"/>
      <c r="Q86" s="138"/>
      <c r="R86" s="166"/>
      <c r="S86" s="138"/>
      <c r="T86" s="138"/>
      <c r="U86" s="166"/>
      <c r="V86" s="138"/>
      <c r="W86" s="138"/>
      <c r="X86" s="172"/>
      <c r="Y86" s="78"/>
      <c r="Z86" s="78"/>
    </row>
    <row r="87" spans="1:26" ht="13.5" customHeight="1">
      <c r="A87" s="93" t="s">
        <v>18</v>
      </c>
      <c r="B87" s="124" t="s">
        <v>42</v>
      </c>
      <c r="C87" s="89">
        <v>5236</v>
      </c>
      <c r="D87" s="78">
        <v>18482</v>
      </c>
      <c r="E87" s="78">
        <v>23718</v>
      </c>
      <c r="F87" s="89">
        <v>5431</v>
      </c>
      <c r="G87" s="78">
        <v>18640</v>
      </c>
      <c r="H87" s="78">
        <v>24071</v>
      </c>
      <c r="I87" s="89">
        <v>5658</v>
      </c>
      <c r="J87" s="78">
        <v>18916</v>
      </c>
      <c r="K87" s="78">
        <v>24574</v>
      </c>
      <c r="L87" s="89">
        <v>5770</v>
      </c>
      <c r="M87" s="78">
        <v>18718</v>
      </c>
      <c r="N87" s="78">
        <v>24488</v>
      </c>
      <c r="O87" s="89">
        <v>5804</v>
      </c>
      <c r="P87" s="78">
        <v>18982</v>
      </c>
      <c r="Q87" s="78">
        <v>24786</v>
      </c>
      <c r="R87" s="89">
        <v>5937</v>
      </c>
      <c r="S87" s="78">
        <v>19381</v>
      </c>
      <c r="T87" s="78">
        <v>25318</v>
      </c>
      <c r="U87" s="89">
        <v>5957</v>
      </c>
      <c r="V87" s="78">
        <v>19642</v>
      </c>
      <c r="W87" s="78">
        <v>25599</v>
      </c>
      <c r="X87" s="173">
        <v>5784</v>
      </c>
      <c r="Y87" s="174">
        <v>19444</v>
      </c>
      <c r="Z87" s="174">
        <v>25228</v>
      </c>
    </row>
    <row r="88" spans="2:26" ht="13.5" customHeight="1">
      <c r="B88" s="124" t="s">
        <v>43</v>
      </c>
      <c r="C88" s="89">
        <v>2277</v>
      </c>
      <c r="D88" s="78">
        <v>19384</v>
      </c>
      <c r="E88" s="78">
        <v>21661</v>
      </c>
      <c r="F88" s="89">
        <v>1736</v>
      </c>
      <c r="G88" s="78">
        <v>15461</v>
      </c>
      <c r="H88" s="78">
        <v>17197</v>
      </c>
      <c r="I88" s="89">
        <v>1856</v>
      </c>
      <c r="J88" s="78">
        <v>15732</v>
      </c>
      <c r="K88" s="78">
        <v>17588</v>
      </c>
      <c r="L88" s="89">
        <v>1959</v>
      </c>
      <c r="M88" s="78">
        <v>16138</v>
      </c>
      <c r="N88" s="78">
        <v>18097</v>
      </c>
      <c r="O88" s="89">
        <v>2024</v>
      </c>
      <c r="P88" s="78">
        <v>16290</v>
      </c>
      <c r="Q88" s="78">
        <v>18314</v>
      </c>
      <c r="R88" s="89">
        <v>2183</v>
      </c>
      <c r="S88" s="78">
        <v>16710</v>
      </c>
      <c r="T88" s="78">
        <v>18893</v>
      </c>
      <c r="U88" s="89">
        <v>2278</v>
      </c>
      <c r="V88" s="78">
        <v>17066</v>
      </c>
      <c r="W88" s="78">
        <v>19344</v>
      </c>
      <c r="X88" s="170">
        <v>2349</v>
      </c>
      <c r="Y88" s="171">
        <v>16783</v>
      </c>
      <c r="Z88" s="171">
        <v>19132</v>
      </c>
    </row>
    <row r="89" spans="2:26" s="35" customFormat="1" ht="13.5" customHeight="1">
      <c r="B89" s="165" t="s">
        <v>27</v>
      </c>
      <c r="C89" s="94">
        <v>7513</v>
      </c>
      <c r="D89" s="95">
        <v>37866</v>
      </c>
      <c r="E89" s="95">
        <v>45379</v>
      </c>
      <c r="F89" s="94">
        <v>7167</v>
      </c>
      <c r="G89" s="95">
        <v>34101</v>
      </c>
      <c r="H89" s="95">
        <v>41268</v>
      </c>
      <c r="I89" s="94">
        <v>7514</v>
      </c>
      <c r="J89" s="95">
        <v>34648</v>
      </c>
      <c r="K89" s="95">
        <v>42162</v>
      </c>
      <c r="L89" s="94">
        <v>7729</v>
      </c>
      <c r="M89" s="95">
        <v>34856</v>
      </c>
      <c r="N89" s="95">
        <v>42585</v>
      </c>
      <c r="O89" s="94">
        <v>7828</v>
      </c>
      <c r="P89" s="95">
        <v>35272</v>
      </c>
      <c r="Q89" s="95">
        <v>43100</v>
      </c>
      <c r="R89" s="94">
        <f>SUM(R87:R88)</f>
        <v>8120</v>
      </c>
      <c r="S89" s="95">
        <f>SUM(S87:S88)</f>
        <v>36091</v>
      </c>
      <c r="T89" s="95">
        <f>SUM(T87:T88)</f>
        <v>44211</v>
      </c>
      <c r="U89" s="94">
        <v>8235</v>
      </c>
      <c r="V89" s="95">
        <v>36708</v>
      </c>
      <c r="W89" s="95">
        <v>44943</v>
      </c>
      <c r="X89" s="175">
        <v>8133</v>
      </c>
      <c r="Y89" s="176">
        <v>36227</v>
      </c>
      <c r="Z89" s="176">
        <v>44360</v>
      </c>
    </row>
    <row r="90" spans="2:26" s="35" customFormat="1" ht="13.5" customHeight="1">
      <c r="B90" s="165"/>
      <c r="C90" s="89"/>
      <c r="D90" s="78"/>
      <c r="E90" s="78"/>
      <c r="F90" s="89"/>
      <c r="G90" s="78"/>
      <c r="H90" s="78"/>
      <c r="I90" s="89"/>
      <c r="J90" s="78"/>
      <c r="K90" s="78"/>
      <c r="L90" s="89"/>
      <c r="M90" s="78"/>
      <c r="N90" s="78"/>
      <c r="O90" s="89"/>
      <c r="P90" s="78"/>
      <c r="Q90" s="78"/>
      <c r="R90" s="89"/>
      <c r="S90" s="78"/>
      <c r="T90" s="78"/>
      <c r="U90" s="89"/>
      <c r="V90" s="78"/>
      <c r="W90" s="78"/>
      <c r="X90" s="89"/>
      <c r="Y90" s="78"/>
      <c r="Z90" s="78"/>
    </row>
    <row r="91" spans="1:26" ht="13.5" customHeight="1">
      <c r="A91" s="93" t="s">
        <v>58</v>
      </c>
      <c r="B91" s="124" t="s">
        <v>44</v>
      </c>
      <c r="C91" s="89">
        <v>362</v>
      </c>
      <c r="D91" s="78">
        <v>805</v>
      </c>
      <c r="E91" s="78">
        <v>1167</v>
      </c>
      <c r="F91" s="89">
        <v>390</v>
      </c>
      <c r="G91" s="78">
        <v>888</v>
      </c>
      <c r="H91" s="78">
        <v>1278</v>
      </c>
      <c r="I91" s="89">
        <v>434</v>
      </c>
      <c r="J91" s="78">
        <v>942</v>
      </c>
      <c r="K91" s="78">
        <v>1376</v>
      </c>
      <c r="L91" s="89">
        <v>474</v>
      </c>
      <c r="M91" s="78">
        <v>920</v>
      </c>
      <c r="N91" s="78">
        <v>1394</v>
      </c>
      <c r="O91" s="89">
        <v>489</v>
      </c>
      <c r="P91" s="78">
        <v>887</v>
      </c>
      <c r="Q91" s="78">
        <v>1376</v>
      </c>
      <c r="R91" s="89">
        <v>521</v>
      </c>
      <c r="S91" s="78">
        <v>951</v>
      </c>
      <c r="T91" s="78">
        <v>1472</v>
      </c>
      <c r="U91" s="89">
        <v>519</v>
      </c>
      <c r="V91" s="78">
        <v>975</v>
      </c>
      <c r="W91" s="78">
        <v>1494</v>
      </c>
      <c r="X91" s="170">
        <v>531</v>
      </c>
      <c r="Y91" s="171">
        <v>951</v>
      </c>
      <c r="Z91" s="171">
        <v>1482</v>
      </c>
    </row>
    <row r="92" spans="2:26" s="35" customFormat="1" ht="13.5" customHeight="1">
      <c r="B92" s="165" t="s">
        <v>27</v>
      </c>
      <c r="C92" s="94">
        <v>362</v>
      </c>
      <c r="D92" s="95">
        <v>805</v>
      </c>
      <c r="E92" s="95">
        <v>1167</v>
      </c>
      <c r="F92" s="94">
        <v>390</v>
      </c>
      <c r="G92" s="95">
        <v>888</v>
      </c>
      <c r="H92" s="95">
        <v>1278</v>
      </c>
      <c r="I92" s="94">
        <v>434</v>
      </c>
      <c r="J92" s="95">
        <v>942</v>
      </c>
      <c r="K92" s="95">
        <v>1376</v>
      </c>
      <c r="L92" s="94">
        <v>474</v>
      </c>
      <c r="M92" s="95">
        <v>920</v>
      </c>
      <c r="N92" s="95">
        <v>1394</v>
      </c>
      <c r="O92" s="94">
        <v>489</v>
      </c>
      <c r="P92" s="95">
        <v>887</v>
      </c>
      <c r="Q92" s="95">
        <v>1376</v>
      </c>
      <c r="R92" s="94">
        <v>521</v>
      </c>
      <c r="S92" s="95">
        <v>951</v>
      </c>
      <c r="T92" s="95">
        <v>1472</v>
      </c>
      <c r="U92" s="94">
        <v>519</v>
      </c>
      <c r="V92" s="95">
        <v>975</v>
      </c>
      <c r="W92" s="95">
        <v>1494</v>
      </c>
      <c r="X92" s="166">
        <v>531</v>
      </c>
      <c r="Y92" s="138">
        <v>951</v>
      </c>
      <c r="Z92" s="138">
        <v>1482</v>
      </c>
    </row>
    <row r="93" spans="1:26" ht="13.5" customHeight="1">
      <c r="A93" s="35"/>
      <c r="B93" s="165"/>
      <c r="C93" s="166"/>
      <c r="D93" s="138"/>
      <c r="E93" s="138"/>
      <c r="F93" s="166"/>
      <c r="G93" s="138"/>
      <c r="H93" s="138"/>
      <c r="I93" s="166"/>
      <c r="J93" s="138"/>
      <c r="K93" s="138"/>
      <c r="L93" s="166"/>
      <c r="M93" s="138"/>
      <c r="N93" s="138"/>
      <c r="O93" s="166"/>
      <c r="P93" s="138"/>
      <c r="Q93" s="138"/>
      <c r="R93" s="166"/>
      <c r="S93" s="138"/>
      <c r="T93" s="138"/>
      <c r="U93" s="166"/>
      <c r="V93" s="138"/>
      <c r="W93" s="138"/>
      <c r="X93" s="173"/>
      <c r="Y93" s="174"/>
      <c r="Z93" s="174"/>
    </row>
    <row r="94" spans="1:26" ht="13.5" customHeight="1">
      <c r="A94" s="93" t="s">
        <v>59</v>
      </c>
      <c r="B94" s="124" t="s">
        <v>41</v>
      </c>
      <c r="C94" s="89">
        <v>1793</v>
      </c>
      <c r="D94" s="78">
        <v>958</v>
      </c>
      <c r="E94" s="78">
        <v>2751</v>
      </c>
      <c r="F94" s="173">
        <v>1723</v>
      </c>
      <c r="G94" s="174">
        <v>914</v>
      </c>
      <c r="H94" s="174">
        <v>2637</v>
      </c>
      <c r="I94" s="173">
        <v>1741</v>
      </c>
      <c r="J94" s="174">
        <v>889</v>
      </c>
      <c r="K94" s="174">
        <v>2630</v>
      </c>
      <c r="L94" s="173">
        <v>1868</v>
      </c>
      <c r="M94" s="174">
        <v>905</v>
      </c>
      <c r="N94" s="174">
        <v>2773</v>
      </c>
      <c r="O94" s="173">
        <v>1849</v>
      </c>
      <c r="P94" s="174">
        <v>919</v>
      </c>
      <c r="Q94" s="174">
        <v>2768</v>
      </c>
      <c r="R94" s="173">
        <v>1864</v>
      </c>
      <c r="S94" s="174">
        <v>936</v>
      </c>
      <c r="T94" s="174">
        <v>2800</v>
      </c>
      <c r="U94" s="173">
        <v>1858</v>
      </c>
      <c r="V94" s="174">
        <v>934</v>
      </c>
      <c r="W94" s="174">
        <v>2792</v>
      </c>
      <c r="X94" s="89">
        <v>1926</v>
      </c>
      <c r="Y94" s="78">
        <v>971</v>
      </c>
      <c r="Z94" s="78">
        <v>2897</v>
      </c>
    </row>
    <row r="95" spans="2:26" ht="13.5" customHeight="1">
      <c r="B95" s="124" t="s">
        <v>42</v>
      </c>
      <c r="C95" s="89">
        <v>3802</v>
      </c>
      <c r="D95" s="78">
        <v>1269</v>
      </c>
      <c r="E95" s="78">
        <v>5071</v>
      </c>
      <c r="F95" s="89">
        <v>4058</v>
      </c>
      <c r="G95" s="78">
        <v>1312</v>
      </c>
      <c r="H95" s="78">
        <v>5370</v>
      </c>
      <c r="I95" s="89">
        <v>4179</v>
      </c>
      <c r="J95" s="78">
        <v>1291</v>
      </c>
      <c r="K95" s="78">
        <v>5470</v>
      </c>
      <c r="L95" s="89">
        <v>4138</v>
      </c>
      <c r="M95" s="78">
        <v>1273</v>
      </c>
      <c r="N95" s="78">
        <v>5411</v>
      </c>
      <c r="O95" s="89">
        <v>4234</v>
      </c>
      <c r="P95" s="78">
        <v>1225</v>
      </c>
      <c r="Q95" s="78">
        <v>5459</v>
      </c>
      <c r="R95" s="89">
        <v>4262</v>
      </c>
      <c r="S95" s="78">
        <v>1213</v>
      </c>
      <c r="T95" s="78">
        <v>5475</v>
      </c>
      <c r="U95" s="89">
        <v>4378</v>
      </c>
      <c r="V95" s="78">
        <v>1217</v>
      </c>
      <c r="W95" s="78">
        <v>5595</v>
      </c>
      <c r="X95" s="173">
        <v>4551</v>
      </c>
      <c r="Y95" s="174">
        <v>1276</v>
      </c>
      <c r="Z95" s="174">
        <v>5827</v>
      </c>
    </row>
    <row r="96" spans="2:26" ht="13.5" customHeight="1">
      <c r="B96" s="124" t="s">
        <v>43</v>
      </c>
      <c r="C96" s="89"/>
      <c r="D96" s="78"/>
      <c r="E96" s="78"/>
      <c r="F96" s="89">
        <v>13</v>
      </c>
      <c r="G96" s="78">
        <v>0</v>
      </c>
      <c r="H96" s="78">
        <v>13</v>
      </c>
      <c r="I96" s="89">
        <v>24</v>
      </c>
      <c r="J96" s="78">
        <v>2</v>
      </c>
      <c r="K96" s="78">
        <v>26</v>
      </c>
      <c r="L96" s="89">
        <v>30</v>
      </c>
      <c r="M96" s="78">
        <v>5</v>
      </c>
      <c r="N96" s="78">
        <v>35</v>
      </c>
      <c r="O96" s="89">
        <v>23</v>
      </c>
      <c r="P96" s="78">
        <v>5</v>
      </c>
      <c r="Q96" s="78">
        <v>28</v>
      </c>
      <c r="R96" s="89">
        <v>21</v>
      </c>
      <c r="S96" s="78">
        <v>3</v>
      </c>
      <c r="T96" s="78">
        <v>24</v>
      </c>
      <c r="U96" s="89">
        <v>15</v>
      </c>
      <c r="V96" s="78">
        <v>1</v>
      </c>
      <c r="W96" s="78">
        <v>16</v>
      </c>
      <c r="X96" s="252">
        <v>13</v>
      </c>
      <c r="Y96" s="253">
        <v>0</v>
      </c>
      <c r="Z96" s="253">
        <v>13</v>
      </c>
    </row>
    <row r="97" spans="2:26" s="35" customFormat="1" ht="13.5" customHeight="1">
      <c r="B97" s="165" t="s">
        <v>27</v>
      </c>
      <c r="C97" s="94">
        <v>5595</v>
      </c>
      <c r="D97" s="95">
        <v>2227</v>
      </c>
      <c r="E97" s="95">
        <v>7822</v>
      </c>
      <c r="F97" s="192">
        <v>5794</v>
      </c>
      <c r="G97" s="193">
        <v>2226</v>
      </c>
      <c r="H97" s="193">
        <v>8020</v>
      </c>
      <c r="I97" s="192">
        <v>5944</v>
      </c>
      <c r="J97" s="193">
        <v>2182</v>
      </c>
      <c r="K97" s="193">
        <v>8126</v>
      </c>
      <c r="L97" s="192">
        <v>6036</v>
      </c>
      <c r="M97" s="193">
        <v>2183</v>
      </c>
      <c r="N97" s="193">
        <v>8219</v>
      </c>
      <c r="O97" s="192">
        <v>6106</v>
      </c>
      <c r="P97" s="193">
        <v>2149</v>
      </c>
      <c r="Q97" s="193">
        <v>8255</v>
      </c>
      <c r="R97" s="192">
        <v>6147</v>
      </c>
      <c r="S97" s="193">
        <v>2152</v>
      </c>
      <c r="T97" s="193">
        <v>8299</v>
      </c>
      <c r="U97" s="192">
        <v>6251</v>
      </c>
      <c r="V97" s="193">
        <v>2152</v>
      </c>
      <c r="W97" s="193">
        <v>8403</v>
      </c>
      <c r="X97" s="175">
        <v>6490</v>
      </c>
      <c r="Y97" s="176">
        <v>2247</v>
      </c>
      <c r="Z97" s="176">
        <v>8737</v>
      </c>
    </row>
    <row r="98" spans="2:26" s="35" customFormat="1" ht="13.5" customHeight="1">
      <c r="B98" s="165"/>
      <c r="C98" s="166"/>
      <c r="D98" s="138"/>
      <c r="E98" s="138"/>
      <c r="F98" s="166"/>
      <c r="G98" s="138"/>
      <c r="H98" s="138"/>
      <c r="I98" s="166"/>
      <c r="J98" s="138"/>
      <c r="K98" s="138"/>
      <c r="L98" s="166"/>
      <c r="M98" s="138"/>
      <c r="N98" s="138"/>
      <c r="O98" s="166"/>
      <c r="P98" s="138"/>
      <c r="Q98" s="138"/>
      <c r="R98" s="166"/>
      <c r="S98" s="138"/>
      <c r="T98" s="138"/>
      <c r="U98" s="166"/>
      <c r="V98" s="138"/>
      <c r="W98" s="138"/>
      <c r="X98" s="173"/>
      <c r="Y98" s="174"/>
      <c r="Z98" s="174"/>
    </row>
    <row r="99" spans="1:26" ht="13.5" customHeight="1">
      <c r="A99" s="93" t="s">
        <v>22</v>
      </c>
      <c r="B99" s="124" t="s">
        <v>42</v>
      </c>
      <c r="C99" s="89">
        <v>38</v>
      </c>
      <c r="D99" s="78">
        <v>44</v>
      </c>
      <c r="E99" s="78">
        <v>82</v>
      </c>
      <c r="F99" s="170">
        <v>24</v>
      </c>
      <c r="G99" s="171">
        <v>43</v>
      </c>
      <c r="H99" s="171">
        <v>67</v>
      </c>
      <c r="I99" s="170">
        <v>26</v>
      </c>
      <c r="J99" s="171">
        <v>48</v>
      </c>
      <c r="K99" s="171">
        <v>74</v>
      </c>
      <c r="L99" s="170">
        <v>27</v>
      </c>
      <c r="M99" s="171">
        <v>42</v>
      </c>
      <c r="N99" s="171">
        <v>69</v>
      </c>
      <c r="O99" s="170">
        <v>39</v>
      </c>
      <c r="P99" s="171">
        <v>49</v>
      </c>
      <c r="Q99" s="171">
        <v>88</v>
      </c>
      <c r="R99" s="170">
        <v>36</v>
      </c>
      <c r="S99" s="171">
        <v>49</v>
      </c>
      <c r="T99" s="171">
        <v>85</v>
      </c>
      <c r="U99" s="170">
        <v>45</v>
      </c>
      <c r="V99" s="171">
        <v>38</v>
      </c>
      <c r="W99" s="171">
        <v>83</v>
      </c>
      <c r="X99" s="170">
        <v>52</v>
      </c>
      <c r="Y99" s="171">
        <v>48</v>
      </c>
      <c r="Z99" s="171">
        <v>100</v>
      </c>
    </row>
    <row r="100" spans="2:26" s="35" customFormat="1" ht="13.5" customHeight="1">
      <c r="B100" s="165" t="s">
        <v>27</v>
      </c>
      <c r="C100" s="94">
        <v>38</v>
      </c>
      <c r="D100" s="95">
        <v>44</v>
      </c>
      <c r="E100" s="95">
        <v>82</v>
      </c>
      <c r="F100" s="192">
        <v>24</v>
      </c>
      <c r="G100" s="193">
        <v>43</v>
      </c>
      <c r="H100" s="193">
        <v>67</v>
      </c>
      <c r="I100" s="192">
        <v>26</v>
      </c>
      <c r="J100" s="193">
        <v>48</v>
      </c>
      <c r="K100" s="193">
        <v>74</v>
      </c>
      <c r="L100" s="192">
        <v>27</v>
      </c>
      <c r="M100" s="193">
        <v>42</v>
      </c>
      <c r="N100" s="193">
        <v>69</v>
      </c>
      <c r="O100" s="192">
        <v>39</v>
      </c>
      <c r="P100" s="193">
        <v>49</v>
      </c>
      <c r="Q100" s="193">
        <v>88</v>
      </c>
      <c r="R100" s="192">
        <v>36</v>
      </c>
      <c r="S100" s="193">
        <v>49</v>
      </c>
      <c r="T100" s="193">
        <v>85</v>
      </c>
      <c r="U100" s="192">
        <v>45</v>
      </c>
      <c r="V100" s="193">
        <v>38</v>
      </c>
      <c r="W100" s="193">
        <v>83</v>
      </c>
      <c r="X100" s="175">
        <v>52</v>
      </c>
      <c r="Y100" s="176">
        <v>48</v>
      </c>
      <c r="Z100" s="176">
        <v>100</v>
      </c>
    </row>
    <row r="101" spans="2:26" s="35" customFormat="1" ht="13.5" customHeight="1">
      <c r="B101" s="165"/>
      <c r="C101" s="166"/>
      <c r="D101" s="138"/>
      <c r="E101" s="138"/>
      <c r="F101" s="166"/>
      <c r="G101" s="138"/>
      <c r="H101" s="138"/>
      <c r="I101" s="166"/>
      <c r="J101" s="138"/>
      <c r="K101" s="138"/>
      <c r="L101" s="166"/>
      <c r="M101" s="138"/>
      <c r="N101" s="138"/>
      <c r="O101" s="166"/>
      <c r="P101" s="138"/>
      <c r="Q101" s="138"/>
      <c r="R101" s="166"/>
      <c r="S101" s="138"/>
      <c r="T101" s="138"/>
      <c r="U101" s="166"/>
      <c r="V101" s="138"/>
      <c r="W101" s="138"/>
      <c r="X101" s="173"/>
      <c r="Y101" s="174"/>
      <c r="Z101" s="174"/>
    </row>
    <row r="102" spans="1:26" ht="13.5" customHeight="1">
      <c r="A102" s="93" t="s">
        <v>13</v>
      </c>
      <c r="B102" s="124" t="s">
        <v>42</v>
      </c>
      <c r="C102" s="89">
        <v>29</v>
      </c>
      <c r="D102" s="78">
        <v>9</v>
      </c>
      <c r="E102" s="78">
        <v>38</v>
      </c>
      <c r="F102" s="173">
        <v>32</v>
      </c>
      <c r="G102" s="174">
        <v>12</v>
      </c>
      <c r="H102" s="174">
        <v>44</v>
      </c>
      <c r="I102" s="173">
        <v>28</v>
      </c>
      <c r="J102" s="174">
        <v>11</v>
      </c>
      <c r="K102" s="174">
        <v>39</v>
      </c>
      <c r="L102" s="173">
        <v>24</v>
      </c>
      <c r="M102" s="174">
        <v>10</v>
      </c>
      <c r="N102" s="174">
        <v>34</v>
      </c>
      <c r="O102" s="173">
        <v>20</v>
      </c>
      <c r="P102" s="174">
        <v>9</v>
      </c>
      <c r="Q102" s="174">
        <v>29</v>
      </c>
      <c r="R102" s="173">
        <v>18</v>
      </c>
      <c r="S102" s="174">
        <v>12</v>
      </c>
      <c r="T102" s="174">
        <v>30</v>
      </c>
      <c r="U102" s="173">
        <v>19</v>
      </c>
      <c r="V102" s="174">
        <v>11</v>
      </c>
      <c r="W102" s="174">
        <v>30</v>
      </c>
      <c r="X102" s="173">
        <v>27</v>
      </c>
      <c r="Y102" s="174">
        <v>9</v>
      </c>
      <c r="Z102" s="174">
        <v>36</v>
      </c>
    </row>
    <row r="103" spans="2:26" ht="13.5" customHeight="1">
      <c r="B103" s="124" t="s">
        <v>43</v>
      </c>
      <c r="C103" s="89">
        <v>28</v>
      </c>
      <c r="D103" s="78">
        <v>6</v>
      </c>
      <c r="E103" s="78">
        <v>34</v>
      </c>
      <c r="F103" s="89">
        <v>24</v>
      </c>
      <c r="G103" s="78">
        <v>2</v>
      </c>
      <c r="H103" s="78">
        <v>26</v>
      </c>
      <c r="I103" s="89">
        <v>19</v>
      </c>
      <c r="J103" s="78">
        <v>0</v>
      </c>
      <c r="K103" s="78">
        <v>19</v>
      </c>
      <c r="L103" s="89">
        <v>14</v>
      </c>
      <c r="M103" s="78">
        <v>1</v>
      </c>
      <c r="N103" s="78">
        <v>15</v>
      </c>
      <c r="O103" s="89">
        <v>13</v>
      </c>
      <c r="P103" s="78">
        <v>0</v>
      </c>
      <c r="Q103" s="78">
        <v>13</v>
      </c>
      <c r="R103" s="89">
        <v>15</v>
      </c>
      <c r="S103" s="78">
        <v>0</v>
      </c>
      <c r="T103" s="78">
        <v>15</v>
      </c>
      <c r="U103" s="89">
        <v>14</v>
      </c>
      <c r="V103" s="78">
        <v>0</v>
      </c>
      <c r="W103" s="78">
        <v>14</v>
      </c>
      <c r="X103" s="252">
        <v>14</v>
      </c>
      <c r="Y103" s="253">
        <v>1</v>
      </c>
      <c r="Z103" s="253">
        <v>15</v>
      </c>
    </row>
    <row r="104" spans="2:26" s="35" customFormat="1" ht="13.5" customHeight="1">
      <c r="B104" s="165" t="s">
        <v>27</v>
      </c>
      <c r="C104" s="94">
        <v>57</v>
      </c>
      <c r="D104" s="95">
        <v>15</v>
      </c>
      <c r="E104" s="95">
        <v>72</v>
      </c>
      <c r="F104" s="192">
        <v>56</v>
      </c>
      <c r="G104" s="193">
        <v>14</v>
      </c>
      <c r="H104" s="193">
        <v>70</v>
      </c>
      <c r="I104" s="192">
        <v>47</v>
      </c>
      <c r="J104" s="193">
        <v>11</v>
      </c>
      <c r="K104" s="193">
        <v>58</v>
      </c>
      <c r="L104" s="192">
        <v>38</v>
      </c>
      <c r="M104" s="193">
        <v>11</v>
      </c>
      <c r="N104" s="193">
        <v>49</v>
      </c>
      <c r="O104" s="192">
        <v>33</v>
      </c>
      <c r="P104" s="193">
        <v>9</v>
      </c>
      <c r="Q104" s="193">
        <v>42</v>
      </c>
      <c r="R104" s="192">
        <v>33</v>
      </c>
      <c r="S104" s="193">
        <v>12</v>
      </c>
      <c r="T104" s="193">
        <v>45</v>
      </c>
      <c r="U104" s="192">
        <v>33</v>
      </c>
      <c r="V104" s="193">
        <v>11</v>
      </c>
      <c r="W104" s="193">
        <v>44</v>
      </c>
      <c r="X104" s="175">
        <v>41</v>
      </c>
      <c r="Y104" s="176">
        <v>10</v>
      </c>
      <c r="Z104" s="176">
        <v>51</v>
      </c>
    </row>
    <row r="105" spans="2:26" s="35" customFormat="1" ht="13.5" customHeight="1">
      <c r="B105" s="165"/>
      <c r="C105" s="166"/>
      <c r="D105" s="138"/>
      <c r="E105" s="138"/>
      <c r="F105" s="166"/>
      <c r="G105" s="138"/>
      <c r="H105" s="138"/>
      <c r="I105" s="166"/>
      <c r="J105" s="138"/>
      <c r="K105" s="138"/>
      <c r="L105" s="166"/>
      <c r="M105" s="138"/>
      <c r="N105" s="138"/>
      <c r="O105" s="166"/>
      <c r="P105" s="138"/>
      <c r="Q105" s="138"/>
      <c r="R105" s="166"/>
      <c r="S105" s="138"/>
      <c r="T105" s="138"/>
      <c r="U105" s="166"/>
      <c r="V105" s="138"/>
      <c r="W105" s="138"/>
      <c r="X105" s="173"/>
      <c r="Y105" s="174"/>
      <c r="Z105" s="174"/>
    </row>
    <row r="106" spans="1:26" s="35" customFormat="1" ht="13.5" customHeight="1">
      <c r="A106" s="93" t="s">
        <v>16</v>
      </c>
      <c r="B106" s="124" t="s">
        <v>42</v>
      </c>
      <c r="C106" s="89">
        <v>913</v>
      </c>
      <c r="D106" s="78">
        <v>1882</v>
      </c>
      <c r="E106" s="78">
        <v>2795</v>
      </c>
      <c r="F106" s="173">
        <v>845</v>
      </c>
      <c r="G106" s="174">
        <v>1786</v>
      </c>
      <c r="H106" s="174">
        <v>2631</v>
      </c>
      <c r="I106" s="173">
        <v>812</v>
      </c>
      <c r="J106" s="174">
        <v>1688</v>
      </c>
      <c r="K106" s="174">
        <v>2500</v>
      </c>
      <c r="L106" s="173">
        <v>819</v>
      </c>
      <c r="M106" s="174">
        <v>1673</v>
      </c>
      <c r="N106" s="174">
        <v>2492</v>
      </c>
      <c r="O106" s="173">
        <v>814</v>
      </c>
      <c r="P106" s="174">
        <v>1630</v>
      </c>
      <c r="Q106" s="174">
        <v>2444</v>
      </c>
      <c r="R106" s="173">
        <v>780</v>
      </c>
      <c r="S106" s="174">
        <v>1644</v>
      </c>
      <c r="T106" s="174">
        <v>2424</v>
      </c>
      <c r="U106" s="173">
        <v>770</v>
      </c>
      <c r="V106" s="174">
        <v>1627</v>
      </c>
      <c r="W106" s="174">
        <v>2397</v>
      </c>
      <c r="X106" s="173">
        <v>778</v>
      </c>
      <c r="Y106" s="174">
        <v>1605</v>
      </c>
      <c r="Z106" s="174">
        <v>2383</v>
      </c>
    </row>
    <row r="107" spans="1:26" s="35" customFormat="1" ht="13.5" customHeight="1">
      <c r="A107" s="93"/>
      <c r="B107" s="228" t="s">
        <v>43</v>
      </c>
      <c r="C107" s="89"/>
      <c r="D107" s="78"/>
      <c r="E107" s="78"/>
      <c r="F107" s="173"/>
      <c r="G107" s="174"/>
      <c r="H107" s="174"/>
      <c r="I107" s="173"/>
      <c r="J107" s="174"/>
      <c r="K107" s="174"/>
      <c r="L107" s="173"/>
      <c r="M107" s="174"/>
      <c r="N107" s="174"/>
      <c r="O107" s="173">
        <v>56</v>
      </c>
      <c r="P107" s="174">
        <v>64</v>
      </c>
      <c r="Q107" s="174">
        <v>120</v>
      </c>
      <c r="R107" s="173">
        <v>105</v>
      </c>
      <c r="S107" s="174">
        <v>117</v>
      </c>
      <c r="T107" s="174">
        <v>222</v>
      </c>
      <c r="U107" s="173">
        <v>140</v>
      </c>
      <c r="V107" s="174">
        <v>150</v>
      </c>
      <c r="W107" s="174">
        <v>290</v>
      </c>
      <c r="X107" s="170">
        <v>134</v>
      </c>
      <c r="Y107" s="171">
        <v>156</v>
      </c>
      <c r="Z107" s="171">
        <v>290</v>
      </c>
    </row>
    <row r="108" spans="1:26" ht="13.5" customHeight="1">
      <c r="A108" s="35"/>
      <c r="B108" s="165" t="s">
        <v>27</v>
      </c>
      <c r="C108" s="94">
        <v>913</v>
      </c>
      <c r="D108" s="95">
        <v>1882</v>
      </c>
      <c r="E108" s="95">
        <v>2795</v>
      </c>
      <c r="F108" s="192">
        <v>845</v>
      </c>
      <c r="G108" s="193">
        <v>1786</v>
      </c>
      <c r="H108" s="193">
        <v>2631</v>
      </c>
      <c r="I108" s="192">
        <v>812</v>
      </c>
      <c r="J108" s="193">
        <v>1688</v>
      </c>
      <c r="K108" s="193">
        <v>2500</v>
      </c>
      <c r="L108" s="192">
        <v>819</v>
      </c>
      <c r="M108" s="193">
        <v>1673</v>
      </c>
      <c r="N108" s="193">
        <v>2492</v>
      </c>
      <c r="O108" s="192">
        <v>870</v>
      </c>
      <c r="P108" s="193">
        <v>1694</v>
      </c>
      <c r="Q108" s="193">
        <v>2564</v>
      </c>
      <c r="R108" s="192">
        <v>885</v>
      </c>
      <c r="S108" s="193">
        <v>1761</v>
      </c>
      <c r="T108" s="193">
        <v>2646</v>
      </c>
      <c r="U108" s="192">
        <v>910</v>
      </c>
      <c r="V108" s="193">
        <v>1777</v>
      </c>
      <c r="W108" s="193">
        <v>2687</v>
      </c>
      <c r="X108" s="175">
        <v>912</v>
      </c>
      <c r="Y108" s="176">
        <v>1761</v>
      </c>
      <c r="Z108" s="176">
        <v>2673</v>
      </c>
    </row>
    <row r="109" spans="1:26" s="101" customFormat="1" ht="13.5" customHeight="1">
      <c r="A109" s="35"/>
      <c r="B109" s="165"/>
      <c r="C109" s="166"/>
      <c r="D109" s="138"/>
      <c r="E109" s="138"/>
      <c r="F109" s="166"/>
      <c r="G109" s="138"/>
      <c r="H109" s="138"/>
      <c r="I109" s="166"/>
      <c r="J109" s="138"/>
      <c r="K109" s="138"/>
      <c r="L109" s="166"/>
      <c r="M109" s="138"/>
      <c r="N109" s="138"/>
      <c r="O109" s="166"/>
      <c r="P109" s="138"/>
      <c r="Q109" s="138"/>
      <c r="R109" s="166"/>
      <c r="S109" s="138"/>
      <c r="T109" s="138"/>
      <c r="U109" s="166"/>
      <c r="V109" s="138"/>
      <c r="W109" s="138"/>
      <c r="X109" s="243"/>
      <c r="Y109" s="174"/>
      <c r="Z109" s="174"/>
    </row>
    <row r="110" spans="1:26" s="35" customFormat="1" ht="13.5" customHeight="1">
      <c r="A110" s="93" t="s">
        <v>60</v>
      </c>
      <c r="B110" s="124" t="s">
        <v>42</v>
      </c>
      <c r="C110" s="89">
        <v>1364</v>
      </c>
      <c r="D110" s="78">
        <v>690</v>
      </c>
      <c r="E110" s="78">
        <v>2054</v>
      </c>
      <c r="F110" s="173">
        <v>1375</v>
      </c>
      <c r="G110" s="174">
        <v>678</v>
      </c>
      <c r="H110" s="174">
        <v>2053</v>
      </c>
      <c r="I110" s="173">
        <v>1310</v>
      </c>
      <c r="J110" s="174">
        <v>665</v>
      </c>
      <c r="K110" s="174">
        <v>1975</v>
      </c>
      <c r="L110" s="173">
        <v>1287</v>
      </c>
      <c r="M110" s="174">
        <v>720</v>
      </c>
      <c r="N110" s="174">
        <v>2007</v>
      </c>
      <c r="O110" s="173">
        <v>1238</v>
      </c>
      <c r="P110" s="174">
        <v>702</v>
      </c>
      <c r="Q110" s="174">
        <v>1940</v>
      </c>
      <c r="R110" s="173">
        <v>1167</v>
      </c>
      <c r="S110" s="174">
        <v>696</v>
      </c>
      <c r="T110" s="174">
        <v>1863</v>
      </c>
      <c r="U110" s="173">
        <v>1117</v>
      </c>
      <c r="V110" s="174">
        <v>690</v>
      </c>
      <c r="W110" s="174">
        <v>1807</v>
      </c>
      <c r="X110" s="216">
        <v>1032</v>
      </c>
      <c r="Y110" s="217">
        <v>663</v>
      </c>
      <c r="Z110" s="217">
        <v>1695</v>
      </c>
    </row>
    <row r="111" spans="2:26" ht="13.5" customHeight="1">
      <c r="B111" s="124" t="s">
        <v>43</v>
      </c>
      <c r="C111" s="89">
        <v>3182</v>
      </c>
      <c r="D111" s="78">
        <v>1376</v>
      </c>
      <c r="E111" s="78">
        <v>4558</v>
      </c>
      <c r="F111" s="89">
        <v>3153</v>
      </c>
      <c r="G111" s="78">
        <v>1343</v>
      </c>
      <c r="H111" s="78">
        <v>4496</v>
      </c>
      <c r="I111" s="89">
        <v>3144</v>
      </c>
      <c r="J111" s="78">
        <v>1328</v>
      </c>
      <c r="K111" s="78">
        <v>4472</v>
      </c>
      <c r="L111" s="89">
        <v>3143</v>
      </c>
      <c r="M111" s="78">
        <v>1427</v>
      </c>
      <c r="N111" s="78">
        <v>4570</v>
      </c>
      <c r="O111" s="89">
        <v>3104</v>
      </c>
      <c r="P111" s="78">
        <v>1472</v>
      </c>
      <c r="Q111" s="78">
        <v>4576</v>
      </c>
      <c r="R111" s="89">
        <v>3033</v>
      </c>
      <c r="S111" s="78">
        <v>1495</v>
      </c>
      <c r="T111" s="78">
        <v>4528</v>
      </c>
      <c r="U111" s="89">
        <v>2960</v>
      </c>
      <c r="V111" s="78">
        <v>1486</v>
      </c>
      <c r="W111" s="78">
        <v>4446</v>
      </c>
      <c r="X111" s="225">
        <v>2843</v>
      </c>
      <c r="Y111" s="226">
        <v>1518</v>
      </c>
      <c r="Z111" s="226">
        <v>4361</v>
      </c>
    </row>
    <row r="112" spans="1:26" ht="13.5" customHeight="1">
      <c r="A112" s="35"/>
      <c r="B112" s="165" t="s">
        <v>27</v>
      </c>
      <c r="C112" s="94">
        <v>4546</v>
      </c>
      <c r="D112" s="95">
        <v>2066</v>
      </c>
      <c r="E112" s="95">
        <v>6612</v>
      </c>
      <c r="F112" s="192">
        <v>4528</v>
      </c>
      <c r="G112" s="193">
        <v>2021</v>
      </c>
      <c r="H112" s="193">
        <v>6549</v>
      </c>
      <c r="I112" s="192">
        <v>4454</v>
      </c>
      <c r="J112" s="193">
        <v>1993</v>
      </c>
      <c r="K112" s="193">
        <v>6447</v>
      </c>
      <c r="L112" s="192">
        <v>4430</v>
      </c>
      <c r="M112" s="193">
        <v>2147</v>
      </c>
      <c r="N112" s="193">
        <v>6577</v>
      </c>
      <c r="O112" s="192">
        <v>4342</v>
      </c>
      <c r="P112" s="193">
        <v>2174</v>
      </c>
      <c r="Q112" s="193">
        <v>6516</v>
      </c>
      <c r="R112" s="192">
        <v>4200</v>
      </c>
      <c r="S112" s="193">
        <v>2191</v>
      </c>
      <c r="T112" s="193">
        <v>6391</v>
      </c>
      <c r="U112" s="192">
        <v>4077</v>
      </c>
      <c r="V112" s="193">
        <v>2176</v>
      </c>
      <c r="W112" s="193">
        <v>6253</v>
      </c>
      <c r="X112" s="177">
        <v>3875</v>
      </c>
      <c r="Y112" s="176">
        <v>2181</v>
      </c>
      <c r="Z112" s="176">
        <v>6056</v>
      </c>
    </row>
    <row r="113" spans="1:26" ht="13.5" customHeight="1">
      <c r="A113" s="35"/>
      <c r="B113" s="165"/>
      <c r="C113" s="137"/>
      <c r="D113" s="138"/>
      <c r="E113" s="138"/>
      <c r="F113" s="166"/>
      <c r="G113" s="138"/>
      <c r="H113" s="138"/>
      <c r="I113" s="166"/>
      <c r="J113" s="138"/>
      <c r="K113" s="138"/>
      <c r="L113" s="166"/>
      <c r="M113" s="138"/>
      <c r="N113" s="138"/>
      <c r="O113" s="166"/>
      <c r="P113" s="138"/>
      <c r="Q113" s="138"/>
      <c r="R113" s="166"/>
      <c r="S113" s="138"/>
      <c r="T113" s="138"/>
      <c r="U113" s="166"/>
      <c r="V113" s="138"/>
      <c r="W113" s="138"/>
      <c r="X113" s="177"/>
      <c r="Y113" s="176"/>
      <c r="Z113" s="176"/>
    </row>
    <row r="114" spans="1:26" ht="13.5" customHeight="1">
      <c r="A114" s="93" t="s">
        <v>65</v>
      </c>
      <c r="B114" s="165"/>
      <c r="C114" s="194"/>
      <c r="D114" s="93"/>
      <c r="F114" s="137"/>
      <c r="G114" s="138"/>
      <c r="H114" s="138"/>
      <c r="I114" s="137"/>
      <c r="J114" s="138"/>
      <c r="K114" s="138"/>
      <c r="L114" s="137"/>
      <c r="M114" s="138"/>
      <c r="N114" s="138"/>
      <c r="O114" s="137"/>
      <c r="P114" s="138"/>
      <c r="Q114" s="138"/>
      <c r="R114" s="137"/>
      <c r="S114" s="138"/>
      <c r="T114" s="138"/>
      <c r="U114" s="137"/>
      <c r="V114" s="138"/>
      <c r="W114" s="138"/>
      <c r="X114" s="243"/>
      <c r="Y114" s="174"/>
      <c r="Z114" s="174"/>
    </row>
    <row r="115" spans="1:26" ht="13.5" customHeight="1">
      <c r="A115" s="93" t="s">
        <v>118</v>
      </c>
      <c r="B115" s="124" t="s">
        <v>43</v>
      </c>
      <c r="C115" s="172">
        <v>666</v>
      </c>
      <c r="D115" s="78">
        <v>264</v>
      </c>
      <c r="E115" s="78">
        <v>930</v>
      </c>
      <c r="F115" s="194">
        <v>715</v>
      </c>
      <c r="G115" s="93">
        <v>236</v>
      </c>
      <c r="H115" s="93">
        <v>951</v>
      </c>
      <c r="I115" s="194">
        <v>695</v>
      </c>
      <c r="J115" s="93">
        <v>206</v>
      </c>
      <c r="K115" s="93">
        <v>901</v>
      </c>
      <c r="L115" s="194">
        <v>668</v>
      </c>
      <c r="M115" s="93">
        <v>200</v>
      </c>
      <c r="N115" s="93">
        <v>868</v>
      </c>
      <c r="O115" s="194">
        <v>692</v>
      </c>
      <c r="P115" s="93">
        <v>201</v>
      </c>
      <c r="Q115" s="93">
        <v>893</v>
      </c>
      <c r="R115" s="194">
        <v>419</v>
      </c>
      <c r="S115" s="93">
        <v>133</v>
      </c>
      <c r="T115" s="93">
        <v>552</v>
      </c>
      <c r="U115" s="194">
        <v>37</v>
      </c>
      <c r="V115" s="93">
        <v>21</v>
      </c>
      <c r="W115" s="93">
        <v>58</v>
      </c>
      <c r="X115" s="225">
        <v>30</v>
      </c>
      <c r="Y115" s="226">
        <v>39</v>
      </c>
      <c r="Z115" s="226">
        <v>69</v>
      </c>
    </row>
    <row r="116" spans="1:26" ht="13.5" customHeight="1">
      <c r="A116" s="35"/>
      <c r="B116" s="165" t="s">
        <v>27</v>
      </c>
      <c r="C116" s="185">
        <v>666</v>
      </c>
      <c r="D116" s="186">
        <v>264</v>
      </c>
      <c r="E116" s="186">
        <v>930</v>
      </c>
      <c r="F116" s="185">
        <v>715</v>
      </c>
      <c r="G116" s="186">
        <v>236</v>
      </c>
      <c r="H116" s="186">
        <v>951</v>
      </c>
      <c r="I116" s="185">
        <v>695</v>
      </c>
      <c r="J116" s="186">
        <v>206</v>
      </c>
      <c r="K116" s="186">
        <v>901</v>
      </c>
      <c r="L116" s="185">
        <v>668</v>
      </c>
      <c r="M116" s="186">
        <v>200</v>
      </c>
      <c r="N116" s="186">
        <v>868</v>
      </c>
      <c r="O116" s="185">
        <v>692</v>
      </c>
      <c r="P116" s="186">
        <v>201</v>
      </c>
      <c r="Q116" s="186">
        <v>893</v>
      </c>
      <c r="R116" s="185">
        <v>419</v>
      </c>
      <c r="S116" s="186">
        <v>133</v>
      </c>
      <c r="T116" s="186">
        <v>552</v>
      </c>
      <c r="U116" s="185">
        <v>37</v>
      </c>
      <c r="V116" s="186">
        <v>21</v>
      </c>
      <c r="W116" s="186">
        <v>58</v>
      </c>
      <c r="X116" s="185">
        <v>30</v>
      </c>
      <c r="Y116" s="186">
        <v>39</v>
      </c>
      <c r="Z116" s="186">
        <v>69</v>
      </c>
    </row>
    <row r="117" spans="1:26" s="93" customFormat="1" ht="18.75" customHeight="1">
      <c r="A117" s="35"/>
      <c r="B117" s="223" t="s">
        <v>30</v>
      </c>
      <c r="C117" s="137">
        <v>149293</v>
      </c>
      <c r="D117" s="138">
        <v>148083</v>
      </c>
      <c r="E117" s="138">
        <v>297376</v>
      </c>
      <c r="F117" s="195">
        <v>147856</v>
      </c>
      <c r="G117" s="188">
        <v>142661</v>
      </c>
      <c r="H117" s="188">
        <v>290517</v>
      </c>
      <c r="I117" s="195">
        <v>145960</v>
      </c>
      <c r="J117" s="188">
        <v>140915</v>
      </c>
      <c r="K117" s="188">
        <v>286875</v>
      </c>
      <c r="L117" s="195">
        <v>144174</v>
      </c>
      <c r="M117" s="188">
        <v>140024</v>
      </c>
      <c r="N117" s="188">
        <v>284198</v>
      </c>
      <c r="O117" s="195">
        <v>143902</v>
      </c>
      <c r="P117" s="188">
        <v>139542</v>
      </c>
      <c r="Q117" s="188">
        <v>283444</v>
      </c>
      <c r="R117" s="195">
        <f>SUM(R116+R112+R108+R104+R100+R97+R92+R89+R85+R82+R79+R76+R72+R68+R64+R60+R56+R52+R48+R45+R41+R37+R33+R30+R27+R24+R20+R17+R14+R10)</f>
        <v>143520</v>
      </c>
      <c r="S117" s="188">
        <f>SUM(S116+S112+S108+S104+S100+S97+S92+S89+S85+S82+S79+S76+S72+S68+S64+S60+S56+S52+S48+S45+S41+S37+S33+S30+S27+S24+S20+S17+S14+S10)</f>
        <v>139287</v>
      </c>
      <c r="T117" s="188">
        <f>SUM(T116+T112+T108+T104+T100+T97+T92+T89+T85+T82+T79+T76+T72+T68+T64+T60+T56+T52+T48+T45+T41+T37+T33+T30+T27+T24+T20+T17+T14+T10)</f>
        <v>282807</v>
      </c>
      <c r="U117" s="195">
        <v>143695</v>
      </c>
      <c r="V117" s="188">
        <v>139441</v>
      </c>
      <c r="W117" s="188">
        <v>283136</v>
      </c>
      <c r="X117" s="177">
        <v>143583</v>
      </c>
      <c r="Y117" s="176">
        <v>138867</v>
      </c>
      <c r="Z117" s="176">
        <v>282450</v>
      </c>
    </row>
    <row r="118" spans="3:26" ht="13.5" customHeight="1">
      <c r="C118" s="93"/>
      <c r="D118" s="93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88"/>
      <c r="Y118" s="188"/>
      <c r="Z118" s="188"/>
    </row>
    <row r="119" spans="1:26" ht="13.5" customHeight="1">
      <c r="A119" s="121" t="s">
        <v>152</v>
      </c>
      <c r="C119" s="93"/>
      <c r="D119" s="93"/>
      <c r="F119" s="93"/>
      <c r="G119" s="93"/>
      <c r="I119" s="93"/>
      <c r="J119" s="93"/>
      <c r="L119" s="93"/>
      <c r="M119" s="93"/>
      <c r="O119" s="93"/>
      <c r="P119" s="93"/>
      <c r="R119" s="93"/>
      <c r="S119" s="93"/>
      <c r="U119" s="93"/>
      <c r="V119" s="93"/>
      <c r="X119" s="188"/>
      <c r="Y119" s="188"/>
      <c r="Z119" s="188"/>
    </row>
    <row r="120" spans="1:26" ht="13.5" customHeight="1">
      <c r="A120" s="104" t="s">
        <v>119</v>
      </c>
      <c r="C120" s="93"/>
      <c r="D120" s="93"/>
      <c r="F120" s="93"/>
      <c r="G120" s="93"/>
      <c r="I120" s="93"/>
      <c r="J120" s="93"/>
      <c r="L120" s="93"/>
      <c r="M120" s="93"/>
      <c r="O120" s="93"/>
      <c r="P120" s="93"/>
      <c r="R120" s="93"/>
      <c r="S120" s="93"/>
      <c r="U120" s="93"/>
      <c r="V120" s="93"/>
      <c r="X120" s="138"/>
      <c r="Y120" s="138"/>
      <c r="Z120" s="138"/>
    </row>
    <row r="121" spans="3:25" ht="13.5" customHeight="1">
      <c r="C121" s="93"/>
      <c r="D121" s="93"/>
      <c r="F121" s="93"/>
      <c r="G121" s="93"/>
      <c r="I121" s="93"/>
      <c r="J121" s="93"/>
      <c r="L121" s="93"/>
      <c r="M121" s="93"/>
      <c r="O121" s="93"/>
      <c r="P121" s="93"/>
      <c r="R121" s="93"/>
      <c r="S121" s="93"/>
      <c r="U121" s="93"/>
      <c r="V121" s="93"/>
      <c r="X121" s="93"/>
      <c r="Y121" s="93"/>
    </row>
    <row r="122" spans="3:26" ht="13.5" customHeight="1">
      <c r="C122" s="93"/>
      <c r="D122" s="93"/>
      <c r="F122" s="93"/>
      <c r="G122" s="93"/>
      <c r="I122" s="93"/>
      <c r="J122" s="93"/>
      <c r="L122" s="93"/>
      <c r="M122" s="93"/>
      <c r="O122" s="93"/>
      <c r="P122" s="93"/>
      <c r="R122" s="93"/>
      <c r="S122" s="93"/>
      <c r="U122" s="93"/>
      <c r="V122" s="93"/>
      <c r="X122" s="93"/>
      <c r="Y122" s="93"/>
      <c r="Z122" s="78"/>
    </row>
    <row r="123" spans="3:25" ht="13.5" customHeight="1">
      <c r="C123" s="93"/>
      <c r="D123" s="93"/>
      <c r="F123" s="93"/>
      <c r="G123" s="93"/>
      <c r="I123" s="93"/>
      <c r="J123" s="93"/>
      <c r="L123" s="93"/>
      <c r="M123" s="93"/>
      <c r="O123" s="93"/>
      <c r="P123" s="93"/>
      <c r="R123" s="93"/>
      <c r="S123" s="93"/>
      <c r="U123" s="93"/>
      <c r="V123" s="93"/>
      <c r="X123" s="93"/>
      <c r="Y123" s="93"/>
    </row>
    <row r="124" spans="3:25" ht="13.5" customHeight="1">
      <c r="C124" s="93"/>
      <c r="D124" s="93"/>
      <c r="F124" s="93"/>
      <c r="G124" s="93"/>
      <c r="I124" s="93"/>
      <c r="J124" s="93"/>
      <c r="L124" s="93"/>
      <c r="M124" s="93"/>
      <c r="O124" s="93"/>
      <c r="P124" s="93"/>
      <c r="R124" s="93"/>
      <c r="S124" s="93"/>
      <c r="U124" s="93"/>
      <c r="V124" s="93"/>
      <c r="X124" s="93"/>
      <c r="Y124" s="93"/>
    </row>
    <row r="125" spans="3:25" ht="13.5" customHeight="1">
      <c r="C125" s="93"/>
      <c r="D125" s="93"/>
      <c r="F125" s="93"/>
      <c r="G125" s="93"/>
      <c r="I125" s="93"/>
      <c r="J125" s="93"/>
      <c r="L125" s="93"/>
      <c r="M125" s="93"/>
      <c r="O125" s="93"/>
      <c r="P125" s="93"/>
      <c r="R125" s="93"/>
      <c r="S125" s="93"/>
      <c r="U125" s="93"/>
      <c r="V125" s="93"/>
      <c r="X125" s="93"/>
      <c r="Y125" s="93"/>
    </row>
    <row r="126" spans="3:25" ht="13.5" customHeight="1">
      <c r="C126" s="93"/>
      <c r="D126" s="93"/>
      <c r="F126" s="93"/>
      <c r="G126" s="93"/>
      <c r="I126" s="93"/>
      <c r="J126" s="93"/>
      <c r="L126" s="93"/>
      <c r="M126" s="93"/>
      <c r="O126" s="93"/>
      <c r="P126" s="93"/>
      <c r="R126" s="93"/>
      <c r="S126" s="93"/>
      <c r="U126" s="93"/>
      <c r="V126" s="93"/>
      <c r="X126" s="93"/>
      <c r="Y126" s="93"/>
    </row>
    <row r="127" spans="3:25" ht="13.5" customHeight="1">
      <c r="C127" s="93"/>
      <c r="D127" s="93"/>
      <c r="F127" s="93"/>
      <c r="G127" s="93"/>
      <c r="I127" s="93"/>
      <c r="J127" s="93"/>
      <c r="L127" s="93"/>
      <c r="M127" s="93"/>
      <c r="O127" s="93"/>
      <c r="P127" s="93"/>
      <c r="R127" s="93"/>
      <c r="S127" s="93"/>
      <c r="U127" s="93"/>
      <c r="V127" s="93"/>
      <c r="X127" s="93"/>
      <c r="Y127" s="93"/>
    </row>
    <row r="128" spans="3:25" ht="13.5" customHeight="1">
      <c r="C128" s="93"/>
      <c r="D128" s="93"/>
      <c r="F128" s="93"/>
      <c r="G128" s="93"/>
      <c r="I128" s="93"/>
      <c r="J128" s="93"/>
      <c r="L128" s="93"/>
      <c r="M128" s="93"/>
      <c r="O128" s="93"/>
      <c r="P128" s="93"/>
      <c r="R128" s="93"/>
      <c r="S128" s="93"/>
      <c r="U128" s="93"/>
      <c r="V128" s="93"/>
      <c r="X128" s="93"/>
      <c r="Y128" s="93"/>
    </row>
    <row r="129" spans="3:25" ht="13.5" customHeight="1">
      <c r="C129" s="93"/>
      <c r="D129" s="93"/>
      <c r="F129" s="93"/>
      <c r="G129" s="93"/>
      <c r="I129" s="93"/>
      <c r="J129" s="93"/>
      <c r="L129" s="93"/>
      <c r="M129" s="93"/>
      <c r="O129" s="93"/>
      <c r="P129" s="93"/>
      <c r="R129" s="93"/>
      <c r="S129" s="93"/>
      <c r="U129" s="93"/>
      <c r="V129" s="93"/>
      <c r="X129" s="93"/>
      <c r="Y129" s="93"/>
    </row>
    <row r="130" spans="3:25" ht="13.5" customHeight="1">
      <c r="C130" s="93"/>
      <c r="D130" s="93"/>
      <c r="F130" s="93"/>
      <c r="G130" s="93"/>
      <c r="I130" s="93"/>
      <c r="J130" s="93"/>
      <c r="L130" s="93"/>
      <c r="M130" s="93"/>
      <c r="O130" s="93"/>
      <c r="P130" s="93"/>
      <c r="R130" s="93"/>
      <c r="S130" s="93"/>
      <c r="U130" s="93"/>
      <c r="V130" s="93"/>
      <c r="X130" s="93"/>
      <c r="Y130" s="93"/>
    </row>
    <row r="131" spans="3:25" ht="13.5" customHeight="1">
      <c r="C131" s="93"/>
      <c r="D131" s="93"/>
      <c r="F131" s="93"/>
      <c r="G131" s="93"/>
      <c r="I131" s="93"/>
      <c r="J131" s="93"/>
      <c r="L131" s="93"/>
      <c r="M131" s="93"/>
      <c r="O131" s="93"/>
      <c r="P131" s="93"/>
      <c r="R131" s="93"/>
      <c r="S131" s="93"/>
      <c r="U131" s="93"/>
      <c r="V131" s="93"/>
      <c r="X131" s="93"/>
      <c r="Y131" s="93"/>
    </row>
    <row r="132" spans="3:25" ht="13.5" customHeight="1">
      <c r="C132" s="93"/>
      <c r="D132" s="93"/>
      <c r="F132" s="93"/>
      <c r="G132" s="93"/>
      <c r="I132" s="93"/>
      <c r="J132" s="93"/>
      <c r="L132" s="93"/>
      <c r="M132" s="93"/>
      <c r="O132" s="93"/>
      <c r="P132" s="93"/>
      <c r="R132" s="93"/>
      <c r="S132" s="93"/>
      <c r="U132" s="93"/>
      <c r="V132" s="93"/>
      <c r="X132" s="93"/>
      <c r="Y132" s="93"/>
    </row>
    <row r="133" spans="3:25" ht="13.5" customHeight="1">
      <c r="C133" s="93"/>
      <c r="D133" s="93"/>
      <c r="F133" s="93"/>
      <c r="G133" s="93"/>
      <c r="I133" s="93"/>
      <c r="J133" s="93"/>
      <c r="L133" s="93"/>
      <c r="M133" s="93"/>
      <c r="O133" s="93"/>
      <c r="P133" s="93"/>
      <c r="R133" s="93"/>
      <c r="S133" s="93"/>
      <c r="U133" s="93"/>
      <c r="V133" s="93"/>
      <c r="X133" s="93"/>
      <c r="Y133" s="93"/>
    </row>
    <row r="134" spans="3:25" ht="13.5" customHeight="1">
      <c r="C134" s="93"/>
      <c r="D134" s="93"/>
      <c r="F134" s="93"/>
      <c r="G134" s="93"/>
      <c r="I134" s="93"/>
      <c r="J134" s="93"/>
      <c r="L134" s="93"/>
      <c r="M134" s="93"/>
      <c r="O134" s="93"/>
      <c r="P134" s="93"/>
      <c r="R134" s="93"/>
      <c r="S134" s="93"/>
      <c r="U134" s="93"/>
      <c r="V134" s="93"/>
      <c r="X134" s="93"/>
      <c r="Y134" s="93"/>
    </row>
    <row r="135" spans="3:25" ht="13.5" customHeight="1">
      <c r="C135" s="93"/>
      <c r="D135" s="93"/>
      <c r="F135" s="93"/>
      <c r="G135" s="93"/>
      <c r="I135" s="93"/>
      <c r="J135" s="93"/>
      <c r="L135" s="93"/>
      <c r="M135" s="93"/>
      <c r="O135" s="93"/>
      <c r="P135" s="93"/>
      <c r="R135" s="93"/>
      <c r="S135" s="93"/>
      <c r="U135" s="93"/>
      <c r="V135" s="93"/>
      <c r="X135" s="93"/>
      <c r="Y135" s="93"/>
    </row>
    <row r="136" spans="3:25" ht="13.5" customHeight="1">
      <c r="C136" s="93"/>
      <c r="D136" s="93"/>
      <c r="F136" s="93"/>
      <c r="G136" s="93"/>
      <c r="I136" s="93"/>
      <c r="J136" s="93"/>
      <c r="L136" s="93"/>
      <c r="M136" s="93"/>
      <c r="O136" s="93"/>
      <c r="P136" s="93"/>
      <c r="R136" s="93"/>
      <c r="S136" s="93"/>
      <c r="U136" s="93"/>
      <c r="V136" s="93"/>
      <c r="X136" s="93"/>
      <c r="Y136" s="93"/>
    </row>
    <row r="137" spans="3:25" ht="13.5" customHeight="1">
      <c r="C137" s="93"/>
      <c r="D137" s="93"/>
      <c r="F137" s="93"/>
      <c r="G137" s="93"/>
      <c r="I137" s="93"/>
      <c r="J137" s="93"/>
      <c r="L137" s="93"/>
      <c r="M137" s="93"/>
      <c r="O137" s="93"/>
      <c r="P137" s="93"/>
      <c r="R137" s="93"/>
      <c r="S137" s="93"/>
      <c r="U137" s="93"/>
      <c r="V137" s="93"/>
      <c r="X137" s="93"/>
      <c r="Y137" s="93"/>
    </row>
    <row r="138" spans="3:25" ht="13.5" customHeight="1">
      <c r="C138" s="93"/>
      <c r="D138" s="93"/>
      <c r="F138" s="93"/>
      <c r="G138" s="93"/>
      <c r="I138" s="93"/>
      <c r="J138" s="93"/>
      <c r="L138" s="93"/>
      <c r="M138" s="93"/>
      <c r="O138" s="93"/>
      <c r="P138" s="93"/>
      <c r="R138" s="93"/>
      <c r="S138" s="93"/>
      <c r="U138" s="93"/>
      <c r="V138" s="93"/>
      <c r="X138" s="93"/>
      <c r="Y138" s="93"/>
    </row>
    <row r="139" spans="3:25" ht="13.5" customHeight="1">
      <c r="C139" s="93"/>
      <c r="D139" s="93"/>
      <c r="F139" s="93"/>
      <c r="G139" s="93"/>
      <c r="I139" s="93"/>
      <c r="J139" s="93"/>
      <c r="L139" s="93"/>
      <c r="M139" s="93"/>
      <c r="O139" s="93"/>
      <c r="P139" s="93"/>
      <c r="R139" s="93"/>
      <c r="S139" s="93"/>
      <c r="U139" s="93"/>
      <c r="V139" s="93"/>
      <c r="X139" s="93"/>
      <c r="Y139" s="93"/>
    </row>
    <row r="140" spans="3:25" ht="13.5" customHeight="1">
      <c r="C140" s="93"/>
      <c r="D140" s="93"/>
      <c r="F140" s="93"/>
      <c r="G140" s="93"/>
      <c r="I140" s="93"/>
      <c r="J140" s="93"/>
      <c r="L140" s="93"/>
      <c r="M140" s="93"/>
      <c r="O140" s="93"/>
      <c r="P140" s="93"/>
      <c r="R140" s="93"/>
      <c r="S140" s="93"/>
      <c r="U140" s="93"/>
      <c r="V140" s="93"/>
      <c r="X140" s="93"/>
      <c r="Y140" s="93"/>
    </row>
    <row r="141" spans="3:25" ht="13.5" customHeight="1">
      <c r="C141" s="93"/>
      <c r="D141" s="93"/>
      <c r="F141" s="93"/>
      <c r="G141" s="93"/>
      <c r="I141" s="93"/>
      <c r="J141" s="93"/>
      <c r="L141" s="93"/>
      <c r="M141" s="93"/>
      <c r="O141" s="93"/>
      <c r="P141" s="93"/>
      <c r="R141" s="93"/>
      <c r="S141" s="93"/>
      <c r="U141" s="93"/>
      <c r="V141" s="93"/>
      <c r="X141" s="93"/>
      <c r="Y141" s="93"/>
    </row>
    <row r="142" spans="6:25" ht="13.5" customHeight="1">
      <c r="F142" s="93"/>
      <c r="G142" s="93"/>
      <c r="I142" s="93"/>
      <c r="J142" s="93"/>
      <c r="L142" s="93"/>
      <c r="M142" s="93"/>
      <c r="O142" s="93"/>
      <c r="P142" s="93"/>
      <c r="R142" s="93"/>
      <c r="S142" s="93"/>
      <c r="U142" s="93"/>
      <c r="V142" s="93"/>
      <c r="X142" s="93"/>
      <c r="Y142" s="93"/>
    </row>
    <row r="143" spans="24:25" ht="13.5" customHeight="1">
      <c r="X143" s="93"/>
      <c r="Y143" s="93"/>
    </row>
    <row r="144" spans="24:25" ht="13.5" customHeight="1">
      <c r="X144" s="93"/>
      <c r="Y144" s="93"/>
    </row>
  </sheetData>
  <sheetProtection/>
  <mergeCells count="5">
    <mergeCell ref="B6:B7"/>
    <mergeCell ref="A35:A36"/>
    <mergeCell ref="A2:W2"/>
    <mergeCell ref="A4:W4"/>
    <mergeCell ref="X6:Z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34.8515625" style="4" customWidth="1"/>
    <col min="2" max="3" width="7.28125" style="0" customWidth="1"/>
    <col min="4" max="4" width="7.28125" style="4" customWidth="1"/>
    <col min="5" max="6" width="7.28125" style="0" customWidth="1"/>
    <col min="7" max="7" width="7.28125" style="4" customWidth="1"/>
    <col min="8" max="9" width="7.28125" style="0" customWidth="1"/>
    <col min="10" max="10" width="7.28125" style="4" customWidth="1"/>
    <col min="11" max="11" width="7.28125" style="0" customWidth="1"/>
    <col min="12" max="12" width="6.57421875" style="0" customWidth="1"/>
    <col min="13" max="13" width="6.8515625" style="4" customWidth="1"/>
    <col min="14" max="15" width="7.28125" style="0" customWidth="1"/>
    <col min="16" max="16" width="7.28125" style="4" customWidth="1"/>
    <col min="17" max="17" width="9.28125" style="0" customWidth="1"/>
    <col min="18" max="19" width="7.57421875" style="0" customWidth="1"/>
    <col min="20" max="21" width="9.28125" style="0" customWidth="1"/>
    <col min="22" max="22" width="11.00390625" style="0" customWidth="1"/>
    <col min="23" max="23" width="9.57421875" style="0" customWidth="1"/>
    <col min="24" max="25" width="6.00390625" style="0" customWidth="1"/>
    <col min="26" max="26" width="9.57421875" style="0" customWidth="1"/>
    <col min="27" max="28" width="5.00390625" style="0" customWidth="1"/>
    <col min="29" max="29" width="9.57421875" style="0" customWidth="1"/>
    <col min="30" max="31" width="6.00390625" style="0" customWidth="1"/>
    <col min="32" max="32" width="9.28125" style="0" customWidth="1"/>
    <col min="33" max="33" width="15.57421875" style="0" customWidth="1"/>
    <col min="34" max="35" width="11.421875" style="0" customWidth="1"/>
    <col min="36" max="36" width="9.57421875" style="0" customWidth="1"/>
    <col min="37" max="37" width="16.00390625" style="0" customWidth="1"/>
    <col min="38" max="39" width="10.57421875" style="0" customWidth="1"/>
    <col min="40" max="40" width="17.00390625" style="0" customWidth="1"/>
    <col min="41" max="42" width="11.421875" style="0" customWidth="1"/>
    <col min="43" max="43" width="9.57421875" style="0" customWidth="1"/>
    <col min="44" max="44" width="16.00390625" style="0" customWidth="1"/>
    <col min="45" max="45" width="10.57421875" style="0" customWidth="1"/>
  </cols>
  <sheetData>
    <row r="1" ht="12.75">
      <c r="A1" s="3" t="s">
        <v>526</v>
      </c>
    </row>
    <row r="2" spans="1:16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2.75">
      <c r="A3" s="285" t="s">
        <v>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6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285" t="s">
        <v>74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ht="13.5" thickBot="1"/>
    <row r="7" spans="1:16" s="4" customFormat="1" ht="12.75">
      <c r="A7" s="32"/>
      <c r="B7" s="283" t="s">
        <v>25</v>
      </c>
      <c r="C7" s="284"/>
      <c r="D7" s="286"/>
      <c r="E7" s="283" t="s">
        <v>2</v>
      </c>
      <c r="F7" s="284"/>
      <c r="G7" s="286"/>
      <c r="H7" s="283" t="s">
        <v>3</v>
      </c>
      <c r="I7" s="284"/>
      <c r="J7" s="286"/>
      <c r="K7" s="283" t="s">
        <v>4</v>
      </c>
      <c r="L7" s="284"/>
      <c r="M7" s="286"/>
      <c r="N7" s="283" t="s">
        <v>27</v>
      </c>
      <c r="O7" s="284"/>
      <c r="P7" s="284"/>
    </row>
    <row r="8" spans="2:15" ht="12.75">
      <c r="B8" s="46"/>
      <c r="C8" s="47"/>
      <c r="D8" s="47"/>
      <c r="E8" s="46"/>
      <c r="F8" s="47"/>
      <c r="G8" s="47"/>
      <c r="H8" s="46"/>
      <c r="I8" s="47"/>
      <c r="J8" s="47"/>
      <c r="K8" s="46"/>
      <c r="L8" s="47"/>
      <c r="M8" s="47"/>
      <c r="N8" s="25"/>
      <c r="O8" s="22"/>
    </row>
    <row r="9" spans="1:16" ht="12.75">
      <c r="A9" s="19" t="s">
        <v>75</v>
      </c>
      <c r="B9" s="57" t="s">
        <v>0</v>
      </c>
      <c r="C9" s="26" t="s">
        <v>1</v>
      </c>
      <c r="D9" s="26" t="s">
        <v>28</v>
      </c>
      <c r="E9" s="57" t="s">
        <v>0</v>
      </c>
      <c r="F9" s="26" t="s">
        <v>1</v>
      </c>
      <c r="G9" s="26" t="s">
        <v>28</v>
      </c>
      <c r="H9" s="57" t="s">
        <v>0</v>
      </c>
      <c r="I9" s="26" t="s">
        <v>1</v>
      </c>
      <c r="J9" s="26" t="s">
        <v>28</v>
      </c>
      <c r="K9" s="57" t="s">
        <v>0</v>
      </c>
      <c r="L9" s="26" t="s">
        <v>1</v>
      </c>
      <c r="M9" s="26" t="s">
        <v>28</v>
      </c>
      <c r="N9" s="57" t="s">
        <v>0</v>
      </c>
      <c r="O9" s="26" t="s">
        <v>1</v>
      </c>
      <c r="P9" s="26" t="s">
        <v>28</v>
      </c>
    </row>
    <row r="10" spans="1:16" ht="12.75">
      <c r="A10" s="4" t="s">
        <v>172</v>
      </c>
      <c r="B10" s="11">
        <v>21</v>
      </c>
      <c r="C10" s="12">
        <v>0</v>
      </c>
      <c r="D10" s="27">
        <v>21</v>
      </c>
      <c r="E10" s="11">
        <v>11</v>
      </c>
      <c r="F10" s="12">
        <v>0</v>
      </c>
      <c r="G10" s="27">
        <v>11</v>
      </c>
      <c r="H10" s="11">
        <v>0</v>
      </c>
      <c r="I10" s="12">
        <v>0</v>
      </c>
      <c r="J10" s="27">
        <v>0</v>
      </c>
      <c r="K10" s="11">
        <v>0</v>
      </c>
      <c r="L10" s="12">
        <v>0</v>
      </c>
      <c r="M10" s="27">
        <v>0</v>
      </c>
      <c r="N10" s="28">
        <f>SUM(K10,H10,E10,B10)</f>
        <v>32</v>
      </c>
      <c r="O10" s="29">
        <f>SUM(L10,I10,F10,C10)</f>
        <v>0</v>
      </c>
      <c r="P10" s="13">
        <f>SUM(M10,J10,G10,D10)</f>
        <v>32</v>
      </c>
    </row>
    <row r="11" spans="1:16" ht="12.75">
      <c r="A11" s="4" t="s">
        <v>173</v>
      </c>
      <c r="B11" s="11">
        <v>3</v>
      </c>
      <c r="C11" s="12">
        <v>0</v>
      </c>
      <c r="D11" s="27">
        <v>3</v>
      </c>
      <c r="E11" s="11">
        <v>0</v>
      </c>
      <c r="F11" s="12">
        <v>0</v>
      </c>
      <c r="G11" s="27">
        <v>0</v>
      </c>
      <c r="H11" s="11">
        <v>0</v>
      </c>
      <c r="I11" s="12">
        <v>0</v>
      </c>
      <c r="J11" s="27">
        <v>0</v>
      </c>
      <c r="K11" s="11">
        <v>0</v>
      </c>
      <c r="L11" s="12">
        <v>0</v>
      </c>
      <c r="M11" s="27">
        <v>0</v>
      </c>
      <c r="N11" s="28">
        <f aca="true" t="shared" si="0" ref="N11:N42">SUM(K11,H11,E11,B11)</f>
        <v>3</v>
      </c>
      <c r="O11" s="29">
        <f aca="true" t="shared" si="1" ref="O11:O42">SUM(L11,I11,F11,C11)</f>
        <v>0</v>
      </c>
      <c r="P11" s="13">
        <f aca="true" t="shared" si="2" ref="P11:P42">SUM(M11,J11,G11,D11)</f>
        <v>3</v>
      </c>
    </row>
    <row r="12" spans="1:16" ht="12.75">
      <c r="A12" s="4" t="s">
        <v>174</v>
      </c>
      <c r="B12" s="11">
        <v>33</v>
      </c>
      <c r="C12" s="12">
        <v>1</v>
      </c>
      <c r="D12" s="27">
        <v>34</v>
      </c>
      <c r="E12" s="11">
        <v>362</v>
      </c>
      <c r="F12" s="12">
        <v>5</v>
      </c>
      <c r="G12" s="27">
        <v>367</v>
      </c>
      <c r="H12" s="11">
        <v>0</v>
      </c>
      <c r="I12" s="12">
        <v>0</v>
      </c>
      <c r="J12" s="27">
        <v>0</v>
      </c>
      <c r="K12" s="11">
        <v>0</v>
      </c>
      <c r="L12" s="12">
        <v>0</v>
      </c>
      <c r="M12" s="27">
        <v>0</v>
      </c>
      <c r="N12" s="28">
        <f t="shared" si="0"/>
        <v>395</v>
      </c>
      <c r="O12" s="29">
        <f t="shared" si="1"/>
        <v>6</v>
      </c>
      <c r="P12" s="13">
        <f t="shared" si="2"/>
        <v>401</v>
      </c>
    </row>
    <row r="13" spans="1:16" ht="12.75">
      <c r="A13" s="4" t="s">
        <v>175</v>
      </c>
      <c r="B13" s="11">
        <v>16</v>
      </c>
      <c r="C13" s="12">
        <v>0</v>
      </c>
      <c r="D13" s="27">
        <v>16</v>
      </c>
      <c r="E13" s="11">
        <v>0</v>
      </c>
      <c r="F13" s="12">
        <v>0</v>
      </c>
      <c r="G13" s="27">
        <v>0</v>
      </c>
      <c r="H13" s="11">
        <v>0</v>
      </c>
      <c r="I13" s="12">
        <v>0</v>
      </c>
      <c r="J13" s="27">
        <v>0</v>
      </c>
      <c r="K13" s="11">
        <v>0</v>
      </c>
      <c r="L13" s="12">
        <v>0</v>
      </c>
      <c r="M13" s="27">
        <v>0</v>
      </c>
      <c r="N13" s="28">
        <f t="shared" si="0"/>
        <v>16</v>
      </c>
      <c r="O13" s="29">
        <f t="shared" si="1"/>
        <v>0</v>
      </c>
      <c r="P13" s="13">
        <f t="shared" si="2"/>
        <v>16</v>
      </c>
    </row>
    <row r="14" spans="1:16" ht="12.75">
      <c r="A14" s="4" t="s">
        <v>176</v>
      </c>
      <c r="B14" s="11">
        <v>2</v>
      </c>
      <c r="C14" s="12">
        <v>1</v>
      </c>
      <c r="D14" s="27">
        <v>3</v>
      </c>
      <c r="E14" s="11">
        <v>0</v>
      </c>
      <c r="F14" s="12">
        <v>0</v>
      </c>
      <c r="G14" s="27">
        <v>0</v>
      </c>
      <c r="H14" s="11">
        <v>0</v>
      </c>
      <c r="I14" s="12">
        <v>0</v>
      </c>
      <c r="J14" s="27">
        <v>0</v>
      </c>
      <c r="K14" s="11">
        <v>0</v>
      </c>
      <c r="L14" s="12">
        <v>0</v>
      </c>
      <c r="M14" s="27">
        <v>0</v>
      </c>
      <c r="N14" s="28">
        <f t="shared" si="0"/>
        <v>2</v>
      </c>
      <c r="O14" s="29">
        <f t="shared" si="1"/>
        <v>1</v>
      </c>
      <c r="P14" s="13">
        <f t="shared" si="2"/>
        <v>3</v>
      </c>
    </row>
    <row r="15" spans="1:16" ht="12.75">
      <c r="A15" s="4" t="s">
        <v>177</v>
      </c>
      <c r="B15" s="11">
        <v>4</v>
      </c>
      <c r="C15" s="12">
        <v>22</v>
      </c>
      <c r="D15" s="27">
        <v>26</v>
      </c>
      <c r="E15" s="11">
        <v>10</v>
      </c>
      <c r="F15" s="12">
        <v>52</v>
      </c>
      <c r="G15" s="27">
        <v>62</v>
      </c>
      <c r="H15" s="11">
        <v>0</v>
      </c>
      <c r="I15" s="12">
        <v>0</v>
      </c>
      <c r="J15" s="27">
        <v>0</v>
      </c>
      <c r="K15" s="11">
        <v>11</v>
      </c>
      <c r="L15" s="12">
        <v>32</v>
      </c>
      <c r="M15" s="27">
        <v>43</v>
      </c>
      <c r="N15" s="28">
        <f t="shared" si="0"/>
        <v>25</v>
      </c>
      <c r="O15" s="29">
        <f t="shared" si="1"/>
        <v>106</v>
      </c>
      <c r="P15" s="13">
        <f t="shared" si="2"/>
        <v>131</v>
      </c>
    </row>
    <row r="16" spans="1:16" ht="12.75">
      <c r="A16" s="4" t="s">
        <v>178</v>
      </c>
      <c r="B16" s="11">
        <v>5</v>
      </c>
      <c r="C16" s="12">
        <v>5</v>
      </c>
      <c r="D16" s="27">
        <v>10</v>
      </c>
      <c r="E16" s="11">
        <v>42</v>
      </c>
      <c r="F16" s="12">
        <v>10</v>
      </c>
      <c r="G16" s="27">
        <v>52</v>
      </c>
      <c r="H16" s="11">
        <v>0</v>
      </c>
      <c r="I16" s="12">
        <v>0</v>
      </c>
      <c r="J16" s="27">
        <v>0</v>
      </c>
      <c r="K16" s="11">
        <v>23</v>
      </c>
      <c r="L16" s="12">
        <v>3</v>
      </c>
      <c r="M16" s="27">
        <v>26</v>
      </c>
      <c r="N16" s="28">
        <f t="shared" si="0"/>
        <v>70</v>
      </c>
      <c r="O16" s="29">
        <f t="shared" si="1"/>
        <v>18</v>
      </c>
      <c r="P16" s="13">
        <f t="shared" si="2"/>
        <v>88</v>
      </c>
    </row>
    <row r="17" spans="1:16" ht="12.75">
      <c r="A17" s="4" t="s">
        <v>179</v>
      </c>
      <c r="B17" s="11">
        <v>38</v>
      </c>
      <c r="C17" s="12">
        <v>26</v>
      </c>
      <c r="D17" s="27">
        <v>64</v>
      </c>
      <c r="E17" s="11">
        <v>154</v>
      </c>
      <c r="F17" s="12">
        <v>124</v>
      </c>
      <c r="G17" s="27">
        <v>278</v>
      </c>
      <c r="H17" s="11">
        <v>21</v>
      </c>
      <c r="I17" s="12">
        <v>9</v>
      </c>
      <c r="J17" s="27">
        <v>30</v>
      </c>
      <c r="K17" s="11">
        <v>39</v>
      </c>
      <c r="L17" s="12">
        <v>28</v>
      </c>
      <c r="M17" s="27">
        <v>67</v>
      </c>
      <c r="N17" s="28">
        <f t="shared" si="0"/>
        <v>252</v>
      </c>
      <c r="O17" s="29">
        <f t="shared" si="1"/>
        <v>187</v>
      </c>
      <c r="P17" s="13">
        <f t="shared" si="2"/>
        <v>439</v>
      </c>
    </row>
    <row r="18" spans="1:16" ht="12.75">
      <c r="A18" s="4" t="s">
        <v>180</v>
      </c>
      <c r="B18" s="11">
        <v>0</v>
      </c>
      <c r="C18" s="12">
        <v>0</v>
      </c>
      <c r="D18" s="27">
        <v>0</v>
      </c>
      <c r="E18" s="11">
        <v>19</v>
      </c>
      <c r="F18" s="12">
        <v>0</v>
      </c>
      <c r="G18" s="27">
        <v>19</v>
      </c>
      <c r="H18" s="11">
        <v>0</v>
      </c>
      <c r="I18" s="12">
        <v>0</v>
      </c>
      <c r="J18" s="27">
        <v>0</v>
      </c>
      <c r="K18" s="11">
        <v>38</v>
      </c>
      <c r="L18" s="12">
        <v>0</v>
      </c>
      <c r="M18" s="27">
        <v>38</v>
      </c>
      <c r="N18" s="28">
        <f t="shared" si="0"/>
        <v>57</v>
      </c>
      <c r="O18" s="29">
        <f t="shared" si="1"/>
        <v>0</v>
      </c>
      <c r="P18" s="13">
        <f t="shared" si="2"/>
        <v>57</v>
      </c>
    </row>
    <row r="19" spans="1:16" ht="12.75">
      <c r="A19" s="4" t="s">
        <v>181</v>
      </c>
      <c r="B19" s="11">
        <v>0</v>
      </c>
      <c r="C19" s="12">
        <v>0</v>
      </c>
      <c r="D19" s="27">
        <v>0</v>
      </c>
      <c r="E19" s="11">
        <v>2</v>
      </c>
      <c r="F19" s="12">
        <v>15</v>
      </c>
      <c r="G19" s="27">
        <v>17</v>
      </c>
      <c r="H19" s="11">
        <v>1</v>
      </c>
      <c r="I19" s="12">
        <v>10</v>
      </c>
      <c r="J19" s="27">
        <v>11</v>
      </c>
      <c r="K19" s="11">
        <v>0</v>
      </c>
      <c r="L19" s="12">
        <v>0</v>
      </c>
      <c r="M19" s="27">
        <v>0</v>
      </c>
      <c r="N19" s="28">
        <f t="shared" si="0"/>
        <v>3</v>
      </c>
      <c r="O19" s="29">
        <f t="shared" si="1"/>
        <v>25</v>
      </c>
      <c r="P19" s="13">
        <f t="shared" si="2"/>
        <v>28</v>
      </c>
    </row>
    <row r="20" spans="1:16" ht="12.75">
      <c r="A20" s="4" t="s">
        <v>182</v>
      </c>
      <c r="B20" s="11">
        <v>40</v>
      </c>
      <c r="C20" s="12">
        <v>142</v>
      </c>
      <c r="D20" s="27">
        <v>182</v>
      </c>
      <c r="E20" s="11">
        <v>48</v>
      </c>
      <c r="F20" s="12">
        <v>150</v>
      </c>
      <c r="G20" s="27">
        <v>198</v>
      </c>
      <c r="H20" s="11">
        <v>5</v>
      </c>
      <c r="I20" s="12">
        <v>9</v>
      </c>
      <c r="J20" s="27">
        <v>14</v>
      </c>
      <c r="K20" s="11">
        <v>9</v>
      </c>
      <c r="L20" s="12">
        <v>53</v>
      </c>
      <c r="M20" s="27">
        <v>62</v>
      </c>
      <c r="N20" s="28">
        <f t="shared" si="0"/>
        <v>102</v>
      </c>
      <c r="O20" s="29">
        <f t="shared" si="1"/>
        <v>354</v>
      </c>
      <c r="P20" s="13">
        <f t="shared" si="2"/>
        <v>456</v>
      </c>
    </row>
    <row r="21" spans="1:16" ht="12.75">
      <c r="A21" s="4" t="s">
        <v>183</v>
      </c>
      <c r="B21" s="11">
        <v>118</v>
      </c>
      <c r="C21" s="12">
        <v>5</v>
      </c>
      <c r="D21" s="27">
        <v>123</v>
      </c>
      <c r="E21" s="11">
        <v>5</v>
      </c>
      <c r="F21" s="12">
        <v>1</v>
      </c>
      <c r="G21" s="27">
        <v>6</v>
      </c>
      <c r="H21" s="11">
        <v>0</v>
      </c>
      <c r="I21" s="12">
        <v>0</v>
      </c>
      <c r="J21" s="27">
        <v>0</v>
      </c>
      <c r="K21" s="11">
        <v>0</v>
      </c>
      <c r="L21" s="12">
        <v>0</v>
      </c>
      <c r="M21" s="27">
        <v>0</v>
      </c>
      <c r="N21" s="28">
        <f t="shared" si="0"/>
        <v>123</v>
      </c>
      <c r="O21" s="29">
        <f t="shared" si="1"/>
        <v>6</v>
      </c>
      <c r="P21" s="13">
        <f t="shared" si="2"/>
        <v>129</v>
      </c>
    </row>
    <row r="22" spans="1:16" ht="12.75">
      <c r="A22" s="4" t="s">
        <v>184</v>
      </c>
      <c r="B22" s="11">
        <v>50</v>
      </c>
      <c r="C22" s="12">
        <v>1</v>
      </c>
      <c r="D22" s="27">
        <v>51</v>
      </c>
      <c r="E22" s="11">
        <v>24</v>
      </c>
      <c r="F22" s="12">
        <v>8</v>
      </c>
      <c r="G22" s="27">
        <v>32</v>
      </c>
      <c r="H22" s="11">
        <v>0</v>
      </c>
      <c r="I22" s="12">
        <v>0</v>
      </c>
      <c r="J22" s="27">
        <v>0</v>
      </c>
      <c r="K22" s="11">
        <v>21</v>
      </c>
      <c r="L22" s="12">
        <v>1</v>
      </c>
      <c r="M22" s="27">
        <v>22</v>
      </c>
      <c r="N22" s="28">
        <f t="shared" si="0"/>
        <v>95</v>
      </c>
      <c r="O22" s="29">
        <f t="shared" si="1"/>
        <v>10</v>
      </c>
      <c r="P22" s="13">
        <f t="shared" si="2"/>
        <v>105</v>
      </c>
    </row>
    <row r="23" spans="1:16" ht="12.75">
      <c r="A23" s="4" t="s">
        <v>185</v>
      </c>
      <c r="B23" s="11">
        <v>228</v>
      </c>
      <c r="C23" s="12">
        <v>7</v>
      </c>
      <c r="D23" s="27">
        <v>235</v>
      </c>
      <c r="E23" s="11">
        <v>627</v>
      </c>
      <c r="F23" s="12">
        <v>2</v>
      </c>
      <c r="G23" s="27">
        <v>629</v>
      </c>
      <c r="H23" s="11">
        <v>15</v>
      </c>
      <c r="I23" s="12">
        <v>3</v>
      </c>
      <c r="J23" s="27">
        <v>18</v>
      </c>
      <c r="K23" s="11">
        <v>41</v>
      </c>
      <c r="L23" s="12">
        <v>0</v>
      </c>
      <c r="M23" s="27">
        <v>41</v>
      </c>
      <c r="N23" s="28">
        <f t="shared" si="0"/>
        <v>911</v>
      </c>
      <c r="O23" s="29">
        <f t="shared" si="1"/>
        <v>12</v>
      </c>
      <c r="P23" s="13">
        <f t="shared" si="2"/>
        <v>923</v>
      </c>
    </row>
    <row r="24" spans="1:16" ht="12.75">
      <c r="A24" s="4" t="s">
        <v>186</v>
      </c>
      <c r="B24" s="11">
        <v>0</v>
      </c>
      <c r="C24" s="12">
        <v>0</v>
      </c>
      <c r="D24" s="27">
        <v>0</v>
      </c>
      <c r="E24" s="11">
        <v>2</v>
      </c>
      <c r="F24" s="12">
        <v>4</v>
      </c>
      <c r="G24" s="27">
        <v>6</v>
      </c>
      <c r="H24" s="11">
        <v>0</v>
      </c>
      <c r="I24" s="12">
        <v>0</v>
      </c>
      <c r="J24" s="27">
        <v>0</v>
      </c>
      <c r="K24" s="11">
        <v>0</v>
      </c>
      <c r="L24" s="12">
        <v>0</v>
      </c>
      <c r="M24" s="27">
        <v>0</v>
      </c>
      <c r="N24" s="28">
        <f t="shared" si="0"/>
        <v>2</v>
      </c>
      <c r="O24" s="29">
        <f t="shared" si="1"/>
        <v>4</v>
      </c>
      <c r="P24" s="13">
        <f t="shared" si="2"/>
        <v>6</v>
      </c>
    </row>
    <row r="25" spans="1:16" ht="12.75">
      <c r="A25" s="4" t="s">
        <v>187</v>
      </c>
      <c r="B25" s="11">
        <v>2</v>
      </c>
      <c r="C25" s="12">
        <v>58</v>
      </c>
      <c r="D25" s="27">
        <v>60</v>
      </c>
      <c r="E25" s="11">
        <v>13</v>
      </c>
      <c r="F25" s="12">
        <v>86</v>
      </c>
      <c r="G25" s="27">
        <v>99</v>
      </c>
      <c r="H25" s="11">
        <v>0</v>
      </c>
      <c r="I25" s="12">
        <v>0</v>
      </c>
      <c r="J25" s="27">
        <v>0</v>
      </c>
      <c r="K25" s="11">
        <v>0</v>
      </c>
      <c r="L25" s="12">
        <v>7</v>
      </c>
      <c r="M25" s="27">
        <v>7</v>
      </c>
      <c r="N25" s="28">
        <f t="shared" si="0"/>
        <v>15</v>
      </c>
      <c r="O25" s="29">
        <f t="shared" si="1"/>
        <v>151</v>
      </c>
      <c r="P25" s="13">
        <f t="shared" si="2"/>
        <v>166</v>
      </c>
    </row>
    <row r="26" spans="1:16" ht="12.75">
      <c r="A26" s="4" t="s">
        <v>188</v>
      </c>
      <c r="B26" s="11">
        <v>0</v>
      </c>
      <c r="C26" s="12">
        <v>17</v>
      </c>
      <c r="D26" s="27">
        <v>17</v>
      </c>
      <c r="E26" s="11">
        <v>4</v>
      </c>
      <c r="F26" s="12">
        <v>41</v>
      </c>
      <c r="G26" s="27">
        <v>45</v>
      </c>
      <c r="H26" s="11">
        <v>0</v>
      </c>
      <c r="I26" s="12">
        <v>0</v>
      </c>
      <c r="J26" s="27">
        <v>0</v>
      </c>
      <c r="K26" s="11">
        <v>0</v>
      </c>
      <c r="L26" s="12">
        <v>0</v>
      </c>
      <c r="M26" s="27">
        <v>0</v>
      </c>
      <c r="N26" s="28">
        <f t="shared" si="0"/>
        <v>4</v>
      </c>
      <c r="O26" s="29">
        <f t="shared" si="1"/>
        <v>58</v>
      </c>
      <c r="P26" s="13">
        <f t="shared" si="2"/>
        <v>62</v>
      </c>
    </row>
    <row r="27" spans="1:16" ht="12.75">
      <c r="A27" s="4" t="s">
        <v>189</v>
      </c>
      <c r="B27" s="11">
        <v>21</v>
      </c>
      <c r="C27" s="12">
        <v>250</v>
      </c>
      <c r="D27" s="27">
        <v>271</v>
      </c>
      <c r="E27" s="11">
        <v>30</v>
      </c>
      <c r="F27" s="12">
        <v>371</v>
      </c>
      <c r="G27" s="27">
        <v>401</v>
      </c>
      <c r="H27" s="11">
        <v>15</v>
      </c>
      <c r="I27" s="12">
        <v>61</v>
      </c>
      <c r="J27" s="27">
        <v>76</v>
      </c>
      <c r="K27" s="11">
        <v>5</v>
      </c>
      <c r="L27" s="12">
        <v>54</v>
      </c>
      <c r="M27" s="27">
        <v>59</v>
      </c>
      <c r="N27" s="28">
        <f t="shared" si="0"/>
        <v>71</v>
      </c>
      <c r="O27" s="29">
        <f t="shared" si="1"/>
        <v>736</v>
      </c>
      <c r="P27" s="13">
        <f t="shared" si="2"/>
        <v>807</v>
      </c>
    </row>
    <row r="28" spans="1:16" ht="12.75">
      <c r="A28" s="4" t="s">
        <v>190</v>
      </c>
      <c r="B28" s="11">
        <v>95</v>
      </c>
      <c r="C28" s="12">
        <v>41</v>
      </c>
      <c r="D28" s="27">
        <v>136</v>
      </c>
      <c r="E28" s="11">
        <v>176</v>
      </c>
      <c r="F28" s="12">
        <v>98</v>
      </c>
      <c r="G28" s="27">
        <v>274</v>
      </c>
      <c r="H28" s="11">
        <v>39</v>
      </c>
      <c r="I28" s="12">
        <v>25</v>
      </c>
      <c r="J28" s="27">
        <v>64</v>
      </c>
      <c r="K28" s="11">
        <v>47</v>
      </c>
      <c r="L28" s="12">
        <v>18</v>
      </c>
      <c r="M28" s="27">
        <v>65</v>
      </c>
      <c r="N28" s="28">
        <f t="shared" si="0"/>
        <v>357</v>
      </c>
      <c r="O28" s="29">
        <f t="shared" si="1"/>
        <v>182</v>
      </c>
      <c r="P28" s="13">
        <f t="shared" si="2"/>
        <v>539</v>
      </c>
    </row>
    <row r="29" spans="1:16" ht="12.75">
      <c r="A29" s="4" t="s">
        <v>191</v>
      </c>
      <c r="B29" s="11">
        <v>16</v>
      </c>
      <c r="C29" s="12">
        <v>0</v>
      </c>
      <c r="D29" s="27">
        <v>16</v>
      </c>
      <c r="E29" s="11">
        <v>0</v>
      </c>
      <c r="F29" s="12">
        <v>0</v>
      </c>
      <c r="G29" s="27">
        <v>0</v>
      </c>
      <c r="H29" s="11">
        <v>0</v>
      </c>
      <c r="I29" s="12">
        <v>0</v>
      </c>
      <c r="J29" s="27">
        <v>0</v>
      </c>
      <c r="K29" s="11">
        <v>0</v>
      </c>
      <c r="L29" s="12">
        <v>0</v>
      </c>
      <c r="M29" s="27">
        <v>0</v>
      </c>
      <c r="N29" s="28">
        <f t="shared" si="0"/>
        <v>16</v>
      </c>
      <c r="O29" s="29">
        <f t="shared" si="1"/>
        <v>0</v>
      </c>
      <c r="P29" s="13">
        <f t="shared" si="2"/>
        <v>16</v>
      </c>
    </row>
    <row r="30" spans="1:16" ht="12.75">
      <c r="A30" s="4" t="s">
        <v>192</v>
      </c>
      <c r="B30" s="11">
        <v>239</v>
      </c>
      <c r="C30" s="12">
        <v>8</v>
      </c>
      <c r="D30" s="27">
        <v>247</v>
      </c>
      <c r="E30" s="11">
        <v>278</v>
      </c>
      <c r="F30" s="12">
        <v>4</v>
      </c>
      <c r="G30" s="27">
        <v>282</v>
      </c>
      <c r="H30" s="11">
        <v>22</v>
      </c>
      <c r="I30" s="12">
        <v>1</v>
      </c>
      <c r="J30" s="27">
        <v>23</v>
      </c>
      <c r="K30" s="11">
        <v>33</v>
      </c>
      <c r="L30" s="12">
        <v>0</v>
      </c>
      <c r="M30" s="27">
        <v>33</v>
      </c>
      <c r="N30" s="28">
        <f t="shared" si="0"/>
        <v>572</v>
      </c>
      <c r="O30" s="29">
        <f t="shared" si="1"/>
        <v>13</v>
      </c>
      <c r="P30" s="13">
        <f t="shared" si="2"/>
        <v>585</v>
      </c>
    </row>
    <row r="31" spans="1:16" ht="12.75">
      <c r="A31" s="4" t="s">
        <v>193</v>
      </c>
      <c r="B31" s="11">
        <v>20</v>
      </c>
      <c r="C31" s="12">
        <v>7</v>
      </c>
      <c r="D31" s="27">
        <v>27</v>
      </c>
      <c r="E31" s="11">
        <v>2</v>
      </c>
      <c r="F31" s="12">
        <v>11</v>
      </c>
      <c r="G31" s="27">
        <v>13</v>
      </c>
      <c r="H31" s="11">
        <v>0</v>
      </c>
      <c r="I31" s="12">
        <v>0</v>
      </c>
      <c r="J31" s="27">
        <v>0</v>
      </c>
      <c r="K31" s="11">
        <v>0</v>
      </c>
      <c r="L31" s="12">
        <v>0</v>
      </c>
      <c r="M31" s="27">
        <v>0</v>
      </c>
      <c r="N31" s="28">
        <f t="shared" si="0"/>
        <v>22</v>
      </c>
      <c r="O31" s="29">
        <f t="shared" si="1"/>
        <v>18</v>
      </c>
      <c r="P31" s="13">
        <f t="shared" si="2"/>
        <v>40</v>
      </c>
    </row>
    <row r="32" spans="1:16" ht="12.75">
      <c r="A32" s="4" t="s">
        <v>194</v>
      </c>
      <c r="B32" s="11">
        <v>0</v>
      </c>
      <c r="C32" s="12">
        <v>0</v>
      </c>
      <c r="D32" s="27">
        <v>0</v>
      </c>
      <c r="E32" s="11">
        <v>15</v>
      </c>
      <c r="F32" s="12">
        <v>5</v>
      </c>
      <c r="G32" s="27">
        <v>20</v>
      </c>
      <c r="H32" s="11">
        <v>0</v>
      </c>
      <c r="I32" s="12">
        <v>0</v>
      </c>
      <c r="J32" s="27">
        <v>0</v>
      </c>
      <c r="K32" s="11">
        <v>0</v>
      </c>
      <c r="L32" s="12">
        <v>0</v>
      </c>
      <c r="M32" s="27">
        <v>0</v>
      </c>
      <c r="N32" s="28">
        <f t="shared" si="0"/>
        <v>15</v>
      </c>
      <c r="O32" s="29">
        <f t="shared" si="1"/>
        <v>5</v>
      </c>
      <c r="P32" s="13">
        <f t="shared" si="2"/>
        <v>20</v>
      </c>
    </row>
    <row r="33" spans="1:16" ht="12.75">
      <c r="A33" s="4" t="s">
        <v>195</v>
      </c>
      <c r="B33" s="11">
        <v>0</v>
      </c>
      <c r="C33" s="12">
        <v>0</v>
      </c>
      <c r="D33" s="27">
        <v>0</v>
      </c>
      <c r="E33" s="11">
        <v>30</v>
      </c>
      <c r="F33" s="12">
        <v>83</v>
      </c>
      <c r="G33" s="27">
        <v>113</v>
      </c>
      <c r="H33" s="11">
        <v>1</v>
      </c>
      <c r="I33" s="12">
        <v>4</v>
      </c>
      <c r="J33" s="27">
        <v>5</v>
      </c>
      <c r="K33" s="11">
        <v>0</v>
      </c>
      <c r="L33" s="12">
        <v>0</v>
      </c>
      <c r="M33" s="27">
        <v>0</v>
      </c>
      <c r="N33" s="28">
        <f t="shared" si="0"/>
        <v>31</v>
      </c>
      <c r="O33" s="29">
        <f t="shared" si="1"/>
        <v>87</v>
      </c>
      <c r="P33" s="13">
        <f t="shared" si="2"/>
        <v>118</v>
      </c>
    </row>
    <row r="34" spans="1:16" ht="12.75">
      <c r="A34" s="4" t="s">
        <v>196</v>
      </c>
      <c r="B34" s="11">
        <v>290</v>
      </c>
      <c r="C34" s="12">
        <v>550</v>
      </c>
      <c r="D34" s="27">
        <v>840</v>
      </c>
      <c r="E34" s="11">
        <v>580</v>
      </c>
      <c r="F34" s="12">
        <v>1431</v>
      </c>
      <c r="G34" s="27">
        <v>2011</v>
      </c>
      <c r="H34" s="11">
        <v>15</v>
      </c>
      <c r="I34" s="12">
        <v>35</v>
      </c>
      <c r="J34" s="27">
        <v>50</v>
      </c>
      <c r="K34" s="11">
        <v>12</v>
      </c>
      <c r="L34" s="12">
        <v>16</v>
      </c>
      <c r="M34" s="27">
        <v>28</v>
      </c>
      <c r="N34" s="28">
        <f t="shared" si="0"/>
        <v>897</v>
      </c>
      <c r="O34" s="29">
        <f t="shared" si="1"/>
        <v>2032</v>
      </c>
      <c r="P34" s="13">
        <f t="shared" si="2"/>
        <v>2929</v>
      </c>
    </row>
    <row r="35" spans="1:16" ht="12.75">
      <c r="A35" s="4" t="s">
        <v>10</v>
      </c>
      <c r="B35" s="11">
        <v>28</v>
      </c>
      <c r="C35" s="12">
        <v>16</v>
      </c>
      <c r="D35" s="27">
        <v>44</v>
      </c>
      <c r="E35" s="11">
        <v>200</v>
      </c>
      <c r="F35" s="12">
        <v>71</v>
      </c>
      <c r="G35" s="27">
        <v>271</v>
      </c>
      <c r="H35" s="11">
        <v>111</v>
      </c>
      <c r="I35" s="12">
        <v>40</v>
      </c>
      <c r="J35" s="27">
        <v>151</v>
      </c>
      <c r="K35" s="11">
        <v>20</v>
      </c>
      <c r="L35" s="12">
        <v>7</v>
      </c>
      <c r="M35" s="27">
        <v>27</v>
      </c>
      <c r="N35" s="28">
        <f t="shared" si="0"/>
        <v>359</v>
      </c>
      <c r="O35" s="29">
        <f t="shared" si="1"/>
        <v>134</v>
      </c>
      <c r="P35" s="13">
        <f t="shared" si="2"/>
        <v>493</v>
      </c>
    </row>
    <row r="36" spans="1:16" ht="12.75">
      <c r="A36" s="4" t="s">
        <v>197</v>
      </c>
      <c r="B36" s="11">
        <v>8</v>
      </c>
      <c r="C36" s="12">
        <v>0</v>
      </c>
      <c r="D36" s="27">
        <v>8</v>
      </c>
      <c r="E36" s="11">
        <v>0</v>
      </c>
      <c r="F36" s="12">
        <v>0</v>
      </c>
      <c r="G36" s="27">
        <v>0</v>
      </c>
      <c r="H36" s="11">
        <v>0</v>
      </c>
      <c r="I36" s="12">
        <v>0</v>
      </c>
      <c r="J36" s="27">
        <v>0</v>
      </c>
      <c r="K36" s="11">
        <v>0</v>
      </c>
      <c r="L36" s="12">
        <v>0</v>
      </c>
      <c r="M36" s="27">
        <v>0</v>
      </c>
      <c r="N36" s="28">
        <f t="shared" si="0"/>
        <v>8</v>
      </c>
      <c r="O36" s="29">
        <f t="shared" si="1"/>
        <v>0</v>
      </c>
      <c r="P36" s="13">
        <f t="shared" si="2"/>
        <v>8</v>
      </c>
    </row>
    <row r="37" spans="1:16" ht="12.75">
      <c r="A37" s="4" t="s">
        <v>198</v>
      </c>
      <c r="B37" s="11">
        <v>4</v>
      </c>
      <c r="C37" s="12">
        <v>0</v>
      </c>
      <c r="D37" s="27">
        <v>4</v>
      </c>
      <c r="E37" s="11">
        <v>0</v>
      </c>
      <c r="F37" s="12">
        <v>0</v>
      </c>
      <c r="G37" s="27">
        <v>0</v>
      </c>
      <c r="H37" s="11">
        <v>0</v>
      </c>
      <c r="I37" s="12">
        <v>0</v>
      </c>
      <c r="J37" s="27">
        <v>0</v>
      </c>
      <c r="K37" s="11">
        <v>0</v>
      </c>
      <c r="L37" s="12">
        <v>0</v>
      </c>
      <c r="M37" s="27">
        <v>0</v>
      </c>
      <c r="N37" s="28">
        <f t="shared" si="0"/>
        <v>4</v>
      </c>
      <c r="O37" s="29">
        <f t="shared" si="1"/>
        <v>0</v>
      </c>
      <c r="P37" s="13">
        <f t="shared" si="2"/>
        <v>4</v>
      </c>
    </row>
    <row r="38" spans="1:16" ht="12.75">
      <c r="A38" s="4" t="s">
        <v>199</v>
      </c>
      <c r="B38" s="11">
        <v>0</v>
      </c>
      <c r="C38" s="12">
        <v>0</v>
      </c>
      <c r="D38" s="27">
        <v>0</v>
      </c>
      <c r="E38" s="11">
        <v>0</v>
      </c>
      <c r="F38" s="12">
        <v>0</v>
      </c>
      <c r="G38" s="27">
        <v>0</v>
      </c>
      <c r="H38" s="11">
        <v>8</v>
      </c>
      <c r="I38" s="12">
        <v>0</v>
      </c>
      <c r="J38" s="27">
        <v>8</v>
      </c>
      <c r="K38" s="11">
        <v>0</v>
      </c>
      <c r="L38" s="12">
        <v>0</v>
      </c>
      <c r="M38" s="27">
        <v>0</v>
      </c>
      <c r="N38" s="28">
        <f t="shared" si="0"/>
        <v>8</v>
      </c>
      <c r="O38" s="29">
        <f t="shared" si="1"/>
        <v>0</v>
      </c>
      <c r="P38" s="13">
        <f t="shared" si="2"/>
        <v>8</v>
      </c>
    </row>
    <row r="39" spans="1:16" ht="12.75">
      <c r="A39" s="4" t="s">
        <v>200</v>
      </c>
      <c r="B39" s="11">
        <v>9</v>
      </c>
      <c r="C39" s="12">
        <v>0</v>
      </c>
      <c r="D39" s="27">
        <v>9</v>
      </c>
      <c r="E39" s="11">
        <v>0</v>
      </c>
      <c r="F39" s="12">
        <v>0</v>
      </c>
      <c r="G39" s="27">
        <v>0</v>
      </c>
      <c r="H39" s="11">
        <v>0</v>
      </c>
      <c r="I39" s="12">
        <v>0</v>
      </c>
      <c r="J39" s="27">
        <v>0</v>
      </c>
      <c r="K39" s="11">
        <v>0</v>
      </c>
      <c r="L39" s="12">
        <v>0</v>
      </c>
      <c r="M39" s="27">
        <v>0</v>
      </c>
      <c r="N39" s="28">
        <f t="shared" si="0"/>
        <v>9</v>
      </c>
      <c r="O39" s="29">
        <f t="shared" si="1"/>
        <v>0</v>
      </c>
      <c r="P39" s="13">
        <f t="shared" si="2"/>
        <v>9</v>
      </c>
    </row>
    <row r="40" spans="1:16" ht="12.75">
      <c r="A40" s="4" t="s">
        <v>201</v>
      </c>
      <c r="B40" s="11">
        <v>30</v>
      </c>
      <c r="C40" s="12">
        <v>156</v>
      </c>
      <c r="D40" s="27">
        <v>186</v>
      </c>
      <c r="E40" s="11">
        <v>77</v>
      </c>
      <c r="F40" s="12">
        <v>592</v>
      </c>
      <c r="G40" s="27">
        <v>669</v>
      </c>
      <c r="H40" s="11">
        <v>5</v>
      </c>
      <c r="I40" s="12">
        <v>27</v>
      </c>
      <c r="J40" s="27">
        <v>32</v>
      </c>
      <c r="K40" s="11">
        <v>9</v>
      </c>
      <c r="L40" s="12">
        <v>29</v>
      </c>
      <c r="M40" s="27">
        <v>38</v>
      </c>
      <c r="N40" s="28">
        <f t="shared" si="0"/>
        <v>121</v>
      </c>
      <c r="O40" s="29">
        <f t="shared" si="1"/>
        <v>804</v>
      </c>
      <c r="P40" s="13">
        <f t="shared" si="2"/>
        <v>925</v>
      </c>
    </row>
    <row r="41" spans="1:16" ht="12.75">
      <c r="A41" s="4" t="s">
        <v>202</v>
      </c>
      <c r="B41" s="11">
        <v>173</v>
      </c>
      <c r="C41" s="12">
        <v>6</v>
      </c>
      <c r="D41" s="27">
        <v>179</v>
      </c>
      <c r="E41" s="11">
        <v>1144</v>
      </c>
      <c r="F41" s="12">
        <v>32</v>
      </c>
      <c r="G41" s="27">
        <v>1176</v>
      </c>
      <c r="H41" s="11">
        <v>258</v>
      </c>
      <c r="I41" s="12">
        <v>2</v>
      </c>
      <c r="J41" s="27">
        <v>260</v>
      </c>
      <c r="K41" s="11">
        <v>251</v>
      </c>
      <c r="L41" s="12">
        <v>1</v>
      </c>
      <c r="M41" s="27">
        <v>252</v>
      </c>
      <c r="N41" s="28">
        <f t="shared" si="0"/>
        <v>1826</v>
      </c>
      <c r="O41" s="29">
        <f t="shared" si="1"/>
        <v>41</v>
      </c>
      <c r="P41" s="13">
        <f t="shared" si="2"/>
        <v>1867</v>
      </c>
    </row>
    <row r="42" spans="1:16" s="64" customFormat="1" ht="12.75">
      <c r="A42" s="7" t="s">
        <v>27</v>
      </c>
      <c r="B42" s="62">
        <f aca="true" t="shared" si="3" ref="B42:M42">SUM(B10:B41)</f>
        <v>1493</v>
      </c>
      <c r="C42" s="63">
        <f t="shared" si="3"/>
        <v>1319</v>
      </c>
      <c r="D42" s="63">
        <f t="shared" si="3"/>
        <v>2812</v>
      </c>
      <c r="E42" s="62">
        <f t="shared" si="3"/>
        <v>3855</v>
      </c>
      <c r="F42" s="63">
        <f t="shared" si="3"/>
        <v>3196</v>
      </c>
      <c r="G42" s="63">
        <f t="shared" si="3"/>
        <v>7051</v>
      </c>
      <c r="H42" s="62">
        <f t="shared" si="3"/>
        <v>516</v>
      </c>
      <c r="I42" s="63">
        <f t="shared" si="3"/>
        <v>226</v>
      </c>
      <c r="J42" s="63">
        <f t="shared" si="3"/>
        <v>742</v>
      </c>
      <c r="K42" s="62">
        <f t="shared" si="3"/>
        <v>559</v>
      </c>
      <c r="L42" s="63">
        <f t="shared" si="3"/>
        <v>249</v>
      </c>
      <c r="M42" s="63">
        <f t="shared" si="3"/>
        <v>808</v>
      </c>
      <c r="N42" s="62">
        <f t="shared" si="0"/>
        <v>6423</v>
      </c>
      <c r="O42" s="63">
        <f t="shared" si="1"/>
        <v>4990</v>
      </c>
      <c r="P42" s="63">
        <f t="shared" si="2"/>
        <v>11413</v>
      </c>
    </row>
    <row r="43" spans="3:16" ht="12.75">
      <c r="C43" s="4"/>
      <c r="D43"/>
      <c r="F43" s="4"/>
      <c r="G43"/>
      <c r="I43" s="4"/>
      <c r="J43"/>
      <c r="L43" s="4"/>
      <c r="M43"/>
      <c r="O43" s="4"/>
      <c r="P43"/>
    </row>
    <row r="44" spans="3:16" ht="12.75">
      <c r="C44" s="4"/>
      <c r="D44"/>
      <c r="F44" s="4"/>
      <c r="G44"/>
      <c r="I44" s="4"/>
      <c r="J44"/>
      <c r="L44" s="4"/>
      <c r="M44"/>
      <c r="O44" s="4"/>
      <c r="P44"/>
    </row>
    <row r="45" spans="3:16" ht="12.75">
      <c r="C45" s="4"/>
      <c r="D45"/>
      <c r="F45" s="4"/>
      <c r="G45"/>
      <c r="I45" s="4"/>
      <c r="J45"/>
      <c r="L45" s="4"/>
      <c r="M45"/>
      <c r="O45" s="4"/>
      <c r="P45"/>
    </row>
    <row r="46" spans="3:16" ht="12.75">
      <c r="C46" s="4"/>
      <c r="D46"/>
      <c r="F46" s="4"/>
      <c r="G46"/>
      <c r="I46" s="4"/>
      <c r="J46"/>
      <c r="L46" s="4"/>
      <c r="M46"/>
      <c r="O46" s="4"/>
      <c r="P46"/>
    </row>
    <row r="47" spans="3:16" ht="12.75">
      <c r="C47" s="4"/>
      <c r="D47"/>
      <c r="F47" s="4"/>
      <c r="G47"/>
      <c r="I47" s="4"/>
      <c r="J47"/>
      <c r="L47" s="4"/>
      <c r="M47"/>
      <c r="O47" s="4"/>
      <c r="P47"/>
    </row>
    <row r="48" spans="3:16" ht="12.75">
      <c r="C48" s="4"/>
      <c r="D48"/>
      <c r="F48" s="4"/>
      <c r="G48"/>
      <c r="I48" s="4"/>
      <c r="J48"/>
      <c r="L48" s="4"/>
      <c r="M48"/>
      <c r="O48" s="4"/>
      <c r="P48"/>
    </row>
  </sheetData>
  <sheetProtection/>
  <mergeCells count="8">
    <mergeCell ref="N7:P7"/>
    <mergeCell ref="A2:P2"/>
    <mergeCell ref="A5:P5"/>
    <mergeCell ref="A3:P3"/>
    <mergeCell ref="B7:D7"/>
    <mergeCell ref="E7:G7"/>
    <mergeCell ref="H7:J7"/>
    <mergeCell ref="K7:M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8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2.28125" style="4" bestFit="1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7109375" style="4" customWidth="1"/>
    <col min="21" max="21" width="7.57421875" style="0" customWidth="1"/>
    <col min="22" max="22" width="15.421875" style="0" customWidth="1"/>
    <col min="23" max="24" width="7.00390625" style="0" customWidth="1"/>
    <col min="25" max="25" width="9.281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76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3.5" thickBot="1"/>
    <row r="5" spans="1:20" ht="12.75">
      <c r="A5" s="5"/>
      <c r="B5" s="290" t="s">
        <v>71</v>
      </c>
      <c r="C5" s="291"/>
      <c r="D5" s="291"/>
      <c r="E5" s="291"/>
      <c r="F5" s="291"/>
      <c r="G5" s="291"/>
      <c r="H5" s="292"/>
      <c r="I5" s="293" t="s">
        <v>72</v>
      </c>
      <c r="J5" s="294"/>
      <c r="K5" s="294"/>
      <c r="L5" s="294"/>
      <c r="M5" s="294"/>
      <c r="N5" s="294"/>
      <c r="O5" s="294"/>
      <c r="P5" s="294"/>
      <c r="Q5" s="295"/>
      <c r="R5" s="293" t="s">
        <v>30</v>
      </c>
      <c r="S5" s="294"/>
      <c r="T5" s="294"/>
    </row>
    <row r="6" spans="2:20" ht="12.75">
      <c r="B6" s="287" t="s">
        <v>5</v>
      </c>
      <c r="C6" s="289"/>
      <c r="D6" s="287" t="s">
        <v>26</v>
      </c>
      <c r="E6" s="288"/>
      <c r="F6" s="287" t="s">
        <v>27</v>
      </c>
      <c r="G6" s="288"/>
      <c r="H6" s="289"/>
      <c r="I6" s="287" t="s">
        <v>5</v>
      </c>
      <c r="J6" s="289"/>
      <c r="K6" s="287" t="s">
        <v>26</v>
      </c>
      <c r="L6" s="288"/>
      <c r="M6" s="287" t="s">
        <v>29</v>
      </c>
      <c r="N6" s="289"/>
      <c r="O6" s="287" t="s">
        <v>27</v>
      </c>
      <c r="P6" s="288"/>
      <c r="Q6" s="289"/>
      <c r="R6" s="49"/>
      <c r="S6" s="52"/>
      <c r="T6" s="53"/>
    </row>
    <row r="7" spans="1:20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203</v>
      </c>
      <c r="B8" s="87">
        <v>0</v>
      </c>
      <c r="C8" s="88">
        <v>0</v>
      </c>
      <c r="D8" s="87">
        <v>0</v>
      </c>
      <c r="E8" s="88">
        <v>0</v>
      </c>
      <c r="F8" s="87">
        <f>SUM(B8,D8)</f>
        <v>0</v>
      </c>
      <c r="G8" s="88">
        <f>SUM(C8,E8)</f>
        <v>0</v>
      </c>
      <c r="H8" s="66">
        <f>SUM(F8:G8)</f>
        <v>0</v>
      </c>
      <c r="I8" s="10">
        <v>0</v>
      </c>
      <c r="J8" s="10">
        <v>0</v>
      </c>
      <c r="K8" s="9">
        <v>0</v>
      </c>
      <c r="L8" s="10">
        <v>0</v>
      </c>
      <c r="M8" s="9">
        <v>53</v>
      </c>
      <c r="N8" s="10">
        <v>54</v>
      </c>
      <c r="O8" s="9">
        <f>SUM(I8,K8,M8)</f>
        <v>53</v>
      </c>
      <c r="P8" s="10">
        <f>SUM(J8,L8,N8)</f>
        <v>54</v>
      </c>
      <c r="Q8" s="10">
        <f>SUM(O8:P8)</f>
        <v>107</v>
      </c>
      <c r="R8" s="9">
        <f>SUM(O8,F8)</f>
        <v>53</v>
      </c>
      <c r="S8" s="10">
        <f>SUM(P8,G8)</f>
        <v>54</v>
      </c>
      <c r="T8" s="10">
        <f>SUM(Q8,H8)</f>
        <v>107</v>
      </c>
    </row>
    <row r="9" spans="1:20" ht="12.75">
      <c r="A9" s="4" t="s">
        <v>204</v>
      </c>
      <c r="B9" s="89">
        <v>4121</v>
      </c>
      <c r="C9" s="78">
        <v>4597</v>
      </c>
      <c r="D9" s="89">
        <v>3474</v>
      </c>
      <c r="E9" s="78">
        <v>4087</v>
      </c>
      <c r="F9" s="89">
        <f aca="true" t="shared" si="0" ref="F9:F32">SUM(B9,D9)</f>
        <v>7595</v>
      </c>
      <c r="G9" s="13">
        <f aca="true" t="shared" si="1" ref="G9:G32">SUM(C9,E9)</f>
        <v>8684</v>
      </c>
      <c r="H9" s="67">
        <f aca="true" t="shared" si="2" ref="H9:H32">SUM(F9:G9)</f>
        <v>16279</v>
      </c>
      <c r="I9" s="13">
        <v>0</v>
      </c>
      <c r="J9" s="13">
        <v>0</v>
      </c>
      <c r="K9" s="11">
        <v>0</v>
      </c>
      <c r="L9" s="13">
        <v>0</v>
      </c>
      <c r="M9" s="11">
        <v>0</v>
      </c>
      <c r="N9" s="13">
        <v>0</v>
      </c>
      <c r="O9" s="11">
        <f aca="true" t="shared" si="3" ref="O9:O32">SUM(I9,K9,M9)</f>
        <v>0</v>
      </c>
      <c r="P9" s="13">
        <f aca="true" t="shared" si="4" ref="P9:P32">SUM(J9,L9,N9)</f>
        <v>0</v>
      </c>
      <c r="Q9" s="13">
        <f aca="true" t="shared" si="5" ref="Q9:Q32">SUM(O9:P9)</f>
        <v>0</v>
      </c>
      <c r="R9" s="11">
        <f aca="true" t="shared" si="6" ref="R9:R32">SUM(O9,F9)</f>
        <v>7595</v>
      </c>
      <c r="S9" s="13">
        <f aca="true" t="shared" si="7" ref="S9:S32">SUM(P9,G9)</f>
        <v>8684</v>
      </c>
      <c r="T9" s="13">
        <f aca="true" t="shared" si="8" ref="T9:T32">SUM(Q9,H9)</f>
        <v>16279</v>
      </c>
    </row>
    <row r="10" spans="1:20" ht="12.75">
      <c r="A10" s="4" t="s">
        <v>205</v>
      </c>
      <c r="B10" s="89">
        <v>0</v>
      </c>
      <c r="C10" s="78">
        <v>0</v>
      </c>
      <c r="D10" s="89">
        <v>0</v>
      </c>
      <c r="E10" s="78">
        <v>0</v>
      </c>
      <c r="F10" s="89">
        <f t="shared" si="0"/>
        <v>0</v>
      </c>
      <c r="G10" s="13">
        <f t="shared" si="1"/>
        <v>0</v>
      </c>
      <c r="H10" s="67">
        <f t="shared" si="2"/>
        <v>0</v>
      </c>
      <c r="I10" s="13">
        <v>2317</v>
      </c>
      <c r="J10" s="13">
        <v>2790</v>
      </c>
      <c r="K10" s="11">
        <v>2147</v>
      </c>
      <c r="L10" s="13">
        <v>2624</v>
      </c>
      <c r="M10" s="11">
        <v>0</v>
      </c>
      <c r="N10" s="13">
        <v>0</v>
      </c>
      <c r="O10" s="11">
        <f t="shared" si="3"/>
        <v>4464</v>
      </c>
      <c r="P10" s="13">
        <f t="shared" si="4"/>
        <v>5414</v>
      </c>
      <c r="Q10" s="13">
        <f t="shared" si="5"/>
        <v>9878</v>
      </c>
      <c r="R10" s="11">
        <f t="shared" si="6"/>
        <v>4464</v>
      </c>
      <c r="S10" s="13">
        <f t="shared" si="7"/>
        <v>5414</v>
      </c>
      <c r="T10" s="13">
        <f t="shared" si="8"/>
        <v>9878</v>
      </c>
    </row>
    <row r="11" spans="1:20" ht="12.75">
      <c r="A11" s="4" t="s">
        <v>206</v>
      </c>
      <c r="B11" s="89">
        <v>0</v>
      </c>
      <c r="C11" s="78">
        <v>0</v>
      </c>
      <c r="D11" s="89">
        <v>0</v>
      </c>
      <c r="E11" s="78">
        <v>0</v>
      </c>
      <c r="F11" s="89">
        <f t="shared" si="0"/>
        <v>0</v>
      </c>
      <c r="G11" s="13">
        <f t="shared" si="1"/>
        <v>0</v>
      </c>
      <c r="H11" s="67">
        <f t="shared" si="2"/>
        <v>0</v>
      </c>
      <c r="I11" s="13">
        <v>419</v>
      </c>
      <c r="J11" s="13">
        <v>309</v>
      </c>
      <c r="K11" s="11">
        <v>281</v>
      </c>
      <c r="L11" s="13">
        <v>176</v>
      </c>
      <c r="M11" s="11">
        <v>0</v>
      </c>
      <c r="N11" s="13">
        <v>0</v>
      </c>
      <c r="O11" s="11">
        <f t="shared" si="3"/>
        <v>700</v>
      </c>
      <c r="P11" s="13">
        <f t="shared" si="4"/>
        <v>485</v>
      </c>
      <c r="Q11" s="13">
        <f t="shared" si="5"/>
        <v>1185</v>
      </c>
      <c r="R11" s="11">
        <f t="shared" si="6"/>
        <v>700</v>
      </c>
      <c r="S11" s="13">
        <f t="shared" si="7"/>
        <v>485</v>
      </c>
      <c r="T11" s="13">
        <f t="shared" si="8"/>
        <v>1185</v>
      </c>
    </row>
    <row r="12" spans="1:20" ht="12.75">
      <c r="A12" s="4" t="s">
        <v>207</v>
      </c>
      <c r="B12" s="89">
        <v>0</v>
      </c>
      <c r="C12" s="78">
        <v>0</v>
      </c>
      <c r="D12" s="89">
        <v>0</v>
      </c>
      <c r="E12" s="78">
        <v>0</v>
      </c>
      <c r="F12" s="89">
        <f t="shared" si="0"/>
        <v>0</v>
      </c>
      <c r="G12" s="13">
        <f t="shared" si="1"/>
        <v>0</v>
      </c>
      <c r="H12" s="67">
        <f t="shared" si="2"/>
        <v>0</v>
      </c>
      <c r="I12" s="13">
        <v>636</v>
      </c>
      <c r="J12" s="13">
        <v>571</v>
      </c>
      <c r="K12" s="11">
        <v>606</v>
      </c>
      <c r="L12" s="13">
        <v>564</v>
      </c>
      <c r="M12" s="11">
        <v>0</v>
      </c>
      <c r="N12" s="13">
        <v>0</v>
      </c>
      <c r="O12" s="11">
        <f t="shared" si="3"/>
        <v>1242</v>
      </c>
      <c r="P12" s="13">
        <f t="shared" si="4"/>
        <v>1135</v>
      </c>
      <c r="Q12" s="13">
        <f t="shared" si="5"/>
        <v>2377</v>
      </c>
      <c r="R12" s="11">
        <f t="shared" si="6"/>
        <v>1242</v>
      </c>
      <c r="S12" s="13">
        <f t="shared" si="7"/>
        <v>1135</v>
      </c>
      <c r="T12" s="13">
        <f t="shared" si="8"/>
        <v>2377</v>
      </c>
    </row>
    <row r="13" spans="1:20" ht="12.75">
      <c r="A13" s="4" t="s">
        <v>208</v>
      </c>
      <c r="B13" s="89">
        <v>62</v>
      </c>
      <c r="C13" s="78">
        <v>65</v>
      </c>
      <c r="D13" s="89">
        <v>69</v>
      </c>
      <c r="E13" s="78">
        <v>77</v>
      </c>
      <c r="F13" s="89">
        <f t="shared" si="0"/>
        <v>131</v>
      </c>
      <c r="G13" s="13">
        <f t="shared" si="1"/>
        <v>142</v>
      </c>
      <c r="H13" s="67">
        <f t="shared" si="2"/>
        <v>273</v>
      </c>
      <c r="I13" s="13">
        <v>0</v>
      </c>
      <c r="J13" s="13">
        <v>0</v>
      </c>
      <c r="K13" s="11">
        <v>0</v>
      </c>
      <c r="L13" s="13">
        <v>0</v>
      </c>
      <c r="M13" s="11">
        <v>0</v>
      </c>
      <c r="N13" s="13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131</v>
      </c>
      <c r="S13" s="13">
        <f t="shared" si="7"/>
        <v>142</v>
      </c>
      <c r="T13" s="13">
        <f t="shared" si="8"/>
        <v>273</v>
      </c>
    </row>
    <row r="14" spans="1:20" ht="12.75">
      <c r="A14" s="4" t="s">
        <v>161</v>
      </c>
      <c r="B14" s="89">
        <v>423</v>
      </c>
      <c r="C14" s="78">
        <v>538</v>
      </c>
      <c r="D14" s="89">
        <v>352</v>
      </c>
      <c r="E14" s="78">
        <v>445</v>
      </c>
      <c r="F14" s="89">
        <f t="shared" si="0"/>
        <v>775</v>
      </c>
      <c r="G14" s="13">
        <f t="shared" si="1"/>
        <v>983</v>
      </c>
      <c r="H14" s="67">
        <f t="shared" si="2"/>
        <v>1758</v>
      </c>
      <c r="I14" s="13">
        <v>91</v>
      </c>
      <c r="J14" s="13">
        <v>133</v>
      </c>
      <c r="K14" s="11">
        <v>94</v>
      </c>
      <c r="L14" s="13">
        <v>140</v>
      </c>
      <c r="M14" s="11">
        <v>0</v>
      </c>
      <c r="N14" s="13">
        <v>0</v>
      </c>
      <c r="O14" s="11">
        <f t="shared" si="3"/>
        <v>185</v>
      </c>
      <c r="P14" s="13">
        <f t="shared" si="4"/>
        <v>273</v>
      </c>
      <c r="Q14" s="13">
        <f t="shared" si="5"/>
        <v>458</v>
      </c>
      <c r="R14" s="11">
        <f t="shared" si="6"/>
        <v>960</v>
      </c>
      <c r="S14" s="13">
        <f t="shared" si="7"/>
        <v>1256</v>
      </c>
      <c r="T14" s="13">
        <f t="shared" si="8"/>
        <v>2216</v>
      </c>
    </row>
    <row r="15" spans="1:20" ht="12.75">
      <c r="A15" s="4" t="s">
        <v>209</v>
      </c>
      <c r="B15" s="89">
        <v>0</v>
      </c>
      <c r="C15" s="78">
        <v>0</v>
      </c>
      <c r="D15" s="89">
        <v>0</v>
      </c>
      <c r="E15" s="78">
        <v>0</v>
      </c>
      <c r="F15" s="89">
        <f t="shared" si="0"/>
        <v>0</v>
      </c>
      <c r="G15" s="13">
        <f t="shared" si="1"/>
        <v>0</v>
      </c>
      <c r="H15" s="67">
        <f t="shared" si="2"/>
        <v>0</v>
      </c>
      <c r="I15" s="13">
        <v>3</v>
      </c>
      <c r="J15" s="13">
        <v>1</v>
      </c>
      <c r="K15" s="11">
        <v>1</v>
      </c>
      <c r="L15" s="13">
        <v>5</v>
      </c>
      <c r="M15" s="11">
        <v>0</v>
      </c>
      <c r="N15" s="13">
        <v>0</v>
      </c>
      <c r="O15" s="11">
        <f t="shared" si="3"/>
        <v>4</v>
      </c>
      <c r="P15" s="13">
        <f t="shared" si="4"/>
        <v>6</v>
      </c>
      <c r="Q15" s="13">
        <f t="shared" si="5"/>
        <v>10</v>
      </c>
      <c r="R15" s="11">
        <f t="shared" si="6"/>
        <v>4</v>
      </c>
      <c r="S15" s="13">
        <f t="shared" si="7"/>
        <v>6</v>
      </c>
      <c r="T15" s="13">
        <f t="shared" si="8"/>
        <v>10</v>
      </c>
    </row>
    <row r="16" spans="1:20" ht="12.75">
      <c r="A16" s="4" t="s">
        <v>210</v>
      </c>
      <c r="B16" s="89">
        <v>0</v>
      </c>
      <c r="C16" s="78">
        <v>0</v>
      </c>
      <c r="D16" s="89">
        <v>0</v>
      </c>
      <c r="E16" s="78">
        <v>0</v>
      </c>
      <c r="F16" s="89">
        <f t="shared" si="0"/>
        <v>0</v>
      </c>
      <c r="G16" s="13">
        <f t="shared" si="1"/>
        <v>0</v>
      </c>
      <c r="H16" s="67">
        <f t="shared" si="2"/>
        <v>0</v>
      </c>
      <c r="I16" s="13">
        <v>14</v>
      </c>
      <c r="J16" s="13">
        <v>18</v>
      </c>
      <c r="K16" s="11">
        <v>12</v>
      </c>
      <c r="L16" s="13">
        <v>30</v>
      </c>
      <c r="M16" s="11">
        <v>0</v>
      </c>
      <c r="N16" s="13">
        <v>0</v>
      </c>
      <c r="O16" s="11">
        <f t="shared" si="3"/>
        <v>26</v>
      </c>
      <c r="P16" s="13">
        <f t="shared" si="4"/>
        <v>48</v>
      </c>
      <c r="Q16" s="13">
        <f t="shared" si="5"/>
        <v>74</v>
      </c>
      <c r="R16" s="11">
        <f t="shared" si="6"/>
        <v>26</v>
      </c>
      <c r="S16" s="13">
        <f t="shared" si="7"/>
        <v>48</v>
      </c>
      <c r="T16" s="13">
        <f t="shared" si="8"/>
        <v>74</v>
      </c>
    </row>
    <row r="17" spans="1:20" ht="12.75">
      <c r="A17" s="4" t="s">
        <v>211</v>
      </c>
      <c r="B17" s="89">
        <v>0</v>
      </c>
      <c r="C17" s="78">
        <v>0</v>
      </c>
      <c r="D17" s="89">
        <v>0</v>
      </c>
      <c r="E17" s="78">
        <v>0</v>
      </c>
      <c r="F17" s="89">
        <f t="shared" si="0"/>
        <v>0</v>
      </c>
      <c r="G17" s="13">
        <f t="shared" si="1"/>
        <v>0</v>
      </c>
      <c r="H17" s="67">
        <f t="shared" si="2"/>
        <v>0</v>
      </c>
      <c r="I17" s="13">
        <v>118</v>
      </c>
      <c r="J17" s="13">
        <v>141</v>
      </c>
      <c r="K17" s="11">
        <v>125</v>
      </c>
      <c r="L17" s="13">
        <v>152</v>
      </c>
      <c r="M17" s="11">
        <v>0</v>
      </c>
      <c r="N17" s="13">
        <v>0</v>
      </c>
      <c r="O17" s="11">
        <f t="shared" si="3"/>
        <v>243</v>
      </c>
      <c r="P17" s="13">
        <f t="shared" si="4"/>
        <v>293</v>
      </c>
      <c r="Q17" s="13">
        <f t="shared" si="5"/>
        <v>536</v>
      </c>
      <c r="R17" s="11">
        <f t="shared" si="6"/>
        <v>243</v>
      </c>
      <c r="S17" s="13">
        <f t="shared" si="7"/>
        <v>293</v>
      </c>
      <c r="T17" s="13">
        <f t="shared" si="8"/>
        <v>536</v>
      </c>
    </row>
    <row r="18" spans="1:20" ht="12.75">
      <c r="A18" s="4" t="s">
        <v>212</v>
      </c>
      <c r="B18" s="89">
        <v>962</v>
      </c>
      <c r="C18" s="78">
        <v>3640</v>
      </c>
      <c r="D18" s="89">
        <v>925</v>
      </c>
      <c r="E18" s="78">
        <v>3325</v>
      </c>
      <c r="F18" s="89">
        <f t="shared" si="0"/>
        <v>1887</v>
      </c>
      <c r="G18" s="13">
        <f t="shared" si="1"/>
        <v>6965</v>
      </c>
      <c r="H18" s="67">
        <f t="shared" si="2"/>
        <v>8852</v>
      </c>
      <c r="I18" s="13">
        <v>1128</v>
      </c>
      <c r="J18" s="13">
        <v>3639</v>
      </c>
      <c r="K18" s="11">
        <v>1065</v>
      </c>
      <c r="L18" s="13">
        <v>3447</v>
      </c>
      <c r="M18" s="11">
        <v>0</v>
      </c>
      <c r="N18" s="13">
        <v>0</v>
      </c>
      <c r="O18" s="11">
        <f t="shared" si="3"/>
        <v>2193</v>
      </c>
      <c r="P18" s="13">
        <f t="shared" si="4"/>
        <v>7086</v>
      </c>
      <c r="Q18" s="13">
        <f t="shared" si="5"/>
        <v>9279</v>
      </c>
      <c r="R18" s="11">
        <f t="shared" si="6"/>
        <v>4080</v>
      </c>
      <c r="S18" s="13">
        <f t="shared" si="7"/>
        <v>14051</v>
      </c>
      <c r="T18" s="13">
        <f t="shared" si="8"/>
        <v>18131</v>
      </c>
    </row>
    <row r="19" spans="1:20" ht="12.75">
      <c r="A19" s="4" t="s">
        <v>164</v>
      </c>
      <c r="B19" s="89">
        <v>2739</v>
      </c>
      <c r="C19" s="90">
        <v>4033</v>
      </c>
      <c r="D19" s="89">
        <v>2631</v>
      </c>
      <c r="E19" s="90">
        <v>3778</v>
      </c>
      <c r="F19" s="89">
        <f t="shared" si="0"/>
        <v>5370</v>
      </c>
      <c r="G19" s="12">
        <f t="shared" si="1"/>
        <v>7811</v>
      </c>
      <c r="H19" s="67">
        <f t="shared" si="2"/>
        <v>13181</v>
      </c>
      <c r="I19" s="13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5370</v>
      </c>
      <c r="S19" s="12">
        <f t="shared" si="7"/>
        <v>7811</v>
      </c>
      <c r="T19" s="13">
        <f t="shared" si="8"/>
        <v>13181</v>
      </c>
    </row>
    <row r="20" spans="1:20" ht="12.75">
      <c r="A20" s="4" t="s">
        <v>213</v>
      </c>
      <c r="B20" s="89">
        <v>0</v>
      </c>
      <c r="C20" s="90">
        <v>0</v>
      </c>
      <c r="D20" s="89">
        <v>0</v>
      </c>
      <c r="E20" s="90">
        <v>0</v>
      </c>
      <c r="F20" s="89">
        <f t="shared" si="0"/>
        <v>0</v>
      </c>
      <c r="G20" s="12">
        <f t="shared" si="1"/>
        <v>0</v>
      </c>
      <c r="H20" s="67">
        <f t="shared" si="2"/>
        <v>0</v>
      </c>
      <c r="I20" s="13">
        <v>377</v>
      </c>
      <c r="J20" s="12">
        <v>905</v>
      </c>
      <c r="K20" s="11">
        <v>427</v>
      </c>
      <c r="L20" s="12">
        <v>896</v>
      </c>
      <c r="M20" s="11">
        <v>0</v>
      </c>
      <c r="N20" s="12">
        <v>0</v>
      </c>
      <c r="O20" s="11">
        <f t="shared" si="3"/>
        <v>804</v>
      </c>
      <c r="P20" s="12">
        <f t="shared" si="4"/>
        <v>1801</v>
      </c>
      <c r="Q20" s="13">
        <f t="shared" si="5"/>
        <v>2605</v>
      </c>
      <c r="R20" s="11">
        <f t="shared" si="6"/>
        <v>804</v>
      </c>
      <c r="S20" s="12">
        <f t="shared" si="7"/>
        <v>1801</v>
      </c>
      <c r="T20" s="13">
        <f t="shared" si="8"/>
        <v>2605</v>
      </c>
    </row>
    <row r="21" spans="1:20" ht="12.75">
      <c r="A21" s="4" t="s">
        <v>214</v>
      </c>
      <c r="B21" s="89">
        <v>0</v>
      </c>
      <c r="C21" s="90">
        <v>0</v>
      </c>
      <c r="D21" s="89">
        <v>0</v>
      </c>
      <c r="E21" s="90">
        <v>0</v>
      </c>
      <c r="F21" s="89">
        <f t="shared" si="0"/>
        <v>0</v>
      </c>
      <c r="G21" s="12">
        <f t="shared" si="1"/>
        <v>0</v>
      </c>
      <c r="H21" s="67">
        <f t="shared" si="2"/>
        <v>0</v>
      </c>
      <c r="I21" s="13">
        <v>346</v>
      </c>
      <c r="J21" s="12">
        <v>693</v>
      </c>
      <c r="K21" s="11">
        <v>404</v>
      </c>
      <c r="L21" s="12">
        <v>673</v>
      </c>
      <c r="M21" s="11">
        <v>0</v>
      </c>
      <c r="N21" s="12">
        <v>0</v>
      </c>
      <c r="O21" s="11">
        <f t="shared" si="3"/>
        <v>750</v>
      </c>
      <c r="P21" s="12">
        <f t="shared" si="4"/>
        <v>1366</v>
      </c>
      <c r="Q21" s="13">
        <f t="shared" si="5"/>
        <v>2116</v>
      </c>
      <c r="R21" s="11">
        <f t="shared" si="6"/>
        <v>750</v>
      </c>
      <c r="S21" s="12">
        <f t="shared" si="7"/>
        <v>1366</v>
      </c>
      <c r="T21" s="13">
        <f t="shared" si="8"/>
        <v>2116</v>
      </c>
    </row>
    <row r="22" spans="1:20" ht="12.75">
      <c r="A22" s="4" t="s">
        <v>215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67">
        <f t="shared" si="2"/>
        <v>0</v>
      </c>
      <c r="I22" s="13">
        <v>843</v>
      </c>
      <c r="J22" s="12">
        <v>1126</v>
      </c>
      <c r="K22" s="11">
        <v>846</v>
      </c>
      <c r="L22" s="12">
        <v>1089</v>
      </c>
      <c r="M22" s="11">
        <v>0</v>
      </c>
      <c r="N22" s="12">
        <v>0</v>
      </c>
      <c r="O22" s="11">
        <f t="shared" si="3"/>
        <v>1689</v>
      </c>
      <c r="P22" s="12">
        <f t="shared" si="4"/>
        <v>2215</v>
      </c>
      <c r="Q22" s="13">
        <f t="shared" si="5"/>
        <v>3904</v>
      </c>
      <c r="R22" s="11">
        <f t="shared" si="6"/>
        <v>1689</v>
      </c>
      <c r="S22" s="12">
        <f t="shared" si="7"/>
        <v>2215</v>
      </c>
      <c r="T22" s="13">
        <f t="shared" si="8"/>
        <v>3904</v>
      </c>
    </row>
    <row r="23" spans="1:20" ht="12.75">
      <c r="A23" s="4" t="s">
        <v>216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67">
        <f t="shared" si="2"/>
        <v>0</v>
      </c>
      <c r="I23" s="13">
        <v>7</v>
      </c>
      <c r="J23" s="12">
        <v>4</v>
      </c>
      <c r="K23" s="11">
        <v>2</v>
      </c>
      <c r="L23" s="12">
        <v>3</v>
      </c>
      <c r="M23" s="11">
        <v>0</v>
      </c>
      <c r="N23" s="12">
        <v>0</v>
      </c>
      <c r="O23" s="11">
        <f t="shared" si="3"/>
        <v>9</v>
      </c>
      <c r="P23" s="12">
        <f t="shared" si="4"/>
        <v>7</v>
      </c>
      <c r="Q23" s="13">
        <f t="shared" si="5"/>
        <v>16</v>
      </c>
      <c r="R23" s="11">
        <f t="shared" si="6"/>
        <v>9</v>
      </c>
      <c r="S23" s="12">
        <f t="shared" si="7"/>
        <v>7</v>
      </c>
      <c r="T23" s="13">
        <f t="shared" si="8"/>
        <v>16</v>
      </c>
    </row>
    <row r="24" spans="1:20" ht="12.75">
      <c r="A24" s="4" t="s">
        <v>217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67">
        <f t="shared" si="2"/>
        <v>0</v>
      </c>
      <c r="I24" s="13">
        <v>688</v>
      </c>
      <c r="J24" s="12">
        <v>1111</v>
      </c>
      <c r="K24" s="11">
        <v>730</v>
      </c>
      <c r="L24" s="12">
        <v>1030</v>
      </c>
      <c r="M24" s="11">
        <v>0</v>
      </c>
      <c r="N24" s="12">
        <v>0</v>
      </c>
      <c r="O24" s="11">
        <f t="shared" si="3"/>
        <v>1418</v>
      </c>
      <c r="P24" s="12">
        <f t="shared" si="4"/>
        <v>2141</v>
      </c>
      <c r="Q24" s="13">
        <f t="shared" si="5"/>
        <v>3559</v>
      </c>
      <c r="R24" s="11">
        <f t="shared" si="6"/>
        <v>1418</v>
      </c>
      <c r="S24" s="12">
        <f t="shared" si="7"/>
        <v>2141</v>
      </c>
      <c r="T24" s="13">
        <f t="shared" si="8"/>
        <v>3559</v>
      </c>
    </row>
    <row r="25" spans="1:20" ht="12.75">
      <c r="A25" s="4" t="s">
        <v>218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67">
        <f t="shared" si="2"/>
        <v>0</v>
      </c>
      <c r="I25" s="13">
        <v>53</v>
      </c>
      <c r="J25" s="12">
        <v>145</v>
      </c>
      <c r="K25" s="11">
        <v>67</v>
      </c>
      <c r="L25" s="12">
        <v>163</v>
      </c>
      <c r="M25" s="11">
        <v>0</v>
      </c>
      <c r="N25" s="12">
        <v>0</v>
      </c>
      <c r="O25" s="11">
        <f t="shared" si="3"/>
        <v>120</v>
      </c>
      <c r="P25" s="12">
        <f t="shared" si="4"/>
        <v>308</v>
      </c>
      <c r="Q25" s="13">
        <f t="shared" si="5"/>
        <v>428</v>
      </c>
      <c r="R25" s="11">
        <f t="shared" si="6"/>
        <v>120</v>
      </c>
      <c r="S25" s="12">
        <f t="shared" si="7"/>
        <v>308</v>
      </c>
      <c r="T25" s="13">
        <f t="shared" si="8"/>
        <v>428</v>
      </c>
    </row>
    <row r="26" spans="1:20" ht="12.75">
      <c r="A26" s="4" t="s">
        <v>167</v>
      </c>
      <c r="B26" s="11">
        <v>78</v>
      </c>
      <c r="C26" s="12">
        <v>98</v>
      </c>
      <c r="D26" s="11">
        <v>57</v>
      </c>
      <c r="E26" s="12">
        <v>105</v>
      </c>
      <c r="F26" s="11">
        <f t="shared" si="0"/>
        <v>135</v>
      </c>
      <c r="G26" s="12">
        <f t="shared" si="1"/>
        <v>203</v>
      </c>
      <c r="H26" s="67">
        <f t="shared" si="2"/>
        <v>338</v>
      </c>
      <c r="I26" s="13">
        <v>67</v>
      </c>
      <c r="J26" s="12">
        <v>101</v>
      </c>
      <c r="K26" s="11">
        <v>71</v>
      </c>
      <c r="L26" s="12">
        <v>108</v>
      </c>
      <c r="M26" s="11">
        <v>0</v>
      </c>
      <c r="N26" s="12">
        <v>0</v>
      </c>
      <c r="O26" s="11">
        <f t="shared" si="3"/>
        <v>138</v>
      </c>
      <c r="P26" s="12">
        <f t="shared" si="4"/>
        <v>209</v>
      </c>
      <c r="Q26" s="13">
        <f t="shared" si="5"/>
        <v>347</v>
      </c>
      <c r="R26" s="11">
        <f t="shared" si="6"/>
        <v>273</v>
      </c>
      <c r="S26" s="12">
        <f t="shared" si="7"/>
        <v>412</v>
      </c>
      <c r="T26" s="13">
        <f t="shared" si="8"/>
        <v>685</v>
      </c>
    </row>
    <row r="27" spans="1:20" ht="12.75">
      <c r="A27" s="4" t="s">
        <v>219</v>
      </c>
      <c r="B27" s="11">
        <v>582</v>
      </c>
      <c r="C27" s="12">
        <v>285</v>
      </c>
      <c r="D27" s="11">
        <v>428</v>
      </c>
      <c r="E27" s="12">
        <v>223</v>
      </c>
      <c r="F27" s="11">
        <f t="shared" si="0"/>
        <v>1010</v>
      </c>
      <c r="G27" s="12">
        <f t="shared" si="1"/>
        <v>508</v>
      </c>
      <c r="H27" s="67">
        <f t="shared" si="2"/>
        <v>1518</v>
      </c>
      <c r="I27" s="13">
        <v>401</v>
      </c>
      <c r="J27" s="12">
        <v>187</v>
      </c>
      <c r="K27" s="11">
        <v>352</v>
      </c>
      <c r="L27" s="12">
        <v>178</v>
      </c>
      <c r="M27" s="11">
        <v>0</v>
      </c>
      <c r="N27" s="12">
        <v>0</v>
      </c>
      <c r="O27" s="11">
        <f t="shared" si="3"/>
        <v>753</v>
      </c>
      <c r="P27" s="12">
        <f t="shared" si="4"/>
        <v>365</v>
      </c>
      <c r="Q27" s="13">
        <f t="shared" si="5"/>
        <v>1118</v>
      </c>
      <c r="R27" s="11">
        <f t="shared" si="6"/>
        <v>1763</v>
      </c>
      <c r="S27" s="12">
        <f t="shared" si="7"/>
        <v>873</v>
      </c>
      <c r="T27" s="13">
        <f t="shared" si="8"/>
        <v>2636</v>
      </c>
    </row>
    <row r="28" spans="1:20" ht="12.75">
      <c r="A28" s="4" t="s">
        <v>220</v>
      </c>
      <c r="B28" s="11">
        <v>5768</v>
      </c>
      <c r="C28" s="12">
        <v>4974</v>
      </c>
      <c r="D28" s="11">
        <v>5023</v>
      </c>
      <c r="E28" s="12">
        <v>4420</v>
      </c>
      <c r="F28" s="11">
        <f t="shared" si="0"/>
        <v>10791</v>
      </c>
      <c r="G28" s="12">
        <f t="shared" si="1"/>
        <v>9394</v>
      </c>
      <c r="H28" s="67">
        <f t="shared" si="2"/>
        <v>20185</v>
      </c>
      <c r="I28" s="13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f t="shared" si="3"/>
        <v>0</v>
      </c>
      <c r="P28" s="12">
        <f t="shared" si="4"/>
        <v>0</v>
      </c>
      <c r="Q28" s="13">
        <f t="shared" si="5"/>
        <v>0</v>
      </c>
      <c r="R28" s="11">
        <f t="shared" si="6"/>
        <v>10791</v>
      </c>
      <c r="S28" s="12">
        <f t="shared" si="7"/>
        <v>9394</v>
      </c>
      <c r="T28" s="13">
        <f t="shared" si="8"/>
        <v>20185</v>
      </c>
    </row>
    <row r="29" spans="1:20" ht="12.75">
      <c r="A29" s="4" t="s">
        <v>221</v>
      </c>
      <c r="B29" s="11">
        <v>49</v>
      </c>
      <c r="C29" s="12">
        <v>25</v>
      </c>
      <c r="D29" s="11">
        <v>50</v>
      </c>
      <c r="E29" s="12">
        <v>27</v>
      </c>
      <c r="F29" s="11">
        <f t="shared" si="0"/>
        <v>99</v>
      </c>
      <c r="G29" s="12">
        <f t="shared" si="1"/>
        <v>52</v>
      </c>
      <c r="H29" s="67">
        <f t="shared" si="2"/>
        <v>151</v>
      </c>
      <c r="I29" s="13">
        <v>29</v>
      </c>
      <c r="J29" s="12">
        <v>10</v>
      </c>
      <c r="K29" s="11">
        <v>20</v>
      </c>
      <c r="L29" s="12">
        <v>15</v>
      </c>
      <c r="M29" s="11">
        <v>0</v>
      </c>
      <c r="N29" s="12">
        <v>0</v>
      </c>
      <c r="O29" s="11">
        <f t="shared" si="3"/>
        <v>49</v>
      </c>
      <c r="P29" s="12">
        <f t="shared" si="4"/>
        <v>25</v>
      </c>
      <c r="Q29" s="13">
        <f t="shared" si="5"/>
        <v>74</v>
      </c>
      <c r="R29" s="11">
        <f t="shared" si="6"/>
        <v>148</v>
      </c>
      <c r="S29" s="12">
        <f t="shared" si="7"/>
        <v>77</v>
      </c>
      <c r="T29" s="13">
        <f t="shared" si="8"/>
        <v>225</v>
      </c>
    </row>
    <row r="30" spans="1:20" ht="12.75">
      <c r="A30" s="4" t="s">
        <v>222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67">
        <f t="shared" si="2"/>
        <v>0</v>
      </c>
      <c r="I30" s="13">
        <v>4040</v>
      </c>
      <c r="J30" s="12">
        <v>3083</v>
      </c>
      <c r="K30" s="11">
        <v>3622</v>
      </c>
      <c r="L30" s="12">
        <v>2863</v>
      </c>
      <c r="M30" s="11">
        <v>0</v>
      </c>
      <c r="N30" s="12">
        <v>0</v>
      </c>
      <c r="O30" s="11">
        <f t="shared" si="3"/>
        <v>7662</v>
      </c>
      <c r="P30" s="12">
        <f t="shared" si="4"/>
        <v>5946</v>
      </c>
      <c r="Q30" s="13">
        <f t="shared" si="5"/>
        <v>13608</v>
      </c>
      <c r="R30" s="11">
        <f t="shared" si="6"/>
        <v>7662</v>
      </c>
      <c r="S30" s="12">
        <f t="shared" si="7"/>
        <v>5946</v>
      </c>
      <c r="T30" s="13">
        <f t="shared" si="8"/>
        <v>13608</v>
      </c>
    </row>
    <row r="31" spans="1:20" ht="12.75">
      <c r="A31" s="4" t="s">
        <v>223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67">
        <f t="shared" si="2"/>
        <v>0</v>
      </c>
      <c r="I31" s="13">
        <v>4</v>
      </c>
      <c r="J31" s="12">
        <v>7</v>
      </c>
      <c r="K31" s="11">
        <v>2</v>
      </c>
      <c r="L31" s="12">
        <v>7</v>
      </c>
      <c r="M31" s="11">
        <v>0</v>
      </c>
      <c r="N31" s="12">
        <v>0</v>
      </c>
      <c r="O31" s="11">
        <f t="shared" si="3"/>
        <v>6</v>
      </c>
      <c r="P31" s="12">
        <f t="shared" si="4"/>
        <v>14</v>
      </c>
      <c r="Q31" s="13">
        <f t="shared" si="5"/>
        <v>20</v>
      </c>
      <c r="R31" s="11">
        <f t="shared" si="6"/>
        <v>6</v>
      </c>
      <c r="S31" s="12">
        <f t="shared" si="7"/>
        <v>14</v>
      </c>
      <c r="T31" s="13">
        <f t="shared" si="8"/>
        <v>20</v>
      </c>
    </row>
    <row r="32" spans="1:20" ht="12.75">
      <c r="A32" s="4" t="s">
        <v>171</v>
      </c>
      <c r="B32" s="11">
        <v>10</v>
      </c>
      <c r="C32" s="12">
        <v>35</v>
      </c>
      <c r="D32" s="11">
        <v>5</v>
      </c>
      <c r="E32" s="12">
        <v>32</v>
      </c>
      <c r="F32" s="11">
        <f t="shared" si="0"/>
        <v>15</v>
      </c>
      <c r="G32" s="12">
        <f t="shared" si="1"/>
        <v>67</v>
      </c>
      <c r="H32" s="67">
        <f t="shared" si="2"/>
        <v>82</v>
      </c>
      <c r="I32" s="13">
        <v>15</v>
      </c>
      <c r="J32" s="12">
        <v>34</v>
      </c>
      <c r="K32" s="11">
        <v>15</v>
      </c>
      <c r="L32" s="12">
        <v>35</v>
      </c>
      <c r="M32" s="11">
        <v>0</v>
      </c>
      <c r="N32" s="12">
        <v>0</v>
      </c>
      <c r="O32" s="11">
        <f t="shared" si="3"/>
        <v>30</v>
      </c>
      <c r="P32" s="12">
        <f t="shared" si="4"/>
        <v>69</v>
      </c>
      <c r="Q32" s="13">
        <f t="shared" si="5"/>
        <v>99</v>
      </c>
      <c r="R32" s="11">
        <f t="shared" si="6"/>
        <v>45</v>
      </c>
      <c r="S32" s="12">
        <f t="shared" si="7"/>
        <v>136</v>
      </c>
      <c r="T32" s="13">
        <f t="shared" si="8"/>
        <v>181</v>
      </c>
    </row>
    <row r="33" spans="1:20" s="21" customFormat="1" ht="12.75">
      <c r="A33" s="16" t="s">
        <v>27</v>
      </c>
      <c r="B33" s="17">
        <f>SUM(B8:B32)</f>
        <v>14794</v>
      </c>
      <c r="C33" s="18">
        <f aca="true" t="shared" si="9" ref="C33:T33">SUM(C8:C32)</f>
        <v>18290</v>
      </c>
      <c r="D33" s="17">
        <f t="shared" si="9"/>
        <v>13014</v>
      </c>
      <c r="E33" s="18">
        <f t="shared" si="9"/>
        <v>16519</v>
      </c>
      <c r="F33" s="17">
        <f t="shared" si="9"/>
        <v>27808</v>
      </c>
      <c r="G33" s="18">
        <f t="shared" si="9"/>
        <v>34809</v>
      </c>
      <c r="H33" s="68">
        <f t="shared" si="9"/>
        <v>62617</v>
      </c>
      <c r="I33" s="18">
        <f t="shared" si="9"/>
        <v>11596</v>
      </c>
      <c r="J33" s="18">
        <f t="shared" si="9"/>
        <v>15008</v>
      </c>
      <c r="K33" s="17">
        <f t="shared" si="9"/>
        <v>10889</v>
      </c>
      <c r="L33" s="18">
        <f t="shared" si="9"/>
        <v>14198</v>
      </c>
      <c r="M33" s="17">
        <f t="shared" si="9"/>
        <v>53</v>
      </c>
      <c r="N33" s="18">
        <f t="shared" si="9"/>
        <v>54</v>
      </c>
      <c r="O33" s="17">
        <f t="shared" si="9"/>
        <v>22538</v>
      </c>
      <c r="P33" s="18">
        <f t="shared" si="9"/>
        <v>29260</v>
      </c>
      <c r="Q33" s="68">
        <f t="shared" si="9"/>
        <v>51798</v>
      </c>
      <c r="R33" s="14">
        <f t="shared" si="9"/>
        <v>50346</v>
      </c>
      <c r="S33" s="15">
        <f t="shared" si="9"/>
        <v>64069</v>
      </c>
      <c r="T33" s="15">
        <f t="shared" si="9"/>
        <v>114415</v>
      </c>
    </row>
    <row r="44" spans="2:12" ht="12.75">
      <c r="B44" s="251"/>
      <c r="C44" s="251"/>
      <c r="D44" s="251"/>
      <c r="E44" s="251"/>
      <c r="F44" s="251"/>
      <c r="G44" s="251"/>
      <c r="H44" s="22"/>
      <c r="I44" s="251"/>
      <c r="J44" s="251"/>
      <c r="K44" s="251"/>
      <c r="L44" s="251"/>
    </row>
    <row r="45" spans="9:10" ht="12.75">
      <c r="I45" s="93"/>
      <c r="J45" s="93"/>
    </row>
    <row r="46" spans="9:13" ht="12.75">
      <c r="I46" s="93"/>
      <c r="J46" s="93"/>
      <c r="K46" s="93"/>
      <c r="L46" s="93"/>
      <c r="M46" s="93"/>
    </row>
    <row r="47" spans="11:12" ht="12.75">
      <c r="K47" s="93"/>
      <c r="L47" s="93"/>
    </row>
    <row r="48" spans="11:12" ht="12.75">
      <c r="K48" s="93"/>
      <c r="L48" s="93"/>
    </row>
    <row r="49" spans="11:12" ht="12.75">
      <c r="K49" s="93"/>
      <c r="L49" s="93"/>
    </row>
    <row r="50" spans="8:13" ht="12.75">
      <c r="H50" s="93"/>
      <c r="I50" s="93"/>
      <c r="J50" s="93"/>
      <c r="K50" s="93"/>
      <c r="L50" s="93"/>
      <c r="M50" s="93"/>
    </row>
    <row r="51" spans="11:12" ht="12.75">
      <c r="K51" s="93"/>
      <c r="L51" s="93"/>
    </row>
    <row r="52" spans="11:12" ht="12.75">
      <c r="K52" s="93"/>
      <c r="L52" s="93"/>
    </row>
    <row r="53" spans="11:12" ht="12.75">
      <c r="K53" s="93"/>
      <c r="L53" s="93"/>
    </row>
    <row r="54" spans="11:12" ht="12.75">
      <c r="K54" s="93"/>
      <c r="L54" s="93"/>
    </row>
    <row r="55" spans="11:12" ht="12.75">
      <c r="K55" s="93"/>
      <c r="L55" s="93"/>
    </row>
    <row r="56" spans="8:13" ht="12.75">
      <c r="H56" s="93"/>
      <c r="I56" s="93"/>
      <c r="J56" s="93"/>
      <c r="K56" s="93"/>
      <c r="L56" s="93"/>
      <c r="M56" s="93"/>
    </row>
    <row r="57" spans="11:12" ht="12.75">
      <c r="K57" s="93"/>
      <c r="L57" s="93"/>
    </row>
    <row r="58" spans="11:12" ht="12.75">
      <c r="K58" s="93"/>
      <c r="L58" s="93"/>
    </row>
    <row r="59" spans="11:12" ht="12.75">
      <c r="K59" s="93"/>
      <c r="L59" s="93"/>
    </row>
    <row r="60" spans="11:12" ht="12.75">
      <c r="K60" s="93"/>
      <c r="L60" s="93"/>
    </row>
    <row r="61" spans="11:12" ht="12.75">
      <c r="K61" s="93"/>
      <c r="L61" s="93"/>
    </row>
    <row r="62" spans="11:12" ht="12.75">
      <c r="K62" s="93"/>
      <c r="L62" s="93"/>
    </row>
    <row r="63" spans="11:12" ht="12.75">
      <c r="K63" s="93"/>
      <c r="L63" s="93"/>
    </row>
    <row r="64" spans="11:12" ht="12.75">
      <c r="K64" s="93"/>
      <c r="L64" s="93"/>
    </row>
    <row r="65" spans="8:13" ht="12.75">
      <c r="H65" s="93"/>
      <c r="I65" s="93"/>
      <c r="J65" s="93"/>
      <c r="K65" s="93"/>
      <c r="L65" s="93"/>
      <c r="M65" s="93"/>
    </row>
    <row r="66" spans="11:12" ht="12.75">
      <c r="K66" s="93"/>
      <c r="L66" s="93"/>
    </row>
    <row r="67" spans="11:12" ht="12.75">
      <c r="K67" s="93"/>
      <c r="L67" s="93"/>
    </row>
    <row r="68" spans="11:12" ht="12.75">
      <c r="K68" s="93"/>
      <c r="L68" s="93"/>
    </row>
    <row r="69" spans="11:12" ht="12.75">
      <c r="K69" s="93"/>
      <c r="L69" s="93"/>
    </row>
  </sheetData>
  <sheetProtection/>
  <mergeCells count="12">
    <mergeCell ref="A2:T2"/>
    <mergeCell ref="A3:T3"/>
    <mergeCell ref="B5:H5"/>
    <mergeCell ref="I5:Q5"/>
    <mergeCell ref="R5:T5"/>
    <mergeCell ref="M6:N6"/>
    <mergeCell ref="O6:Q6"/>
    <mergeCell ref="B6:C6"/>
    <mergeCell ref="D6:E6"/>
    <mergeCell ref="F6:H6"/>
    <mergeCell ref="I6:J6"/>
    <mergeCell ref="K6:L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0.28125" style="4" customWidth="1"/>
    <col min="2" max="7" width="6.57421875" style="0" customWidth="1"/>
    <col min="8" max="8" width="6.57421875" style="4" customWidth="1"/>
    <col min="9" max="11" width="6.00390625" style="0" customWidth="1"/>
    <col min="12" max="12" width="5.421875" style="0" customWidth="1"/>
    <col min="13" max="14" width="6.00390625" style="0" customWidth="1"/>
    <col min="15" max="15" width="5.7109375" style="0" customWidth="1"/>
    <col min="16" max="16" width="5.140625" style="0" customWidth="1"/>
    <col min="17" max="17" width="6.28125" style="0" customWidth="1"/>
    <col min="18" max="18" width="6.57421875" style="0" customWidth="1"/>
    <col min="19" max="19" width="6.57421875" style="4" customWidth="1"/>
    <col min="20" max="21" width="6.57421875" style="0" customWidth="1"/>
    <col min="22" max="22" width="6.57421875" style="4" customWidth="1"/>
    <col min="23" max="23" width="7.57421875" style="0" customWidth="1"/>
    <col min="24" max="24" width="16.57421875" style="0" customWidth="1"/>
    <col min="25" max="26" width="7.00390625" style="0" customWidth="1"/>
    <col min="27" max="27" width="9.28125" style="0" customWidth="1"/>
    <col min="28" max="29" width="7.5742187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526</v>
      </c>
    </row>
    <row r="2" spans="1:22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2.75">
      <c r="A3" s="285" t="s">
        <v>77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ht="12.75" customHeight="1" thickBot="1"/>
    <row r="5" spans="1:22" ht="12.75">
      <c r="A5" s="5"/>
      <c r="B5" s="290" t="s">
        <v>71</v>
      </c>
      <c r="C5" s="291"/>
      <c r="D5" s="291"/>
      <c r="E5" s="291"/>
      <c r="F5" s="291"/>
      <c r="G5" s="291"/>
      <c r="H5" s="292"/>
      <c r="I5" s="293" t="s">
        <v>72</v>
      </c>
      <c r="J5" s="294"/>
      <c r="K5" s="294"/>
      <c r="L5" s="294"/>
      <c r="M5" s="294"/>
      <c r="N5" s="294"/>
      <c r="O5" s="294"/>
      <c r="P5" s="294"/>
      <c r="Q5" s="294"/>
      <c r="R5" s="294"/>
      <c r="S5" s="295"/>
      <c r="T5" s="293" t="s">
        <v>30</v>
      </c>
      <c r="U5" s="294"/>
      <c r="V5" s="294"/>
    </row>
    <row r="6" spans="2:22" ht="12.75">
      <c r="B6" s="287" t="s">
        <v>5</v>
      </c>
      <c r="C6" s="289"/>
      <c r="D6" s="287" t="s">
        <v>26</v>
      </c>
      <c r="E6" s="288"/>
      <c r="F6" s="287" t="s">
        <v>27</v>
      </c>
      <c r="G6" s="288"/>
      <c r="H6" s="289"/>
      <c r="I6" s="287" t="s">
        <v>5</v>
      </c>
      <c r="J6" s="289"/>
      <c r="K6" s="287" t="s">
        <v>26</v>
      </c>
      <c r="L6" s="288"/>
      <c r="M6" s="287" t="s">
        <v>29</v>
      </c>
      <c r="N6" s="288"/>
      <c r="O6" s="287" t="s">
        <v>117</v>
      </c>
      <c r="P6" s="289"/>
      <c r="Q6" s="287" t="s">
        <v>27</v>
      </c>
      <c r="R6" s="288"/>
      <c r="S6" s="289"/>
      <c r="T6" s="49"/>
      <c r="U6" s="52"/>
      <c r="V6" s="53"/>
    </row>
    <row r="7" spans="1:22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54" t="s">
        <v>0</v>
      </c>
      <c r="P7" s="55" t="s">
        <v>1</v>
      </c>
      <c r="Q7" s="8" t="s">
        <v>0</v>
      </c>
      <c r="R7" s="6" t="s">
        <v>1</v>
      </c>
      <c r="S7" s="48" t="s">
        <v>28</v>
      </c>
      <c r="T7" s="8" t="s">
        <v>0</v>
      </c>
      <c r="U7" s="6" t="s">
        <v>1</v>
      </c>
      <c r="V7" s="6" t="s">
        <v>28</v>
      </c>
    </row>
    <row r="8" spans="1:22" ht="12.75">
      <c r="A8" s="1" t="s">
        <v>224</v>
      </c>
      <c r="B8" s="87">
        <v>0</v>
      </c>
      <c r="C8" s="88">
        <v>0</v>
      </c>
      <c r="D8" s="87">
        <v>0</v>
      </c>
      <c r="E8" s="88">
        <v>0</v>
      </c>
      <c r="F8" s="87">
        <f aca="true" t="shared" si="0" ref="F8:F27">SUM(B8,D8)</f>
        <v>0</v>
      </c>
      <c r="G8" s="88">
        <f aca="true" t="shared" si="1" ref="G8:G27">SUM(C8,E8)</f>
        <v>0</v>
      </c>
      <c r="H8" s="10">
        <f aca="true" t="shared" si="2" ref="H8:H27">SUM(F8:G8)</f>
        <v>0</v>
      </c>
      <c r="I8" s="9">
        <v>99</v>
      </c>
      <c r="J8" s="10">
        <v>131</v>
      </c>
      <c r="K8" s="9">
        <v>60</v>
      </c>
      <c r="L8" s="10">
        <v>129</v>
      </c>
      <c r="M8" s="87">
        <v>0</v>
      </c>
      <c r="N8" s="123">
        <v>0</v>
      </c>
      <c r="O8" s="87">
        <v>0</v>
      </c>
      <c r="P8" s="123">
        <v>0</v>
      </c>
      <c r="Q8" s="9">
        <f>SUM(O8,M8,K8,I8)</f>
        <v>159</v>
      </c>
      <c r="R8" s="10">
        <f>SUM(P8,N8,L8,J8)</f>
        <v>260</v>
      </c>
      <c r="S8" s="66">
        <f>SUM(Q8:R8)</f>
        <v>419</v>
      </c>
      <c r="T8" s="9">
        <f>SUM(Q8,F8)</f>
        <v>159</v>
      </c>
      <c r="U8" s="10">
        <f>SUM(R8,G8)</f>
        <v>260</v>
      </c>
      <c r="V8" s="10">
        <f>SUM(S8,H8)</f>
        <v>419</v>
      </c>
    </row>
    <row r="9" spans="1:22" ht="12.75">
      <c r="A9" s="4" t="s">
        <v>225</v>
      </c>
      <c r="B9" s="89">
        <v>0</v>
      </c>
      <c r="C9" s="90">
        <v>0</v>
      </c>
      <c r="D9" s="89">
        <v>0</v>
      </c>
      <c r="E9" s="90">
        <v>0</v>
      </c>
      <c r="F9" s="89">
        <f t="shared" si="0"/>
        <v>0</v>
      </c>
      <c r="G9" s="90">
        <f t="shared" si="1"/>
        <v>0</v>
      </c>
      <c r="H9" s="13">
        <f t="shared" si="2"/>
        <v>0</v>
      </c>
      <c r="I9" s="11">
        <v>43</v>
      </c>
      <c r="J9" s="12">
        <v>74</v>
      </c>
      <c r="K9" s="11">
        <v>51</v>
      </c>
      <c r="L9" s="12">
        <v>57</v>
      </c>
      <c r="M9" s="89">
        <v>0</v>
      </c>
      <c r="N9" s="96">
        <v>0</v>
      </c>
      <c r="O9" s="89">
        <v>0</v>
      </c>
      <c r="P9" s="96">
        <v>0</v>
      </c>
      <c r="Q9" s="11">
        <f aca="true" t="shared" si="3" ref="Q9:Q28">SUM(O9,M9,K9,I9)</f>
        <v>94</v>
      </c>
      <c r="R9" s="12">
        <f aca="true" t="shared" si="4" ref="R9:R28">SUM(P9,N9,L9,J9)</f>
        <v>131</v>
      </c>
      <c r="S9" s="13">
        <f aca="true" t="shared" si="5" ref="S9:S28">SUM(Q9:R9)</f>
        <v>225</v>
      </c>
      <c r="T9" s="11">
        <f aca="true" t="shared" si="6" ref="T9:T28">SUM(Q9,F9)</f>
        <v>94</v>
      </c>
      <c r="U9" s="12">
        <f aca="true" t="shared" si="7" ref="U9:U28">SUM(R9,G9)</f>
        <v>131</v>
      </c>
      <c r="V9" s="13">
        <f aca="true" t="shared" si="8" ref="V9:V28">SUM(S9,H9)</f>
        <v>225</v>
      </c>
    </row>
    <row r="10" spans="1:22" ht="12.75">
      <c r="A10" s="4" t="s">
        <v>226</v>
      </c>
      <c r="B10" s="89">
        <v>19</v>
      </c>
      <c r="C10" s="90">
        <v>61</v>
      </c>
      <c r="D10" s="89">
        <v>38</v>
      </c>
      <c r="E10" s="90">
        <v>87</v>
      </c>
      <c r="F10" s="89">
        <f t="shared" si="0"/>
        <v>57</v>
      </c>
      <c r="G10" s="90">
        <f t="shared" si="1"/>
        <v>148</v>
      </c>
      <c r="H10" s="13">
        <f t="shared" si="2"/>
        <v>205</v>
      </c>
      <c r="I10" s="11">
        <v>41</v>
      </c>
      <c r="J10" s="12">
        <v>91</v>
      </c>
      <c r="K10" s="11">
        <v>30</v>
      </c>
      <c r="L10" s="12">
        <v>81</v>
      </c>
      <c r="M10" s="89">
        <v>0</v>
      </c>
      <c r="N10" s="96">
        <v>0</v>
      </c>
      <c r="O10" s="89">
        <v>0</v>
      </c>
      <c r="P10" s="96">
        <v>0</v>
      </c>
      <c r="Q10" s="11">
        <f t="shared" si="3"/>
        <v>71</v>
      </c>
      <c r="R10" s="12">
        <f t="shared" si="4"/>
        <v>172</v>
      </c>
      <c r="S10" s="13">
        <f t="shared" si="5"/>
        <v>243</v>
      </c>
      <c r="T10" s="11">
        <f t="shared" si="6"/>
        <v>128</v>
      </c>
      <c r="U10" s="12">
        <f t="shared" si="7"/>
        <v>320</v>
      </c>
      <c r="V10" s="13">
        <f t="shared" si="8"/>
        <v>448</v>
      </c>
    </row>
    <row r="11" spans="1:22" ht="12.75">
      <c r="A11" s="4" t="s">
        <v>227</v>
      </c>
      <c r="B11" s="89">
        <v>73</v>
      </c>
      <c r="C11" s="90">
        <v>69</v>
      </c>
      <c r="D11" s="89">
        <v>77</v>
      </c>
      <c r="E11" s="90">
        <v>82</v>
      </c>
      <c r="F11" s="89">
        <f t="shared" si="0"/>
        <v>150</v>
      </c>
      <c r="G11" s="90">
        <f t="shared" si="1"/>
        <v>151</v>
      </c>
      <c r="H11" s="13">
        <f t="shared" si="2"/>
        <v>301</v>
      </c>
      <c r="I11" s="11">
        <v>60</v>
      </c>
      <c r="J11" s="12">
        <v>77</v>
      </c>
      <c r="K11" s="11">
        <v>58</v>
      </c>
      <c r="L11" s="12">
        <v>75</v>
      </c>
      <c r="M11" s="89">
        <v>0</v>
      </c>
      <c r="N11" s="96">
        <v>0</v>
      </c>
      <c r="O11" s="89">
        <v>0</v>
      </c>
      <c r="P11" s="96">
        <v>0</v>
      </c>
      <c r="Q11" s="11">
        <f t="shared" si="3"/>
        <v>118</v>
      </c>
      <c r="R11" s="12">
        <f t="shared" si="4"/>
        <v>152</v>
      </c>
      <c r="S11" s="13">
        <f t="shared" si="5"/>
        <v>270</v>
      </c>
      <c r="T11" s="11">
        <f t="shared" si="6"/>
        <v>268</v>
      </c>
      <c r="U11" s="12">
        <f t="shared" si="7"/>
        <v>303</v>
      </c>
      <c r="V11" s="13">
        <f t="shared" si="8"/>
        <v>571</v>
      </c>
    </row>
    <row r="12" spans="1:22" ht="12.75">
      <c r="A12" s="4" t="s">
        <v>17</v>
      </c>
      <c r="B12" s="89">
        <v>5</v>
      </c>
      <c r="C12" s="90">
        <v>9</v>
      </c>
      <c r="D12" s="89">
        <v>2</v>
      </c>
      <c r="E12" s="90">
        <v>10</v>
      </c>
      <c r="F12" s="89">
        <f t="shared" si="0"/>
        <v>7</v>
      </c>
      <c r="G12" s="90">
        <f t="shared" si="1"/>
        <v>19</v>
      </c>
      <c r="H12" s="13">
        <f t="shared" si="2"/>
        <v>26</v>
      </c>
      <c r="I12" s="11">
        <v>5</v>
      </c>
      <c r="J12" s="12">
        <v>13</v>
      </c>
      <c r="K12" s="11">
        <v>3</v>
      </c>
      <c r="L12" s="12">
        <v>11</v>
      </c>
      <c r="M12" s="89">
        <v>0</v>
      </c>
      <c r="N12" s="96">
        <v>0</v>
      </c>
      <c r="O12" s="89">
        <v>0</v>
      </c>
      <c r="P12" s="96">
        <v>0</v>
      </c>
      <c r="Q12" s="11">
        <f t="shared" si="3"/>
        <v>8</v>
      </c>
      <c r="R12" s="12">
        <f t="shared" si="4"/>
        <v>24</v>
      </c>
      <c r="S12" s="13">
        <f t="shared" si="5"/>
        <v>32</v>
      </c>
      <c r="T12" s="11">
        <f t="shared" si="6"/>
        <v>15</v>
      </c>
      <c r="U12" s="12">
        <f t="shared" si="7"/>
        <v>43</v>
      </c>
      <c r="V12" s="13">
        <f t="shared" si="8"/>
        <v>58</v>
      </c>
    </row>
    <row r="13" spans="1:22" ht="12.75">
      <c r="A13" s="4" t="s">
        <v>228</v>
      </c>
      <c r="B13" s="89">
        <v>159</v>
      </c>
      <c r="C13" s="90">
        <v>325</v>
      </c>
      <c r="D13" s="89">
        <v>204</v>
      </c>
      <c r="E13" s="90">
        <v>370</v>
      </c>
      <c r="F13" s="89">
        <f t="shared" si="0"/>
        <v>363</v>
      </c>
      <c r="G13" s="90">
        <f t="shared" si="1"/>
        <v>695</v>
      </c>
      <c r="H13" s="13">
        <f t="shared" si="2"/>
        <v>1058</v>
      </c>
      <c r="I13" s="11">
        <v>0</v>
      </c>
      <c r="J13" s="12">
        <v>0</v>
      </c>
      <c r="K13" s="11">
        <v>0</v>
      </c>
      <c r="L13" s="12">
        <v>0</v>
      </c>
      <c r="M13" s="89">
        <v>0</v>
      </c>
      <c r="N13" s="96">
        <v>0</v>
      </c>
      <c r="O13" s="89">
        <v>0</v>
      </c>
      <c r="P13" s="96">
        <v>0</v>
      </c>
      <c r="Q13" s="11">
        <f t="shared" si="3"/>
        <v>0</v>
      </c>
      <c r="R13" s="12">
        <f t="shared" si="4"/>
        <v>0</v>
      </c>
      <c r="S13" s="13">
        <f t="shared" si="5"/>
        <v>0</v>
      </c>
      <c r="T13" s="11">
        <f t="shared" si="6"/>
        <v>363</v>
      </c>
      <c r="U13" s="12">
        <f t="shared" si="7"/>
        <v>695</v>
      </c>
      <c r="V13" s="13">
        <f t="shared" si="8"/>
        <v>1058</v>
      </c>
    </row>
    <row r="14" spans="1:22" ht="12.75">
      <c r="A14" s="4" t="s">
        <v>229</v>
      </c>
      <c r="B14" s="89">
        <v>64</v>
      </c>
      <c r="C14" s="90">
        <v>131</v>
      </c>
      <c r="D14" s="89">
        <v>66</v>
      </c>
      <c r="E14" s="90">
        <v>131</v>
      </c>
      <c r="F14" s="89">
        <f t="shared" si="0"/>
        <v>130</v>
      </c>
      <c r="G14" s="90">
        <f t="shared" si="1"/>
        <v>262</v>
      </c>
      <c r="H14" s="13">
        <f t="shared" si="2"/>
        <v>392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6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130</v>
      </c>
      <c r="U14" s="12">
        <f t="shared" si="7"/>
        <v>262</v>
      </c>
      <c r="V14" s="13">
        <f t="shared" si="8"/>
        <v>392</v>
      </c>
    </row>
    <row r="15" spans="1:22" ht="12.75">
      <c r="A15" s="4" t="s">
        <v>230</v>
      </c>
      <c r="B15" s="89">
        <v>0</v>
      </c>
      <c r="C15" s="90">
        <v>0</v>
      </c>
      <c r="D15" s="89">
        <v>0</v>
      </c>
      <c r="E15" s="90">
        <v>0</v>
      </c>
      <c r="F15" s="89">
        <f t="shared" si="0"/>
        <v>0</v>
      </c>
      <c r="G15" s="90">
        <f t="shared" si="1"/>
        <v>0</v>
      </c>
      <c r="H15" s="13">
        <f t="shared" si="2"/>
        <v>0</v>
      </c>
      <c r="I15" s="11">
        <v>32</v>
      </c>
      <c r="J15" s="12">
        <v>99</v>
      </c>
      <c r="K15" s="11">
        <v>34</v>
      </c>
      <c r="L15" s="12">
        <v>91</v>
      </c>
      <c r="M15" s="89">
        <v>0</v>
      </c>
      <c r="N15" s="96">
        <v>0</v>
      </c>
      <c r="O15" s="89">
        <v>0</v>
      </c>
      <c r="P15" s="96">
        <v>0</v>
      </c>
      <c r="Q15" s="11">
        <f t="shared" si="3"/>
        <v>66</v>
      </c>
      <c r="R15" s="12">
        <f t="shared" si="4"/>
        <v>190</v>
      </c>
      <c r="S15" s="13">
        <f t="shared" si="5"/>
        <v>256</v>
      </c>
      <c r="T15" s="11">
        <f t="shared" si="6"/>
        <v>66</v>
      </c>
      <c r="U15" s="12">
        <f t="shared" si="7"/>
        <v>190</v>
      </c>
      <c r="V15" s="13">
        <f t="shared" si="8"/>
        <v>256</v>
      </c>
    </row>
    <row r="16" spans="1:22" ht="12.75">
      <c r="A16" s="4" t="s">
        <v>231</v>
      </c>
      <c r="B16" s="89">
        <v>0</v>
      </c>
      <c r="C16" s="90">
        <v>0</v>
      </c>
      <c r="D16" s="89">
        <v>0</v>
      </c>
      <c r="E16" s="90">
        <v>0</v>
      </c>
      <c r="F16" s="89">
        <f t="shared" si="0"/>
        <v>0</v>
      </c>
      <c r="G16" s="90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89">
        <v>13</v>
      </c>
      <c r="N16" s="96">
        <v>36</v>
      </c>
      <c r="O16" s="89">
        <v>0</v>
      </c>
      <c r="P16" s="96">
        <v>0</v>
      </c>
      <c r="Q16" s="11">
        <f t="shared" si="3"/>
        <v>13</v>
      </c>
      <c r="R16" s="12">
        <f t="shared" si="4"/>
        <v>36</v>
      </c>
      <c r="S16" s="13">
        <f t="shared" si="5"/>
        <v>49</v>
      </c>
      <c r="T16" s="11">
        <f t="shared" si="6"/>
        <v>13</v>
      </c>
      <c r="U16" s="12">
        <f t="shared" si="7"/>
        <v>36</v>
      </c>
      <c r="V16" s="13">
        <f t="shared" si="8"/>
        <v>49</v>
      </c>
    </row>
    <row r="17" spans="1:22" ht="12.75">
      <c r="A17" s="4" t="s">
        <v>232</v>
      </c>
      <c r="B17" s="89">
        <v>0</v>
      </c>
      <c r="C17" s="90">
        <v>0</v>
      </c>
      <c r="D17" s="89">
        <v>0</v>
      </c>
      <c r="E17" s="90">
        <v>0</v>
      </c>
      <c r="F17" s="89">
        <f t="shared" si="0"/>
        <v>0</v>
      </c>
      <c r="G17" s="90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72">
        <v>26</v>
      </c>
      <c r="N17" s="180">
        <v>28</v>
      </c>
      <c r="O17" s="89">
        <v>0</v>
      </c>
      <c r="P17" s="96">
        <v>0</v>
      </c>
      <c r="Q17" s="11">
        <f t="shared" si="3"/>
        <v>26</v>
      </c>
      <c r="R17" s="12">
        <f t="shared" si="4"/>
        <v>28</v>
      </c>
      <c r="S17" s="13">
        <f t="shared" si="5"/>
        <v>54</v>
      </c>
      <c r="T17" s="11">
        <f t="shared" si="6"/>
        <v>26</v>
      </c>
      <c r="U17" s="12">
        <f t="shared" si="7"/>
        <v>28</v>
      </c>
      <c r="V17" s="13">
        <f t="shared" si="8"/>
        <v>54</v>
      </c>
    </row>
    <row r="18" spans="1:22" ht="12.75">
      <c r="A18" s="4" t="s">
        <v>481</v>
      </c>
      <c r="B18" s="89">
        <v>0</v>
      </c>
      <c r="C18" s="90">
        <v>0</v>
      </c>
      <c r="D18" s="89">
        <v>0</v>
      </c>
      <c r="E18" s="90">
        <v>0</v>
      </c>
      <c r="F18" s="89">
        <f t="shared" si="0"/>
        <v>0</v>
      </c>
      <c r="G18" s="90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72">
        <v>12</v>
      </c>
      <c r="N18" s="180">
        <v>12</v>
      </c>
      <c r="O18" s="89">
        <v>0</v>
      </c>
      <c r="P18" s="96">
        <v>0</v>
      </c>
      <c r="Q18" s="11">
        <f t="shared" si="3"/>
        <v>12</v>
      </c>
      <c r="R18" s="12">
        <f t="shared" si="4"/>
        <v>12</v>
      </c>
      <c r="S18" s="13">
        <f t="shared" si="5"/>
        <v>24</v>
      </c>
      <c r="T18" s="11">
        <f t="shared" si="6"/>
        <v>12</v>
      </c>
      <c r="U18" s="12">
        <f t="shared" si="7"/>
        <v>12</v>
      </c>
      <c r="V18" s="13">
        <f t="shared" si="8"/>
        <v>24</v>
      </c>
    </row>
    <row r="19" spans="1:22" ht="12.75">
      <c r="A19" s="4" t="s">
        <v>233</v>
      </c>
      <c r="B19" s="11">
        <v>6</v>
      </c>
      <c r="C19" s="12">
        <v>28</v>
      </c>
      <c r="D19" s="11">
        <v>3</v>
      </c>
      <c r="E19" s="12">
        <v>33</v>
      </c>
      <c r="F19" s="11">
        <f t="shared" si="0"/>
        <v>9</v>
      </c>
      <c r="G19" s="12">
        <f t="shared" si="1"/>
        <v>61</v>
      </c>
      <c r="H19" s="13">
        <f t="shared" si="2"/>
        <v>70</v>
      </c>
      <c r="I19" s="11">
        <v>7</v>
      </c>
      <c r="J19" s="12">
        <v>29</v>
      </c>
      <c r="K19" s="11">
        <v>2</v>
      </c>
      <c r="L19" s="12">
        <v>29</v>
      </c>
      <c r="M19" s="89">
        <v>0</v>
      </c>
      <c r="N19" s="96">
        <v>0</v>
      </c>
      <c r="O19" s="89">
        <v>0</v>
      </c>
      <c r="P19" s="96">
        <v>0</v>
      </c>
      <c r="Q19" s="11">
        <f t="shared" si="3"/>
        <v>9</v>
      </c>
      <c r="R19" s="12">
        <f t="shared" si="4"/>
        <v>58</v>
      </c>
      <c r="S19" s="13">
        <f t="shared" si="5"/>
        <v>67</v>
      </c>
      <c r="T19" s="11">
        <f t="shared" si="6"/>
        <v>18</v>
      </c>
      <c r="U19" s="12">
        <f t="shared" si="7"/>
        <v>119</v>
      </c>
      <c r="V19" s="13">
        <f t="shared" si="8"/>
        <v>137</v>
      </c>
    </row>
    <row r="20" spans="1:22" ht="12.75">
      <c r="A20" s="4" t="s">
        <v>482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89">
        <v>0</v>
      </c>
      <c r="N20" s="96">
        <v>0</v>
      </c>
      <c r="O20" s="89">
        <v>12</v>
      </c>
      <c r="P20" s="96">
        <v>16</v>
      </c>
      <c r="Q20" s="11">
        <f t="shared" si="3"/>
        <v>12</v>
      </c>
      <c r="R20" s="12">
        <f t="shared" si="4"/>
        <v>16</v>
      </c>
      <c r="S20" s="13">
        <f t="shared" si="5"/>
        <v>28</v>
      </c>
      <c r="T20" s="11">
        <f t="shared" si="6"/>
        <v>12</v>
      </c>
      <c r="U20" s="12">
        <f t="shared" si="7"/>
        <v>16</v>
      </c>
      <c r="V20" s="13">
        <f t="shared" si="8"/>
        <v>28</v>
      </c>
    </row>
    <row r="21" spans="1:22" ht="12.75">
      <c r="A21" s="4" t="s">
        <v>234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15</v>
      </c>
      <c r="J21" s="12">
        <v>12</v>
      </c>
      <c r="K21" s="11">
        <v>13</v>
      </c>
      <c r="L21" s="12">
        <v>6</v>
      </c>
      <c r="M21" s="89">
        <v>0</v>
      </c>
      <c r="N21" s="96">
        <v>0</v>
      </c>
      <c r="O21" s="89">
        <v>0</v>
      </c>
      <c r="P21" s="96">
        <v>0</v>
      </c>
      <c r="Q21" s="11">
        <f t="shared" si="3"/>
        <v>28</v>
      </c>
      <c r="R21" s="12">
        <f t="shared" si="4"/>
        <v>18</v>
      </c>
      <c r="S21" s="13">
        <f t="shared" si="5"/>
        <v>46</v>
      </c>
      <c r="T21" s="11">
        <f t="shared" si="6"/>
        <v>28</v>
      </c>
      <c r="U21" s="12">
        <f t="shared" si="7"/>
        <v>18</v>
      </c>
      <c r="V21" s="13">
        <f t="shared" si="8"/>
        <v>46</v>
      </c>
    </row>
    <row r="22" spans="1:22" ht="12.75">
      <c r="A22" s="4" t="s">
        <v>235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89">
        <v>0</v>
      </c>
      <c r="N22" s="96">
        <v>0</v>
      </c>
      <c r="O22" s="89">
        <v>5</v>
      </c>
      <c r="P22" s="96">
        <v>4</v>
      </c>
      <c r="Q22" s="11">
        <f t="shared" si="3"/>
        <v>5</v>
      </c>
      <c r="R22" s="12">
        <f t="shared" si="4"/>
        <v>4</v>
      </c>
      <c r="S22" s="13">
        <f t="shared" si="5"/>
        <v>9</v>
      </c>
      <c r="T22" s="11">
        <f t="shared" si="6"/>
        <v>5</v>
      </c>
      <c r="U22" s="12">
        <f t="shared" si="7"/>
        <v>4</v>
      </c>
      <c r="V22" s="13">
        <f t="shared" si="8"/>
        <v>9</v>
      </c>
    </row>
    <row r="23" spans="1:22" ht="12.75">
      <c r="A23" s="4" t="s">
        <v>236</v>
      </c>
      <c r="B23" s="11">
        <v>51</v>
      </c>
      <c r="C23" s="12">
        <v>36</v>
      </c>
      <c r="D23" s="11">
        <v>55</v>
      </c>
      <c r="E23" s="12">
        <v>59</v>
      </c>
      <c r="F23" s="11">
        <f t="shared" si="0"/>
        <v>106</v>
      </c>
      <c r="G23" s="12">
        <f t="shared" si="1"/>
        <v>95</v>
      </c>
      <c r="H23" s="13">
        <f t="shared" si="2"/>
        <v>201</v>
      </c>
      <c r="I23" s="11">
        <v>78</v>
      </c>
      <c r="J23" s="12">
        <v>56</v>
      </c>
      <c r="K23" s="11">
        <v>65</v>
      </c>
      <c r="L23" s="12">
        <v>40</v>
      </c>
      <c r="M23" s="89">
        <v>0</v>
      </c>
      <c r="N23" s="96">
        <v>0</v>
      </c>
      <c r="O23" s="89">
        <v>0</v>
      </c>
      <c r="P23" s="96">
        <v>0</v>
      </c>
      <c r="Q23" s="11">
        <f t="shared" si="3"/>
        <v>143</v>
      </c>
      <c r="R23" s="12">
        <f t="shared" si="4"/>
        <v>96</v>
      </c>
      <c r="S23" s="13">
        <f t="shared" si="5"/>
        <v>239</v>
      </c>
      <c r="T23" s="11">
        <f t="shared" si="6"/>
        <v>249</v>
      </c>
      <c r="U23" s="12">
        <f t="shared" si="7"/>
        <v>191</v>
      </c>
      <c r="V23" s="13">
        <f t="shared" si="8"/>
        <v>440</v>
      </c>
    </row>
    <row r="24" spans="1:22" ht="12.75">
      <c r="A24" s="4" t="s">
        <v>237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89">
        <v>0</v>
      </c>
      <c r="N24" s="96">
        <v>0</v>
      </c>
      <c r="O24" s="89">
        <v>6</v>
      </c>
      <c r="P24" s="96">
        <v>3</v>
      </c>
      <c r="Q24" s="11">
        <f t="shared" si="3"/>
        <v>6</v>
      </c>
      <c r="R24" s="12">
        <f t="shared" si="4"/>
        <v>3</v>
      </c>
      <c r="S24" s="13">
        <f t="shared" si="5"/>
        <v>9</v>
      </c>
      <c r="T24" s="11">
        <f t="shared" si="6"/>
        <v>6</v>
      </c>
      <c r="U24" s="12">
        <f t="shared" si="7"/>
        <v>3</v>
      </c>
      <c r="V24" s="13">
        <f t="shared" si="8"/>
        <v>9</v>
      </c>
    </row>
    <row r="25" spans="1:22" ht="12.75">
      <c r="A25" s="4" t="s">
        <v>238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114</v>
      </c>
      <c r="J25" s="12">
        <v>165</v>
      </c>
      <c r="K25" s="11">
        <v>76</v>
      </c>
      <c r="L25" s="12">
        <v>165</v>
      </c>
      <c r="M25" s="89">
        <v>0</v>
      </c>
      <c r="N25" s="96">
        <v>0</v>
      </c>
      <c r="O25" s="89">
        <v>0</v>
      </c>
      <c r="P25" s="96">
        <v>0</v>
      </c>
      <c r="Q25" s="11">
        <f t="shared" si="3"/>
        <v>190</v>
      </c>
      <c r="R25" s="12">
        <f t="shared" si="4"/>
        <v>330</v>
      </c>
      <c r="S25" s="13">
        <f t="shared" si="5"/>
        <v>520</v>
      </c>
      <c r="T25" s="11">
        <f t="shared" si="6"/>
        <v>190</v>
      </c>
      <c r="U25" s="12">
        <f t="shared" si="7"/>
        <v>330</v>
      </c>
      <c r="V25" s="13">
        <f t="shared" si="8"/>
        <v>520</v>
      </c>
    </row>
    <row r="26" spans="1:22" ht="12.75">
      <c r="A26" s="4" t="s">
        <v>239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61</v>
      </c>
      <c r="J26" s="12">
        <v>168</v>
      </c>
      <c r="K26" s="11">
        <v>50</v>
      </c>
      <c r="L26" s="12">
        <v>157</v>
      </c>
      <c r="M26" s="89">
        <v>0</v>
      </c>
      <c r="N26" s="96">
        <v>0</v>
      </c>
      <c r="O26" s="89">
        <v>0</v>
      </c>
      <c r="P26" s="96">
        <v>0</v>
      </c>
      <c r="Q26" s="11">
        <f t="shared" si="3"/>
        <v>111</v>
      </c>
      <c r="R26" s="12">
        <f t="shared" si="4"/>
        <v>325</v>
      </c>
      <c r="S26" s="13">
        <f t="shared" si="5"/>
        <v>436</v>
      </c>
      <c r="T26" s="11">
        <f t="shared" si="6"/>
        <v>111</v>
      </c>
      <c r="U26" s="12">
        <f t="shared" si="7"/>
        <v>325</v>
      </c>
      <c r="V26" s="13">
        <f t="shared" si="8"/>
        <v>436</v>
      </c>
    </row>
    <row r="27" spans="1:22" ht="12.75">
      <c r="A27" s="4" t="s">
        <v>240</v>
      </c>
      <c r="B27" s="11">
        <v>72</v>
      </c>
      <c r="C27" s="12">
        <v>154</v>
      </c>
      <c r="D27" s="11">
        <v>56</v>
      </c>
      <c r="E27" s="12">
        <v>164</v>
      </c>
      <c r="F27" s="11">
        <f t="shared" si="0"/>
        <v>128</v>
      </c>
      <c r="G27" s="12">
        <f t="shared" si="1"/>
        <v>318</v>
      </c>
      <c r="H27" s="13">
        <f t="shared" si="2"/>
        <v>446</v>
      </c>
      <c r="I27" s="11">
        <v>49</v>
      </c>
      <c r="J27" s="12">
        <v>155</v>
      </c>
      <c r="K27" s="11">
        <v>49</v>
      </c>
      <c r="L27" s="12">
        <v>128</v>
      </c>
      <c r="M27" s="89">
        <v>0</v>
      </c>
      <c r="N27" s="96">
        <v>0</v>
      </c>
      <c r="O27" s="89">
        <v>0</v>
      </c>
      <c r="P27" s="96">
        <v>0</v>
      </c>
      <c r="Q27" s="11">
        <f t="shared" si="3"/>
        <v>98</v>
      </c>
      <c r="R27" s="12">
        <f t="shared" si="4"/>
        <v>283</v>
      </c>
      <c r="S27" s="13">
        <f t="shared" si="5"/>
        <v>381</v>
      </c>
      <c r="T27" s="11">
        <f t="shared" si="6"/>
        <v>226</v>
      </c>
      <c r="U27" s="12">
        <f t="shared" si="7"/>
        <v>601</v>
      </c>
      <c r="V27" s="13">
        <f t="shared" si="8"/>
        <v>827</v>
      </c>
    </row>
    <row r="28" spans="1:22" s="2" customFormat="1" ht="12.75">
      <c r="A28" s="16" t="s">
        <v>27</v>
      </c>
      <c r="B28" s="81">
        <f aca="true" t="shared" si="9" ref="B28:P28">SUM(B8:B27)</f>
        <v>449</v>
      </c>
      <c r="C28" s="97">
        <f t="shared" si="9"/>
        <v>813</v>
      </c>
      <c r="D28" s="82">
        <f t="shared" si="9"/>
        <v>501</v>
      </c>
      <c r="E28" s="82">
        <f t="shared" si="9"/>
        <v>936</v>
      </c>
      <c r="F28" s="81">
        <f t="shared" si="9"/>
        <v>950</v>
      </c>
      <c r="G28" s="82">
        <f t="shared" si="9"/>
        <v>1749</v>
      </c>
      <c r="H28" s="97">
        <f t="shared" si="9"/>
        <v>2699</v>
      </c>
      <c r="I28" s="82">
        <f t="shared" si="9"/>
        <v>604</v>
      </c>
      <c r="J28" s="82">
        <f t="shared" si="9"/>
        <v>1070</v>
      </c>
      <c r="K28" s="81">
        <f t="shared" si="9"/>
        <v>491</v>
      </c>
      <c r="L28" s="82">
        <f t="shared" si="9"/>
        <v>969</v>
      </c>
      <c r="M28" s="197">
        <f t="shared" si="9"/>
        <v>51</v>
      </c>
      <c r="N28" s="198">
        <f t="shared" si="9"/>
        <v>76</v>
      </c>
      <c r="O28" s="199">
        <f t="shared" si="9"/>
        <v>23</v>
      </c>
      <c r="P28" s="199">
        <f t="shared" si="9"/>
        <v>23</v>
      </c>
      <c r="Q28" s="81">
        <f t="shared" si="3"/>
        <v>1169</v>
      </c>
      <c r="R28" s="82">
        <f t="shared" si="4"/>
        <v>2138</v>
      </c>
      <c r="S28" s="97">
        <f t="shared" si="5"/>
        <v>3307</v>
      </c>
      <c r="T28" s="82">
        <f t="shared" si="6"/>
        <v>2119</v>
      </c>
      <c r="U28" s="82">
        <f t="shared" si="7"/>
        <v>3887</v>
      </c>
      <c r="V28" s="82">
        <f t="shared" si="8"/>
        <v>6006</v>
      </c>
    </row>
    <row r="45" spans="8:15" ht="12.75">
      <c r="H45" s="93"/>
      <c r="I45" s="93"/>
      <c r="J45" s="93"/>
      <c r="K45" s="93"/>
      <c r="L45" s="93"/>
      <c r="M45" s="93"/>
      <c r="N45" s="93"/>
      <c r="O45" s="93"/>
    </row>
    <row r="46" spans="8:15" ht="12.75">
      <c r="H46" s="93"/>
      <c r="I46" s="93"/>
      <c r="J46" s="93"/>
      <c r="K46" s="93"/>
      <c r="L46" s="93"/>
      <c r="M46" s="93"/>
      <c r="N46" s="93"/>
      <c r="O46" s="93"/>
    </row>
    <row r="47" spans="11:14" ht="12.75">
      <c r="K47" s="93"/>
      <c r="L47" s="93"/>
      <c r="M47" s="93"/>
      <c r="N47" s="93"/>
    </row>
    <row r="48" spans="8:14" ht="12.75">
      <c r="H48" s="93"/>
      <c r="I48" s="93"/>
      <c r="J48" s="93"/>
      <c r="M48" s="93"/>
      <c r="N48" s="93"/>
    </row>
    <row r="49" spans="8:14" ht="12.75">
      <c r="H49" s="93"/>
      <c r="I49" s="93"/>
      <c r="J49" s="93"/>
      <c r="M49" s="93"/>
      <c r="N49" s="93"/>
    </row>
    <row r="50" spans="8:14" ht="12.75">
      <c r="H50" s="93"/>
      <c r="I50" s="93"/>
      <c r="J50" s="93"/>
      <c r="M50" s="93"/>
      <c r="N50" s="93"/>
    </row>
    <row r="51" spans="13:14" ht="12.75">
      <c r="M51" s="93"/>
      <c r="N51" s="93"/>
    </row>
    <row r="52" spans="8:12" ht="12.75">
      <c r="H52" s="93"/>
      <c r="I52" s="93"/>
      <c r="J52" s="93"/>
      <c r="K52" s="93"/>
      <c r="L52" s="93"/>
    </row>
    <row r="53" spans="11:14" ht="12.75">
      <c r="K53" s="93"/>
      <c r="L53" s="93"/>
      <c r="M53" s="93"/>
      <c r="N53" s="93"/>
    </row>
    <row r="54" spans="8:12" ht="12.75">
      <c r="H54" s="93"/>
      <c r="I54" s="93"/>
      <c r="J54" s="93"/>
      <c r="K54" s="93"/>
      <c r="L54" s="93"/>
    </row>
    <row r="55" spans="11:14" ht="12.75">
      <c r="K55" s="93"/>
      <c r="L55" s="93"/>
      <c r="M55" s="93"/>
      <c r="N55" s="93"/>
    </row>
    <row r="56" spans="8:12" ht="12.75">
      <c r="H56" s="93"/>
      <c r="I56" s="93"/>
      <c r="J56" s="93"/>
      <c r="K56" s="93"/>
      <c r="L56" s="93"/>
    </row>
    <row r="57" spans="11:14" ht="12.75">
      <c r="K57" s="93"/>
      <c r="L57" s="93"/>
      <c r="M57" s="93"/>
      <c r="N57" s="93"/>
    </row>
    <row r="58" spans="11:14" ht="12.75">
      <c r="K58" s="93"/>
      <c r="L58" s="93"/>
      <c r="M58" s="93"/>
      <c r="N58" s="93"/>
    </row>
    <row r="59" spans="11:14" ht="12.75">
      <c r="K59" s="93"/>
      <c r="L59" s="93"/>
      <c r="M59" s="93"/>
      <c r="N59" s="93"/>
    </row>
  </sheetData>
  <sheetProtection/>
  <mergeCells count="13">
    <mergeCell ref="F6:H6"/>
    <mergeCell ref="I6:J6"/>
    <mergeCell ref="M6:N6"/>
    <mergeCell ref="A2:V2"/>
    <mergeCell ref="A3:V3"/>
    <mergeCell ref="B5:H5"/>
    <mergeCell ref="I5:S5"/>
    <mergeCell ref="T5:V5"/>
    <mergeCell ref="K6:L6"/>
    <mergeCell ref="O6:P6"/>
    <mergeCell ref="Q6:S6"/>
    <mergeCell ref="B6:C6"/>
    <mergeCell ref="D6:E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1">
      <selection activeCell="A127" sqref="A127"/>
    </sheetView>
  </sheetViews>
  <sheetFormatPr defaultColWidth="9.140625" defaultRowHeight="12.75"/>
  <cols>
    <col min="1" max="1" width="38.2812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53" width="7.0039062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78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3.5" thickBot="1"/>
    <row r="5" spans="1:20" ht="12.75">
      <c r="A5" s="5"/>
      <c r="B5" s="290" t="s">
        <v>71</v>
      </c>
      <c r="C5" s="291"/>
      <c r="D5" s="291"/>
      <c r="E5" s="291"/>
      <c r="F5" s="291"/>
      <c r="G5" s="291"/>
      <c r="H5" s="292"/>
      <c r="I5" s="293" t="s">
        <v>72</v>
      </c>
      <c r="J5" s="294"/>
      <c r="K5" s="294"/>
      <c r="L5" s="294"/>
      <c r="M5" s="294"/>
      <c r="N5" s="294"/>
      <c r="O5" s="294"/>
      <c r="P5" s="294"/>
      <c r="Q5" s="295"/>
      <c r="R5" s="293" t="s">
        <v>30</v>
      </c>
      <c r="S5" s="294"/>
      <c r="T5" s="294"/>
    </row>
    <row r="6" spans="2:20" ht="12.75">
      <c r="B6" s="287" t="s">
        <v>5</v>
      </c>
      <c r="C6" s="289"/>
      <c r="D6" s="287" t="s">
        <v>26</v>
      </c>
      <c r="E6" s="288"/>
      <c r="F6" s="287" t="s">
        <v>27</v>
      </c>
      <c r="G6" s="288"/>
      <c r="H6" s="289"/>
      <c r="I6" s="287" t="s">
        <v>5</v>
      </c>
      <c r="J6" s="289"/>
      <c r="K6" s="287" t="s">
        <v>26</v>
      </c>
      <c r="L6" s="288"/>
      <c r="M6" s="287" t="s">
        <v>117</v>
      </c>
      <c r="N6" s="289"/>
      <c r="O6" s="287" t="s">
        <v>27</v>
      </c>
      <c r="P6" s="288"/>
      <c r="Q6" s="289"/>
      <c r="R6" s="49"/>
      <c r="S6" s="52"/>
      <c r="T6" s="53"/>
    </row>
    <row r="7" spans="1:20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241</v>
      </c>
      <c r="B8" s="87">
        <v>0</v>
      </c>
      <c r="C8" s="88">
        <v>0</v>
      </c>
      <c r="D8" s="87">
        <v>0</v>
      </c>
      <c r="E8" s="88">
        <v>0</v>
      </c>
      <c r="F8" s="87">
        <f>SUM(B8,D8)</f>
        <v>0</v>
      </c>
      <c r="G8" s="88">
        <f>SUM(E8,C8)</f>
        <v>0</v>
      </c>
      <c r="H8" s="10">
        <f>SUM(F8,G8)</f>
        <v>0</v>
      </c>
      <c r="I8" s="9">
        <v>0</v>
      </c>
      <c r="J8" s="10">
        <v>0</v>
      </c>
      <c r="K8" s="9">
        <v>0</v>
      </c>
      <c r="L8" s="10">
        <v>0</v>
      </c>
      <c r="M8" s="9">
        <v>12</v>
      </c>
      <c r="N8" s="10">
        <v>29</v>
      </c>
      <c r="O8" s="9">
        <f>SUM(I8,K8,M8)</f>
        <v>12</v>
      </c>
      <c r="P8" s="10">
        <f>SUM(N8,L8,J8)</f>
        <v>29</v>
      </c>
      <c r="Q8" s="10">
        <f>SUM(P8,O8)</f>
        <v>41</v>
      </c>
      <c r="R8" s="9">
        <f>SUM(O8,F8)</f>
        <v>12</v>
      </c>
      <c r="S8" s="10">
        <f>SUM(P8,G8)</f>
        <v>29</v>
      </c>
      <c r="T8" s="10">
        <f>SUM(Q8,H8)</f>
        <v>41</v>
      </c>
    </row>
    <row r="9" spans="1:20" ht="12.75">
      <c r="A9" s="4" t="s">
        <v>242</v>
      </c>
      <c r="B9" s="89">
        <v>0</v>
      </c>
      <c r="C9" s="90">
        <v>0</v>
      </c>
      <c r="D9" s="89">
        <v>0</v>
      </c>
      <c r="E9" s="90">
        <v>0</v>
      </c>
      <c r="F9" s="89">
        <f aca="true" t="shared" si="0" ref="F9:F72">SUM(B9,D9)</f>
        <v>0</v>
      </c>
      <c r="G9" s="90">
        <f aca="true" t="shared" si="1" ref="G9:G72">SUM(E9,C9)</f>
        <v>0</v>
      </c>
      <c r="H9" s="13">
        <f aca="true" t="shared" si="2" ref="H9:H72">SUM(F9,G9)</f>
        <v>0</v>
      </c>
      <c r="I9" s="11">
        <v>0</v>
      </c>
      <c r="J9" s="12">
        <v>0</v>
      </c>
      <c r="K9" s="11">
        <v>0</v>
      </c>
      <c r="L9" s="12">
        <v>0</v>
      </c>
      <c r="M9" s="11">
        <v>16</v>
      </c>
      <c r="N9" s="12">
        <v>1</v>
      </c>
      <c r="O9" s="11">
        <f aca="true" t="shared" si="3" ref="O9:O72">SUM(I9,K9,M9)</f>
        <v>16</v>
      </c>
      <c r="P9" s="12">
        <f aca="true" t="shared" si="4" ref="P9:P72">SUM(N9,L9,J9)</f>
        <v>1</v>
      </c>
      <c r="Q9" s="13">
        <f aca="true" t="shared" si="5" ref="Q9:Q72">SUM(P9,O9)</f>
        <v>17</v>
      </c>
      <c r="R9" s="11">
        <f aca="true" t="shared" si="6" ref="R9:R72">SUM(O9,F9)</f>
        <v>16</v>
      </c>
      <c r="S9" s="12">
        <f aca="true" t="shared" si="7" ref="S9:S72">SUM(P9,G9)</f>
        <v>1</v>
      </c>
      <c r="T9" s="13">
        <f aca="true" t="shared" si="8" ref="T9:T72">SUM(Q9,H9)</f>
        <v>17</v>
      </c>
    </row>
    <row r="10" spans="1:20" ht="12.75">
      <c r="A10" s="4" t="s">
        <v>243</v>
      </c>
      <c r="B10" s="89">
        <v>0</v>
      </c>
      <c r="C10" s="90">
        <v>0</v>
      </c>
      <c r="D10" s="89">
        <v>0</v>
      </c>
      <c r="E10" s="90">
        <v>0</v>
      </c>
      <c r="F10" s="89">
        <f t="shared" si="0"/>
        <v>0</v>
      </c>
      <c r="G10" s="90">
        <f t="shared" si="1"/>
        <v>0</v>
      </c>
      <c r="H10" s="13">
        <f t="shared" si="2"/>
        <v>0</v>
      </c>
      <c r="I10" s="11">
        <v>0</v>
      </c>
      <c r="J10" s="12">
        <v>0</v>
      </c>
      <c r="K10" s="11">
        <v>0</v>
      </c>
      <c r="L10" s="12">
        <v>0</v>
      </c>
      <c r="M10" s="11">
        <v>56</v>
      </c>
      <c r="N10" s="12">
        <v>0</v>
      </c>
      <c r="O10" s="11">
        <f t="shared" si="3"/>
        <v>56</v>
      </c>
      <c r="P10" s="12">
        <f t="shared" si="4"/>
        <v>0</v>
      </c>
      <c r="Q10" s="13">
        <f t="shared" si="5"/>
        <v>56</v>
      </c>
      <c r="R10" s="11">
        <f t="shared" si="6"/>
        <v>56</v>
      </c>
      <c r="S10" s="12">
        <f t="shared" si="7"/>
        <v>0</v>
      </c>
      <c r="T10" s="13">
        <f t="shared" si="8"/>
        <v>56</v>
      </c>
    </row>
    <row r="11" spans="1:20" ht="12.75">
      <c r="A11" s="4" t="s">
        <v>244</v>
      </c>
      <c r="B11" s="89">
        <v>0</v>
      </c>
      <c r="C11" s="90">
        <v>0</v>
      </c>
      <c r="D11" s="89">
        <v>0</v>
      </c>
      <c r="E11" s="90">
        <v>0</v>
      </c>
      <c r="F11" s="89">
        <f t="shared" si="0"/>
        <v>0</v>
      </c>
      <c r="G11" s="90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3</v>
      </c>
      <c r="N11" s="12">
        <v>12</v>
      </c>
      <c r="O11" s="11">
        <f t="shared" si="3"/>
        <v>3</v>
      </c>
      <c r="P11" s="12">
        <f t="shared" si="4"/>
        <v>12</v>
      </c>
      <c r="Q11" s="13">
        <f t="shared" si="5"/>
        <v>15</v>
      </c>
      <c r="R11" s="11">
        <f t="shared" si="6"/>
        <v>3</v>
      </c>
      <c r="S11" s="12">
        <f t="shared" si="7"/>
        <v>12</v>
      </c>
      <c r="T11" s="13">
        <f t="shared" si="8"/>
        <v>15</v>
      </c>
    </row>
    <row r="12" spans="1:20" ht="12.75">
      <c r="A12" s="4" t="s">
        <v>245</v>
      </c>
      <c r="B12" s="89">
        <v>0</v>
      </c>
      <c r="C12" s="90">
        <v>0</v>
      </c>
      <c r="D12" s="89">
        <v>0</v>
      </c>
      <c r="E12" s="90">
        <v>0</v>
      </c>
      <c r="F12" s="89">
        <f t="shared" si="0"/>
        <v>0</v>
      </c>
      <c r="G12" s="90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16</v>
      </c>
      <c r="N12" s="12">
        <v>85</v>
      </c>
      <c r="O12" s="11">
        <f t="shared" si="3"/>
        <v>16</v>
      </c>
      <c r="P12" s="12">
        <f t="shared" si="4"/>
        <v>85</v>
      </c>
      <c r="Q12" s="13">
        <f t="shared" si="5"/>
        <v>101</v>
      </c>
      <c r="R12" s="11">
        <f t="shared" si="6"/>
        <v>16</v>
      </c>
      <c r="S12" s="12">
        <f t="shared" si="7"/>
        <v>85</v>
      </c>
      <c r="T12" s="13">
        <f t="shared" si="8"/>
        <v>101</v>
      </c>
    </row>
    <row r="13" spans="1:20" ht="12.75">
      <c r="A13" s="4" t="s">
        <v>246</v>
      </c>
      <c r="B13" s="89">
        <v>0</v>
      </c>
      <c r="C13" s="90">
        <v>0</v>
      </c>
      <c r="D13" s="89">
        <v>0</v>
      </c>
      <c r="E13" s="90">
        <v>0</v>
      </c>
      <c r="F13" s="89">
        <f t="shared" si="0"/>
        <v>0</v>
      </c>
      <c r="G13" s="90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9</v>
      </c>
      <c r="N13" s="12">
        <v>0</v>
      </c>
      <c r="O13" s="11">
        <f t="shared" si="3"/>
        <v>9</v>
      </c>
      <c r="P13" s="12">
        <f t="shared" si="4"/>
        <v>0</v>
      </c>
      <c r="Q13" s="13">
        <f t="shared" si="5"/>
        <v>9</v>
      </c>
      <c r="R13" s="11">
        <f t="shared" si="6"/>
        <v>9</v>
      </c>
      <c r="S13" s="12">
        <f t="shared" si="7"/>
        <v>0</v>
      </c>
      <c r="T13" s="13">
        <f t="shared" si="8"/>
        <v>9</v>
      </c>
    </row>
    <row r="14" spans="1:20" ht="12.75">
      <c r="A14" s="4" t="s">
        <v>247</v>
      </c>
      <c r="B14" s="89">
        <v>0</v>
      </c>
      <c r="C14" s="90">
        <v>0</v>
      </c>
      <c r="D14" s="89">
        <v>0</v>
      </c>
      <c r="E14" s="90">
        <v>0</v>
      </c>
      <c r="F14" s="89">
        <f t="shared" si="0"/>
        <v>0</v>
      </c>
      <c r="G14" s="90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4</v>
      </c>
      <c r="N14" s="12">
        <v>0</v>
      </c>
      <c r="O14" s="11">
        <f t="shared" si="3"/>
        <v>4</v>
      </c>
      <c r="P14" s="12">
        <f t="shared" si="4"/>
        <v>0</v>
      </c>
      <c r="Q14" s="13">
        <f t="shared" si="5"/>
        <v>4</v>
      </c>
      <c r="R14" s="11">
        <f t="shared" si="6"/>
        <v>4</v>
      </c>
      <c r="S14" s="12">
        <f t="shared" si="7"/>
        <v>0</v>
      </c>
      <c r="T14" s="13">
        <f t="shared" si="8"/>
        <v>4</v>
      </c>
    </row>
    <row r="15" spans="1:20" ht="12.75">
      <c r="A15" s="4" t="s">
        <v>248</v>
      </c>
      <c r="B15" s="89">
        <v>0</v>
      </c>
      <c r="C15" s="90">
        <v>0</v>
      </c>
      <c r="D15" s="89">
        <v>0</v>
      </c>
      <c r="E15" s="90">
        <v>0</v>
      </c>
      <c r="F15" s="89">
        <f t="shared" si="0"/>
        <v>0</v>
      </c>
      <c r="G15" s="90">
        <f t="shared" si="1"/>
        <v>0</v>
      </c>
      <c r="H15" s="13">
        <f t="shared" si="2"/>
        <v>0</v>
      </c>
      <c r="I15" s="11">
        <v>342</v>
      </c>
      <c r="J15" s="12">
        <v>1</v>
      </c>
      <c r="K15" s="11">
        <v>272</v>
      </c>
      <c r="L15" s="12">
        <v>2</v>
      </c>
      <c r="M15" s="11">
        <v>0</v>
      </c>
      <c r="N15" s="12">
        <v>0</v>
      </c>
      <c r="O15" s="11">
        <f t="shared" si="3"/>
        <v>614</v>
      </c>
      <c r="P15" s="12">
        <f t="shared" si="4"/>
        <v>3</v>
      </c>
      <c r="Q15" s="13">
        <f t="shared" si="5"/>
        <v>617</v>
      </c>
      <c r="R15" s="11">
        <f t="shared" si="6"/>
        <v>614</v>
      </c>
      <c r="S15" s="12">
        <f t="shared" si="7"/>
        <v>3</v>
      </c>
      <c r="T15" s="13">
        <f t="shared" si="8"/>
        <v>617</v>
      </c>
    </row>
    <row r="16" spans="1:20" ht="12.75">
      <c r="A16" s="4" t="s">
        <v>249</v>
      </c>
      <c r="B16" s="89">
        <v>0</v>
      </c>
      <c r="C16" s="90">
        <v>0</v>
      </c>
      <c r="D16" s="89">
        <v>0</v>
      </c>
      <c r="E16" s="90">
        <v>0</v>
      </c>
      <c r="F16" s="89">
        <f t="shared" si="0"/>
        <v>0</v>
      </c>
      <c r="G16" s="90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3</v>
      </c>
      <c r="N16" s="12">
        <v>1</v>
      </c>
      <c r="O16" s="11">
        <f t="shared" si="3"/>
        <v>3</v>
      </c>
      <c r="P16" s="12">
        <f t="shared" si="4"/>
        <v>1</v>
      </c>
      <c r="Q16" s="13">
        <f t="shared" si="5"/>
        <v>4</v>
      </c>
      <c r="R16" s="11">
        <f t="shared" si="6"/>
        <v>3</v>
      </c>
      <c r="S16" s="12">
        <f t="shared" si="7"/>
        <v>1</v>
      </c>
      <c r="T16" s="13">
        <f t="shared" si="8"/>
        <v>4</v>
      </c>
    </row>
    <row r="17" spans="1:20" ht="12.75">
      <c r="A17" s="4" t="s">
        <v>250</v>
      </c>
      <c r="B17" s="89">
        <v>0</v>
      </c>
      <c r="C17" s="90">
        <v>450</v>
      </c>
      <c r="D17" s="89">
        <v>0</v>
      </c>
      <c r="E17" s="90">
        <v>496</v>
      </c>
      <c r="F17" s="89">
        <f t="shared" si="0"/>
        <v>0</v>
      </c>
      <c r="G17" s="90">
        <f t="shared" si="1"/>
        <v>946</v>
      </c>
      <c r="H17" s="13">
        <f t="shared" si="2"/>
        <v>946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2">
        <f t="shared" si="4"/>
        <v>0</v>
      </c>
      <c r="Q17" s="13">
        <f t="shared" si="5"/>
        <v>0</v>
      </c>
      <c r="R17" s="11">
        <f t="shared" si="6"/>
        <v>0</v>
      </c>
      <c r="S17" s="12">
        <f t="shared" si="7"/>
        <v>946</v>
      </c>
      <c r="T17" s="13">
        <f t="shared" si="8"/>
        <v>946</v>
      </c>
    </row>
    <row r="18" spans="1:20" ht="12.75">
      <c r="A18" s="4" t="s">
        <v>251</v>
      </c>
      <c r="B18" s="89">
        <v>141</v>
      </c>
      <c r="C18" s="90">
        <v>83</v>
      </c>
      <c r="D18" s="89">
        <v>164</v>
      </c>
      <c r="E18" s="90">
        <v>91</v>
      </c>
      <c r="F18" s="89">
        <f t="shared" si="0"/>
        <v>305</v>
      </c>
      <c r="G18" s="90">
        <f t="shared" si="1"/>
        <v>174</v>
      </c>
      <c r="H18" s="13">
        <f t="shared" si="2"/>
        <v>479</v>
      </c>
      <c r="I18" s="11">
        <v>162</v>
      </c>
      <c r="J18" s="12">
        <v>107</v>
      </c>
      <c r="K18" s="11">
        <v>153</v>
      </c>
      <c r="L18" s="12">
        <v>95</v>
      </c>
      <c r="M18" s="11">
        <v>0</v>
      </c>
      <c r="N18" s="12">
        <v>0</v>
      </c>
      <c r="O18" s="11">
        <f t="shared" si="3"/>
        <v>315</v>
      </c>
      <c r="P18" s="12">
        <f t="shared" si="4"/>
        <v>202</v>
      </c>
      <c r="Q18" s="13">
        <f t="shared" si="5"/>
        <v>517</v>
      </c>
      <c r="R18" s="11">
        <f t="shared" si="6"/>
        <v>620</v>
      </c>
      <c r="S18" s="12">
        <f t="shared" si="7"/>
        <v>376</v>
      </c>
      <c r="T18" s="13">
        <f t="shared" si="8"/>
        <v>996</v>
      </c>
    </row>
    <row r="19" spans="1:20" ht="12.75">
      <c r="A19" s="4" t="s">
        <v>252</v>
      </c>
      <c r="B19" s="89">
        <v>0</v>
      </c>
      <c r="C19" s="90">
        <v>0</v>
      </c>
      <c r="D19" s="89">
        <v>0</v>
      </c>
      <c r="E19" s="90">
        <v>0</v>
      </c>
      <c r="F19" s="89">
        <f t="shared" si="0"/>
        <v>0</v>
      </c>
      <c r="G19" s="90">
        <f t="shared" si="1"/>
        <v>0</v>
      </c>
      <c r="H19" s="13">
        <f t="shared" si="2"/>
        <v>0</v>
      </c>
      <c r="I19" s="11">
        <v>676</v>
      </c>
      <c r="J19" s="12">
        <v>342</v>
      </c>
      <c r="K19" s="11">
        <v>566</v>
      </c>
      <c r="L19" s="12">
        <v>301</v>
      </c>
      <c r="M19" s="11">
        <v>0</v>
      </c>
      <c r="N19" s="12">
        <v>0</v>
      </c>
      <c r="O19" s="11">
        <f t="shared" si="3"/>
        <v>1242</v>
      </c>
      <c r="P19" s="12">
        <f t="shared" si="4"/>
        <v>643</v>
      </c>
      <c r="Q19" s="13">
        <f t="shared" si="5"/>
        <v>1885</v>
      </c>
      <c r="R19" s="11">
        <f t="shared" si="6"/>
        <v>1242</v>
      </c>
      <c r="S19" s="12">
        <f t="shared" si="7"/>
        <v>643</v>
      </c>
      <c r="T19" s="13">
        <f t="shared" si="8"/>
        <v>1885</v>
      </c>
    </row>
    <row r="20" spans="1:20" ht="12.75">
      <c r="A20" s="4" t="s">
        <v>253</v>
      </c>
      <c r="B20" s="89">
        <v>0</v>
      </c>
      <c r="C20" s="90">
        <v>0</v>
      </c>
      <c r="D20" s="89">
        <v>0</v>
      </c>
      <c r="E20" s="90">
        <v>0</v>
      </c>
      <c r="F20" s="89">
        <f t="shared" si="0"/>
        <v>0</v>
      </c>
      <c r="G20" s="90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22</v>
      </c>
      <c r="N20" s="12">
        <v>2</v>
      </c>
      <c r="O20" s="11">
        <f t="shared" si="3"/>
        <v>22</v>
      </c>
      <c r="P20" s="12">
        <f t="shared" si="4"/>
        <v>2</v>
      </c>
      <c r="Q20" s="13">
        <f t="shared" si="5"/>
        <v>24</v>
      </c>
      <c r="R20" s="11">
        <f t="shared" si="6"/>
        <v>22</v>
      </c>
      <c r="S20" s="12">
        <f t="shared" si="7"/>
        <v>2</v>
      </c>
      <c r="T20" s="13">
        <f t="shared" si="8"/>
        <v>24</v>
      </c>
    </row>
    <row r="21" spans="1:20" ht="12.75">
      <c r="A21" s="4" t="s">
        <v>254</v>
      </c>
      <c r="B21" s="89">
        <v>131</v>
      </c>
      <c r="C21" s="90">
        <v>5</v>
      </c>
      <c r="D21" s="89">
        <v>121</v>
      </c>
      <c r="E21" s="90">
        <v>7</v>
      </c>
      <c r="F21" s="89">
        <f t="shared" si="0"/>
        <v>252</v>
      </c>
      <c r="G21" s="90">
        <f t="shared" si="1"/>
        <v>12</v>
      </c>
      <c r="H21" s="13">
        <f t="shared" si="2"/>
        <v>264</v>
      </c>
      <c r="I21" s="11">
        <v>108</v>
      </c>
      <c r="J21" s="12">
        <v>7</v>
      </c>
      <c r="K21" s="11">
        <v>99</v>
      </c>
      <c r="L21" s="12">
        <v>9</v>
      </c>
      <c r="M21" s="11">
        <v>0</v>
      </c>
      <c r="N21" s="12">
        <v>0</v>
      </c>
      <c r="O21" s="11">
        <f t="shared" si="3"/>
        <v>207</v>
      </c>
      <c r="P21" s="12">
        <f t="shared" si="4"/>
        <v>16</v>
      </c>
      <c r="Q21" s="13">
        <f t="shared" si="5"/>
        <v>223</v>
      </c>
      <c r="R21" s="11">
        <f t="shared" si="6"/>
        <v>459</v>
      </c>
      <c r="S21" s="12">
        <f t="shared" si="7"/>
        <v>28</v>
      </c>
      <c r="T21" s="13">
        <f t="shared" si="8"/>
        <v>487</v>
      </c>
    </row>
    <row r="22" spans="1:20" ht="12.75">
      <c r="A22" s="4" t="s">
        <v>255</v>
      </c>
      <c r="B22" s="89">
        <v>111</v>
      </c>
      <c r="C22" s="90">
        <v>1</v>
      </c>
      <c r="D22" s="89">
        <v>111</v>
      </c>
      <c r="E22" s="90">
        <v>1</v>
      </c>
      <c r="F22" s="89">
        <f t="shared" si="0"/>
        <v>222</v>
      </c>
      <c r="G22" s="90">
        <f t="shared" si="1"/>
        <v>2</v>
      </c>
      <c r="H22" s="13">
        <f t="shared" si="2"/>
        <v>224</v>
      </c>
      <c r="I22" s="11">
        <v>137</v>
      </c>
      <c r="J22" s="12">
        <v>1</v>
      </c>
      <c r="K22" s="11">
        <v>107</v>
      </c>
      <c r="L22" s="12">
        <v>2</v>
      </c>
      <c r="M22" s="11">
        <v>0</v>
      </c>
      <c r="N22" s="12">
        <v>0</v>
      </c>
      <c r="O22" s="11">
        <f t="shared" si="3"/>
        <v>244</v>
      </c>
      <c r="P22" s="12">
        <f t="shared" si="4"/>
        <v>3</v>
      </c>
      <c r="Q22" s="13">
        <f t="shared" si="5"/>
        <v>247</v>
      </c>
      <c r="R22" s="11">
        <f t="shared" si="6"/>
        <v>466</v>
      </c>
      <c r="S22" s="12">
        <f t="shared" si="7"/>
        <v>5</v>
      </c>
      <c r="T22" s="13">
        <f t="shared" si="8"/>
        <v>471</v>
      </c>
    </row>
    <row r="23" spans="1:20" ht="12.75">
      <c r="A23" s="4" t="s">
        <v>256</v>
      </c>
      <c r="B23" s="89">
        <v>60</v>
      </c>
      <c r="C23" s="90">
        <v>39</v>
      </c>
      <c r="D23" s="89">
        <v>52</v>
      </c>
      <c r="E23" s="90">
        <v>37</v>
      </c>
      <c r="F23" s="89">
        <f t="shared" si="0"/>
        <v>112</v>
      </c>
      <c r="G23" s="90">
        <f t="shared" si="1"/>
        <v>76</v>
      </c>
      <c r="H23" s="13">
        <f t="shared" si="2"/>
        <v>188</v>
      </c>
      <c r="I23" s="11">
        <v>58</v>
      </c>
      <c r="J23" s="12">
        <v>41</v>
      </c>
      <c r="K23" s="11">
        <v>47</v>
      </c>
      <c r="L23" s="12">
        <v>34</v>
      </c>
      <c r="M23" s="11">
        <v>0</v>
      </c>
      <c r="N23" s="12">
        <v>0</v>
      </c>
      <c r="O23" s="11">
        <f t="shared" si="3"/>
        <v>105</v>
      </c>
      <c r="P23" s="12">
        <f t="shared" si="4"/>
        <v>75</v>
      </c>
      <c r="Q23" s="13">
        <f t="shared" si="5"/>
        <v>180</v>
      </c>
      <c r="R23" s="11">
        <f t="shared" si="6"/>
        <v>217</v>
      </c>
      <c r="S23" s="12">
        <f t="shared" si="7"/>
        <v>151</v>
      </c>
      <c r="T23" s="13">
        <f t="shared" si="8"/>
        <v>368</v>
      </c>
    </row>
    <row r="24" spans="1:20" ht="12.75">
      <c r="A24" s="4" t="s">
        <v>14</v>
      </c>
      <c r="B24" s="89">
        <v>0</v>
      </c>
      <c r="C24" s="90">
        <v>0</v>
      </c>
      <c r="D24" s="89">
        <v>0</v>
      </c>
      <c r="E24" s="90">
        <v>0</v>
      </c>
      <c r="F24" s="89">
        <f t="shared" si="0"/>
        <v>0</v>
      </c>
      <c r="G24" s="90">
        <f t="shared" si="1"/>
        <v>0</v>
      </c>
      <c r="H24" s="13">
        <f t="shared" si="2"/>
        <v>0</v>
      </c>
      <c r="I24" s="11">
        <v>225</v>
      </c>
      <c r="J24" s="12">
        <v>102</v>
      </c>
      <c r="K24" s="11">
        <v>219</v>
      </c>
      <c r="L24" s="12">
        <v>93</v>
      </c>
      <c r="M24" s="11">
        <v>0</v>
      </c>
      <c r="N24" s="12">
        <v>0</v>
      </c>
      <c r="O24" s="11">
        <f t="shared" si="3"/>
        <v>444</v>
      </c>
      <c r="P24" s="12">
        <f t="shared" si="4"/>
        <v>195</v>
      </c>
      <c r="Q24" s="13">
        <f t="shared" si="5"/>
        <v>639</v>
      </c>
      <c r="R24" s="11">
        <f t="shared" si="6"/>
        <v>444</v>
      </c>
      <c r="S24" s="12">
        <f t="shared" si="7"/>
        <v>195</v>
      </c>
      <c r="T24" s="13">
        <f t="shared" si="8"/>
        <v>639</v>
      </c>
    </row>
    <row r="25" spans="1:20" ht="12.75">
      <c r="A25" s="4" t="s">
        <v>257</v>
      </c>
      <c r="B25" s="89">
        <v>0</v>
      </c>
      <c r="C25" s="90">
        <v>0</v>
      </c>
      <c r="D25" s="89">
        <v>0</v>
      </c>
      <c r="E25" s="90">
        <v>0</v>
      </c>
      <c r="F25" s="89">
        <f t="shared" si="0"/>
        <v>0</v>
      </c>
      <c r="G25" s="90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161</v>
      </c>
      <c r="N25" s="12">
        <v>4</v>
      </c>
      <c r="O25" s="11">
        <f t="shared" si="3"/>
        <v>161</v>
      </c>
      <c r="P25" s="12">
        <f t="shared" si="4"/>
        <v>4</v>
      </c>
      <c r="Q25" s="13">
        <f t="shared" si="5"/>
        <v>165</v>
      </c>
      <c r="R25" s="11">
        <f t="shared" si="6"/>
        <v>161</v>
      </c>
      <c r="S25" s="12">
        <f t="shared" si="7"/>
        <v>4</v>
      </c>
      <c r="T25" s="13">
        <f t="shared" si="8"/>
        <v>165</v>
      </c>
    </row>
    <row r="26" spans="1:20" ht="12.75">
      <c r="A26" s="4" t="s">
        <v>258</v>
      </c>
      <c r="B26" s="89">
        <v>0</v>
      </c>
      <c r="C26" s="90">
        <v>0</v>
      </c>
      <c r="D26" s="89">
        <v>0</v>
      </c>
      <c r="E26" s="90">
        <v>0</v>
      </c>
      <c r="F26" s="89">
        <f t="shared" si="0"/>
        <v>0</v>
      </c>
      <c r="G26" s="90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7</v>
      </c>
      <c r="N26" s="12">
        <v>1</v>
      </c>
      <c r="O26" s="11">
        <f t="shared" si="3"/>
        <v>7</v>
      </c>
      <c r="P26" s="12">
        <f t="shared" si="4"/>
        <v>1</v>
      </c>
      <c r="Q26" s="13">
        <f t="shared" si="5"/>
        <v>8</v>
      </c>
      <c r="R26" s="11">
        <f t="shared" si="6"/>
        <v>7</v>
      </c>
      <c r="S26" s="12">
        <f t="shared" si="7"/>
        <v>1</v>
      </c>
      <c r="T26" s="13">
        <f t="shared" si="8"/>
        <v>8</v>
      </c>
    </row>
    <row r="27" spans="1:20" ht="12.75">
      <c r="A27" s="4" t="s">
        <v>543</v>
      </c>
      <c r="B27" s="89">
        <v>0</v>
      </c>
      <c r="C27" s="90">
        <v>0</v>
      </c>
      <c r="D27" s="89">
        <v>0</v>
      </c>
      <c r="E27" s="90">
        <v>0</v>
      </c>
      <c r="F27" s="89">
        <f t="shared" si="0"/>
        <v>0</v>
      </c>
      <c r="G27" s="90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48</v>
      </c>
      <c r="N27" s="12">
        <v>0</v>
      </c>
      <c r="O27" s="11">
        <f t="shared" si="3"/>
        <v>48</v>
      </c>
      <c r="P27" s="12">
        <f t="shared" si="4"/>
        <v>0</v>
      </c>
      <c r="Q27" s="13">
        <f t="shared" si="5"/>
        <v>48</v>
      </c>
      <c r="R27" s="11">
        <f t="shared" si="6"/>
        <v>48</v>
      </c>
      <c r="S27" s="12">
        <f t="shared" si="7"/>
        <v>0</v>
      </c>
      <c r="T27" s="13">
        <f t="shared" si="8"/>
        <v>48</v>
      </c>
    </row>
    <row r="28" spans="1:20" ht="12.75">
      <c r="A28" s="205" t="s">
        <v>259</v>
      </c>
      <c r="B28" s="89">
        <v>0</v>
      </c>
      <c r="C28" s="90">
        <v>0</v>
      </c>
      <c r="D28" s="89">
        <v>0</v>
      </c>
      <c r="E28" s="90">
        <v>0</v>
      </c>
      <c r="F28" s="89">
        <f t="shared" si="0"/>
        <v>0</v>
      </c>
      <c r="G28" s="90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5</v>
      </c>
      <c r="N28" s="12">
        <v>5</v>
      </c>
      <c r="O28" s="11">
        <f t="shared" si="3"/>
        <v>5</v>
      </c>
      <c r="P28" s="12">
        <f t="shared" si="4"/>
        <v>5</v>
      </c>
      <c r="Q28" s="13">
        <f t="shared" si="5"/>
        <v>10</v>
      </c>
      <c r="R28" s="11">
        <f t="shared" si="6"/>
        <v>5</v>
      </c>
      <c r="S28" s="12">
        <f t="shared" si="7"/>
        <v>5</v>
      </c>
      <c r="T28" s="13">
        <f t="shared" si="8"/>
        <v>10</v>
      </c>
    </row>
    <row r="29" spans="1:20" ht="13.5" customHeight="1">
      <c r="A29" s="122" t="s">
        <v>260</v>
      </c>
      <c r="B29" s="89">
        <v>8</v>
      </c>
      <c r="C29" s="90">
        <v>133</v>
      </c>
      <c r="D29" s="89">
        <v>11</v>
      </c>
      <c r="E29" s="90">
        <v>151</v>
      </c>
      <c r="F29" s="89">
        <f t="shared" si="0"/>
        <v>19</v>
      </c>
      <c r="G29" s="90">
        <f t="shared" si="1"/>
        <v>284</v>
      </c>
      <c r="H29" s="13">
        <f t="shared" si="2"/>
        <v>303</v>
      </c>
      <c r="I29" s="11">
        <v>6</v>
      </c>
      <c r="J29" s="12">
        <v>114</v>
      </c>
      <c r="K29" s="11">
        <v>5</v>
      </c>
      <c r="L29" s="12">
        <v>108</v>
      </c>
      <c r="M29" s="11">
        <v>0</v>
      </c>
      <c r="N29" s="12">
        <v>0</v>
      </c>
      <c r="O29" s="11">
        <f t="shared" si="3"/>
        <v>11</v>
      </c>
      <c r="P29" s="12">
        <f t="shared" si="4"/>
        <v>222</v>
      </c>
      <c r="Q29" s="13">
        <f t="shared" si="5"/>
        <v>233</v>
      </c>
      <c r="R29" s="11">
        <f t="shared" si="6"/>
        <v>30</v>
      </c>
      <c r="S29" s="12">
        <f t="shared" si="7"/>
        <v>506</v>
      </c>
      <c r="T29" s="13">
        <f t="shared" si="8"/>
        <v>536</v>
      </c>
    </row>
    <row r="30" spans="1:20" ht="12.75">
      <c r="A30" s="4" t="s">
        <v>261</v>
      </c>
      <c r="B30" s="89">
        <v>0</v>
      </c>
      <c r="C30" s="90">
        <v>0</v>
      </c>
      <c r="D30" s="89">
        <v>0</v>
      </c>
      <c r="E30" s="90">
        <v>0</v>
      </c>
      <c r="F30" s="89">
        <f t="shared" si="0"/>
        <v>0</v>
      </c>
      <c r="G30" s="90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3</v>
      </c>
      <c r="N30" s="12">
        <v>23</v>
      </c>
      <c r="O30" s="11">
        <f t="shared" si="3"/>
        <v>3</v>
      </c>
      <c r="P30" s="12">
        <f t="shared" si="4"/>
        <v>23</v>
      </c>
      <c r="Q30" s="13">
        <f t="shared" si="5"/>
        <v>26</v>
      </c>
      <c r="R30" s="11">
        <f t="shared" si="6"/>
        <v>3</v>
      </c>
      <c r="S30" s="12">
        <f t="shared" si="7"/>
        <v>23</v>
      </c>
      <c r="T30" s="13">
        <f t="shared" si="8"/>
        <v>26</v>
      </c>
    </row>
    <row r="31" spans="1:20" ht="12.75">
      <c r="A31" s="122" t="s">
        <v>262</v>
      </c>
      <c r="B31" s="89">
        <v>0</v>
      </c>
      <c r="C31" s="90">
        <v>0</v>
      </c>
      <c r="D31" s="89">
        <v>0</v>
      </c>
      <c r="E31" s="90">
        <v>0</v>
      </c>
      <c r="F31" s="89">
        <f t="shared" si="0"/>
        <v>0</v>
      </c>
      <c r="G31" s="90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12</v>
      </c>
      <c r="N31" s="12">
        <v>11</v>
      </c>
      <c r="O31" s="11">
        <f t="shared" si="3"/>
        <v>12</v>
      </c>
      <c r="P31" s="12">
        <f t="shared" si="4"/>
        <v>11</v>
      </c>
      <c r="Q31" s="13">
        <f t="shared" si="5"/>
        <v>23</v>
      </c>
      <c r="R31" s="11">
        <f t="shared" si="6"/>
        <v>12</v>
      </c>
      <c r="S31" s="12">
        <f t="shared" si="7"/>
        <v>11</v>
      </c>
      <c r="T31" s="13">
        <f t="shared" si="8"/>
        <v>23</v>
      </c>
    </row>
    <row r="32" spans="1:20" ht="12.75">
      <c r="A32" s="4" t="s">
        <v>541</v>
      </c>
      <c r="B32" s="89">
        <v>0</v>
      </c>
      <c r="C32" s="90">
        <v>0</v>
      </c>
      <c r="D32" s="89">
        <v>0</v>
      </c>
      <c r="E32" s="90">
        <v>0</v>
      </c>
      <c r="F32" s="89">
        <f t="shared" si="0"/>
        <v>0</v>
      </c>
      <c r="G32" s="90">
        <f t="shared" si="1"/>
        <v>0</v>
      </c>
      <c r="H32" s="13">
        <f t="shared" si="2"/>
        <v>0</v>
      </c>
      <c r="I32" s="11">
        <v>118</v>
      </c>
      <c r="J32" s="12">
        <v>147</v>
      </c>
      <c r="K32" s="11">
        <v>97</v>
      </c>
      <c r="L32" s="12">
        <v>146</v>
      </c>
      <c r="M32" s="11">
        <v>0</v>
      </c>
      <c r="N32" s="12">
        <v>0</v>
      </c>
      <c r="O32" s="11">
        <f t="shared" si="3"/>
        <v>215</v>
      </c>
      <c r="P32" s="12">
        <f t="shared" si="4"/>
        <v>293</v>
      </c>
      <c r="Q32" s="13">
        <f t="shared" si="5"/>
        <v>508</v>
      </c>
      <c r="R32" s="11">
        <f t="shared" si="6"/>
        <v>215</v>
      </c>
      <c r="S32" s="12">
        <f t="shared" si="7"/>
        <v>293</v>
      </c>
      <c r="T32" s="13">
        <f t="shared" si="8"/>
        <v>508</v>
      </c>
    </row>
    <row r="33" spans="1:20" ht="12.75">
      <c r="A33" s="4" t="s">
        <v>263</v>
      </c>
      <c r="B33" s="11">
        <v>411</v>
      </c>
      <c r="C33" s="12">
        <v>2</v>
      </c>
      <c r="D33" s="11">
        <v>353</v>
      </c>
      <c r="E33" s="12">
        <v>3</v>
      </c>
      <c r="F33" s="11">
        <f t="shared" si="0"/>
        <v>764</v>
      </c>
      <c r="G33" s="12">
        <f t="shared" si="1"/>
        <v>5</v>
      </c>
      <c r="H33" s="13">
        <f t="shared" si="2"/>
        <v>769</v>
      </c>
      <c r="I33" s="11">
        <v>262</v>
      </c>
      <c r="J33" s="12">
        <v>2</v>
      </c>
      <c r="K33" s="11">
        <v>247</v>
      </c>
      <c r="L33" s="12">
        <v>1</v>
      </c>
      <c r="M33" s="11">
        <v>0</v>
      </c>
      <c r="N33" s="12">
        <v>0</v>
      </c>
      <c r="O33" s="11">
        <f t="shared" si="3"/>
        <v>509</v>
      </c>
      <c r="P33" s="12">
        <f t="shared" si="4"/>
        <v>3</v>
      </c>
      <c r="Q33" s="13">
        <f t="shared" si="5"/>
        <v>512</v>
      </c>
      <c r="R33" s="11">
        <f t="shared" si="6"/>
        <v>1273</v>
      </c>
      <c r="S33" s="12">
        <f t="shared" si="7"/>
        <v>8</v>
      </c>
      <c r="T33" s="13">
        <f t="shared" si="8"/>
        <v>1281</v>
      </c>
    </row>
    <row r="34" spans="1:20" ht="12.75">
      <c r="A34" s="4" t="s">
        <v>264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2">
        <f t="shared" si="1"/>
        <v>0</v>
      </c>
      <c r="H34" s="13">
        <f t="shared" si="2"/>
        <v>0</v>
      </c>
      <c r="I34" s="11">
        <v>826</v>
      </c>
      <c r="J34" s="12">
        <v>5</v>
      </c>
      <c r="K34" s="11">
        <v>768</v>
      </c>
      <c r="L34" s="12">
        <v>8</v>
      </c>
      <c r="M34" s="11">
        <v>0</v>
      </c>
      <c r="N34" s="12">
        <v>0</v>
      </c>
      <c r="O34" s="11">
        <f t="shared" si="3"/>
        <v>1594</v>
      </c>
      <c r="P34" s="12">
        <f t="shared" si="4"/>
        <v>13</v>
      </c>
      <c r="Q34" s="13">
        <f t="shared" si="5"/>
        <v>1607</v>
      </c>
      <c r="R34" s="11">
        <f t="shared" si="6"/>
        <v>1594</v>
      </c>
      <c r="S34" s="12">
        <f t="shared" si="7"/>
        <v>13</v>
      </c>
      <c r="T34" s="13">
        <f t="shared" si="8"/>
        <v>1607</v>
      </c>
    </row>
    <row r="35" spans="1:20" ht="12.75">
      <c r="A35" s="4" t="s">
        <v>265</v>
      </c>
      <c r="B35" s="11">
        <v>1168</v>
      </c>
      <c r="C35" s="12">
        <v>16</v>
      </c>
      <c r="D35" s="11">
        <v>1145</v>
      </c>
      <c r="E35" s="12">
        <v>13</v>
      </c>
      <c r="F35" s="11">
        <f t="shared" si="0"/>
        <v>2313</v>
      </c>
      <c r="G35" s="12">
        <f t="shared" si="1"/>
        <v>29</v>
      </c>
      <c r="H35" s="13">
        <f t="shared" si="2"/>
        <v>2342</v>
      </c>
      <c r="I35" s="11">
        <v>948</v>
      </c>
      <c r="J35" s="12">
        <v>17</v>
      </c>
      <c r="K35" s="11">
        <v>868</v>
      </c>
      <c r="L35" s="12">
        <v>14</v>
      </c>
      <c r="M35" s="11">
        <v>0</v>
      </c>
      <c r="N35" s="12">
        <v>0</v>
      </c>
      <c r="O35" s="11">
        <f t="shared" si="3"/>
        <v>1816</v>
      </c>
      <c r="P35" s="12">
        <f t="shared" si="4"/>
        <v>31</v>
      </c>
      <c r="Q35" s="13">
        <f t="shared" si="5"/>
        <v>1847</v>
      </c>
      <c r="R35" s="11">
        <f t="shared" si="6"/>
        <v>4129</v>
      </c>
      <c r="S35" s="12">
        <f t="shared" si="7"/>
        <v>60</v>
      </c>
      <c r="T35" s="13">
        <f t="shared" si="8"/>
        <v>4189</v>
      </c>
    </row>
    <row r="36" spans="1:20" ht="12.75">
      <c r="A36" s="4" t="s">
        <v>266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2">
        <f t="shared" si="1"/>
        <v>0</v>
      </c>
      <c r="H36" s="13">
        <f t="shared" si="2"/>
        <v>0</v>
      </c>
      <c r="I36" s="11">
        <v>22</v>
      </c>
      <c r="J36" s="12">
        <v>0</v>
      </c>
      <c r="K36" s="11">
        <v>15</v>
      </c>
      <c r="L36" s="12">
        <v>0</v>
      </c>
      <c r="M36" s="11">
        <v>0</v>
      </c>
      <c r="N36" s="12">
        <v>0</v>
      </c>
      <c r="O36" s="11">
        <f t="shared" si="3"/>
        <v>37</v>
      </c>
      <c r="P36" s="12">
        <f t="shared" si="4"/>
        <v>0</v>
      </c>
      <c r="Q36" s="13">
        <f t="shared" si="5"/>
        <v>37</v>
      </c>
      <c r="R36" s="11">
        <f t="shared" si="6"/>
        <v>37</v>
      </c>
      <c r="S36" s="12">
        <f t="shared" si="7"/>
        <v>0</v>
      </c>
      <c r="T36" s="13">
        <f t="shared" si="8"/>
        <v>37</v>
      </c>
    </row>
    <row r="37" spans="1:20" ht="12.75">
      <c r="A37" s="4" t="s">
        <v>267</v>
      </c>
      <c r="B37" s="11">
        <v>990</v>
      </c>
      <c r="C37" s="12">
        <v>12</v>
      </c>
      <c r="D37" s="11">
        <v>967</v>
      </c>
      <c r="E37" s="12">
        <v>9</v>
      </c>
      <c r="F37" s="11">
        <f t="shared" si="0"/>
        <v>1957</v>
      </c>
      <c r="G37" s="12">
        <f t="shared" si="1"/>
        <v>21</v>
      </c>
      <c r="H37" s="13">
        <f t="shared" si="2"/>
        <v>1978</v>
      </c>
      <c r="I37" s="11">
        <v>0</v>
      </c>
      <c r="J37" s="12">
        <v>0</v>
      </c>
      <c r="K37" s="11">
        <v>0</v>
      </c>
      <c r="L37" s="12">
        <v>0</v>
      </c>
      <c r="M37" s="11">
        <v>0</v>
      </c>
      <c r="N37" s="12">
        <v>0</v>
      </c>
      <c r="O37" s="11">
        <f t="shared" si="3"/>
        <v>0</v>
      </c>
      <c r="P37" s="12">
        <f t="shared" si="4"/>
        <v>0</v>
      </c>
      <c r="Q37" s="13">
        <f t="shared" si="5"/>
        <v>0</v>
      </c>
      <c r="R37" s="11">
        <f t="shared" si="6"/>
        <v>1957</v>
      </c>
      <c r="S37" s="12">
        <f t="shared" si="7"/>
        <v>21</v>
      </c>
      <c r="T37" s="13">
        <f t="shared" si="8"/>
        <v>1978</v>
      </c>
    </row>
    <row r="38" spans="1:20" ht="12.75">
      <c r="A38" s="4" t="s">
        <v>268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2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136</v>
      </c>
      <c r="O38" s="11">
        <f t="shared" si="3"/>
        <v>0</v>
      </c>
      <c r="P38" s="12">
        <f t="shared" si="4"/>
        <v>136</v>
      </c>
      <c r="Q38" s="13">
        <f t="shared" si="5"/>
        <v>136</v>
      </c>
      <c r="R38" s="11">
        <f t="shared" si="6"/>
        <v>0</v>
      </c>
      <c r="S38" s="12">
        <f t="shared" si="7"/>
        <v>136</v>
      </c>
      <c r="T38" s="13">
        <f t="shared" si="8"/>
        <v>136</v>
      </c>
    </row>
    <row r="39" spans="1:20" ht="12.75">
      <c r="A39" s="4" t="s">
        <v>269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2">
        <f t="shared" si="1"/>
        <v>0</v>
      </c>
      <c r="H39" s="13">
        <f t="shared" si="2"/>
        <v>0</v>
      </c>
      <c r="I39" s="11">
        <v>68</v>
      </c>
      <c r="J39" s="12">
        <v>145</v>
      </c>
      <c r="K39" s="11">
        <v>50</v>
      </c>
      <c r="L39" s="12">
        <v>124</v>
      </c>
      <c r="M39" s="11">
        <v>0</v>
      </c>
      <c r="N39" s="12">
        <v>0</v>
      </c>
      <c r="O39" s="11">
        <f t="shared" si="3"/>
        <v>118</v>
      </c>
      <c r="P39" s="12">
        <f t="shared" si="4"/>
        <v>269</v>
      </c>
      <c r="Q39" s="13">
        <f t="shared" si="5"/>
        <v>387</v>
      </c>
      <c r="R39" s="11">
        <f t="shared" si="6"/>
        <v>118</v>
      </c>
      <c r="S39" s="12">
        <f t="shared" si="7"/>
        <v>269</v>
      </c>
      <c r="T39" s="13">
        <f t="shared" si="8"/>
        <v>387</v>
      </c>
    </row>
    <row r="40" spans="1:20" ht="12.75">
      <c r="A40" s="4" t="s">
        <v>19</v>
      </c>
      <c r="B40" s="11">
        <v>21</v>
      </c>
      <c r="C40" s="12">
        <v>44</v>
      </c>
      <c r="D40" s="11">
        <v>38</v>
      </c>
      <c r="E40" s="12">
        <v>52</v>
      </c>
      <c r="F40" s="11">
        <f t="shared" si="0"/>
        <v>59</v>
      </c>
      <c r="G40" s="12">
        <f t="shared" si="1"/>
        <v>96</v>
      </c>
      <c r="H40" s="13">
        <f t="shared" si="2"/>
        <v>155</v>
      </c>
      <c r="I40" s="11">
        <v>27</v>
      </c>
      <c r="J40" s="12">
        <v>46</v>
      </c>
      <c r="K40" s="11">
        <v>26</v>
      </c>
      <c r="L40" s="12">
        <v>51</v>
      </c>
      <c r="M40" s="11">
        <v>0</v>
      </c>
      <c r="N40" s="12">
        <v>0</v>
      </c>
      <c r="O40" s="11">
        <f t="shared" si="3"/>
        <v>53</v>
      </c>
      <c r="P40" s="12">
        <f t="shared" si="4"/>
        <v>97</v>
      </c>
      <c r="Q40" s="13">
        <f t="shared" si="5"/>
        <v>150</v>
      </c>
      <c r="R40" s="11">
        <f t="shared" si="6"/>
        <v>112</v>
      </c>
      <c r="S40" s="12">
        <f t="shared" si="7"/>
        <v>193</v>
      </c>
      <c r="T40" s="13">
        <f t="shared" si="8"/>
        <v>305</v>
      </c>
    </row>
    <row r="41" spans="1:20" ht="12.75">
      <c r="A41" s="4" t="s">
        <v>529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2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10</v>
      </c>
      <c r="N41" s="12">
        <v>3</v>
      </c>
      <c r="O41" s="11">
        <f t="shared" si="3"/>
        <v>10</v>
      </c>
      <c r="P41" s="12">
        <f t="shared" si="4"/>
        <v>3</v>
      </c>
      <c r="Q41" s="13">
        <f t="shared" si="5"/>
        <v>13</v>
      </c>
      <c r="R41" s="11">
        <f t="shared" si="6"/>
        <v>10</v>
      </c>
      <c r="S41" s="12">
        <f t="shared" si="7"/>
        <v>3</v>
      </c>
      <c r="T41" s="13">
        <f t="shared" si="8"/>
        <v>13</v>
      </c>
    </row>
    <row r="42" spans="1:20" ht="12.75">
      <c r="A42" s="122" t="s">
        <v>270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2">
        <f t="shared" si="1"/>
        <v>0</v>
      </c>
      <c r="H42" s="13">
        <f t="shared" si="2"/>
        <v>0</v>
      </c>
      <c r="I42" s="11">
        <v>209</v>
      </c>
      <c r="J42" s="12">
        <v>1136</v>
      </c>
      <c r="K42" s="11">
        <v>171</v>
      </c>
      <c r="L42" s="12">
        <v>1004</v>
      </c>
      <c r="M42" s="11">
        <v>0</v>
      </c>
      <c r="N42" s="12">
        <v>0</v>
      </c>
      <c r="O42" s="11">
        <f t="shared" si="3"/>
        <v>380</v>
      </c>
      <c r="P42" s="12">
        <f t="shared" si="4"/>
        <v>2140</v>
      </c>
      <c r="Q42" s="13">
        <f t="shared" si="5"/>
        <v>2520</v>
      </c>
      <c r="R42" s="11">
        <f t="shared" si="6"/>
        <v>380</v>
      </c>
      <c r="S42" s="12">
        <f t="shared" si="7"/>
        <v>2140</v>
      </c>
      <c r="T42" s="13">
        <f t="shared" si="8"/>
        <v>2520</v>
      </c>
    </row>
    <row r="43" spans="1:20" ht="12.75">
      <c r="A43" s="4" t="s">
        <v>271</v>
      </c>
      <c r="B43" s="11">
        <v>24</v>
      </c>
      <c r="C43" s="12">
        <v>9</v>
      </c>
      <c r="D43" s="11">
        <v>29</v>
      </c>
      <c r="E43" s="12">
        <v>14</v>
      </c>
      <c r="F43" s="11">
        <f t="shared" si="0"/>
        <v>53</v>
      </c>
      <c r="G43" s="12">
        <f t="shared" si="1"/>
        <v>23</v>
      </c>
      <c r="H43" s="13">
        <f t="shared" si="2"/>
        <v>76</v>
      </c>
      <c r="I43" s="11">
        <v>28</v>
      </c>
      <c r="J43" s="12">
        <v>16</v>
      </c>
      <c r="K43" s="11">
        <v>14</v>
      </c>
      <c r="L43" s="12">
        <v>11</v>
      </c>
      <c r="M43" s="11">
        <v>0</v>
      </c>
      <c r="N43" s="12">
        <v>0</v>
      </c>
      <c r="O43" s="11">
        <f t="shared" si="3"/>
        <v>42</v>
      </c>
      <c r="P43" s="12">
        <f t="shared" si="4"/>
        <v>27</v>
      </c>
      <c r="Q43" s="13">
        <f t="shared" si="5"/>
        <v>69</v>
      </c>
      <c r="R43" s="11">
        <f t="shared" si="6"/>
        <v>95</v>
      </c>
      <c r="S43" s="12">
        <f t="shared" si="7"/>
        <v>50</v>
      </c>
      <c r="T43" s="13">
        <f t="shared" si="8"/>
        <v>145</v>
      </c>
    </row>
    <row r="44" spans="1:20" ht="12.75">
      <c r="A44" s="4" t="s">
        <v>272</v>
      </c>
      <c r="B44" s="11">
        <v>253</v>
      </c>
      <c r="C44" s="12">
        <v>49</v>
      </c>
      <c r="D44" s="11">
        <v>292</v>
      </c>
      <c r="E44" s="12">
        <v>74</v>
      </c>
      <c r="F44" s="11">
        <f t="shared" si="0"/>
        <v>545</v>
      </c>
      <c r="G44" s="12">
        <f t="shared" si="1"/>
        <v>123</v>
      </c>
      <c r="H44" s="13">
        <f t="shared" si="2"/>
        <v>668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0</v>
      </c>
      <c r="O44" s="11">
        <f t="shared" si="3"/>
        <v>0</v>
      </c>
      <c r="P44" s="12">
        <f t="shared" si="4"/>
        <v>0</v>
      </c>
      <c r="Q44" s="13">
        <f t="shared" si="5"/>
        <v>0</v>
      </c>
      <c r="R44" s="11">
        <f t="shared" si="6"/>
        <v>545</v>
      </c>
      <c r="S44" s="12">
        <f t="shared" si="7"/>
        <v>123</v>
      </c>
      <c r="T44" s="13">
        <f t="shared" si="8"/>
        <v>668</v>
      </c>
    </row>
    <row r="45" spans="1:20" ht="12.75">
      <c r="A45" s="122" t="s">
        <v>273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2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2</v>
      </c>
      <c r="N45" s="12">
        <v>26</v>
      </c>
      <c r="O45" s="11">
        <f t="shared" si="3"/>
        <v>2</v>
      </c>
      <c r="P45" s="12">
        <f t="shared" si="4"/>
        <v>26</v>
      </c>
      <c r="Q45" s="13">
        <f t="shared" si="5"/>
        <v>28</v>
      </c>
      <c r="R45" s="11">
        <f t="shared" si="6"/>
        <v>2</v>
      </c>
      <c r="S45" s="12">
        <f t="shared" si="7"/>
        <v>26</v>
      </c>
      <c r="T45" s="13">
        <f t="shared" si="8"/>
        <v>28</v>
      </c>
    </row>
    <row r="46" spans="1:20" ht="12.75">
      <c r="A46" s="4" t="s">
        <v>15</v>
      </c>
      <c r="B46" s="11">
        <v>1873</v>
      </c>
      <c r="C46" s="12">
        <v>1196</v>
      </c>
      <c r="D46" s="11">
        <v>2204</v>
      </c>
      <c r="E46" s="12">
        <v>1391</v>
      </c>
      <c r="F46" s="11">
        <f t="shared" si="0"/>
        <v>4077</v>
      </c>
      <c r="G46" s="12">
        <f t="shared" si="1"/>
        <v>2587</v>
      </c>
      <c r="H46" s="13">
        <f t="shared" si="2"/>
        <v>6664</v>
      </c>
      <c r="I46" s="11">
        <v>1619</v>
      </c>
      <c r="J46" s="12">
        <v>1175</v>
      </c>
      <c r="K46" s="11">
        <v>1320</v>
      </c>
      <c r="L46" s="12">
        <v>1116</v>
      </c>
      <c r="M46" s="11">
        <v>0</v>
      </c>
      <c r="N46" s="12">
        <v>0</v>
      </c>
      <c r="O46" s="11">
        <f t="shared" si="3"/>
        <v>2939</v>
      </c>
      <c r="P46" s="12">
        <f t="shared" si="4"/>
        <v>2291</v>
      </c>
      <c r="Q46" s="13">
        <f t="shared" si="5"/>
        <v>5230</v>
      </c>
      <c r="R46" s="11">
        <f t="shared" si="6"/>
        <v>7016</v>
      </c>
      <c r="S46" s="12">
        <f t="shared" si="7"/>
        <v>4878</v>
      </c>
      <c r="T46" s="13">
        <f t="shared" si="8"/>
        <v>11894</v>
      </c>
    </row>
    <row r="47" spans="1:20" ht="12.75">
      <c r="A47" s="205" t="s">
        <v>274</v>
      </c>
      <c r="B47" s="11">
        <v>323</v>
      </c>
      <c r="C47" s="12">
        <v>505</v>
      </c>
      <c r="D47" s="11">
        <v>382</v>
      </c>
      <c r="E47" s="12">
        <v>564</v>
      </c>
      <c r="F47" s="11">
        <f t="shared" si="0"/>
        <v>705</v>
      </c>
      <c r="G47" s="12">
        <f t="shared" si="1"/>
        <v>1069</v>
      </c>
      <c r="H47" s="13">
        <f t="shared" si="2"/>
        <v>1774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0</v>
      </c>
      <c r="O47" s="11">
        <f t="shared" si="3"/>
        <v>0</v>
      </c>
      <c r="P47" s="12">
        <f t="shared" si="4"/>
        <v>0</v>
      </c>
      <c r="Q47" s="13">
        <f t="shared" si="5"/>
        <v>0</v>
      </c>
      <c r="R47" s="11">
        <f t="shared" si="6"/>
        <v>705</v>
      </c>
      <c r="S47" s="12">
        <f t="shared" si="7"/>
        <v>1069</v>
      </c>
      <c r="T47" s="13">
        <f t="shared" si="8"/>
        <v>1774</v>
      </c>
    </row>
    <row r="48" spans="1:20" ht="12.75">
      <c r="A48" s="4" t="s">
        <v>275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2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19</v>
      </c>
      <c r="N48" s="12">
        <v>0</v>
      </c>
      <c r="O48" s="11">
        <f t="shared" si="3"/>
        <v>19</v>
      </c>
      <c r="P48" s="12">
        <f t="shared" si="4"/>
        <v>0</v>
      </c>
      <c r="Q48" s="13">
        <f t="shared" si="5"/>
        <v>19</v>
      </c>
      <c r="R48" s="11">
        <f t="shared" si="6"/>
        <v>19</v>
      </c>
      <c r="S48" s="12">
        <f t="shared" si="7"/>
        <v>0</v>
      </c>
      <c r="T48" s="13">
        <f t="shared" si="8"/>
        <v>19</v>
      </c>
    </row>
    <row r="49" spans="1:20" ht="12.75">
      <c r="A49" s="4" t="s">
        <v>276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2">
        <f t="shared" si="1"/>
        <v>0</v>
      </c>
      <c r="H49" s="13">
        <f t="shared" si="2"/>
        <v>0</v>
      </c>
      <c r="I49" s="11">
        <v>9</v>
      </c>
      <c r="J49" s="12">
        <v>24</v>
      </c>
      <c r="K49" s="11">
        <v>11</v>
      </c>
      <c r="L49" s="12">
        <v>20</v>
      </c>
      <c r="M49" s="11">
        <v>0</v>
      </c>
      <c r="N49" s="12">
        <v>0</v>
      </c>
      <c r="O49" s="11">
        <f t="shared" si="3"/>
        <v>20</v>
      </c>
      <c r="P49" s="12">
        <f t="shared" si="4"/>
        <v>44</v>
      </c>
      <c r="Q49" s="13">
        <f t="shared" si="5"/>
        <v>64</v>
      </c>
      <c r="R49" s="11">
        <f t="shared" si="6"/>
        <v>20</v>
      </c>
      <c r="S49" s="12">
        <f t="shared" si="7"/>
        <v>44</v>
      </c>
      <c r="T49" s="13">
        <f t="shared" si="8"/>
        <v>64</v>
      </c>
    </row>
    <row r="50" spans="1:20" ht="12.75">
      <c r="A50" s="4" t="s">
        <v>277</v>
      </c>
      <c r="B50" s="11">
        <v>154</v>
      </c>
      <c r="C50" s="12">
        <v>109</v>
      </c>
      <c r="D50" s="11">
        <v>182</v>
      </c>
      <c r="E50" s="12">
        <v>122</v>
      </c>
      <c r="F50" s="11">
        <f t="shared" si="0"/>
        <v>336</v>
      </c>
      <c r="G50" s="12">
        <f t="shared" si="1"/>
        <v>231</v>
      </c>
      <c r="H50" s="13">
        <f t="shared" si="2"/>
        <v>567</v>
      </c>
      <c r="I50" s="11">
        <v>171</v>
      </c>
      <c r="J50" s="12">
        <v>107</v>
      </c>
      <c r="K50" s="11">
        <v>186</v>
      </c>
      <c r="L50" s="12">
        <v>100</v>
      </c>
      <c r="M50" s="11">
        <v>0</v>
      </c>
      <c r="N50" s="12">
        <v>0</v>
      </c>
      <c r="O50" s="11">
        <f t="shared" si="3"/>
        <v>357</v>
      </c>
      <c r="P50" s="12">
        <f t="shared" si="4"/>
        <v>207</v>
      </c>
      <c r="Q50" s="13">
        <f t="shared" si="5"/>
        <v>564</v>
      </c>
      <c r="R50" s="11">
        <f t="shared" si="6"/>
        <v>693</v>
      </c>
      <c r="S50" s="12">
        <f t="shared" si="7"/>
        <v>438</v>
      </c>
      <c r="T50" s="13">
        <f t="shared" si="8"/>
        <v>1131</v>
      </c>
    </row>
    <row r="51" spans="1:20" ht="12.75">
      <c r="A51" s="4" t="s">
        <v>278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2">
        <f t="shared" si="1"/>
        <v>0</v>
      </c>
      <c r="H51" s="13">
        <f t="shared" si="2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8</v>
      </c>
      <c r="N51" s="12">
        <v>11</v>
      </c>
      <c r="O51" s="11">
        <f t="shared" si="3"/>
        <v>8</v>
      </c>
      <c r="P51" s="12">
        <f t="shared" si="4"/>
        <v>11</v>
      </c>
      <c r="Q51" s="13">
        <f t="shared" si="5"/>
        <v>19</v>
      </c>
      <c r="R51" s="11">
        <f t="shared" si="6"/>
        <v>8</v>
      </c>
      <c r="S51" s="12">
        <f t="shared" si="7"/>
        <v>11</v>
      </c>
      <c r="T51" s="13">
        <f t="shared" si="8"/>
        <v>19</v>
      </c>
    </row>
    <row r="52" spans="1:20" ht="12.75">
      <c r="A52" s="4" t="s">
        <v>279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2">
        <f t="shared" si="1"/>
        <v>0</v>
      </c>
      <c r="H52" s="13">
        <f t="shared" si="2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74</v>
      </c>
      <c r="N52" s="12">
        <v>2</v>
      </c>
      <c r="O52" s="11">
        <f t="shared" si="3"/>
        <v>74</v>
      </c>
      <c r="P52" s="12">
        <f t="shared" si="4"/>
        <v>2</v>
      </c>
      <c r="Q52" s="13">
        <f t="shared" si="5"/>
        <v>76</v>
      </c>
      <c r="R52" s="11">
        <f t="shared" si="6"/>
        <v>74</v>
      </c>
      <c r="S52" s="12">
        <f t="shared" si="7"/>
        <v>2</v>
      </c>
      <c r="T52" s="13">
        <f t="shared" si="8"/>
        <v>76</v>
      </c>
    </row>
    <row r="53" spans="1:20" ht="12.75">
      <c r="A53" s="4" t="s">
        <v>280</v>
      </c>
      <c r="B53" s="11">
        <v>565</v>
      </c>
      <c r="C53" s="12">
        <v>8</v>
      </c>
      <c r="D53" s="11">
        <v>496</v>
      </c>
      <c r="E53" s="12">
        <v>7</v>
      </c>
      <c r="F53" s="11">
        <f t="shared" si="0"/>
        <v>1061</v>
      </c>
      <c r="G53" s="12">
        <f t="shared" si="1"/>
        <v>15</v>
      </c>
      <c r="H53" s="13">
        <f t="shared" si="2"/>
        <v>1076</v>
      </c>
      <c r="I53" s="11">
        <v>414</v>
      </c>
      <c r="J53" s="12">
        <v>5</v>
      </c>
      <c r="K53" s="11">
        <v>450</v>
      </c>
      <c r="L53" s="12">
        <v>5</v>
      </c>
      <c r="M53" s="11">
        <v>0</v>
      </c>
      <c r="N53" s="12">
        <v>0</v>
      </c>
      <c r="O53" s="11">
        <f t="shared" si="3"/>
        <v>864</v>
      </c>
      <c r="P53" s="12">
        <f t="shared" si="4"/>
        <v>10</v>
      </c>
      <c r="Q53" s="13">
        <f t="shared" si="5"/>
        <v>874</v>
      </c>
      <c r="R53" s="11">
        <f t="shared" si="6"/>
        <v>1925</v>
      </c>
      <c r="S53" s="12">
        <f t="shared" si="7"/>
        <v>25</v>
      </c>
      <c r="T53" s="13">
        <f t="shared" si="8"/>
        <v>1950</v>
      </c>
    </row>
    <row r="54" spans="1:20" ht="12.75">
      <c r="A54" s="4" t="s">
        <v>281</v>
      </c>
      <c r="B54" s="11">
        <v>0</v>
      </c>
      <c r="C54" s="12">
        <v>0</v>
      </c>
      <c r="D54" s="11">
        <v>0</v>
      </c>
      <c r="E54" s="12">
        <v>0</v>
      </c>
      <c r="F54" s="11">
        <f t="shared" si="0"/>
        <v>0</v>
      </c>
      <c r="G54" s="12">
        <f t="shared" si="1"/>
        <v>0</v>
      </c>
      <c r="H54" s="13">
        <f t="shared" si="2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2</v>
      </c>
      <c r="N54" s="12">
        <v>0</v>
      </c>
      <c r="O54" s="11">
        <f t="shared" si="3"/>
        <v>2</v>
      </c>
      <c r="P54" s="12">
        <f t="shared" si="4"/>
        <v>0</v>
      </c>
      <c r="Q54" s="13">
        <f t="shared" si="5"/>
        <v>2</v>
      </c>
      <c r="R54" s="11">
        <f t="shared" si="6"/>
        <v>2</v>
      </c>
      <c r="S54" s="12">
        <f t="shared" si="7"/>
        <v>0</v>
      </c>
      <c r="T54" s="13">
        <f t="shared" si="8"/>
        <v>2</v>
      </c>
    </row>
    <row r="55" spans="1:20" ht="12.75">
      <c r="A55" s="4" t="s">
        <v>282</v>
      </c>
      <c r="B55" s="11">
        <v>0</v>
      </c>
      <c r="C55" s="12">
        <v>0</v>
      </c>
      <c r="D55" s="11">
        <v>0</v>
      </c>
      <c r="E55" s="12">
        <v>0</v>
      </c>
      <c r="F55" s="11">
        <f t="shared" si="0"/>
        <v>0</v>
      </c>
      <c r="G55" s="12">
        <f t="shared" si="1"/>
        <v>0</v>
      </c>
      <c r="H55" s="13">
        <f t="shared" si="2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20</v>
      </c>
      <c r="N55" s="12">
        <v>0</v>
      </c>
      <c r="O55" s="11">
        <f t="shared" si="3"/>
        <v>20</v>
      </c>
      <c r="P55" s="12">
        <f t="shared" si="4"/>
        <v>0</v>
      </c>
      <c r="Q55" s="13">
        <f t="shared" si="5"/>
        <v>20</v>
      </c>
      <c r="R55" s="11">
        <f t="shared" si="6"/>
        <v>20</v>
      </c>
      <c r="S55" s="12">
        <f t="shared" si="7"/>
        <v>0</v>
      </c>
      <c r="T55" s="13">
        <f t="shared" si="8"/>
        <v>20</v>
      </c>
    </row>
    <row r="56" spans="1:20" ht="12.75">
      <c r="A56" s="4" t="s">
        <v>283</v>
      </c>
      <c r="B56" s="11">
        <v>0</v>
      </c>
      <c r="C56" s="12">
        <v>0</v>
      </c>
      <c r="D56" s="11">
        <v>0</v>
      </c>
      <c r="E56" s="12">
        <v>0</v>
      </c>
      <c r="F56" s="11">
        <f t="shared" si="0"/>
        <v>0</v>
      </c>
      <c r="G56" s="12">
        <f t="shared" si="1"/>
        <v>0</v>
      </c>
      <c r="H56" s="13">
        <f t="shared" si="2"/>
        <v>0</v>
      </c>
      <c r="I56" s="11">
        <v>203</v>
      </c>
      <c r="J56" s="12">
        <v>6</v>
      </c>
      <c r="K56" s="11">
        <v>163</v>
      </c>
      <c r="L56" s="12">
        <v>3</v>
      </c>
      <c r="M56" s="11">
        <v>0</v>
      </c>
      <c r="N56" s="12">
        <v>0</v>
      </c>
      <c r="O56" s="11">
        <f t="shared" si="3"/>
        <v>366</v>
      </c>
      <c r="P56" s="12">
        <f t="shared" si="4"/>
        <v>9</v>
      </c>
      <c r="Q56" s="13">
        <f t="shared" si="5"/>
        <v>375</v>
      </c>
      <c r="R56" s="11">
        <f t="shared" si="6"/>
        <v>366</v>
      </c>
      <c r="S56" s="12">
        <f t="shared" si="7"/>
        <v>9</v>
      </c>
      <c r="T56" s="13">
        <f t="shared" si="8"/>
        <v>375</v>
      </c>
    </row>
    <row r="57" spans="1:20" ht="12.75">
      <c r="A57" s="4" t="s">
        <v>284</v>
      </c>
      <c r="B57" s="11">
        <v>0</v>
      </c>
      <c r="C57" s="12">
        <v>0</v>
      </c>
      <c r="D57" s="11">
        <v>0</v>
      </c>
      <c r="E57" s="12">
        <v>0</v>
      </c>
      <c r="F57" s="11">
        <f t="shared" si="0"/>
        <v>0</v>
      </c>
      <c r="G57" s="12">
        <f t="shared" si="1"/>
        <v>0</v>
      </c>
      <c r="H57" s="13">
        <f t="shared" si="2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23</v>
      </c>
      <c r="N57" s="12">
        <v>0</v>
      </c>
      <c r="O57" s="11">
        <f t="shared" si="3"/>
        <v>23</v>
      </c>
      <c r="P57" s="12">
        <f t="shared" si="4"/>
        <v>0</v>
      </c>
      <c r="Q57" s="13">
        <f t="shared" si="5"/>
        <v>23</v>
      </c>
      <c r="R57" s="11">
        <f t="shared" si="6"/>
        <v>23</v>
      </c>
      <c r="S57" s="12">
        <f t="shared" si="7"/>
        <v>0</v>
      </c>
      <c r="T57" s="13">
        <f t="shared" si="8"/>
        <v>23</v>
      </c>
    </row>
    <row r="58" spans="1:20" ht="12.75">
      <c r="A58" s="4" t="s">
        <v>285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172</v>
      </c>
      <c r="N58" s="12">
        <v>2</v>
      </c>
      <c r="O58" s="11">
        <f t="shared" si="3"/>
        <v>172</v>
      </c>
      <c r="P58" s="12">
        <f t="shared" si="4"/>
        <v>2</v>
      </c>
      <c r="Q58" s="13">
        <f t="shared" si="5"/>
        <v>174</v>
      </c>
      <c r="R58" s="11">
        <f t="shared" si="6"/>
        <v>172</v>
      </c>
      <c r="S58" s="12">
        <f t="shared" si="7"/>
        <v>2</v>
      </c>
      <c r="T58" s="13">
        <f t="shared" si="8"/>
        <v>174</v>
      </c>
    </row>
    <row r="59" spans="1:20" ht="12.75">
      <c r="A59" s="4" t="s">
        <v>286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4</v>
      </c>
      <c r="N59" s="12">
        <v>0</v>
      </c>
      <c r="O59" s="11">
        <f t="shared" si="3"/>
        <v>4</v>
      </c>
      <c r="P59" s="12">
        <f t="shared" si="4"/>
        <v>0</v>
      </c>
      <c r="Q59" s="13">
        <f t="shared" si="5"/>
        <v>4</v>
      </c>
      <c r="R59" s="11">
        <f t="shared" si="6"/>
        <v>4</v>
      </c>
      <c r="S59" s="12">
        <f t="shared" si="7"/>
        <v>0</v>
      </c>
      <c r="T59" s="13">
        <f t="shared" si="8"/>
        <v>4</v>
      </c>
    </row>
    <row r="60" spans="1:20" ht="12.75">
      <c r="A60" s="4" t="s">
        <v>163</v>
      </c>
      <c r="B60" s="11">
        <v>1033</v>
      </c>
      <c r="C60" s="12">
        <v>57</v>
      </c>
      <c r="D60" s="11">
        <v>971</v>
      </c>
      <c r="E60" s="12">
        <v>44</v>
      </c>
      <c r="F60" s="11">
        <f t="shared" si="0"/>
        <v>2004</v>
      </c>
      <c r="G60" s="12">
        <f t="shared" si="1"/>
        <v>101</v>
      </c>
      <c r="H60" s="13">
        <f t="shared" si="2"/>
        <v>2105</v>
      </c>
      <c r="I60" s="11">
        <v>693</v>
      </c>
      <c r="J60" s="12">
        <v>36</v>
      </c>
      <c r="K60" s="11">
        <v>601</v>
      </c>
      <c r="L60" s="12">
        <v>28</v>
      </c>
      <c r="M60" s="11">
        <v>0</v>
      </c>
      <c r="N60" s="12">
        <v>0</v>
      </c>
      <c r="O60" s="11">
        <f t="shared" si="3"/>
        <v>1294</v>
      </c>
      <c r="P60" s="12">
        <f t="shared" si="4"/>
        <v>64</v>
      </c>
      <c r="Q60" s="13">
        <f t="shared" si="5"/>
        <v>1358</v>
      </c>
      <c r="R60" s="11">
        <f t="shared" si="6"/>
        <v>3298</v>
      </c>
      <c r="S60" s="12">
        <f t="shared" si="7"/>
        <v>165</v>
      </c>
      <c r="T60" s="13">
        <f t="shared" si="8"/>
        <v>3463</v>
      </c>
    </row>
    <row r="61" spans="1:20" ht="12.75">
      <c r="A61" s="4" t="s">
        <v>287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832</v>
      </c>
      <c r="J61" s="12">
        <v>35</v>
      </c>
      <c r="K61" s="11">
        <v>709</v>
      </c>
      <c r="L61" s="12">
        <v>33</v>
      </c>
      <c r="M61" s="11">
        <v>0</v>
      </c>
      <c r="N61" s="12">
        <v>0</v>
      </c>
      <c r="O61" s="11">
        <f t="shared" si="3"/>
        <v>1541</v>
      </c>
      <c r="P61" s="12">
        <f t="shared" si="4"/>
        <v>68</v>
      </c>
      <c r="Q61" s="13">
        <f t="shared" si="5"/>
        <v>1609</v>
      </c>
      <c r="R61" s="11">
        <f t="shared" si="6"/>
        <v>1541</v>
      </c>
      <c r="S61" s="12">
        <f t="shared" si="7"/>
        <v>68</v>
      </c>
      <c r="T61" s="13">
        <f t="shared" si="8"/>
        <v>1609</v>
      </c>
    </row>
    <row r="62" spans="1:20" ht="12.75">
      <c r="A62" s="4" t="s">
        <v>288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2">
        <f t="shared" si="1"/>
        <v>0</v>
      </c>
      <c r="H62" s="13">
        <f t="shared" si="2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635</v>
      </c>
      <c r="N62" s="12">
        <v>131</v>
      </c>
      <c r="O62" s="11">
        <f t="shared" si="3"/>
        <v>635</v>
      </c>
      <c r="P62" s="12">
        <f t="shared" si="4"/>
        <v>131</v>
      </c>
      <c r="Q62" s="13">
        <f t="shared" si="5"/>
        <v>766</v>
      </c>
      <c r="R62" s="11">
        <f t="shared" si="6"/>
        <v>635</v>
      </c>
      <c r="S62" s="12">
        <f t="shared" si="7"/>
        <v>131</v>
      </c>
      <c r="T62" s="13">
        <f t="shared" si="8"/>
        <v>766</v>
      </c>
    </row>
    <row r="63" spans="1:20" ht="12.75">
      <c r="A63" s="4" t="s">
        <v>289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16</v>
      </c>
      <c r="N63" s="12">
        <v>2</v>
      </c>
      <c r="O63" s="11">
        <f t="shared" si="3"/>
        <v>16</v>
      </c>
      <c r="P63" s="12">
        <f t="shared" si="4"/>
        <v>2</v>
      </c>
      <c r="Q63" s="13">
        <f t="shared" si="5"/>
        <v>18</v>
      </c>
      <c r="R63" s="11">
        <f t="shared" si="6"/>
        <v>16</v>
      </c>
      <c r="S63" s="12">
        <f t="shared" si="7"/>
        <v>2</v>
      </c>
      <c r="T63" s="13">
        <f t="shared" si="8"/>
        <v>18</v>
      </c>
    </row>
    <row r="64" spans="1:20" ht="12.75">
      <c r="A64" s="4" t="s">
        <v>290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2">
        <f t="shared" si="1"/>
        <v>0</v>
      </c>
      <c r="H64" s="13">
        <f t="shared" si="2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6</v>
      </c>
      <c r="N64" s="12">
        <v>16</v>
      </c>
      <c r="O64" s="11">
        <f t="shared" si="3"/>
        <v>6</v>
      </c>
      <c r="P64" s="12">
        <f t="shared" si="4"/>
        <v>16</v>
      </c>
      <c r="Q64" s="13">
        <f t="shared" si="5"/>
        <v>22</v>
      </c>
      <c r="R64" s="11">
        <f t="shared" si="6"/>
        <v>6</v>
      </c>
      <c r="S64" s="12">
        <f t="shared" si="7"/>
        <v>16</v>
      </c>
      <c r="T64" s="13">
        <f t="shared" si="8"/>
        <v>22</v>
      </c>
    </row>
    <row r="65" spans="1:20" ht="12.75">
      <c r="A65" s="4" t="s">
        <v>530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69</v>
      </c>
      <c r="N65" s="12">
        <v>29</v>
      </c>
      <c r="O65" s="11">
        <f t="shared" si="3"/>
        <v>69</v>
      </c>
      <c r="P65" s="12">
        <f t="shared" si="4"/>
        <v>29</v>
      </c>
      <c r="Q65" s="13">
        <f t="shared" si="5"/>
        <v>98</v>
      </c>
      <c r="R65" s="11">
        <f t="shared" si="6"/>
        <v>69</v>
      </c>
      <c r="S65" s="12">
        <f t="shared" si="7"/>
        <v>29</v>
      </c>
      <c r="T65" s="13">
        <f t="shared" si="8"/>
        <v>98</v>
      </c>
    </row>
    <row r="66" spans="1:20" ht="12.75">
      <c r="A66" s="122" t="s">
        <v>291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126</v>
      </c>
      <c r="J66" s="12">
        <v>514</v>
      </c>
      <c r="K66" s="11">
        <v>124</v>
      </c>
      <c r="L66" s="12">
        <v>492</v>
      </c>
      <c r="M66" s="11">
        <v>0</v>
      </c>
      <c r="N66" s="12">
        <v>0</v>
      </c>
      <c r="O66" s="11">
        <f t="shared" si="3"/>
        <v>250</v>
      </c>
      <c r="P66" s="12">
        <f t="shared" si="4"/>
        <v>1006</v>
      </c>
      <c r="Q66" s="13">
        <f t="shared" si="5"/>
        <v>1256</v>
      </c>
      <c r="R66" s="11">
        <f t="shared" si="6"/>
        <v>250</v>
      </c>
      <c r="S66" s="12">
        <f t="shared" si="7"/>
        <v>1006</v>
      </c>
      <c r="T66" s="13">
        <f t="shared" si="8"/>
        <v>1256</v>
      </c>
    </row>
    <row r="67" spans="1:20" ht="12.75">
      <c r="A67" s="4" t="s">
        <v>292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1</v>
      </c>
      <c r="N67" s="12">
        <v>6</v>
      </c>
      <c r="O67" s="11">
        <f t="shared" si="3"/>
        <v>1</v>
      </c>
      <c r="P67" s="12">
        <f t="shared" si="4"/>
        <v>6</v>
      </c>
      <c r="Q67" s="13">
        <f t="shared" si="5"/>
        <v>7</v>
      </c>
      <c r="R67" s="11">
        <f t="shared" si="6"/>
        <v>1</v>
      </c>
      <c r="S67" s="12">
        <f t="shared" si="7"/>
        <v>6</v>
      </c>
      <c r="T67" s="13">
        <f t="shared" si="8"/>
        <v>7</v>
      </c>
    </row>
    <row r="68" spans="1:20" ht="12.75">
      <c r="A68" s="122" t="s">
        <v>293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57</v>
      </c>
      <c r="J68" s="12">
        <v>0</v>
      </c>
      <c r="K68" s="11">
        <v>33</v>
      </c>
      <c r="L68" s="12">
        <v>0</v>
      </c>
      <c r="M68" s="11">
        <v>0</v>
      </c>
      <c r="N68" s="12">
        <v>0</v>
      </c>
      <c r="O68" s="11">
        <f t="shared" si="3"/>
        <v>90</v>
      </c>
      <c r="P68" s="12">
        <f t="shared" si="4"/>
        <v>0</v>
      </c>
      <c r="Q68" s="13">
        <f t="shared" si="5"/>
        <v>90</v>
      </c>
      <c r="R68" s="11">
        <f t="shared" si="6"/>
        <v>90</v>
      </c>
      <c r="S68" s="12">
        <f t="shared" si="7"/>
        <v>0</v>
      </c>
      <c r="T68" s="13">
        <f t="shared" si="8"/>
        <v>90</v>
      </c>
    </row>
    <row r="69" spans="1:20" ht="12.75">
      <c r="A69" s="205" t="s">
        <v>294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7</v>
      </c>
      <c r="N69" s="12">
        <v>0</v>
      </c>
      <c r="O69" s="11">
        <f t="shared" si="3"/>
        <v>7</v>
      </c>
      <c r="P69" s="12">
        <f t="shared" si="4"/>
        <v>0</v>
      </c>
      <c r="Q69" s="13">
        <f t="shared" si="5"/>
        <v>7</v>
      </c>
      <c r="R69" s="11">
        <f t="shared" si="6"/>
        <v>7</v>
      </c>
      <c r="S69" s="12">
        <f t="shared" si="7"/>
        <v>0</v>
      </c>
      <c r="T69" s="13">
        <f t="shared" si="8"/>
        <v>7</v>
      </c>
    </row>
    <row r="70" spans="1:20" ht="12.75">
      <c r="A70" s="4" t="s">
        <v>295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82</v>
      </c>
      <c r="N70" s="12">
        <v>265</v>
      </c>
      <c r="O70" s="11">
        <f t="shared" si="3"/>
        <v>82</v>
      </c>
      <c r="P70" s="12">
        <f t="shared" si="4"/>
        <v>265</v>
      </c>
      <c r="Q70" s="13">
        <f t="shared" si="5"/>
        <v>347</v>
      </c>
      <c r="R70" s="11">
        <f t="shared" si="6"/>
        <v>82</v>
      </c>
      <c r="S70" s="12">
        <f t="shared" si="7"/>
        <v>265</v>
      </c>
      <c r="T70" s="13">
        <f t="shared" si="8"/>
        <v>347</v>
      </c>
    </row>
    <row r="71" spans="1:20" ht="12.75">
      <c r="A71" s="205" t="s">
        <v>531</v>
      </c>
      <c r="B71" s="11">
        <v>1093</v>
      </c>
      <c r="C71" s="12">
        <v>308</v>
      </c>
      <c r="D71" s="11">
        <v>1032</v>
      </c>
      <c r="E71" s="12">
        <v>302</v>
      </c>
      <c r="F71" s="11">
        <f t="shared" si="0"/>
        <v>2125</v>
      </c>
      <c r="G71" s="12">
        <f t="shared" si="1"/>
        <v>610</v>
      </c>
      <c r="H71" s="13">
        <f t="shared" si="2"/>
        <v>2735</v>
      </c>
      <c r="I71" s="11">
        <v>1203</v>
      </c>
      <c r="J71" s="12">
        <v>331</v>
      </c>
      <c r="K71" s="11">
        <v>1042</v>
      </c>
      <c r="L71" s="12">
        <v>294</v>
      </c>
      <c r="M71" s="11">
        <v>0</v>
      </c>
      <c r="N71" s="12">
        <v>0</v>
      </c>
      <c r="O71" s="11">
        <f t="shared" si="3"/>
        <v>2245</v>
      </c>
      <c r="P71" s="12">
        <f t="shared" si="4"/>
        <v>625</v>
      </c>
      <c r="Q71" s="13">
        <f t="shared" si="5"/>
        <v>2870</v>
      </c>
      <c r="R71" s="11">
        <f t="shared" si="6"/>
        <v>4370</v>
      </c>
      <c r="S71" s="12">
        <f t="shared" si="7"/>
        <v>1235</v>
      </c>
      <c r="T71" s="13">
        <f t="shared" si="8"/>
        <v>5605</v>
      </c>
    </row>
    <row r="72" spans="1:20" ht="12.75">
      <c r="A72" s="4" t="s">
        <v>296</v>
      </c>
      <c r="B72" s="11">
        <v>19</v>
      </c>
      <c r="C72" s="12">
        <v>2</v>
      </c>
      <c r="D72" s="11">
        <v>25</v>
      </c>
      <c r="E72" s="12">
        <v>1</v>
      </c>
      <c r="F72" s="11">
        <f t="shared" si="0"/>
        <v>44</v>
      </c>
      <c r="G72" s="12">
        <f t="shared" si="1"/>
        <v>3</v>
      </c>
      <c r="H72" s="13">
        <f t="shared" si="2"/>
        <v>47</v>
      </c>
      <c r="I72" s="11">
        <v>20</v>
      </c>
      <c r="J72" s="12">
        <v>0</v>
      </c>
      <c r="K72" s="11">
        <v>17</v>
      </c>
      <c r="L72" s="12">
        <v>1</v>
      </c>
      <c r="M72" s="11">
        <v>0</v>
      </c>
      <c r="N72" s="12">
        <v>0</v>
      </c>
      <c r="O72" s="11">
        <f t="shared" si="3"/>
        <v>37</v>
      </c>
      <c r="P72" s="12">
        <f t="shared" si="4"/>
        <v>1</v>
      </c>
      <c r="Q72" s="13">
        <f t="shared" si="5"/>
        <v>38</v>
      </c>
      <c r="R72" s="11">
        <f t="shared" si="6"/>
        <v>81</v>
      </c>
      <c r="S72" s="12">
        <f t="shared" si="7"/>
        <v>4</v>
      </c>
      <c r="T72" s="13">
        <f t="shared" si="8"/>
        <v>85</v>
      </c>
    </row>
    <row r="73" spans="1:20" ht="12.75">
      <c r="A73" s="4" t="s">
        <v>297</v>
      </c>
      <c r="B73" s="11">
        <v>11</v>
      </c>
      <c r="C73" s="12">
        <v>0</v>
      </c>
      <c r="D73" s="11">
        <v>6</v>
      </c>
      <c r="E73" s="12">
        <v>0</v>
      </c>
      <c r="F73" s="11">
        <f aca="true" t="shared" si="9" ref="F73:F113">SUM(B73,D73)</f>
        <v>17</v>
      </c>
      <c r="G73" s="12">
        <f aca="true" t="shared" si="10" ref="G73:G113">SUM(E73,C73)</f>
        <v>0</v>
      </c>
      <c r="H73" s="13">
        <f aca="true" t="shared" si="11" ref="H73:H113">SUM(F73,G73)</f>
        <v>17</v>
      </c>
      <c r="I73" s="11">
        <v>14</v>
      </c>
      <c r="J73" s="12">
        <v>0</v>
      </c>
      <c r="K73" s="11">
        <v>9</v>
      </c>
      <c r="L73" s="12">
        <v>0</v>
      </c>
      <c r="M73" s="11">
        <v>0</v>
      </c>
      <c r="N73" s="12">
        <v>0</v>
      </c>
      <c r="O73" s="11">
        <f aca="true" t="shared" si="12" ref="O73:O113">SUM(I73,K73,M73)</f>
        <v>23</v>
      </c>
      <c r="P73" s="12">
        <f aca="true" t="shared" si="13" ref="P73:P113">SUM(N73,L73,J73)</f>
        <v>0</v>
      </c>
      <c r="Q73" s="13">
        <f aca="true" t="shared" si="14" ref="Q73:Q113">SUM(P73,O73)</f>
        <v>23</v>
      </c>
      <c r="R73" s="11">
        <f aca="true" t="shared" si="15" ref="R73:R113">SUM(O73,F73)</f>
        <v>40</v>
      </c>
      <c r="S73" s="12">
        <f aca="true" t="shared" si="16" ref="S73:S113">SUM(P73,G73)</f>
        <v>0</v>
      </c>
      <c r="T73" s="13">
        <f aca="true" t="shared" si="17" ref="T73:T113">SUM(Q73,H73)</f>
        <v>40</v>
      </c>
    </row>
    <row r="74" spans="1:20" ht="12.75">
      <c r="A74" s="4" t="s">
        <v>544</v>
      </c>
      <c r="B74" s="11">
        <v>0</v>
      </c>
      <c r="C74" s="12">
        <v>0</v>
      </c>
      <c r="D74" s="11">
        <v>0</v>
      </c>
      <c r="E74" s="12">
        <v>0</v>
      </c>
      <c r="F74" s="11">
        <f t="shared" si="9"/>
        <v>0</v>
      </c>
      <c r="G74" s="12">
        <f t="shared" si="10"/>
        <v>0</v>
      </c>
      <c r="H74" s="13">
        <f t="shared" si="11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21</v>
      </c>
      <c r="N74" s="12">
        <v>0</v>
      </c>
      <c r="O74" s="11">
        <f t="shared" si="12"/>
        <v>21</v>
      </c>
      <c r="P74" s="12">
        <f t="shared" si="13"/>
        <v>0</v>
      </c>
      <c r="Q74" s="13">
        <f t="shared" si="14"/>
        <v>21</v>
      </c>
      <c r="R74" s="11">
        <f t="shared" si="15"/>
        <v>21</v>
      </c>
      <c r="S74" s="12">
        <f t="shared" si="16"/>
        <v>0</v>
      </c>
      <c r="T74" s="13">
        <f t="shared" si="17"/>
        <v>21</v>
      </c>
    </row>
    <row r="75" spans="1:20" ht="12.75">
      <c r="A75" s="205" t="s">
        <v>298</v>
      </c>
      <c r="B75" s="11">
        <v>804</v>
      </c>
      <c r="C75" s="12">
        <v>6</v>
      </c>
      <c r="D75" s="11">
        <v>740</v>
      </c>
      <c r="E75" s="12">
        <v>7</v>
      </c>
      <c r="F75" s="11">
        <f t="shared" si="9"/>
        <v>1544</v>
      </c>
      <c r="G75" s="12">
        <f t="shared" si="10"/>
        <v>13</v>
      </c>
      <c r="H75" s="13">
        <f t="shared" si="11"/>
        <v>1557</v>
      </c>
      <c r="I75" s="11">
        <v>0</v>
      </c>
      <c r="J75" s="12">
        <v>0</v>
      </c>
      <c r="K75" s="11">
        <v>0</v>
      </c>
      <c r="L75" s="12">
        <v>0</v>
      </c>
      <c r="M75" s="11">
        <v>0</v>
      </c>
      <c r="N75" s="12">
        <v>0</v>
      </c>
      <c r="O75" s="11">
        <f t="shared" si="12"/>
        <v>0</v>
      </c>
      <c r="P75" s="12">
        <f t="shared" si="13"/>
        <v>0</v>
      </c>
      <c r="Q75" s="13">
        <f t="shared" si="14"/>
        <v>0</v>
      </c>
      <c r="R75" s="11">
        <f t="shared" si="15"/>
        <v>1544</v>
      </c>
      <c r="S75" s="12">
        <f t="shared" si="16"/>
        <v>13</v>
      </c>
      <c r="T75" s="13">
        <f t="shared" si="17"/>
        <v>1557</v>
      </c>
    </row>
    <row r="76" spans="1:20" ht="12.75">
      <c r="A76" s="4" t="s">
        <v>299</v>
      </c>
      <c r="B76" s="11">
        <v>0</v>
      </c>
      <c r="C76" s="12">
        <v>0</v>
      </c>
      <c r="D76" s="11">
        <v>0</v>
      </c>
      <c r="E76" s="12">
        <v>0</v>
      </c>
      <c r="F76" s="11">
        <f t="shared" si="9"/>
        <v>0</v>
      </c>
      <c r="G76" s="12">
        <f t="shared" si="10"/>
        <v>0</v>
      </c>
      <c r="H76" s="13">
        <f t="shared" si="11"/>
        <v>0</v>
      </c>
      <c r="I76" s="11">
        <v>561</v>
      </c>
      <c r="J76" s="12">
        <v>7</v>
      </c>
      <c r="K76" s="11">
        <v>529</v>
      </c>
      <c r="L76" s="12">
        <v>5</v>
      </c>
      <c r="M76" s="11">
        <v>0</v>
      </c>
      <c r="N76" s="12">
        <v>0</v>
      </c>
      <c r="O76" s="11">
        <f t="shared" si="12"/>
        <v>1090</v>
      </c>
      <c r="P76" s="12">
        <f t="shared" si="13"/>
        <v>12</v>
      </c>
      <c r="Q76" s="13">
        <f t="shared" si="14"/>
        <v>1102</v>
      </c>
      <c r="R76" s="11">
        <f t="shared" si="15"/>
        <v>1090</v>
      </c>
      <c r="S76" s="12">
        <f t="shared" si="16"/>
        <v>12</v>
      </c>
      <c r="T76" s="13">
        <f t="shared" si="17"/>
        <v>1102</v>
      </c>
    </row>
    <row r="77" spans="1:20" ht="12.75">
      <c r="A77" s="4" t="s">
        <v>300</v>
      </c>
      <c r="B77" s="11">
        <v>0</v>
      </c>
      <c r="C77" s="12">
        <v>0</v>
      </c>
      <c r="D77" s="11">
        <v>0</v>
      </c>
      <c r="E77" s="12">
        <v>0</v>
      </c>
      <c r="F77" s="11">
        <f t="shared" si="9"/>
        <v>0</v>
      </c>
      <c r="G77" s="12">
        <f t="shared" si="10"/>
        <v>0</v>
      </c>
      <c r="H77" s="13">
        <f t="shared" si="11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8</v>
      </c>
      <c r="N77" s="12">
        <v>89</v>
      </c>
      <c r="O77" s="11">
        <f t="shared" si="12"/>
        <v>8</v>
      </c>
      <c r="P77" s="12">
        <f t="shared" si="13"/>
        <v>89</v>
      </c>
      <c r="Q77" s="13">
        <f t="shared" si="14"/>
        <v>97</v>
      </c>
      <c r="R77" s="11">
        <f t="shared" si="15"/>
        <v>8</v>
      </c>
      <c r="S77" s="12">
        <f t="shared" si="16"/>
        <v>89</v>
      </c>
      <c r="T77" s="13">
        <f t="shared" si="17"/>
        <v>97</v>
      </c>
    </row>
    <row r="78" spans="1:20" ht="12.75">
      <c r="A78" s="4" t="s">
        <v>301</v>
      </c>
      <c r="B78" s="11">
        <v>0</v>
      </c>
      <c r="C78" s="12">
        <v>0</v>
      </c>
      <c r="D78" s="11">
        <v>0</v>
      </c>
      <c r="E78" s="12">
        <v>0</v>
      </c>
      <c r="F78" s="11">
        <f t="shared" si="9"/>
        <v>0</v>
      </c>
      <c r="G78" s="12">
        <f t="shared" si="10"/>
        <v>0</v>
      </c>
      <c r="H78" s="13">
        <f t="shared" si="11"/>
        <v>0</v>
      </c>
      <c r="I78" s="11">
        <v>320</v>
      </c>
      <c r="J78" s="12">
        <v>59</v>
      </c>
      <c r="K78" s="11">
        <v>250</v>
      </c>
      <c r="L78" s="12">
        <v>52</v>
      </c>
      <c r="M78" s="11">
        <v>0</v>
      </c>
      <c r="N78" s="12">
        <v>0</v>
      </c>
      <c r="O78" s="11">
        <f t="shared" si="12"/>
        <v>570</v>
      </c>
      <c r="P78" s="12">
        <f t="shared" si="13"/>
        <v>111</v>
      </c>
      <c r="Q78" s="13">
        <f t="shared" si="14"/>
        <v>681</v>
      </c>
      <c r="R78" s="11">
        <f t="shared" si="15"/>
        <v>570</v>
      </c>
      <c r="S78" s="12">
        <f t="shared" si="16"/>
        <v>111</v>
      </c>
      <c r="T78" s="13">
        <f t="shared" si="17"/>
        <v>681</v>
      </c>
    </row>
    <row r="79" spans="1:20" ht="12.75">
      <c r="A79" s="4" t="s">
        <v>302</v>
      </c>
      <c r="B79" s="11">
        <v>0</v>
      </c>
      <c r="C79" s="12">
        <v>0</v>
      </c>
      <c r="D79" s="11">
        <v>0</v>
      </c>
      <c r="E79" s="12">
        <v>0</v>
      </c>
      <c r="F79" s="11">
        <f t="shared" si="9"/>
        <v>0</v>
      </c>
      <c r="G79" s="12">
        <f t="shared" si="10"/>
        <v>0</v>
      </c>
      <c r="H79" s="13">
        <f t="shared" si="11"/>
        <v>0</v>
      </c>
      <c r="I79" s="11">
        <v>45</v>
      </c>
      <c r="J79" s="12">
        <v>15</v>
      </c>
      <c r="K79" s="11">
        <v>54</v>
      </c>
      <c r="L79" s="12">
        <v>18</v>
      </c>
      <c r="M79" s="11">
        <v>0</v>
      </c>
      <c r="N79" s="12">
        <v>0</v>
      </c>
      <c r="O79" s="11">
        <f t="shared" si="12"/>
        <v>99</v>
      </c>
      <c r="P79" s="12">
        <f t="shared" si="13"/>
        <v>33</v>
      </c>
      <c r="Q79" s="13">
        <f t="shared" si="14"/>
        <v>132</v>
      </c>
      <c r="R79" s="11">
        <f t="shared" si="15"/>
        <v>99</v>
      </c>
      <c r="S79" s="12">
        <f t="shared" si="16"/>
        <v>33</v>
      </c>
      <c r="T79" s="13">
        <f t="shared" si="17"/>
        <v>132</v>
      </c>
    </row>
    <row r="80" spans="1:20" ht="12.75">
      <c r="A80" s="205" t="s">
        <v>303</v>
      </c>
      <c r="B80" s="11">
        <v>0</v>
      </c>
      <c r="C80" s="12">
        <v>0</v>
      </c>
      <c r="D80" s="11">
        <v>0</v>
      </c>
      <c r="E80" s="12">
        <v>0</v>
      </c>
      <c r="F80" s="11">
        <f t="shared" si="9"/>
        <v>0</v>
      </c>
      <c r="G80" s="12">
        <f t="shared" si="10"/>
        <v>0</v>
      </c>
      <c r="H80" s="13">
        <f t="shared" si="11"/>
        <v>0</v>
      </c>
      <c r="I80" s="11">
        <v>115</v>
      </c>
      <c r="J80" s="12">
        <v>272</v>
      </c>
      <c r="K80" s="11">
        <v>88</v>
      </c>
      <c r="L80" s="12">
        <v>262</v>
      </c>
      <c r="M80" s="11">
        <v>0</v>
      </c>
      <c r="N80" s="12">
        <v>0</v>
      </c>
      <c r="O80" s="11">
        <f t="shared" si="12"/>
        <v>203</v>
      </c>
      <c r="P80" s="12">
        <f t="shared" si="13"/>
        <v>534</v>
      </c>
      <c r="Q80" s="13">
        <f t="shared" si="14"/>
        <v>737</v>
      </c>
      <c r="R80" s="11">
        <f t="shared" si="15"/>
        <v>203</v>
      </c>
      <c r="S80" s="12">
        <f t="shared" si="16"/>
        <v>534</v>
      </c>
      <c r="T80" s="13">
        <f t="shared" si="17"/>
        <v>737</v>
      </c>
    </row>
    <row r="81" spans="1:20" ht="12.75">
      <c r="A81" s="34" t="s">
        <v>304</v>
      </c>
      <c r="B81" s="11">
        <v>0</v>
      </c>
      <c r="C81" s="12">
        <v>0</v>
      </c>
      <c r="D81" s="11">
        <v>0</v>
      </c>
      <c r="E81" s="12">
        <v>0</v>
      </c>
      <c r="F81" s="11">
        <f t="shared" si="9"/>
        <v>0</v>
      </c>
      <c r="G81" s="12">
        <f t="shared" si="10"/>
        <v>0</v>
      </c>
      <c r="H81" s="13">
        <f t="shared" si="11"/>
        <v>0</v>
      </c>
      <c r="I81" s="11">
        <v>9</v>
      </c>
      <c r="J81" s="12">
        <v>8</v>
      </c>
      <c r="K81" s="11">
        <v>2</v>
      </c>
      <c r="L81" s="12">
        <v>3</v>
      </c>
      <c r="M81" s="11">
        <v>0</v>
      </c>
      <c r="N81" s="12">
        <v>0</v>
      </c>
      <c r="O81" s="11">
        <f t="shared" si="12"/>
        <v>11</v>
      </c>
      <c r="P81" s="12">
        <f t="shared" si="13"/>
        <v>11</v>
      </c>
      <c r="Q81" s="13">
        <f t="shared" si="14"/>
        <v>22</v>
      </c>
      <c r="R81" s="11">
        <f t="shared" si="15"/>
        <v>11</v>
      </c>
      <c r="S81" s="12">
        <f t="shared" si="16"/>
        <v>11</v>
      </c>
      <c r="T81" s="13">
        <f t="shared" si="17"/>
        <v>22</v>
      </c>
    </row>
    <row r="82" spans="1:20" ht="12.75">
      <c r="A82" s="4" t="s">
        <v>305</v>
      </c>
      <c r="B82" s="11">
        <v>0</v>
      </c>
      <c r="C82" s="12">
        <v>0</v>
      </c>
      <c r="D82" s="11">
        <v>0</v>
      </c>
      <c r="E82" s="12">
        <v>0</v>
      </c>
      <c r="F82" s="11">
        <f t="shared" si="9"/>
        <v>0</v>
      </c>
      <c r="G82" s="12">
        <f t="shared" si="10"/>
        <v>0</v>
      </c>
      <c r="H82" s="13">
        <f t="shared" si="11"/>
        <v>0</v>
      </c>
      <c r="I82" s="11">
        <v>7</v>
      </c>
      <c r="J82" s="12">
        <v>9</v>
      </c>
      <c r="K82" s="11">
        <v>15</v>
      </c>
      <c r="L82" s="12">
        <v>8</v>
      </c>
      <c r="M82" s="11">
        <v>0</v>
      </c>
      <c r="N82" s="12">
        <v>0</v>
      </c>
      <c r="O82" s="11">
        <f t="shared" si="12"/>
        <v>22</v>
      </c>
      <c r="P82" s="12">
        <f t="shared" si="13"/>
        <v>17</v>
      </c>
      <c r="Q82" s="13">
        <f t="shared" si="14"/>
        <v>39</v>
      </c>
      <c r="R82" s="11">
        <f t="shared" si="15"/>
        <v>22</v>
      </c>
      <c r="S82" s="12">
        <f t="shared" si="16"/>
        <v>17</v>
      </c>
      <c r="T82" s="13">
        <f t="shared" si="17"/>
        <v>39</v>
      </c>
    </row>
    <row r="83" spans="1:20" ht="12.75">
      <c r="A83" s="4" t="s">
        <v>306</v>
      </c>
      <c r="B83" s="11">
        <v>0</v>
      </c>
      <c r="C83" s="12">
        <v>0</v>
      </c>
      <c r="D83" s="11">
        <v>0</v>
      </c>
      <c r="E83" s="12">
        <v>0</v>
      </c>
      <c r="F83" s="11">
        <f t="shared" si="9"/>
        <v>0</v>
      </c>
      <c r="G83" s="12">
        <f t="shared" si="10"/>
        <v>0</v>
      </c>
      <c r="H83" s="13">
        <f t="shared" si="11"/>
        <v>0</v>
      </c>
      <c r="I83" s="11">
        <v>0</v>
      </c>
      <c r="J83" s="12">
        <v>0</v>
      </c>
      <c r="K83" s="11">
        <v>0</v>
      </c>
      <c r="L83" s="12">
        <v>0</v>
      </c>
      <c r="M83" s="11">
        <v>1</v>
      </c>
      <c r="N83" s="12">
        <v>2</v>
      </c>
      <c r="O83" s="11">
        <f t="shared" si="12"/>
        <v>1</v>
      </c>
      <c r="P83" s="12">
        <f t="shared" si="13"/>
        <v>2</v>
      </c>
      <c r="Q83" s="13">
        <f t="shared" si="14"/>
        <v>3</v>
      </c>
      <c r="R83" s="11">
        <f t="shared" si="15"/>
        <v>1</v>
      </c>
      <c r="S83" s="12">
        <f t="shared" si="16"/>
        <v>2</v>
      </c>
      <c r="T83" s="13">
        <f t="shared" si="17"/>
        <v>3</v>
      </c>
    </row>
    <row r="84" spans="1:20" ht="12.75">
      <c r="A84" s="4" t="s">
        <v>307</v>
      </c>
      <c r="B84" s="11">
        <v>276</v>
      </c>
      <c r="C84" s="12">
        <v>142</v>
      </c>
      <c r="D84" s="11">
        <v>278</v>
      </c>
      <c r="E84" s="12">
        <v>152</v>
      </c>
      <c r="F84" s="11">
        <f t="shared" si="9"/>
        <v>554</v>
      </c>
      <c r="G84" s="12">
        <f t="shared" si="10"/>
        <v>294</v>
      </c>
      <c r="H84" s="13">
        <f t="shared" si="11"/>
        <v>848</v>
      </c>
      <c r="I84" s="11">
        <v>0</v>
      </c>
      <c r="J84" s="12">
        <v>0</v>
      </c>
      <c r="K84" s="11">
        <v>0</v>
      </c>
      <c r="L84" s="12">
        <v>0</v>
      </c>
      <c r="M84" s="11">
        <v>0</v>
      </c>
      <c r="N84" s="12">
        <v>0</v>
      </c>
      <c r="O84" s="11">
        <f t="shared" si="12"/>
        <v>0</v>
      </c>
      <c r="P84" s="12">
        <f t="shared" si="13"/>
        <v>0</v>
      </c>
      <c r="Q84" s="13">
        <f t="shared" si="14"/>
        <v>0</v>
      </c>
      <c r="R84" s="11">
        <f t="shared" si="15"/>
        <v>554</v>
      </c>
      <c r="S84" s="12">
        <f t="shared" si="16"/>
        <v>294</v>
      </c>
      <c r="T84" s="13">
        <f t="shared" si="17"/>
        <v>848</v>
      </c>
    </row>
    <row r="85" spans="1:20" ht="12.75">
      <c r="A85" s="4" t="s">
        <v>308</v>
      </c>
      <c r="B85" s="11">
        <v>0</v>
      </c>
      <c r="C85" s="12">
        <v>0</v>
      </c>
      <c r="D85" s="11">
        <v>0</v>
      </c>
      <c r="E85" s="12">
        <v>0</v>
      </c>
      <c r="F85" s="11">
        <f t="shared" si="9"/>
        <v>0</v>
      </c>
      <c r="G85" s="12">
        <f t="shared" si="10"/>
        <v>0</v>
      </c>
      <c r="H85" s="13">
        <f t="shared" si="11"/>
        <v>0</v>
      </c>
      <c r="I85" s="11">
        <v>126</v>
      </c>
      <c r="J85" s="12">
        <v>18</v>
      </c>
      <c r="K85" s="11">
        <v>138</v>
      </c>
      <c r="L85" s="12">
        <v>11</v>
      </c>
      <c r="M85" s="11">
        <v>0</v>
      </c>
      <c r="N85" s="12">
        <v>0</v>
      </c>
      <c r="O85" s="11">
        <f t="shared" si="12"/>
        <v>264</v>
      </c>
      <c r="P85" s="12">
        <f t="shared" si="13"/>
        <v>29</v>
      </c>
      <c r="Q85" s="13">
        <f t="shared" si="14"/>
        <v>293</v>
      </c>
      <c r="R85" s="11">
        <f t="shared" si="15"/>
        <v>264</v>
      </c>
      <c r="S85" s="12">
        <f t="shared" si="16"/>
        <v>29</v>
      </c>
      <c r="T85" s="13">
        <f t="shared" si="17"/>
        <v>293</v>
      </c>
    </row>
    <row r="86" spans="1:20" ht="12.75">
      <c r="A86" s="4" t="s">
        <v>309</v>
      </c>
      <c r="B86" s="11">
        <v>0</v>
      </c>
      <c r="C86" s="12">
        <v>0</v>
      </c>
      <c r="D86" s="11">
        <v>0</v>
      </c>
      <c r="E86" s="12">
        <v>0</v>
      </c>
      <c r="F86" s="11">
        <f t="shared" si="9"/>
        <v>0</v>
      </c>
      <c r="G86" s="12">
        <f t="shared" si="10"/>
        <v>0</v>
      </c>
      <c r="H86" s="13">
        <f t="shared" si="11"/>
        <v>0</v>
      </c>
      <c r="I86" s="11">
        <v>53</v>
      </c>
      <c r="J86" s="12">
        <v>3</v>
      </c>
      <c r="K86" s="11">
        <v>37</v>
      </c>
      <c r="L86" s="12">
        <v>1</v>
      </c>
      <c r="M86" s="11">
        <v>0</v>
      </c>
      <c r="N86" s="12">
        <v>0</v>
      </c>
      <c r="O86" s="11">
        <f t="shared" si="12"/>
        <v>90</v>
      </c>
      <c r="P86" s="12">
        <f t="shared" si="13"/>
        <v>4</v>
      </c>
      <c r="Q86" s="13">
        <f t="shared" si="14"/>
        <v>94</v>
      </c>
      <c r="R86" s="11">
        <f t="shared" si="15"/>
        <v>90</v>
      </c>
      <c r="S86" s="12">
        <f t="shared" si="16"/>
        <v>4</v>
      </c>
      <c r="T86" s="13">
        <f t="shared" si="17"/>
        <v>94</v>
      </c>
    </row>
    <row r="87" spans="1:20" ht="12.75">
      <c r="A87" s="4" t="s">
        <v>310</v>
      </c>
      <c r="B87" s="11">
        <v>0</v>
      </c>
      <c r="C87" s="12">
        <v>0</v>
      </c>
      <c r="D87" s="11">
        <v>0</v>
      </c>
      <c r="E87" s="12">
        <v>0</v>
      </c>
      <c r="F87" s="11">
        <f t="shared" si="9"/>
        <v>0</v>
      </c>
      <c r="G87" s="12">
        <f t="shared" si="10"/>
        <v>0</v>
      </c>
      <c r="H87" s="13">
        <f t="shared" si="11"/>
        <v>0</v>
      </c>
      <c r="I87" s="11">
        <v>85</v>
      </c>
      <c r="J87" s="12">
        <v>40</v>
      </c>
      <c r="K87" s="11">
        <v>76</v>
      </c>
      <c r="L87" s="12">
        <v>34</v>
      </c>
      <c r="M87" s="11">
        <v>0</v>
      </c>
      <c r="N87" s="12">
        <v>0</v>
      </c>
      <c r="O87" s="11">
        <f t="shared" si="12"/>
        <v>161</v>
      </c>
      <c r="P87" s="12">
        <f t="shared" si="13"/>
        <v>74</v>
      </c>
      <c r="Q87" s="13">
        <f t="shared" si="14"/>
        <v>235</v>
      </c>
      <c r="R87" s="11">
        <f t="shared" si="15"/>
        <v>161</v>
      </c>
      <c r="S87" s="12">
        <f t="shared" si="16"/>
        <v>74</v>
      </c>
      <c r="T87" s="13">
        <f t="shared" si="17"/>
        <v>235</v>
      </c>
    </row>
    <row r="88" spans="1:20" ht="12.75">
      <c r="A88" s="4" t="s">
        <v>311</v>
      </c>
      <c r="B88" s="11">
        <v>0</v>
      </c>
      <c r="C88" s="12">
        <v>0</v>
      </c>
      <c r="D88" s="11">
        <v>0</v>
      </c>
      <c r="E88" s="12">
        <v>0</v>
      </c>
      <c r="F88" s="11">
        <f t="shared" si="9"/>
        <v>0</v>
      </c>
      <c r="G88" s="12">
        <f t="shared" si="10"/>
        <v>0</v>
      </c>
      <c r="H88" s="13">
        <f t="shared" si="11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19</v>
      </c>
      <c r="N88" s="12">
        <v>1</v>
      </c>
      <c r="O88" s="11">
        <f t="shared" si="12"/>
        <v>19</v>
      </c>
      <c r="P88" s="12">
        <f t="shared" si="13"/>
        <v>1</v>
      </c>
      <c r="Q88" s="13">
        <f t="shared" si="14"/>
        <v>20</v>
      </c>
      <c r="R88" s="11">
        <f t="shared" si="15"/>
        <v>19</v>
      </c>
      <c r="S88" s="12">
        <f t="shared" si="16"/>
        <v>1</v>
      </c>
      <c r="T88" s="13">
        <f t="shared" si="17"/>
        <v>20</v>
      </c>
    </row>
    <row r="89" spans="1:20" ht="12.75">
      <c r="A89" s="4" t="s">
        <v>312</v>
      </c>
      <c r="B89" s="11">
        <v>0</v>
      </c>
      <c r="C89" s="12">
        <v>0</v>
      </c>
      <c r="D89" s="11">
        <v>0</v>
      </c>
      <c r="E89" s="12">
        <v>0</v>
      </c>
      <c r="F89" s="11">
        <f t="shared" si="9"/>
        <v>0</v>
      </c>
      <c r="G89" s="12">
        <f t="shared" si="10"/>
        <v>0</v>
      </c>
      <c r="H89" s="13">
        <f t="shared" si="11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61</v>
      </c>
      <c r="N89" s="12">
        <v>0</v>
      </c>
      <c r="O89" s="11">
        <f t="shared" si="12"/>
        <v>61</v>
      </c>
      <c r="P89" s="12">
        <f t="shared" si="13"/>
        <v>0</v>
      </c>
      <c r="Q89" s="13">
        <f t="shared" si="14"/>
        <v>61</v>
      </c>
      <c r="R89" s="11">
        <f t="shared" si="15"/>
        <v>61</v>
      </c>
      <c r="S89" s="12">
        <f t="shared" si="16"/>
        <v>0</v>
      </c>
      <c r="T89" s="13">
        <f t="shared" si="17"/>
        <v>61</v>
      </c>
    </row>
    <row r="90" spans="1:20" ht="12.75">
      <c r="A90" s="4" t="s">
        <v>483</v>
      </c>
      <c r="B90" s="11">
        <v>0</v>
      </c>
      <c r="C90" s="12">
        <v>0</v>
      </c>
      <c r="D90" s="11">
        <v>0</v>
      </c>
      <c r="E90" s="12">
        <v>0</v>
      </c>
      <c r="F90" s="11">
        <f t="shared" si="9"/>
        <v>0</v>
      </c>
      <c r="G90" s="12">
        <f t="shared" si="10"/>
        <v>0</v>
      </c>
      <c r="H90" s="13">
        <f t="shared" si="11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3</v>
      </c>
      <c r="N90" s="12">
        <v>0</v>
      </c>
      <c r="O90" s="11">
        <f t="shared" si="12"/>
        <v>3</v>
      </c>
      <c r="P90" s="12">
        <f t="shared" si="13"/>
        <v>0</v>
      </c>
      <c r="Q90" s="13">
        <f t="shared" si="14"/>
        <v>3</v>
      </c>
      <c r="R90" s="11">
        <f t="shared" si="15"/>
        <v>3</v>
      </c>
      <c r="S90" s="12">
        <f t="shared" si="16"/>
        <v>0</v>
      </c>
      <c r="T90" s="13">
        <f t="shared" si="17"/>
        <v>3</v>
      </c>
    </row>
    <row r="91" spans="1:20" ht="12.75">
      <c r="A91" s="4" t="s">
        <v>313</v>
      </c>
      <c r="B91" s="11">
        <v>0</v>
      </c>
      <c r="C91" s="12">
        <v>0</v>
      </c>
      <c r="D91" s="11">
        <v>0</v>
      </c>
      <c r="E91" s="12">
        <v>0</v>
      </c>
      <c r="F91" s="11">
        <f t="shared" si="9"/>
        <v>0</v>
      </c>
      <c r="G91" s="12">
        <f t="shared" si="10"/>
        <v>0</v>
      </c>
      <c r="H91" s="13">
        <f t="shared" si="11"/>
        <v>0</v>
      </c>
      <c r="I91" s="11">
        <v>3</v>
      </c>
      <c r="J91" s="12">
        <v>527</v>
      </c>
      <c r="K91" s="11">
        <v>3</v>
      </c>
      <c r="L91" s="12">
        <v>536</v>
      </c>
      <c r="M91" s="11">
        <v>0</v>
      </c>
      <c r="N91" s="12">
        <v>0</v>
      </c>
      <c r="O91" s="11">
        <f t="shared" si="12"/>
        <v>6</v>
      </c>
      <c r="P91" s="12">
        <f t="shared" si="13"/>
        <v>1063</v>
      </c>
      <c r="Q91" s="13">
        <f t="shared" si="14"/>
        <v>1069</v>
      </c>
      <c r="R91" s="11">
        <f t="shared" si="15"/>
        <v>6</v>
      </c>
      <c r="S91" s="12">
        <f t="shared" si="16"/>
        <v>1063</v>
      </c>
      <c r="T91" s="13">
        <f t="shared" si="17"/>
        <v>1069</v>
      </c>
    </row>
    <row r="92" spans="1:20" ht="12.75">
      <c r="A92" s="4" t="s">
        <v>314</v>
      </c>
      <c r="B92" s="11">
        <v>0</v>
      </c>
      <c r="C92" s="12">
        <v>0</v>
      </c>
      <c r="D92" s="11">
        <v>0</v>
      </c>
      <c r="E92" s="12">
        <v>0</v>
      </c>
      <c r="F92" s="11">
        <f t="shared" si="9"/>
        <v>0</v>
      </c>
      <c r="G92" s="12">
        <f t="shared" si="10"/>
        <v>0</v>
      </c>
      <c r="H92" s="13">
        <f t="shared" si="11"/>
        <v>0</v>
      </c>
      <c r="I92" s="11">
        <v>372</v>
      </c>
      <c r="J92" s="12">
        <v>610</v>
      </c>
      <c r="K92" s="11">
        <v>292</v>
      </c>
      <c r="L92" s="12">
        <v>554</v>
      </c>
      <c r="M92" s="11">
        <v>0</v>
      </c>
      <c r="N92" s="12">
        <v>0</v>
      </c>
      <c r="O92" s="11">
        <f t="shared" si="12"/>
        <v>664</v>
      </c>
      <c r="P92" s="12">
        <f t="shared" si="13"/>
        <v>1164</v>
      </c>
      <c r="Q92" s="13">
        <f t="shared" si="14"/>
        <v>1828</v>
      </c>
      <c r="R92" s="11">
        <f t="shared" si="15"/>
        <v>664</v>
      </c>
      <c r="S92" s="12">
        <f t="shared" si="16"/>
        <v>1164</v>
      </c>
      <c r="T92" s="13">
        <f t="shared" si="17"/>
        <v>1828</v>
      </c>
    </row>
    <row r="93" spans="1:20" ht="12.75">
      <c r="A93" s="4" t="s">
        <v>315</v>
      </c>
      <c r="B93" s="11">
        <v>11</v>
      </c>
      <c r="C93" s="12">
        <v>4</v>
      </c>
      <c r="D93" s="11">
        <v>12</v>
      </c>
      <c r="E93" s="12">
        <v>1</v>
      </c>
      <c r="F93" s="11">
        <f t="shared" si="9"/>
        <v>23</v>
      </c>
      <c r="G93" s="12">
        <f t="shared" si="10"/>
        <v>5</v>
      </c>
      <c r="H93" s="13">
        <f t="shared" si="11"/>
        <v>28</v>
      </c>
      <c r="I93" s="11">
        <v>21</v>
      </c>
      <c r="J93" s="12">
        <v>1</v>
      </c>
      <c r="K93" s="11">
        <v>18</v>
      </c>
      <c r="L93" s="12">
        <v>1</v>
      </c>
      <c r="M93" s="11">
        <v>0</v>
      </c>
      <c r="N93" s="12">
        <v>0</v>
      </c>
      <c r="O93" s="11">
        <f t="shared" si="12"/>
        <v>39</v>
      </c>
      <c r="P93" s="12">
        <f t="shared" si="13"/>
        <v>2</v>
      </c>
      <c r="Q93" s="13">
        <f t="shared" si="14"/>
        <v>41</v>
      </c>
      <c r="R93" s="11">
        <f t="shared" si="15"/>
        <v>62</v>
      </c>
      <c r="S93" s="12">
        <f t="shared" si="16"/>
        <v>7</v>
      </c>
      <c r="T93" s="13">
        <f t="shared" si="17"/>
        <v>69</v>
      </c>
    </row>
    <row r="94" spans="1:20" ht="12.75">
      <c r="A94" s="4" t="s">
        <v>316</v>
      </c>
      <c r="B94" s="11">
        <v>1245</v>
      </c>
      <c r="C94" s="12">
        <v>4331</v>
      </c>
      <c r="D94" s="11">
        <v>1384</v>
      </c>
      <c r="E94" s="12">
        <v>4799</v>
      </c>
      <c r="F94" s="11">
        <f t="shared" si="9"/>
        <v>2629</v>
      </c>
      <c r="G94" s="12">
        <f t="shared" si="10"/>
        <v>9130</v>
      </c>
      <c r="H94" s="13">
        <f t="shared" si="11"/>
        <v>11759</v>
      </c>
      <c r="I94" s="11">
        <v>1349</v>
      </c>
      <c r="J94" s="12">
        <v>3645</v>
      </c>
      <c r="K94" s="11">
        <v>1082</v>
      </c>
      <c r="L94" s="12">
        <v>3163</v>
      </c>
      <c r="M94" s="11">
        <v>0</v>
      </c>
      <c r="N94" s="12">
        <v>0</v>
      </c>
      <c r="O94" s="11">
        <f t="shared" si="12"/>
        <v>2431</v>
      </c>
      <c r="P94" s="12">
        <f t="shared" si="13"/>
        <v>6808</v>
      </c>
      <c r="Q94" s="13">
        <f t="shared" si="14"/>
        <v>9239</v>
      </c>
      <c r="R94" s="11">
        <f t="shared" si="15"/>
        <v>5060</v>
      </c>
      <c r="S94" s="12">
        <f t="shared" si="16"/>
        <v>15938</v>
      </c>
      <c r="T94" s="13">
        <f t="shared" si="17"/>
        <v>20998</v>
      </c>
    </row>
    <row r="95" spans="1:20" ht="12.75">
      <c r="A95" s="4" t="s">
        <v>317</v>
      </c>
      <c r="B95" s="11">
        <v>0</v>
      </c>
      <c r="C95" s="12">
        <v>0</v>
      </c>
      <c r="D95" s="11">
        <v>0</v>
      </c>
      <c r="E95" s="12">
        <v>0</v>
      </c>
      <c r="F95" s="11">
        <f t="shared" si="9"/>
        <v>0</v>
      </c>
      <c r="G95" s="12">
        <f t="shared" si="10"/>
        <v>0</v>
      </c>
      <c r="H95" s="13">
        <f t="shared" si="11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39</v>
      </c>
      <c r="N95" s="12">
        <v>6</v>
      </c>
      <c r="O95" s="11">
        <f t="shared" si="12"/>
        <v>39</v>
      </c>
      <c r="P95" s="12">
        <f t="shared" si="13"/>
        <v>6</v>
      </c>
      <c r="Q95" s="13">
        <f t="shared" si="14"/>
        <v>45</v>
      </c>
      <c r="R95" s="11">
        <f t="shared" si="15"/>
        <v>39</v>
      </c>
      <c r="S95" s="12">
        <f t="shared" si="16"/>
        <v>6</v>
      </c>
      <c r="T95" s="13">
        <f t="shared" si="17"/>
        <v>45</v>
      </c>
    </row>
    <row r="96" spans="1:20" ht="12.75">
      <c r="A96" s="4" t="s">
        <v>318</v>
      </c>
      <c r="B96" s="11">
        <v>0</v>
      </c>
      <c r="C96" s="12">
        <v>0</v>
      </c>
      <c r="D96" s="11">
        <v>0</v>
      </c>
      <c r="E96" s="12">
        <v>0</v>
      </c>
      <c r="F96" s="11">
        <f t="shared" si="9"/>
        <v>0</v>
      </c>
      <c r="G96" s="12">
        <f t="shared" si="10"/>
        <v>0</v>
      </c>
      <c r="H96" s="13">
        <f t="shared" si="11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180</v>
      </c>
      <c r="N96" s="12">
        <v>1</v>
      </c>
      <c r="O96" s="11">
        <f t="shared" si="12"/>
        <v>180</v>
      </c>
      <c r="P96" s="12">
        <f t="shared" si="13"/>
        <v>1</v>
      </c>
      <c r="Q96" s="13">
        <f t="shared" si="14"/>
        <v>181</v>
      </c>
      <c r="R96" s="11">
        <f t="shared" si="15"/>
        <v>180</v>
      </c>
      <c r="S96" s="12">
        <f t="shared" si="16"/>
        <v>1</v>
      </c>
      <c r="T96" s="13">
        <f t="shared" si="17"/>
        <v>181</v>
      </c>
    </row>
    <row r="97" spans="1:20" ht="12.75">
      <c r="A97" s="4" t="s">
        <v>319</v>
      </c>
      <c r="B97" s="11">
        <v>0</v>
      </c>
      <c r="C97" s="12">
        <v>0</v>
      </c>
      <c r="D97" s="11">
        <v>0</v>
      </c>
      <c r="E97" s="12">
        <v>0</v>
      </c>
      <c r="F97" s="11">
        <f t="shared" si="9"/>
        <v>0</v>
      </c>
      <c r="G97" s="12">
        <f t="shared" si="10"/>
        <v>0</v>
      </c>
      <c r="H97" s="13">
        <f t="shared" si="11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3</v>
      </c>
      <c r="N97" s="12">
        <v>67</v>
      </c>
      <c r="O97" s="11">
        <f t="shared" si="12"/>
        <v>3</v>
      </c>
      <c r="P97" s="12">
        <f t="shared" si="13"/>
        <v>67</v>
      </c>
      <c r="Q97" s="13">
        <f t="shared" si="14"/>
        <v>70</v>
      </c>
      <c r="R97" s="11">
        <f t="shared" si="15"/>
        <v>3</v>
      </c>
      <c r="S97" s="12">
        <f t="shared" si="16"/>
        <v>67</v>
      </c>
      <c r="T97" s="13">
        <f t="shared" si="17"/>
        <v>70</v>
      </c>
    </row>
    <row r="98" spans="1:20" ht="12.75">
      <c r="A98" s="4" t="s">
        <v>22</v>
      </c>
      <c r="B98" s="11">
        <v>0</v>
      </c>
      <c r="C98" s="12">
        <v>0</v>
      </c>
      <c r="D98" s="11">
        <v>0</v>
      </c>
      <c r="E98" s="12">
        <v>0</v>
      </c>
      <c r="F98" s="11">
        <f t="shared" si="9"/>
        <v>0</v>
      </c>
      <c r="G98" s="12">
        <f t="shared" si="10"/>
        <v>0</v>
      </c>
      <c r="H98" s="13">
        <f t="shared" si="11"/>
        <v>0</v>
      </c>
      <c r="I98" s="11">
        <v>29</v>
      </c>
      <c r="J98" s="12">
        <v>24</v>
      </c>
      <c r="K98" s="11">
        <v>11</v>
      </c>
      <c r="L98" s="12">
        <v>13</v>
      </c>
      <c r="M98" s="11">
        <v>0</v>
      </c>
      <c r="N98" s="12">
        <v>0</v>
      </c>
      <c r="O98" s="11">
        <f t="shared" si="12"/>
        <v>40</v>
      </c>
      <c r="P98" s="12">
        <f t="shared" si="13"/>
        <v>37</v>
      </c>
      <c r="Q98" s="13">
        <f t="shared" si="14"/>
        <v>77</v>
      </c>
      <c r="R98" s="11">
        <f t="shared" si="15"/>
        <v>40</v>
      </c>
      <c r="S98" s="12">
        <f t="shared" si="16"/>
        <v>37</v>
      </c>
      <c r="T98" s="13">
        <f t="shared" si="17"/>
        <v>77</v>
      </c>
    </row>
    <row r="99" spans="1:20" ht="12.75">
      <c r="A99" s="4" t="s">
        <v>169</v>
      </c>
      <c r="B99" s="11">
        <v>603</v>
      </c>
      <c r="C99" s="12">
        <v>335</v>
      </c>
      <c r="D99" s="11">
        <v>686</v>
      </c>
      <c r="E99" s="12">
        <v>346</v>
      </c>
      <c r="F99" s="11">
        <f t="shared" si="9"/>
        <v>1289</v>
      </c>
      <c r="G99" s="12">
        <f t="shared" si="10"/>
        <v>681</v>
      </c>
      <c r="H99" s="13">
        <f t="shared" si="11"/>
        <v>1970</v>
      </c>
      <c r="I99" s="11">
        <v>649</v>
      </c>
      <c r="J99" s="12">
        <v>278</v>
      </c>
      <c r="K99" s="11">
        <v>576</v>
      </c>
      <c r="L99" s="12">
        <v>264</v>
      </c>
      <c r="M99" s="11">
        <v>0</v>
      </c>
      <c r="N99" s="12">
        <v>0</v>
      </c>
      <c r="O99" s="11">
        <f t="shared" si="12"/>
        <v>1225</v>
      </c>
      <c r="P99" s="12">
        <f t="shared" si="13"/>
        <v>542</v>
      </c>
      <c r="Q99" s="13">
        <f t="shared" si="14"/>
        <v>1767</v>
      </c>
      <c r="R99" s="11">
        <f t="shared" si="15"/>
        <v>2514</v>
      </c>
      <c r="S99" s="12">
        <f t="shared" si="16"/>
        <v>1223</v>
      </c>
      <c r="T99" s="13">
        <f t="shared" si="17"/>
        <v>3737</v>
      </c>
    </row>
    <row r="100" spans="1:20" ht="12.75">
      <c r="A100" s="4" t="s">
        <v>320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9"/>
        <v>0</v>
      </c>
      <c r="G100" s="12">
        <f t="shared" si="10"/>
        <v>0</v>
      </c>
      <c r="H100" s="13">
        <f t="shared" si="11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15</v>
      </c>
      <c r="N100" s="12">
        <v>5</v>
      </c>
      <c r="O100" s="11">
        <f t="shared" si="12"/>
        <v>15</v>
      </c>
      <c r="P100" s="12">
        <f t="shared" si="13"/>
        <v>5</v>
      </c>
      <c r="Q100" s="13">
        <f t="shared" si="14"/>
        <v>20</v>
      </c>
      <c r="R100" s="11">
        <f t="shared" si="15"/>
        <v>15</v>
      </c>
      <c r="S100" s="12">
        <f t="shared" si="16"/>
        <v>5</v>
      </c>
      <c r="T100" s="13">
        <f t="shared" si="17"/>
        <v>20</v>
      </c>
    </row>
    <row r="101" spans="1:20" ht="12.75">
      <c r="A101" s="4" t="s">
        <v>321</v>
      </c>
      <c r="B101" s="11">
        <v>11</v>
      </c>
      <c r="C101" s="12">
        <v>2</v>
      </c>
      <c r="D101" s="11">
        <v>8</v>
      </c>
      <c r="E101" s="12">
        <v>0</v>
      </c>
      <c r="F101" s="11">
        <f t="shared" si="9"/>
        <v>19</v>
      </c>
      <c r="G101" s="12">
        <f t="shared" si="10"/>
        <v>2</v>
      </c>
      <c r="H101" s="13">
        <f t="shared" si="11"/>
        <v>21</v>
      </c>
      <c r="I101" s="11">
        <v>3</v>
      </c>
      <c r="J101" s="12">
        <v>4</v>
      </c>
      <c r="K101" s="11">
        <v>1</v>
      </c>
      <c r="L101" s="12">
        <v>3</v>
      </c>
      <c r="M101" s="11">
        <v>0</v>
      </c>
      <c r="N101" s="12">
        <v>0</v>
      </c>
      <c r="O101" s="11">
        <f t="shared" si="12"/>
        <v>4</v>
      </c>
      <c r="P101" s="12">
        <f t="shared" si="13"/>
        <v>7</v>
      </c>
      <c r="Q101" s="13">
        <f t="shared" si="14"/>
        <v>11</v>
      </c>
      <c r="R101" s="11">
        <f t="shared" si="15"/>
        <v>23</v>
      </c>
      <c r="S101" s="12">
        <f t="shared" si="16"/>
        <v>9</v>
      </c>
      <c r="T101" s="13">
        <f t="shared" si="17"/>
        <v>32</v>
      </c>
    </row>
    <row r="102" spans="1:20" ht="12.75">
      <c r="A102" s="4" t="s">
        <v>322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9"/>
        <v>0</v>
      </c>
      <c r="G102" s="12">
        <f t="shared" si="10"/>
        <v>0</v>
      </c>
      <c r="H102" s="13">
        <f t="shared" si="11"/>
        <v>0</v>
      </c>
      <c r="I102" s="11">
        <v>0</v>
      </c>
      <c r="J102" s="12">
        <v>0</v>
      </c>
      <c r="K102" s="11">
        <v>3</v>
      </c>
      <c r="L102" s="12">
        <v>0</v>
      </c>
      <c r="M102" s="11">
        <v>0</v>
      </c>
      <c r="N102" s="12">
        <v>0</v>
      </c>
      <c r="O102" s="11">
        <f t="shared" si="12"/>
        <v>3</v>
      </c>
      <c r="P102" s="12">
        <f t="shared" si="13"/>
        <v>0</v>
      </c>
      <c r="Q102" s="13">
        <f t="shared" si="14"/>
        <v>3</v>
      </c>
      <c r="R102" s="11">
        <f t="shared" si="15"/>
        <v>3</v>
      </c>
      <c r="S102" s="12">
        <f t="shared" si="16"/>
        <v>0</v>
      </c>
      <c r="T102" s="13">
        <f t="shared" si="17"/>
        <v>3</v>
      </c>
    </row>
    <row r="103" spans="1:20" ht="12.75">
      <c r="A103" s="4" t="s">
        <v>323</v>
      </c>
      <c r="B103" s="11">
        <v>0</v>
      </c>
      <c r="C103" s="12">
        <v>0</v>
      </c>
      <c r="D103" s="11">
        <v>1</v>
      </c>
      <c r="E103" s="12">
        <v>0</v>
      </c>
      <c r="F103" s="11">
        <f t="shared" si="9"/>
        <v>1</v>
      </c>
      <c r="G103" s="12">
        <f t="shared" si="10"/>
        <v>0</v>
      </c>
      <c r="H103" s="13">
        <f t="shared" si="11"/>
        <v>1</v>
      </c>
      <c r="I103" s="11">
        <v>0</v>
      </c>
      <c r="J103" s="12">
        <v>0</v>
      </c>
      <c r="K103" s="11">
        <v>0</v>
      </c>
      <c r="L103" s="12">
        <v>0</v>
      </c>
      <c r="M103" s="11">
        <v>0</v>
      </c>
      <c r="N103" s="12">
        <v>0</v>
      </c>
      <c r="O103" s="11">
        <f t="shared" si="12"/>
        <v>0</v>
      </c>
      <c r="P103" s="12">
        <f t="shared" si="13"/>
        <v>0</v>
      </c>
      <c r="Q103" s="13">
        <f t="shared" si="14"/>
        <v>0</v>
      </c>
      <c r="R103" s="11">
        <f t="shared" si="15"/>
        <v>1</v>
      </c>
      <c r="S103" s="12">
        <f t="shared" si="16"/>
        <v>0</v>
      </c>
      <c r="T103" s="13">
        <f t="shared" si="17"/>
        <v>1</v>
      </c>
    </row>
    <row r="104" spans="1:20" ht="12.75">
      <c r="A104" s="4" t="s">
        <v>324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9"/>
        <v>0</v>
      </c>
      <c r="G104" s="12">
        <f t="shared" si="10"/>
        <v>0</v>
      </c>
      <c r="H104" s="13">
        <f t="shared" si="11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54</v>
      </c>
      <c r="N104" s="12">
        <v>1</v>
      </c>
      <c r="O104" s="11">
        <f t="shared" si="12"/>
        <v>54</v>
      </c>
      <c r="P104" s="12">
        <f t="shared" si="13"/>
        <v>1</v>
      </c>
      <c r="Q104" s="13">
        <f t="shared" si="14"/>
        <v>55</v>
      </c>
      <c r="R104" s="11">
        <f t="shared" si="15"/>
        <v>54</v>
      </c>
      <c r="S104" s="12">
        <f t="shared" si="16"/>
        <v>1</v>
      </c>
      <c r="T104" s="13">
        <f t="shared" si="17"/>
        <v>55</v>
      </c>
    </row>
    <row r="105" spans="1:20" ht="12.75">
      <c r="A105" s="4" t="s">
        <v>16</v>
      </c>
      <c r="B105" s="11">
        <v>97</v>
      </c>
      <c r="C105" s="12">
        <v>183</v>
      </c>
      <c r="D105" s="11">
        <v>147</v>
      </c>
      <c r="E105" s="12">
        <v>270</v>
      </c>
      <c r="F105" s="11">
        <f t="shared" si="9"/>
        <v>244</v>
      </c>
      <c r="G105" s="12">
        <f t="shared" si="10"/>
        <v>453</v>
      </c>
      <c r="H105" s="13">
        <f t="shared" si="11"/>
        <v>697</v>
      </c>
      <c r="I105" s="11">
        <v>195</v>
      </c>
      <c r="J105" s="12">
        <v>278</v>
      </c>
      <c r="K105" s="11">
        <v>120</v>
      </c>
      <c r="L105" s="12">
        <v>281</v>
      </c>
      <c r="M105" s="11">
        <v>0</v>
      </c>
      <c r="N105" s="12">
        <v>0</v>
      </c>
      <c r="O105" s="11">
        <f t="shared" si="12"/>
        <v>315</v>
      </c>
      <c r="P105" s="12">
        <f t="shared" si="13"/>
        <v>559</v>
      </c>
      <c r="Q105" s="13">
        <f t="shared" si="14"/>
        <v>874</v>
      </c>
      <c r="R105" s="11">
        <f t="shared" si="15"/>
        <v>559</v>
      </c>
      <c r="S105" s="12">
        <f t="shared" si="16"/>
        <v>1012</v>
      </c>
      <c r="T105" s="13">
        <f t="shared" si="17"/>
        <v>1571</v>
      </c>
    </row>
    <row r="106" spans="1:20" ht="12.75">
      <c r="A106" s="4" t="s">
        <v>325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9"/>
        <v>0</v>
      </c>
      <c r="G106" s="12">
        <f t="shared" si="10"/>
        <v>0</v>
      </c>
      <c r="H106" s="13">
        <f t="shared" si="11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6</v>
      </c>
      <c r="N106" s="12">
        <v>22</v>
      </c>
      <c r="O106" s="11">
        <f t="shared" si="12"/>
        <v>6</v>
      </c>
      <c r="P106" s="12">
        <f t="shared" si="13"/>
        <v>22</v>
      </c>
      <c r="Q106" s="13">
        <f t="shared" si="14"/>
        <v>28</v>
      </c>
      <c r="R106" s="11">
        <f t="shared" si="15"/>
        <v>6</v>
      </c>
      <c r="S106" s="12">
        <f t="shared" si="16"/>
        <v>22</v>
      </c>
      <c r="T106" s="13">
        <f t="shared" si="17"/>
        <v>28</v>
      </c>
    </row>
    <row r="107" spans="1:20" ht="12.75">
      <c r="A107" s="4" t="s">
        <v>326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9"/>
        <v>0</v>
      </c>
      <c r="G107" s="12">
        <f t="shared" si="10"/>
        <v>0</v>
      </c>
      <c r="H107" s="13">
        <f t="shared" si="11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10</v>
      </c>
      <c r="N107" s="12">
        <v>37</v>
      </c>
      <c r="O107" s="11">
        <f t="shared" si="12"/>
        <v>10</v>
      </c>
      <c r="P107" s="12">
        <f t="shared" si="13"/>
        <v>37</v>
      </c>
      <c r="Q107" s="13">
        <f t="shared" si="14"/>
        <v>47</v>
      </c>
      <c r="R107" s="11">
        <f t="shared" si="15"/>
        <v>10</v>
      </c>
      <c r="S107" s="12">
        <f t="shared" si="16"/>
        <v>37</v>
      </c>
      <c r="T107" s="13">
        <f t="shared" si="17"/>
        <v>47</v>
      </c>
    </row>
    <row r="108" spans="1:20" ht="12.75">
      <c r="A108" s="4" t="s">
        <v>170</v>
      </c>
      <c r="B108" s="11">
        <v>46</v>
      </c>
      <c r="C108" s="12">
        <v>3</v>
      </c>
      <c r="D108" s="11">
        <v>37</v>
      </c>
      <c r="E108" s="12">
        <v>8</v>
      </c>
      <c r="F108" s="11">
        <f t="shared" si="9"/>
        <v>83</v>
      </c>
      <c r="G108" s="12">
        <f t="shared" si="10"/>
        <v>11</v>
      </c>
      <c r="H108" s="13">
        <f t="shared" si="11"/>
        <v>94</v>
      </c>
      <c r="I108" s="11">
        <v>30</v>
      </c>
      <c r="J108" s="12">
        <v>16</v>
      </c>
      <c r="K108" s="11">
        <v>29</v>
      </c>
      <c r="L108" s="12">
        <v>8</v>
      </c>
      <c r="M108" s="11">
        <v>0</v>
      </c>
      <c r="N108" s="12">
        <v>0</v>
      </c>
      <c r="O108" s="11">
        <f t="shared" si="12"/>
        <v>59</v>
      </c>
      <c r="P108" s="12">
        <f t="shared" si="13"/>
        <v>24</v>
      </c>
      <c r="Q108" s="13">
        <f t="shared" si="14"/>
        <v>83</v>
      </c>
      <c r="R108" s="11">
        <f t="shared" si="15"/>
        <v>142</v>
      </c>
      <c r="S108" s="12">
        <f t="shared" si="16"/>
        <v>35</v>
      </c>
      <c r="T108" s="13">
        <f t="shared" si="17"/>
        <v>177</v>
      </c>
    </row>
    <row r="109" spans="1:20" ht="12.75">
      <c r="A109" s="4" t="s">
        <v>327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9"/>
        <v>0</v>
      </c>
      <c r="G109" s="12">
        <f t="shared" si="10"/>
        <v>0</v>
      </c>
      <c r="H109" s="13">
        <f t="shared" si="11"/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7</v>
      </c>
      <c r="N109" s="12">
        <v>3</v>
      </c>
      <c r="O109" s="11">
        <f t="shared" si="12"/>
        <v>7</v>
      </c>
      <c r="P109" s="12">
        <f t="shared" si="13"/>
        <v>3</v>
      </c>
      <c r="Q109" s="13">
        <f t="shared" si="14"/>
        <v>10</v>
      </c>
      <c r="R109" s="11">
        <f t="shared" si="15"/>
        <v>7</v>
      </c>
      <c r="S109" s="12">
        <f t="shared" si="16"/>
        <v>3</v>
      </c>
      <c r="T109" s="13">
        <f t="shared" si="17"/>
        <v>10</v>
      </c>
    </row>
    <row r="110" spans="1:20" ht="12.75">
      <c r="A110" s="4" t="s">
        <v>492</v>
      </c>
      <c r="B110" s="11">
        <v>0</v>
      </c>
      <c r="C110" s="12">
        <v>0</v>
      </c>
      <c r="D110" s="11">
        <v>0</v>
      </c>
      <c r="E110" s="12">
        <v>0</v>
      </c>
      <c r="F110" s="11">
        <f t="shared" si="9"/>
        <v>0</v>
      </c>
      <c r="G110" s="12">
        <f t="shared" si="10"/>
        <v>0</v>
      </c>
      <c r="H110" s="13">
        <f t="shared" si="11"/>
        <v>0</v>
      </c>
      <c r="I110" s="11">
        <v>0</v>
      </c>
      <c r="J110" s="12">
        <v>0</v>
      </c>
      <c r="K110" s="11">
        <v>0</v>
      </c>
      <c r="L110" s="12">
        <v>0</v>
      </c>
      <c r="M110" s="11">
        <v>5</v>
      </c>
      <c r="N110" s="12">
        <v>0</v>
      </c>
      <c r="O110" s="11">
        <f t="shared" si="12"/>
        <v>5</v>
      </c>
      <c r="P110" s="12">
        <f t="shared" si="13"/>
        <v>0</v>
      </c>
      <c r="Q110" s="13">
        <f t="shared" si="14"/>
        <v>5</v>
      </c>
      <c r="R110" s="11">
        <f t="shared" si="15"/>
        <v>5</v>
      </c>
      <c r="S110" s="12">
        <f t="shared" si="16"/>
        <v>0</v>
      </c>
      <c r="T110" s="13">
        <f t="shared" si="17"/>
        <v>5</v>
      </c>
    </row>
    <row r="111" spans="1:20" ht="12.75">
      <c r="A111" s="4" t="s">
        <v>328</v>
      </c>
      <c r="B111" s="11">
        <v>0</v>
      </c>
      <c r="C111" s="12">
        <v>0</v>
      </c>
      <c r="D111" s="11">
        <v>0</v>
      </c>
      <c r="E111" s="12">
        <v>0</v>
      </c>
      <c r="F111" s="11">
        <f t="shared" si="9"/>
        <v>0</v>
      </c>
      <c r="G111" s="12">
        <f t="shared" si="10"/>
        <v>0</v>
      </c>
      <c r="H111" s="13">
        <f t="shared" si="11"/>
        <v>0</v>
      </c>
      <c r="I111" s="11">
        <v>0</v>
      </c>
      <c r="J111" s="12">
        <v>0</v>
      </c>
      <c r="K111" s="11">
        <v>0</v>
      </c>
      <c r="L111" s="12">
        <v>0</v>
      </c>
      <c r="M111" s="11">
        <v>15</v>
      </c>
      <c r="N111" s="12">
        <v>0</v>
      </c>
      <c r="O111" s="11">
        <f t="shared" si="12"/>
        <v>15</v>
      </c>
      <c r="P111" s="12">
        <f t="shared" si="13"/>
        <v>0</v>
      </c>
      <c r="Q111" s="13">
        <f t="shared" si="14"/>
        <v>15</v>
      </c>
      <c r="R111" s="11">
        <f t="shared" si="15"/>
        <v>15</v>
      </c>
      <c r="S111" s="12">
        <f t="shared" si="16"/>
        <v>0</v>
      </c>
      <c r="T111" s="13">
        <f t="shared" si="17"/>
        <v>15</v>
      </c>
    </row>
    <row r="112" spans="1:20" ht="12.75">
      <c r="A112" s="4" t="s">
        <v>329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9"/>
        <v>0</v>
      </c>
      <c r="G112" s="12">
        <f t="shared" si="10"/>
        <v>0</v>
      </c>
      <c r="H112" s="13">
        <f t="shared" si="11"/>
        <v>0</v>
      </c>
      <c r="I112" s="11">
        <v>34</v>
      </c>
      <c r="J112" s="12">
        <v>1</v>
      </c>
      <c r="K112" s="11">
        <v>29</v>
      </c>
      <c r="L112" s="12">
        <v>0</v>
      </c>
      <c r="M112" s="11">
        <v>0</v>
      </c>
      <c r="N112" s="12">
        <v>0</v>
      </c>
      <c r="O112" s="11">
        <f t="shared" si="12"/>
        <v>63</v>
      </c>
      <c r="P112" s="12">
        <f t="shared" si="13"/>
        <v>1</v>
      </c>
      <c r="Q112" s="13">
        <f t="shared" si="14"/>
        <v>64</v>
      </c>
      <c r="R112" s="11">
        <f t="shared" si="15"/>
        <v>63</v>
      </c>
      <c r="S112" s="12">
        <f t="shared" si="16"/>
        <v>1</v>
      </c>
      <c r="T112" s="13">
        <f t="shared" si="17"/>
        <v>64</v>
      </c>
    </row>
    <row r="113" spans="1:20" ht="12.75">
      <c r="A113" s="4" t="s">
        <v>330</v>
      </c>
      <c r="B113" s="11">
        <v>2</v>
      </c>
      <c r="C113" s="12">
        <v>3</v>
      </c>
      <c r="D113" s="11">
        <v>4</v>
      </c>
      <c r="E113" s="12">
        <v>0</v>
      </c>
      <c r="F113" s="11">
        <f t="shared" si="9"/>
        <v>6</v>
      </c>
      <c r="G113" s="12">
        <f t="shared" si="10"/>
        <v>3</v>
      </c>
      <c r="H113" s="13">
        <f t="shared" si="11"/>
        <v>9</v>
      </c>
      <c r="I113" s="11">
        <v>7</v>
      </c>
      <c r="J113" s="12">
        <v>4</v>
      </c>
      <c r="K113" s="11">
        <v>2</v>
      </c>
      <c r="L113" s="12">
        <v>4</v>
      </c>
      <c r="M113" s="11">
        <v>0</v>
      </c>
      <c r="N113" s="12">
        <v>0</v>
      </c>
      <c r="O113" s="11">
        <f t="shared" si="12"/>
        <v>9</v>
      </c>
      <c r="P113" s="12">
        <f t="shared" si="13"/>
        <v>8</v>
      </c>
      <c r="Q113" s="13">
        <f t="shared" si="14"/>
        <v>17</v>
      </c>
      <c r="R113" s="11">
        <f t="shared" si="15"/>
        <v>15</v>
      </c>
      <c r="S113" s="12">
        <f t="shared" si="16"/>
        <v>11</v>
      </c>
      <c r="T113" s="13">
        <f t="shared" si="17"/>
        <v>26</v>
      </c>
    </row>
    <row r="114" spans="1:21" s="2" customFormat="1" ht="12.75">
      <c r="A114" s="16" t="s">
        <v>27</v>
      </c>
      <c r="B114" s="81">
        <f aca="true" t="shared" si="18" ref="B114:T114">SUM(B8:B113)</f>
        <v>11484</v>
      </c>
      <c r="C114" s="97">
        <f t="shared" si="18"/>
        <v>8037</v>
      </c>
      <c r="D114" s="82">
        <f t="shared" si="18"/>
        <v>11878</v>
      </c>
      <c r="E114" s="82">
        <f t="shared" si="18"/>
        <v>8962</v>
      </c>
      <c r="F114" s="81">
        <f t="shared" si="18"/>
        <v>23362</v>
      </c>
      <c r="G114" s="82">
        <f t="shared" si="18"/>
        <v>16999</v>
      </c>
      <c r="H114" s="97">
        <f t="shared" si="18"/>
        <v>40361</v>
      </c>
      <c r="I114" s="82">
        <f t="shared" si="18"/>
        <v>13596</v>
      </c>
      <c r="J114" s="82">
        <f t="shared" si="18"/>
        <v>10281</v>
      </c>
      <c r="K114" s="81">
        <f t="shared" si="18"/>
        <v>11744</v>
      </c>
      <c r="L114" s="97">
        <f t="shared" si="18"/>
        <v>9316</v>
      </c>
      <c r="M114" s="82">
        <f t="shared" si="18"/>
        <v>1974</v>
      </c>
      <c r="N114" s="82">
        <f t="shared" si="18"/>
        <v>1037</v>
      </c>
      <c r="O114" s="81">
        <f t="shared" si="18"/>
        <v>27314</v>
      </c>
      <c r="P114" s="82">
        <f t="shared" si="18"/>
        <v>20634</v>
      </c>
      <c r="Q114" s="97">
        <f t="shared" si="18"/>
        <v>47948</v>
      </c>
      <c r="R114" s="82">
        <f t="shared" si="18"/>
        <v>50676</v>
      </c>
      <c r="S114" s="82">
        <f t="shared" si="18"/>
        <v>37633</v>
      </c>
      <c r="T114" s="82">
        <f t="shared" si="18"/>
        <v>88309</v>
      </c>
      <c r="U114" s="224"/>
    </row>
  </sheetData>
  <sheetProtection/>
  <mergeCells count="12">
    <mergeCell ref="A2:T2"/>
    <mergeCell ref="A3:T3"/>
    <mergeCell ref="B5:H5"/>
    <mergeCell ref="I5:Q5"/>
    <mergeCell ref="R5:T5"/>
    <mergeCell ref="M6:N6"/>
    <mergeCell ref="O6:Q6"/>
    <mergeCell ref="B6:C6"/>
    <mergeCell ref="D6:E6"/>
    <mergeCell ref="F6:H6"/>
    <mergeCell ref="I6:J6"/>
    <mergeCell ref="K6:L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7"/>
  <sheetViews>
    <sheetView zoomScalePageLayoutView="0" workbookViewId="0" topLeftCell="A1">
      <selection activeCell="A150" sqref="A150"/>
    </sheetView>
  </sheetViews>
  <sheetFormatPr defaultColWidth="9.140625" defaultRowHeight="12.75"/>
  <cols>
    <col min="1" max="1" width="37.140625" style="4" customWidth="1"/>
    <col min="2" max="6" width="6.421875" style="0" customWidth="1"/>
    <col min="7" max="8" width="6.421875" style="4" customWidth="1"/>
    <col min="9" max="15" width="6.421875" style="0" customWidth="1"/>
    <col min="16" max="17" width="6.421875" style="4" customWidth="1"/>
    <col min="18" max="18" width="8.421875" style="0" customWidth="1"/>
    <col min="19" max="19" width="8.57421875" style="0" customWidth="1"/>
    <col min="20" max="20" width="8.28125" style="4" customWidth="1"/>
    <col min="21" max="27" width="8.00390625" style="0" customWidth="1"/>
    <col min="28" max="29" width="6.8515625" style="0" customWidth="1"/>
    <col min="30" max="30" width="7.57421875" style="0" customWidth="1"/>
    <col min="31" max="31" width="12.421875" style="0" customWidth="1"/>
    <col min="32" max="33" width="7.57421875" style="0" customWidth="1"/>
    <col min="34" max="34" width="9.2812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3" t="s">
        <v>526</v>
      </c>
    </row>
    <row r="2" spans="1:20" ht="12.75">
      <c r="A2" s="285" t="s">
        <v>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>
      <c r="A3" s="285" t="s">
        <v>70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ht="13.5" thickBot="1"/>
    <row r="5" spans="1:20" ht="12.75">
      <c r="A5" s="50"/>
      <c r="B5" s="293" t="s">
        <v>71</v>
      </c>
      <c r="C5" s="294"/>
      <c r="D5" s="294"/>
      <c r="E5" s="294"/>
      <c r="F5" s="294"/>
      <c r="G5" s="294"/>
      <c r="H5" s="295"/>
      <c r="I5" s="293" t="s">
        <v>72</v>
      </c>
      <c r="J5" s="294"/>
      <c r="K5" s="294"/>
      <c r="L5" s="294"/>
      <c r="M5" s="294"/>
      <c r="N5" s="294"/>
      <c r="O5" s="294"/>
      <c r="P5" s="294"/>
      <c r="Q5" s="295"/>
      <c r="R5" s="293" t="s">
        <v>30</v>
      </c>
      <c r="S5" s="294"/>
      <c r="T5" s="294"/>
    </row>
    <row r="6" spans="2:20" ht="12.75">
      <c r="B6" s="287" t="s">
        <v>5</v>
      </c>
      <c r="C6" s="289"/>
      <c r="D6" s="287" t="s">
        <v>26</v>
      </c>
      <c r="E6" s="288"/>
      <c r="F6" s="287" t="s">
        <v>27</v>
      </c>
      <c r="G6" s="288"/>
      <c r="H6" s="289"/>
      <c r="I6" s="287" t="s">
        <v>5</v>
      </c>
      <c r="J6" s="289"/>
      <c r="K6" s="287" t="s">
        <v>26</v>
      </c>
      <c r="L6" s="288"/>
      <c r="M6" s="287" t="s">
        <v>29</v>
      </c>
      <c r="N6" s="289"/>
      <c r="O6" s="287" t="s">
        <v>27</v>
      </c>
      <c r="P6" s="288"/>
      <c r="Q6" s="289"/>
      <c r="R6" s="49"/>
      <c r="S6" s="52"/>
      <c r="T6" s="53"/>
    </row>
    <row r="7" spans="1:20" ht="12.75">
      <c r="A7" s="4" t="s">
        <v>33</v>
      </c>
      <c r="B7" s="51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48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51</v>
      </c>
      <c r="B8" s="9"/>
      <c r="C8" s="10"/>
      <c r="D8" s="9"/>
      <c r="E8" s="10"/>
      <c r="F8" s="9">
        <f>SUM(B8,D8)</f>
        <v>0</v>
      </c>
      <c r="G8" s="10">
        <f>SUM(C8,E8)</f>
        <v>0</v>
      </c>
      <c r="H8" s="10">
        <f>SUM(F8:G8)</f>
        <v>0</v>
      </c>
      <c r="I8" s="9">
        <v>715</v>
      </c>
      <c r="J8" s="10">
        <v>7</v>
      </c>
      <c r="K8" s="9">
        <v>585</v>
      </c>
      <c r="L8" s="10">
        <v>2</v>
      </c>
      <c r="M8" s="9">
        <v>0</v>
      </c>
      <c r="N8" s="10">
        <v>0</v>
      </c>
      <c r="O8" s="69">
        <f>SUM(M8,K8,I8)</f>
        <v>1300</v>
      </c>
      <c r="P8" s="70">
        <f>SUM(N8,L8,J8)</f>
        <v>9</v>
      </c>
      <c r="Q8" s="230">
        <f>SUM(O8:P8)</f>
        <v>1309</v>
      </c>
      <c r="R8" s="69">
        <f>SUM(O8,F8)</f>
        <v>1300</v>
      </c>
      <c r="S8" s="70">
        <f>SUM(P8,G8)</f>
        <v>9</v>
      </c>
      <c r="T8" s="70">
        <f>SUM(Q8,H8)</f>
        <v>1309</v>
      </c>
    </row>
    <row r="9" spans="1:20" ht="12.75">
      <c r="A9" s="4" t="s">
        <v>331</v>
      </c>
      <c r="B9" s="11"/>
      <c r="C9" s="12"/>
      <c r="D9" s="11"/>
      <c r="E9" s="12"/>
      <c r="F9" s="11">
        <f aca="true" t="shared" si="0" ref="F9:F72">SUM(B9,D9)</f>
        <v>0</v>
      </c>
      <c r="G9" s="13">
        <f aca="true" t="shared" si="1" ref="G9:G72">SUM(C9,E9)</f>
        <v>0</v>
      </c>
      <c r="H9" s="13">
        <f aca="true" t="shared" si="2" ref="H9:H72">SUM(F9:G9)</f>
        <v>0</v>
      </c>
      <c r="I9" s="11">
        <v>0</v>
      </c>
      <c r="J9" s="12">
        <v>0</v>
      </c>
      <c r="K9" s="11">
        <v>0</v>
      </c>
      <c r="L9" s="12">
        <v>0</v>
      </c>
      <c r="M9" s="11">
        <v>276</v>
      </c>
      <c r="N9" s="12">
        <v>3</v>
      </c>
      <c r="O9" s="11">
        <f aca="true" t="shared" si="3" ref="O9:O72">SUM(M9,K9,I9)</f>
        <v>276</v>
      </c>
      <c r="P9" s="13">
        <f aca="true" t="shared" si="4" ref="P9:P72">SUM(N9,L9,J9)</f>
        <v>3</v>
      </c>
      <c r="Q9" s="13">
        <f aca="true" t="shared" si="5" ref="Q9:Q72">SUM(O9:P9)</f>
        <v>279</v>
      </c>
      <c r="R9" s="11">
        <f aca="true" t="shared" si="6" ref="R9:R72">SUM(O9,F9)</f>
        <v>276</v>
      </c>
      <c r="S9" s="12">
        <f aca="true" t="shared" si="7" ref="S9:S72">SUM(P9,G9)</f>
        <v>3</v>
      </c>
      <c r="T9" s="13">
        <f aca="true" t="shared" si="8" ref="T9:T72">SUM(Q9,H9)</f>
        <v>279</v>
      </c>
    </row>
    <row r="10" spans="1:20" ht="12.75">
      <c r="A10" s="4" t="s">
        <v>332</v>
      </c>
      <c r="B10" s="11"/>
      <c r="C10" s="12"/>
      <c r="D10" s="11"/>
      <c r="E10" s="12"/>
      <c r="F10" s="11">
        <f t="shared" si="0"/>
        <v>0</v>
      </c>
      <c r="G10" s="13">
        <f t="shared" si="1"/>
        <v>0</v>
      </c>
      <c r="H10" s="13">
        <f t="shared" si="2"/>
        <v>0</v>
      </c>
      <c r="I10" s="11">
        <v>0</v>
      </c>
      <c r="J10" s="12">
        <v>0</v>
      </c>
      <c r="K10" s="11">
        <v>0</v>
      </c>
      <c r="L10" s="12">
        <v>0</v>
      </c>
      <c r="M10" s="11">
        <v>64</v>
      </c>
      <c r="N10" s="12">
        <v>26</v>
      </c>
      <c r="O10" s="11">
        <f t="shared" si="3"/>
        <v>64</v>
      </c>
      <c r="P10" s="13">
        <f t="shared" si="4"/>
        <v>26</v>
      </c>
      <c r="Q10" s="13">
        <f t="shared" si="5"/>
        <v>90</v>
      </c>
      <c r="R10" s="11">
        <f t="shared" si="6"/>
        <v>64</v>
      </c>
      <c r="S10" s="12">
        <f t="shared" si="7"/>
        <v>26</v>
      </c>
      <c r="T10" s="13">
        <f t="shared" si="8"/>
        <v>90</v>
      </c>
    </row>
    <row r="11" spans="1:20" ht="12.75">
      <c r="A11" s="4" t="s">
        <v>333</v>
      </c>
      <c r="B11" s="11"/>
      <c r="C11" s="12"/>
      <c r="D11" s="11"/>
      <c r="E11" s="12"/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153</v>
      </c>
      <c r="N11" s="12">
        <v>73</v>
      </c>
      <c r="O11" s="11">
        <f t="shared" si="3"/>
        <v>153</v>
      </c>
      <c r="P11" s="13">
        <f t="shared" si="4"/>
        <v>73</v>
      </c>
      <c r="Q11" s="13">
        <f t="shared" si="5"/>
        <v>226</v>
      </c>
      <c r="R11" s="11">
        <f t="shared" si="6"/>
        <v>153</v>
      </c>
      <c r="S11" s="12">
        <f t="shared" si="7"/>
        <v>73</v>
      </c>
      <c r="T11" s="13">
        <f t="shared" si="8"/>
        <v>226</v>
      </c>
    </row>
    <row r="12" spans="1:20" ht="12.75">
      <c r="A12" s="4" t="s">
        <v>334</v>
      </c>
      <c r="B12" s="11">
        <v>2369</v>
      </c>
      <c r="C12" s="12">
        <v>22</v>
      </c>
      <c r="D12" s="11">
        <v>2247</v>
      </c>
      <c r="E12" s="12">
        <v>28</v>
      </c>
      <c r="F12" s="11">
        <f t="shared" si="0"/>
        <v>4616</v>
      </c>
      <c r="G12" s="13">
        <f t="shared" si="1"/>
        <v>50</v>
      </c>
      <c r="H12" s="13">
        <f t="shared" si="2"/>
        <v>4666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4616</v>
      </c>
      <c r="S12" s="12">
        <f t="shared" si="7"/>
        <v>50</v>
      </c>
      <c r="T12" s="13">
        <f t="shared" si="8"/>
        <v>4666</v>
      </c>
    </row>
    <row r="13" spans="1:20" ht="12.75">
      <c r="A13" s="4" t="s">
        <v>335</v>
      </c>
      <c r="B13" s="11"/>
      <c r="C13" s="12"/>
      <c r="D13" s="11"/>
      <c r="E13" s="12"/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7</v>
      </c>
      <c r="N13" s="12">
        <v>5</v>
      </c>
      <c r="O13" s="11">
        <f t="shared" si="3"/>
        <v>7</v>
      </c>
      <c r="P13" s="13">
        <f t="shared" si="4"/>
        <v>5</v>
      </c>
      <c r="Q13" s="13">
        <f t="shared" si="5"/>
        <v>12</v>
      </c>
      <c r="R13" s="11">
        <f t="shared" si="6"/>
        <v>7</v>
      </c>
      <c r="S13" s="12">
        <f t="shared" si="7"/>
        <v>5</v>
      </c>
      <c r="T13" s="13">
        <f t="shared" si="8"/>
        <v>12</v>
      </c>
    </row>
    <row r="14" spans="1:20" ht="12.75">
      <c r="A14" s="4" t="s">
        <v>336</v>
      </c>
      <c r="B14" s="11"/>
      <c r="C14" s="12"/>
      <c r="D14" s="11"/>
      <c r="E14" s="12"/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24</v>
      </c>
      <c r="N14" s="12">
        <v>1</v>
      </c>
      <c r="O14" s="11">
        <f t="shared" si="3"/>
        <v>24</v>
      </c>
      <c r="P14" s="13">
        <f t="shared" si="4"/>
        <v>1</v>
      </c>
      <c r="Q14" s="13">
        <f t="shared" si="5"/>
        <v>25</v>
      </c>
      <c r="R14" s="11">
        <f t="shared" si="6"/>
        <v>24</v>
      </c>
      <c r="S14" s="12">
        <f t="shared" si="7"/>
        <v>1</v>
      </c>
      <c r="T14" s="13">
        <f t="shared" si="8"/>
        <v>25</v>
      </c>
    </row>
    <row r="15" spans="1:20" ht="12.75">
      <c r="A15" s="4" t="s">
        <v>337</v>
      </c>
      <c r="B15" s="11"/>
      <c r="C15" s="12"/>
      <c r="D15" s="11"/>
      <c r="E15" s="12"/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8</v>
      </c>
      <c r="N15" s="12">
        <v>1</v>
      </c>
      <c r="O15" s="11">
        <f t="shared" si="3"/>
        <v>8</v>
      </c>
      <c r="P15" s="13">
        <f t="shared" si="4"/>
        <v>1</v>
      </c>
      <c r="Q15" s="13">
        <f t="shared" si="5"/>
        <v>9</v>
      </c>
      <c r="R15" s="11">
        <f t="shared" si="6"/>
        <v>8</v>
      </c>
      <c r="S15" s="12">
        <f t="shared" si="7"/>
        <v>1</v>
      </c>
      <c r="T15" s="13">
        <f t="shared" si="8"/>
        <v>9</v>
      </c>
    </row>
    <row r="16" spans="1:20" ht="12.75">
      <c r="A16" s="4" t="s">
        <v>338</v>
      </c>
      <c r="B16" s="11"/>
      <c r="C16" s="12"/>
      <c r="D16" s="11"/>
      <c r="E16" s="12"/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26</v>
      </c>
      <c r="N16" s="12">
        <v>1</v>
      </c>
      <c r="O16" s="11">
        <f t="shared" si="3"/>
        <v>26</v>
      </c>
      <c r="P16" s="13">
        <f t="shared" si="4"/>
        <v>1</v>
      </c>
      <c r="Q16" s="13">
        <f t="shared" si="5"/>
        <v>27</v>
      </c>
      <c r="R16" s="11">
        <f t="shared" si="6"/>
        <v>26</v>
      </c>
      <c r="S16" s="12">
        <f t="shared" si="7"/>
        <v>1</v>
      </c>
      <c r="T16" s="13">
        <f t="shared" si="8"/>
        <v>27</v>
      </c>
    </row>
    <row r="17" spans="1:20" ht="12.75">
      <c r="A17" s="4" t="s">
        <v>339</v>
      </c>
      <c r="B17" s="11"/>
      <c r="C17" s="12"/>
      <c r="D17" s="11"/>
      <c r="E17" s="12"/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170</v>
      </c>
      <c r="N17" s="12">
        <v>2</v>
      </c>
      <c r="O17" s="11">
        <f t="shared" si="3"/>
        <v>170</v>
      </c>
      <c r="P17" s="13">
        <f t="shared" si="4"/>
        <v>2</v>
      </c>
      <c r="Q17" s="13">
        <f t="shared" si="5"/>
        <v>172</v>
      </c>
      <c r="R17" s="11">
        <f t="shared" si="6"/>
        <v>170</v>
      </c>
      <c r="S17" s="12">
        <f t="shared" si="7"/>
        <v>2</v>
      </c>
      <c r="T17" s="13">
        <f t="shared" si="8"/>
        <v>172</v>
      </c>
    </row>
    <row r="18" spans="1:20" ht="12.75">
      <c r="A18" s="4" t="s">
        <v>340</v>
      </c>
      <c r="B18" s="11"/>
      <c r="C18" s="12"/>
      <c r="D18" s="11"/>
      <c r="E18" s="12"/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23</v>
      </c>
      <c r="N18" s="12">
        <v>3</v>
      </c>
      <c r="O18" s="11">
        <f t="shared" si="3"/>
        <v>23</v>
      </c>
      <c r="P18" s="13">
        <f t="shared" si="4"/>
        <v>3</v>
      </c>
      <c r="Q18" s="13">
        <f t="shared" si="5"/>
        <v>26</v>
      </c>
      <c r="R18" s="11">
        <f t="shared" si="6"/>
        <v>23</v>
      </c>
      <c r="S18" s="12">
        <f t="shared" si="7"/>
        <v>3</v>
      </c>
      <c r="T18" s="13">
        <f t="shared" si="8"/>
        <v>26</v>
      </c>
    </row>
    <row r="19" spans="1:20" ht="12.75">
      <c r="A19" s="4" t="s">
        <v>341</v>
      </c>
      <c r="B19" s="11"/>
      <c r="C19" s="12"/>
      <c r="D19" s="11"/>
      <c r="E19" s="12"/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16</v>
      </c>
      <c r="N19" s="12">
        <v>18</v>
      </c>
      <c r="O19" s="11">
        <f t="shared" si="3"/>
        <v>16</v>
      </c>
      <c r="P19" s="13">
        <f t="shared" si="4"/>
        <v>18</v>
      </c>
      <c r="Q19" s="13">
        <f t="shared" si="5"/>
        <v>34</v>
      </c>
      <c r="R19" s="11">
        <f t="shared" si="6"/>
        <v>16</v>
      </c>
      <c r="S19" s="12">
        <f t="shared" si="7"/>
        <v>18</v>
      </c>
      <c r="T19" s="13">
        <f t="shared" si="8"/>
        <v>34</v>
      </c>
    </row>
    <row r="20" spans="1:20" ht="12.75">
      <c r="A20" s="4" t="s">
        <v>342</v>
      </c>
      <c r="B20" s="11"/>
      <c r="C20" s="12"/>
      <c r="D20" s="11"/>
      <c r="E20" s="12"/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18</v>
      </c>
      <c r="N20" s="12">
        <v>1</v>
      </c>
      <c r="O20" s="11">
        <f t="shared" si="3"/>
        <v>18</v>
      </c>
      <c r="P20" s="13">
        <f t="shared" si="4"/>
        <v>1</v>
      </c>
      <c r="Q20" s="13">
        <f t="shared" si="5"/>
        <v>19</v>
      </c>
      <c r="R20" s="11">
        <f t="shared" si="6"/>
        <v>18</v>
      </c>
      <c r="S20" s="12">
        <f t="shared" si="7"/>
        <v>1</v>
      </c>
      <c r="T20" s="13">
        <f t="shared" si="8"/>
        <v>19</v>
      </c>
    </row>
    <row r="21" spans="1:20" ht="12.75">
      <c r="A21" s="4" t="s">
        <v>11</v>
      </c>
      <c r="B21" s="11">
        <v>424</v>
      </c>
      <c r="C21" s="12">
        <v>3</v>
      </c>
      <c r="D21" s="11">
        <v>380</v>
      </c>
      <c r="E21" s="12"/>
      <c r="F21" s="11">
        <f t="shared" si="0"/>
        <v>804</v>
      </c>
      <c r="G21" s="13">
        <f t="shared" si="1"/>
        <v>3</v>
      </c>
      <c r="H21" s="13">
        <f t="shared" si="2"/>
        <v>807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3">
        <f t="shared" si="4"/>
        <v>0</v>
      </c>
      <c r="Q21" s="13">
        <f t="shared" si="5"/>
        <v>0</v>
      </c>
      <c r="R21" s="11">
        <f t="shared" si="6"/>
        <v>804</v>
      </c>
      <c r="S21" s="12">
        <f t="shared" si="7"/>
        <v>3</v>
      </c>
      <c r="T21" s="13">
        <f t="shared" si="8"/>
        <v>807</v>
      </c>
    </row>
    <row r="22" spans="1:20" ht="12.75">
      <c r="A22" s="4" t="s">
        <v>343</v>
      </c>
      <c r="B22" s="11"/>
      <c r="C22" s="12"/>
      <c r="D22" s="11"/>
      <c r="E22" s="12"/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9</v>
      </c>
      <c r="N22" s="12">
        <v>2</v>
      </c>
      <c r="O22" s="11">
        <f t="shared" si="3"/>
        <v>9</v>
      </c>
      <c r="P22" s="13">
        <f t="shared" si="4"/>
        <v>2</v>
      </c>
      <c r="Q22" s="13">
        <f t="shared" si="5"/>
        <v>11</v>
      </c>
      <c r="R22" s="11">
        <f t="shared" si="6"/>
        <v>9</v>
      </c>
      <c r="S22" s="12">
        <f t="shared" si="7"/>
        <v>2</v>
      </c>
      <c r="T22" s="13">
        <f t="shared" si="8"/>
        <v>11</v>
      </c>
    </row>
    <row r="23" spans="1:20" ht="12.75">
      <c r="A23" s="4" t="s">
        <v>344</v>
      </c>
      <c r="B23" s="11"/>
      <c r="C23" s="12"/>
      <c r="D23" s="11"/>
      <c r="E23" s="12"/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56</v>
      </c>
      <c r="J23" s="12">
        <v>0</v>
      </c>
      <c r="K23" s="11">
        <v>39</v>
      </c>
      <c r="L23" s="12">
        <v>0</v>
      </c>
      <c r="M23" s="11">
        <v>0</v>
      </c>
      <c r="N23" s="12">
        <v>0</v>
      </c>
      <c r="O23" s="11">
        <f t="shared" si="3"/>
        <v>95</v>
      </c>
      <c r="P23" s="13">
        <f t="shared" si="4"/>
        <v>0</v>
      </c>
      <c r="Q23" s="13">
        <f t="shared" si="5"/>
        <v>95</v>
      </c>
      <c r="R23" s="11">
        <f t="shared" si="6"/>
        <v>95</v>
      </c>
      <c r="S23" s="12">
        <f t="shared" si="7"/>
        <v>0</v>
      </c>
      <c r="T23" s="13">
        <f t="shared" si="8"/>
        <v>95</v>
      </c>
    </row>
    <row r="24" spans="1:20" ht="12.75">
      <c r="A24" s="4" t="s">
        <v>345</v>
      </c>
      <c r="B24" s="11">
        <v>157</v>
      </c>
      <c r="C24" s="12">
        <v>96</v>
      </c>
      <c r="D24" s="11">
        <v>177</v>
      </c>
      <c r="E24" s="12">
        <v>103</v>
      </c>
      <c r="F24" s="11">
        <f t="shared" si="0"/>
        <v>334</v>
      </c>
      <c r="G24" s="13">
        <f t="shared" si="1"/>
        <v>199</v>
      </c>
      <c r="H24" s="13">
        <f t="shared" si="2"/>
        <v>533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f t="shared" si="3"/>
        <v>0</v>
      </c>
      <c r="P24" s="13">
        <f t="shared" si="4"/>
        <v>0</v>
      </c>
      <c r="Q24" s="13">
        <f t="shared" si="5"/>
        <v>0</v>
      </c>
      <c r="R24" s="11">
        <f t="shared" si="6"/>
        <v>334</v>
      </c>
      <c r="S24" s="12">
        <f t="shared" si="7"/>
        <v>199</v>
      </c>
      <c r="T24" s="13">
        <f t="shared" si="8"/>
        <v>533</v>
      </c>
    </row>
    <row r="25" spans="1:20" ht="12.75">
      <c r="A25" s="4" t="s">
        <v>346</v>
      </c>
      <c r="B25" s="11"/>
      <c r="C25" s="12"/>
      <c r="D25" s="11"/>
      <c r="E25" s="12"/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181</v>
      </c>
      <c r="J25" s="12">
        <v>93</v>
      </c>
      <c r="K25" s="11">
        <v>174</v>
      </c>
      <c r="L25" s="12">
        <v>79</v>
      </c>
      <c r="M25" s="11">
        <v>0</v>
      </c>
      <c r="N25" s="12">
        <v>0</v>
      </c>
      <c r="O25" s="11">
        <f t="shared" si="3"/>
        <v>355</v>
      </c>
      <c r="P25" s="13">
        <f t="shared" si="4"/>
        <v>172</v>
      </c>
      <c r="Q25" s="13">
        <f t="shared" si="5"/>
        <v>527</v>
      </c>
      <c r="R25" s="11">
        <f t="shared" si="6"/>
        <v>355</v>
      </c>
      <c r="S25" s="12">
        <f t="shared" si="7"/>
        <v>172</v>
      </c>
      <c r="T25" s="13">
        <f t="shared" si="8"/>
        <v>527</v>
      </c>
    </row>
    <row r="26" spans="1:20" ht="12.75">
      <c r="A26" s="4" t="s">
        <v>347</v>
      </c>
      <c r="B26" s="11"/>
      <c r="C26" s="12"/>
      <c r="D26" s="11"/>
      <c r="E26" s="12"/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206</v>
      </c>
      <c r="J26" s="12">
        <v>4</v>
      </c>
      <c r="K26" s="11">
        <v>188</v>
      </c>
      <c r="L26" s="12">
        <v>2</v>
      </c>
      <c r="M26" s="11">
        <v>0</v>
      </c>
      <c r="N26" s="12">
        <v>0</v>
      </c>
      <c r="O26" s="11">
        <f t="shared" si="3"/>
        <v>394</v>
      </c>
      <c r="P26" s="13">
        <f t="shared" si="4"/>
        <v>6</v>
      </c>
      <c r="Q26" s="13">
        <f t="shared" si="5"/>
        <v>400</v>
      </c>
      <c r="R26" s="11">
        <f t="shared" si="6"/>
        <v>394</v>
      </c>
      <c r="S26" s="12">
        <f t="shared" si="7"/>
        <v>6</v>
      </c>
      <c r="T26" s="13">
        <f t="shared" si="8"/>
        <v>400</v>
      </c>
    </row>
    <row r="27" spans="1:20" ht="12.75">
      <c r="A27" s="4" t="s">
        <v>348</v>
      </c>
      <c r="B27" s="11"/>
      <c r="C27" s="12"/>
      <c r="D27" s="11"/>
      <c r="E27" s="12"/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165</v>
      </c>
      <c r="N27" s="12">
        <v>4</v>
      </c>
      <c r="O27" s="11">
        <f t="shared" si="3"/>
        <v>165</v>
      </c>
      <c r="P27" s="13">
        <f t="shared" si="4"/>
        <v>4</v>
      </c>
      <c r="Q27" s="13">
        <f t="shared" si="5"/>
        <v>169</v>
      </c>
      <c r="R27" s="11">
        <f t="shared" si="6"/>
        <v>165</v>
      </c>
      <c r="S27" s="12">
        <f t="shared" si="7"/>
        <v>4</v>
      </c>
      <c r="T27" s="13">
        <f t="shared" si="8"/>
        <v>169</v>
      </c>
    </row>
    <row r="28" spans="1:20" ht="12.75">
      <c r="A28" s="34" t="s">
        <v>542</v>
      </c>
      <c r="B28" s="11"/>
      <c r="C28" s="12"/>
      <c r="D28" s="11"/>
      <c r="E28" s="12"/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398</v>
      </c>
      <c r="J28" s="12">
        <v>0</v>
      </c>
      <c r="K28" s="11">
        <v>374</v>
      </c>
      <c r="L28" s="12">
        <v>0</v>
      </c>
      <c r="M28" s="11">
        <v>0</v>
      </c>
      <c r="N28" s="12">
        <v>0</v>
      </c>
      <c r="O28" s="11">
        <f t="shared" si="3"/>
        <v>772</v>
      </c>
      <c r="P28" s="13">
        <f t="shared" si="4"/>
        <v>0</v>
      </c>
      <c r="Q28" s="13">
        <f t="shared" si="5"/>
        <v>772</v>
      </c>
      <c r="R28" s="11">
        <f t="shared" si="6"/>
        <v>772</v>
      </c>
      <c r="S28" s="12">
        <f t="shared" si="7"/>
        <v>0</v>
      </c>
      <c r="T28" s="13">
        <f t="shared" si="8"/>
        <v>772</v>
      </c>
    </row>
    <row r="29" spans="1:20" ht="12.75">
      <c r="A29" s="4" t="s">
        <v>349</v>
      </c>
      <c r="B29" s="11"/>
      <c r="C29" s="12"/>
      <c r="D29" s="11"/>
      <c r="E29" s="12"/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4</v>
      </c>
      <c r="N29" s="12">
        <v>0</v>
      </c>
      <c r="O29" s="11">
        <f t="shared" si="3"/>
        <v>4</v>
      </c>
      <c r="P29" s="13">
        <f t="shared" si="4"/>
        <v>0</v>
      </c>
      <c r="Q29" s="13">
        <f t="shared" si="5"/>
        <v>4</v>
      </c>
      <c r="R29" s="11">
        <f t="shared" si="6"/>
        <v>4</v>
      </c>
      <c r="S29" s="12">
        <f t="shared" si="7"/>
        <v>0</v>
      </c>
      <c r="T29" s="13">
        <f t="shared" si="8"/>
        <v>4</v>
      </c>
    </row>
    <row r="30" spans="1:20" ht="12.75">
      <c r="A30" s="4" t="s">
        <v>350</v>
      </c>
      <c r="B30" s="11"/>
      <c r="C30" s="12"/>
      <c r="D30" s="11"/>
      <c r="E30" s="12"/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236</v>
      </c>
      <c r="N30" s="12">
        <v>2</v>
      </c>
      <c r="O30" s="11">
        <f t="shared" si="3"/>
        <v>236</v>
      </c>
      <c r="P30" s="13">
        <f t="shared" si="4"/>
        <v>2</v>
      </c>
      <c r="Q30" s="13">
        <f t="shared" si="5"/>
        <v>238</v>
      </c>
      <c r="R30" s="11">
        <f t="shared" si="6"/>
        <v>236</v>
      </c>
      <c r="S30" s="12">
        <f t="shared" si="7"/>
        <v>2</v>
      </c>
      <c r="T30" s="13">
        <f t="shared" si="8"/>
        <v>238</v>
      </c>
    </row>
    <row r="31" spans="1:20" ht="12.75">
      <c r="A31" s="4" t="s">
        <v>351</v>
      </c>
      <c r="B31" s="11"/>
      <c r="C31" s="12"/>
      <c r="D31" s="11"/>
      <c r="E31" s="12"/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63</v>
      </c>
      <c r="N31" s="12">
        <v>1</v>
      </c>
      <c r="O31" s="11">
        <f t="shared" si="3"/>
        <v>63</v>
      </c>
      <c r="P31" s="13">
        <f t="shared" si="4"/>
        <v>1</v>
      </c>
      <c r="Q31" s="13">
        <f t="shared" si="5"/>
        <v>64</v>
      </c>
      <c r="R31" s="11">
        <f t="shared" si="6"/>
        <v>63</v>
      </c>
      <c r="S31" s="12">
        <f t="shared" si="7"/>
        <v>1</v>
      </c>
      <c r="T31" s="13">
        <f t="shared" si="8"/>
        <v>64</v>
      </c>
    </row>
    <row r="32" spans="1:20" ht="12.75">
      <c r="A32" s="4" t="s">
        <v>352</v>
      </c>
      <c r="B32" s="11"/>
      <c r="C32" s="12"/>
      <c r="D32" s="11"/>
      <c r="E32" s="12"/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5</v>
      </c>
      <c r="N32" s="12">
        <v>32</v>
      </c>
      <c r="O32" s="11">
        <f t="shared" si="3"/>
        <v>5</v>
      </c>
      <c r="P32" s="13">
        <f t="shared" si="4"/>
        <v>32</v>
      </c>
      <c r="Q32" s="13">
        <f t="shared" si="5"/>
        <v>37</v>
      </c>
      <c r="R32" s="11">
        <f t="shared" si="6"/>
        <v>5</v>
      </c>
      <c r="S32" s="12">
        <f t="shared" si="7"/>
        <v>32</v>
      </c>
      <c r="T32" s="13">
        <f t="shared" si="8"/>
        <v>37</v>
      </c>
    </row>
    <row r="33" spans="1:20" ht="12.75">
      <c r="A33" s="4" t="s">
        <v>353</v>
      </c>
      <c r="B33" s="11"/>
      <c r="C33" s="12"/>
      <c r="D33" s="11"/>
      <c r="E33" s="12"/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94</v>
      </c>
      <c r="N33" s="12">
        <v>58</v>
      </c>
      <c r="O33" s="11">
        <f t="shared" si="3"/>
        <v>94</v>
      </c>
      <c r="P33" s="13">
        <f t="shared" si="4"/>
        <v>58</v>
      </c>
      <c r="Q33" s="13">
        <f t="shared" si="5"/>
        <v>152</v>
      </c>
      <c r="R33" s="11">
        <f t="shared" si="6"/>
        <v>94</v>
      </c>
      <c r="S33" s="12">
        <f t="shared" si="7"/>
        <v>58</v>
      </c>
      <c r="T33" s="13">
        <f t="shared" si="8"/>
        <v>152</v>
      </c>
    </row>
    <row r="34" spans="1:20" ht="12.75">
      <c r="A34" s="4" t="s">
        <v>354</v>
      </c>
      <c r="B34" s="11">
        <v>7</v>
      </c>
      <c r="C34" s="12">
        <v>2</v>
      </c>
      <c r="D34" s="11">
        <v>5</v>
      </c>
      <c r="E34" s="12">
        <v>1</v>
      </c>
      <c r="F34" s="11">
        <f t="shared" si="0"/>
        <v>12</v>
      </c>
      <c r="G34" s="13">
        <f t="shared" si="1"/>
        <v>3</v>
      </c>
      <c r="H34" s="13">
        <f t="shared" si="2"/>
        <v>15</v>
      </c>
      <c r="I34" s="11">
        <v>4</v>
      </c>
      <c r="J34" s="12">
        <v>0</v>
      </c>
      <c r="K34" s="11">
        <v>2</v>
      </c>
      <c r="L34" s="12">
        <v>3</v>
      </c>
      <c r="M34" s="11">
        <v>0</v>
      </c>
      <c r="N34" s="12">
        <v>0</v>
      </c>
      <c r="O34" s="11">
        <f t="shared" si="3"/>
        <v>6</v>
      </c>
      <c r="P34" s="13">
        <f t="shared" si="4"/>
        <v>3</v>
      </c>
      <c r="Q34" s="13">
        <f t="shared" si="5"/>
        <v>9</v>
      </c>
      <c r="R34" s="11">
        <f t="shared" si="6"/>
        <v>18</v>
      </c>
      <c r="S34" s="12">
        <f t="shared" si="7"/>
        <v>6</v>
      </c>
      <c r="T34" s="13">
        <f t="shared" si="8"/>
        <v>24</v>
      </c>
    </row>
    <row r="35" spans="1:20" ht="12.75">
      <c r="A35" s="4" t="s">
        <v>355</v>
      </c>
      <c r="B35" s="11"/>
      <c r="C35" s="12"/>
      <c r="D35" s="11"/>
      <c r="E35" s="12"/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25</v>
      </c>
      <c r="N35" s="12">
        <v>11</v>
      </c>
      <c r="O35" s="11">
        <f t="shared" si="3"/>
        <v>25</v>
      </c>
      <c r="P35" s="13">
        <f t="shared" si="4"/>
        <v>11</v>
      </c>
      <c r="Q35" s="13">
        <f t="shared" si="5"/>
        <v>36</v>
      </c>
      <c r="R35" s="11">
        <f t="shared" si="6"/>
        <v>25</v>
      </c>
      <c r="S35" s="12">
        <f t="shared" si="7"/>
        <v>11</v>
      </c>
      <c r="T35" s="13">
        <f t="shared" si="8"/>
        <v>36</v>
      </c>
    </row>
    <row r="36" spans="1:20" ht="12.75">
      <c r="A36" s="4" t="s">
        <v>356</v>
      </c>
      <c r="B36" s="11"/>
      <c r="C36" s="12"/>
      <c r="D36" s="11"/>
      <c r="E36" s="12"/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73</v>
      </c>
      <c r="J36" s="12">
        <v>193</v>
      </c>
      <c r="K36" s="11">
        <v>56</v>
      </c>
      <c r="L36" s="12">
        <v>160</v>
      </c>
      <c r="M36" s="11">
        <v>0</v>
      </c>
      <c r="N36" s="12">
        <v>0</v>
      </c>
      <c r="O36" s="11">
        <f t="shared" si="3"/>
        <v>129</v>
      </c>
      <c r="P36" s="13">
        <f t="shared" si="4"/>
        <v>353</v>
      </c>
      <c r="Q36" s="13">
        <f t="shared" si="5"/>
        <v>482</v>
      </c>
      <c r="R36" s="11">
        <f t="shared" si="6"/>
        <v>129</v>
      </c>
      <c r="S36" s="12">
        <f t="shared" si="7"/>
        <v>353</v>
      </c>
      <c r="T36" s="13">
        <f t="shared" si="8"/>
        <v>482</v>
      </c>
    </row>
    <row r="37" spans="1:20" ht="12.75">
      <c r="A37" s="4" t="s">
        <v>357</v>
      </c>
      <c r="B37" s="11"/>
      <c r="C37" s="12"/>
      <c r="D37" s="11"/>
      <c r="E37" s="12"/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107</v>
      </c>
      <c r="N37" s="12">
        <v>0</v>
      </c>
      <c r="O37" s="11">
        <f t="shared" si="3"/>
        <v>107</v>
      </c>
      <c r="P37" s="13">
        <f t="shared" si="4"/>
        <v>0</v>
      </c>
      <c r="Q37" s="13">
        <f t="shared" si="5"/>
        <v>107</v>
      </c>
      <c r="R37" s="11">
        <f t="shared" si="6"/>
        <v>107</v>
      </c>
      <c r="S37" s="12">
        <f t="shared" si="7"/>
        <v>0</v>
      </c>
      <c r="T37" s="13">
        <f t="shared" si="8"/>
        <v>107</v>
      </c>
    </row>
    <row r="38" spans="1:20" ht="12.75">
      <c r="A38" s="4" t="s">
        <v>358</v>
      </c>
      <c r="B38" s="11"/>
      <c r="C38" s="12"/>
      <c r="D38" s="11"/>
      <c r="E38" s="12"/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53</v>
      </c>
      <c r="J38" s="12">
        <v>12</v>
      </c>
      <c r="K38" s="11">
        <v>70</v>
      </c>
      <c r="L38" s="12">
        <v>15</v>
      </c>
      <c r="M38" s="11">
        <v>0</v>
      </c>
      <c r="N38" s="12">
        <v>0</v>
      </c>
      <c r="O38" s="11">
        <f t="shared" si="3"/>
        <v>123</v>
      </c>
      <c r="P38" s="13">
        <f t="shared" si="4"/>
        <v>27</v>
      </c>
      <c r="Q38" s="13">
        <f t="shared" si="5"/>
        <v>150</v>
      </c>
      <c r="R38" s="11">
        <f t="shared" si="6"/>
        <v>123</v>
      </c>
      <c r="S38" s="12">
        <f t="shared" si="7"/>
        <v>27</v>
      </c>
      <c r="T38" s="13">
        <f t="shared" si="8"/>
        <v>150</v>
      </c>
    </row>
    <row r="39" spans="1:20" ht="12.75">
      <c r="A39" s="4" t="s">
        <v>359</v>
      </c>
      <c r="B39" s="11">
        <v>55</v>
      </c>
      <c r="C39" s="12">
        <v>9</v>
      </c>
      <c r="D39" s="11">
        <v>76</v>
      </c>
      <c r="E39" s="12">
        <v>14</v>
      </c>
      <c r="F39" s="11">
        <f t="shared" si="0"/>
        <v>131</v>
      </c>
      <c r="G39" s="13">
        <f t="shared" si="1"/>
        <v>23</v>
      </c>
      <c r="H39" s="13">
        <f t="shared" si="2"/>
        <v>154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2">
        <v>0</v>
      </c>
      <c r="O39" s="11">
        <f t="shared" si="3"/>
        <v>0</v>
      </c>
      <c r="P39" s="13">
        <f t="shared" si="4"/>
        <v>0</v>
      </c>
      <c r="Q39" s="13">
        <f t="shared" si="5"/>
        <v>0</v>
      </c>
      <c r="R39" s="11">
        <f t="shared" si="6"/>
        <v>131</v>
      </c>
      <c r="S39" s="12">
        <f t="shared" si="7"/>
        <v>23</v>
      </c>
      <c r="T39" s="13">
        <f t="shared" si="8"/>
        <v>154</v>
      </c>
    </row>
    <row r="40" spans="1:20" ht="12.75">
      <c r="A40" s="4" t="s">
        <v>360</v>
      </c>
      <c r="B40" s="11"/>
      <c r="C40" s="12"/>
      <c r="D40" s="11"/>
      <c r="E40" s="12"/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53</v>
      </c>
      <c r="J40" s="12">
        <v>13</v>
      </c>
      <c r="K40" s="11">
        <v>44</v>
      </c>
      <c r="L40" s="12">
        <v>11</v>
      </c>
      <c r="M40" s="11">
        <v>0</v>
      </c>
      <c r="N40" s="12">
        <v>0</v>
      </c>
      <c r="O40" s="11">
        <f t="shared" si="3"/>
        <v>97</v>
      </c>
      <c r="P40" s="13">
        <f t="shared" si="4"/>
        <v>24</v>
      </c>
      <c r="Q40" s="13">
        <f t="shared" si="5"/>
        <v>121</v>
      </c>
      <c r="R40" s="11">
        <f t="shared" si="6"/>
        <v>97</v>
      </c>
      <c r="S40" s="12">
        <f t="shared" si="7"/>
        <v>24</v>
      </c>
      <c r="T40" s="13">
        <f t="shared" si="8"/>
        <v>121</v>
      </c>
    </row>
    <row r="41" spans="1:20" ht="12.75">
      <c r="A41" s="4" t="s">
        <v>361</v>
      </c>
      <c r="B41" s="11">
        <v>30</v>
      </c>
      <c r="C41" s="12">
        <v>5</v>
      </c>
      <c r="D41" s="11">
        <v>23</v>
      </c>
      <c r="E41" s="12">
        <v>4</v>
      </c>
      <c r="F41" s="11">
        <f t="shared" si="0"/>
        <v>53</v>
      </c>
      <c r="G41" s="13">
        <f t="shared" si="1"/>
        <v>9</v>
      </c>
      <c r="H41" s="13">
        <f t="shared" si="2"/>
        <v>62</v>
      </c>
      <c r="I41" s="11">
        <v>21</v>
      </c>
      <c r="J41" s="12">
        <v>4</v>
      </c>
      <c r="K41" s="11">
        <v>18</v>
      </c>
      <c r="L41" s="12">
        <v>2</v>
      </c>
      <c r="M41" s="11">
        <v>0</v>
      </c>
      <c r="N41" s="12">
        <v>0</v>
      </c>
      <c r="O41" s="11">
        <f t="shared" si="3"/>
        <v>39</v>
      </c>
      <c r="P41" s="13">
        <f t="shared" si="4"/>
        <v>6</v>
      </c>
      <c r="Q41" s="13">
        <f t="shared" si="5"/>
        <v>45</v>
      </c>
      <c r="R41" s="11">
        <f t="shared" si="6"/>
        <v>92</v>
      </c>
      <c r="S41" s="12">
        <f t="shared" si="7"/>
        <v>15</v>
      </c>
      <c r="T41" s="13">
        <f t="shared" si="8"/>
        <v>107</v>
      </c>
    </row>
    <row r="42" spans="1:20" ht="12.75">
      <c r="A42" s="4" t="s">
        <v>362</v>
      </c>
      <c r="B42" s="11">
        <v>1110</v>
      </c>
      <c r="C42" s="12">
        <v>14</v>
      </c>
      <c r="D42" s="11">
        <v>1051</v>
      </c>
      <c r="E42" s="12">
        <v>11</v>
      </c>
      <c r="F42" s="11">
        <f t="shared" si="0"/>
        <v>2161</v>
      </c>
      <c r="G42" s="13">
        <f t="shared" si="1"/>
        <v>25</v>
      </c>
      <c r="H42" s="13">
        <f t="shared" si="2"/>
        <v>2186</v>
      </c>
      <c r="I42" s="11">
        <v>913</v>
      </c>
      <c r="J42" s="12">
        <v>7</v>
      </c>
      <c r="K42" s="11">
        <v>851</v>
      </c>
      <c r="L42" s="12">
        <v>3</v>
      </c>
      <c r="M42" s="11">
        <v>0</v>
      </c>
      <c r="N42" s="12">
        <v>0</v>
      </c>
      <c r="O42" s="11">
        <f t="shared" si="3"/>
        <v>1764</v>
      </c>
      <c r="P42" s="13">
        <f t="shared" si="4"/>
        <v>10</v>
      </c>
      <c r="Q42" s="13">
        <f t="shared" si="5"/>
        <v>1774</v>
      </c>
      <c r="R42" s="11">
        <f t="shared" si="6"/>
        <v>3925</v>
      </c>
      <c r="S42" s="12">
        <f t="shared" si="7"/>
        <v>35</v>
      </c>
      <c r="T42" s="13">
        <f t="shared" si="8"/>
        <v>3960</v>
      </c>
    </row>
    <row r="43" spans="1:20" ht="12.75">
      <c r="A43" s="4" t="s">
        <v>363</v>
      </c>
      <c r="B43" s="11"/>
      <c r="C43" s="12"/>
      <c r="D43" s="11"/>
      <c r="E43" s="12"/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13</v>
      </c>
      <c r="J43" s="12">
        <v>47</v>
      </c>
      <c r="K43" s="11">
        <v>17</v>
      </c>
      <c r="L43" s="12">
        <v>42</v>
      </c>
      <c r="M43" s="11">
        <v>0</v>
      </c>
      <c r="N43" s="12">
        <v>0</v>
      </c>
      <c r="O43" s="11">
        <f t="shared" si="3"/>
        <v>30</v>
      </c>
      <c r="P43" s="13">
        <f t="shared" si="4"/>
        <v>89</v>
      </c>
      <c r="Q43" s="13">
        <f t="shared" si="5"/>
        <v>119</v>
      </c>
      <c r="R43" s="11">
        <f t="shared" si="6"/>
        <v>30</v>
      </c>
      <c r="S43" s="12">
        <f t="shared" si="7"/>
        <v>89</v>
      </c>
      <c r="T43" s="13">
        <f t="shared" si="8"/>
        <v>119</v>
      </c>
    </row>
    <row r="44" spans="1:20" ht="12.75">
      <c r="A44" s="4" t="s">
        <v>364</v>
      </c>
      <c r="B44" s="11"/>
      <c r="C44" s="12"/>
      <c r="D44" s="11"/>
      <c r="E44" s="12"/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324</v>
      </c>
      <c r="N44" s="12">
        <v>5</v>
      </c>
      <c r="O44" s="11">
        <f t="shared" si="3"/>
        <v>324</v>
      </c>
      <c r="P44" s="13">
        <f t="shared" si="4"/>
        <v>5</v>
      </c>
      <c r="Q44" s="13">
        <f t="shared" si="5"/>
        <v>329</v>
      </c>
      <c r="R44" s="11">
        <f t="shared" si="6"/>
        <v>324</v>
      </c>
      <c r="S44" s="12">
        <f t="shared" si="7"/>
        <v>5</v>
      </c>
      <c r="T44" s="13">
        <f t="shared" si="8"/>
        <v>329</v>
      </c>
    </row>
    <row r="45" spans="1:20" ht="26.25">
      <c r="A45" s="122" t="s">
        <v>538</v>
      </c>
      <c r="B45" s="11"/>
      <c r="C45" s="12"/>
      <c r="D45" s="11"/>
      <c r="E45" s="12"/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3</v>
      </c>
      <c r="N45" s="12">
        <v>1</v>
      </c>
      <c r="O45" s="11">
        <f t="shared" si="3"/>
        <v>3</v>
      </c>
      <c r="P45" s="13">
        <f t="shared" si="4"/>
        <v>1</v>
      </c>
      <c r="Q45" s="13">
        <f t="shared" si="5"/>
        <v>4</v>
      </c>
      <c r="R45" s="11">
        <f t="shared" si="6"/>
        <v>3</v>
      </c>
      <c r="S45" s="12">
        <f t="shared" si="7"/>
        <v>1</v>
      </c>
      <c r="T45" s="13">
        <f t="shared" si="8"/>
        <v>4</v>
      </c>
    </row>
    <row r="46" spans="1:20" ht="12.75">
      <c r="A46" s="122" t="s">
        <v>365</v>
      </c>
      <c r="B46" s="11"/>
      <c r="C46" s="12"/>
      <c r="D46" s="11"/>
      <c r="E46" s="12"/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54</v>
      </c>
      <c r="N46" s="12">
        <v>35</v>
      </c>
      <c r="O46" s="11">
        <f t="shared" si="3"/>
        <v>54</v>
      </c>
      <c r="P46" s="13">
        <f t="shared" si="4"/>
        <v>35</v>
      </c>
      <c r="Q46" s="13">
        <f t="shared" si="5"/>
        <v>89</v>
      </c>
      <c r="R46" s="11">
        <f t="shared" si="6"/>
        <v>54</v>
      </c>
      <c r="S46" s="12">
        <f t="shared" si="7"/>
        <v>35</v>
      </c>
      <c r="T46" s="13">
        <f t="shared" si="8"/>
        <v>89</v>
      </c>
    </row>
    <row r="47" spans="1:20" ht="12.75">
      <c r="A47" s="4" t="s">
        <v>493</v>
      </c>
      <c r="B47" s="11"/>
      <c r="C47" s="12"/>
      <c r="D47" s="11"/>
      <c r="E47" s="12"/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26</v>
      </c>
      <c r="N47" s="12">
        <v>32</v>
      </c>
      <c r="O47" s="11">
        <f t="shared" si="3"/>
        <v>26</v>
      </c>
      <c r="P47" s="13">
        <f t="shared" si="4"/>
        <v>32</v>
      </c>
      <c r="Q47" s="13">
        <f t="shared" si="5"/>
        <v>58</v>
      </c>
      <c r="R47" s="11">
        <f t="shared" si="6"/>
        <v>26</v>
      </c>
      <c r="S47" s="12">
        <f t="shared" si="7"/>
        <v>32</v>
      </c>
      <c r="T47" s="13">
        <f t="shared" si="8"/>
        <v>58</v>
      </c>
    </row>
    <row r="48" spans="1:20" ht="12.75">
      <c r="A48" s="4" t="s">
        <v>366</v>
      </c>
      <c r="B48" s="11"/>
      <c r="C48" s="12"/>
      <c r="D48" s="11"/>
      <c r="E48" s="12"/>
      <c r="F48" s="11">
        <f t="shared" si="0"/>
        <v>0</v>
      </c>
      <c r="G48" s="13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50</v>
      </c>
      <c r="N48" s="12">
        <v>139</v>
      </c>
      <c r="O48" s="11">
        <f t="shared" si="3"/>
        <v>50</v>
      </c>
      <c r="P48" s="13">
        <f t="shared" si="4"/>
        <v>139</v>
      </c>
      <c r="Q48" s="13">
        <f t="shared" si="5"/>
        <v>189</v>
      </c>
      <c r="R48" s="11">
        <f t="shared" si="6"/>
        <v>50</v>
      </c>
      <c r="S48" s="12">
        <f t="shared" si="7"/>
        <v>139</v>
      </c>
      <c r="T48" s="13">
        <f t="shared" si="8"/>
        <v>189</v>
      </c>
    </row>
    <row r="49" spans="1:20" ht="12.75">
      <c r="A49" s="4" t="s">
        <v>367</v>
      </c>
      <c r="B49" s="11">
        <v>6</v>
      </c>
      <c r="C49" s="12">
        <v>1</v>
      </c>
      <c r="D49" s="11">
        <v>5</v>
      </c>
      <c r="E49" s="12">
        <v>6</v>
      </c>
      <c r="F49" s="11">
        <f t="shared" si="0"/>
        <v>11</v>
      </c>
      <c r="G49" s="13">
        <f t="shared" si="1"/>
        <v>7</v>
      </c>
      <c r="H49" s="13">
        <f t="shared" si="2"/>
        <v>18</v>
      </c>
      <c r="I49" s="11">
        <v>5</v>
      </c>
      <c r="J49" s="12">
        <v>14</v>
      </c>
      <c r="K49" s="11">
        <v>9</v>
      </c>
      <c r="L49" s="12">
        <v>3</v>
      </c>
      <c r="M49" s="11">
        <v>0</v>
      </c>
      <c r="N49" s="12">
        <v>0</v>
      </c>
      <c r="O49" s="11">
        <f t="shared" si="3"/>
        <v>14</v>
      </c>
      <c r="P49" s="13">
        <f t="shared" si="4"/>
        <v>17</v>
      </c>
      <c r="Q49" s="13">
        <f t="shared" si="5"/>
        <v>31</v>
      </c>
      <c r="R49" s="11">
        <f t="shared" si="6"/>
        <v>25</v>
      </c>
      <c r="S49" s="12">
        <f t="shared" si="7"/>
        <v>24</v>
      </c>
      <c r="T49" s="13">
        <f t="shared" si="8"/>
        <v>49</v>
      </c>
    </row>
    <row r="50" spans="1:20" ht="12.75">
      <c r="A50" s="4" t="s">
        <v>368</v>
      </c>
      <c r="B50" s="11"/>
      <c r="C50" s="12"/>
      <c r="D50" s="11"/>
      <c r="E50" s="12"/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15</v>
      </c>
      <c r="N50" s="12">
        <v>2</v>
      </c>
      <c r="O50" s="11">
        <f t="shared" si="3"/>
        <v>15</v>
      </c>
      <c r="P50" s="13">
        <f t="shared" si="4"/>
        <v>2</v>
      </c>
      <c r="Q50" s="13">
        <f t="shared" si="5"/>
        <v>17</v>
      </c>
      <c r="R50" s="11">
        <f t="shared" si="6"/>
        <v>15</v>
      </c>
      <c r="S50" s="12">
        <f t="shared" si="7"/>
        <v>2</v>
      </c>
      <c r="T50" s="13">
        <f t="shared" si="8"/>
        <v>17</v>
      </c>
    </row>
    <row r="51" spans="1:20" ht="12.75">
      <c r="A51" s="4" t="s">
        <v>369</v>
      </c>
      <c r="B51" s="11"/>
      <c r="C51" s="12"/>
      <c r="D51" s="11"/>
      <c r="E51" s="12"/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2</v>
      </c>
      <c r="J51" s="12">
        <v>7</v>
      </c>
      <c r="K51" s="11">
        <v>2</v>
      </c>
      <c r="L51" s="12">
        <v>12</v>
      </c>
      <c r="M51" s="11">
        <v>0</v>
      </c>
      <c r="N51" s="12">
        <v>0</v>
      </c>
      <c r="O51" s="11">
        <f t="shared" si="3"/>
        <v>4</v>
      </c>
      <c r="P51" s="13">
        <f t="shared" si="4"/>
        <v>19</v>
      </c>
      <c r="Q51" s="13">
        <f t="shared" si="5"/>
        <v>23</v>
      </c>
      <c r="R51" s="11">
        <f t="shared" si="6"/>
        <v>4</v>
      </c>
      <c r="S51" s="12">
        <f t="shared" si="7"/>
        <v>19</v>
      </c>
      <c r="T51" s="13">
        <f t="shared" si="8"/>
        <v>23</v>
      </c>
    </row>
    <row r="52" spans="1:20" ht="12.75">
      <c r="A52" s="4" t="s">
        <v>370</v>
      </c>
      <c r="B52" s="11"/>
      <c r="C52" s="12"/>
      <c r="D52" s="11"/>
      <c r="E52" s="12"/>
      <c r="F52" s="11">
        <f t="shared" si="0"/>
        <v>0</v>
      </c>
      <c r="G52" s="13">
        <f t="shared" si="1"/>
        <v>0</v>
      </c>
      <c r="H52" s="13">
        <f t="shared" si="2"/>
        <v>0</v>
      </c>
      <c r="I52" s="11">
        <v>62</v>
      </c>
      <c r="J52" s="12">
        <v>48</v>
      </c>
      <c r="K52" s="11">
        <v>48</v>
      </c>
      <c r="L52" s="12">
        <v>34</v>
      </c>
      <c r="M52" s="11">
        <v>0</v>
      </c>
      <c r="N52" s="12">
        <v>0</v>
      </c>
      <c r="O52" s="11">
        <f t="shared" si="3"/>
        <v>110</v>
      </c>
      <c r="P52" s="13">
        <f t="shared" si="4"/>
        <v>82</v>
      </c>
      <c r="Q52" s="13">
        <f t="shared" si="5"/>
        <v>192</v>
      </c>
      <c r="R52" s="11">
        <f t="shared" si="6"/>
        <v>110</v>
      </c>
      <c r="S52" s="12">
        <f t="shared" si="7"/>
        <v>82</v>
      </c>
      <c r="T52" s="13">
        <f t="shared" si="8"/>
        <v>192</v>
      </c>
    </row>
    <row r="53" spans="1:20" ht="12.75">
      <c r="A53" s="4" t="s">
        <v>371</v>
      </c>
      <c r="B53" s="11"/>
      <c r="C53" s="12"/>
      <c r="D53" s="11"/>
      <c r="E53" s="12"/>
      <c r="F53" s="11">
        <f t="shared" si="0"/>
        <v>0</v>
      </c>
      <c r="G53" s="13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38</v>
      </c>
      <c r="N53" s="12">
        <v>622</v>
      </c>
      <c r="O53" s="11">
        <f t="shared" si="3"/>
        <v>38</v>
      </c>
      <c r="P53" s="13">
        <f t="shared" si="4"/>
        <v>622</v>
      </c>
      <c r="Q53" s="13">
        <f t="shared" si="5"/>
        <v>660</v>
      </c>
      <c r="R53" s="11">
        <f t="shared" si="6"/>
        <v>38</v>
      </c>
      <c r="S53" s="12">
        <f t="shared" si="7"/>
        <v>622</v>
      </c>
      <c r="T53" s="13">
        <f t="shared" si="8"/>
        <v>660</v>
      </c>
    </row>
    <row r="54" spans="1:20" ht="12.75">
      <c r="A54" s="4" t="s">
        <v>372</v>
      </c>
      <c r="B54" s="11">
        <v>79</v>
      </c>
      <c r="C54" s="12">
        <v>889</v>
      </c>
      <c r="D54" s="11">
        <v>80</v>
      </c>
      <c r="E54" s="12">
        <v>918</v>
      </c>
      <c r="F54" s="11">
        <f t="shared" si="0"/>
        <v>159</v>
      </c>
      <c r="G54" s="13">
        <f t="shared" si="1"/>
        <v>1807</v>
      </c>
      <c r="H54" s="13">
        <f t="shared" si="2"/>
        <v>1966</v>
      </c>
      <c r="I54" s="11">
        <v>55</v>
      </c>
      <c r="J54" s="12">
        <v>869</v>
      </c>
      <c r="K54" s="11">
        <v>38</v>
      </c>
      <c r="L54" s="12">
        <v>755</v>
      </c>
      <c r="M54" s="11">
        <v>0</v>
      </c>
      <c r="N54" s="12">
        <v>0</v>
      </c>
      <c r="O54" s="11">
        <f t="shared" si="3"/>
        <v>93</v>
      </c>
      <c r="P54" s="13">
        <f t="shared" si="4"/>
        <v>1624</v>
      </c>
      <c r="Q54" s="13">
        <f t="shared" si="5"/>
        <v>1717</v>
      </c>
      <c r="R54" s="11">
        <f t="shared" si="6"/>
        <v>252</v>
      </c>
      <c r="S54" s="12">
        <f t="shared" si="7"/>
        <v>3431</v>
      </c>
      <c r="T54" s="13">
        <f t="shared" si="8"/>
        <v>3683</v>
      </c>
    </row>
    <row r="55" spans="1:20" ht="12.75">
      <c r="A55" s="4" t="s">
        <v>373</v>
      </c>
      <c r="B55" s="11"/>
      <c r="C55" s="12"/>
      <c r="D55" s="11"/>
      <c r="E55" s="12"/>
      <c r="F55" s="11">
        <f t="shared" si="0"/>
        <v>0</v>
      </c>
      <c r="G55" s="13">
        <f t="shared" si="1"/>
        <v>0</v>
      </c>
      <c r="H55" s="13">
        <f t="shared" si="2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20</v>
      </c>
      <c r="N55" s="12">
        <v>43</v>
      </c>
      <c r="O55" s="11">
        <f t="shared" si="3"/>
        <v>20</v>
      </c>
      <c r="P55" s="13">
        <f t="shared" si="4"/>
        <v>43</v>
      </c>
      <c r="Q55" s="13">
        <f t="shared" si="5"/>
        <v>63</v>
      </c>
      <c r="R55" s="11">
        <f t="shared" si="6"/>
        <v>20</v>
      </c>
      <c r="S55" s="12">
        <f t="shared" si="7"/>
        <v>43</v>
      </c>
      <c r="T55" s="13">
        <f t="shared" si="8"/>
        <v>63</v>
      </c>
    </row>
    <row r="56" spans="1:20" ht="12.75">
      <c r="A56" s="4" t="s">
        <v>12</v>
      </c>
      <c r="B56" s="11">
        <v>1333</v>
      </c>
      <c r="C56" s="12">
        <v>37</v>
      </c>
      <c r="D56" s="11">
        <v>1218</v>
      </c>
      <c r="E56" s="12">
        <v>38</v>
      </c>
      <c r="F56" s="11">
        <f t="shared" si="0"/>
        <v>2551</v>
      </c>
      <c r="G56" s="13">
        <f t="shared" si="1"/>
        <v>75</v>
      </c>
      <c r="H56" s="13">
        <f t="shared" si="2"/>
        <v>2626</v>
      </c>
      <c r="I56" s="11">
        <v>0</v>
      </c>
      <c r="J56" s="12">
        <v>0</v>
      </c>
      <c r="K56" s="11">
        <v>0</v>
      </c>
      <c r="L56" s="12">
        <v>0</v>
      </c>
      <c r="M56" s="11">
        <v>0</v>
      </c>
      <c r="N56" s="12">
        <v>0</v>
      </c>
      <c r="O56" s="11">
        <f t="shared" si="3"/>
        <v>0</v>
      </c>
      <c r="P56" s="13">
        <f t="shared" si="4"/>
        <v>0</v>
      </c>
      <c r="Q56" s="13">
        <f t="shared" si="5"/>
        <v>0</v>
      </c>
      <c r="R56" s="11">
        <f t="shared" si="6"/>
        <v>2551</v>
      </c>
      <c r="S56" s="12">
        <f t="shared" si="7"/>
        <v>75</v>
      </c>
      <c r="T56" s="13">
        <f t="shared" si="8"/>
        <v>2626</v>
      </c>
    </row>
    <row r="57" spans="1:20" ht="12.75">
      <c r="A57" s="4" t="s">
        <v>374</v>
      </c>
      <c r="B57" s="11"/>
      <c r="C57" s="12"/>
      <c r="D57" s="11"/>
      <c r="E57" s="12"/>
      <c r="F57" s="11">
        <f t="shared" si="0"/>
        <v>0</v>
      </c>
      <c r="G57" s="13">
        <f t="shared" si="1"/>
        <v>0</v>
      </c>
      <c r="H57" s="13">
        <f t="shared" si="2"/>
        <v>0</v>
      </c>
      <c r="I57" s="11">
        <v>1130</v>
      </c>
      <c r="J57" s="12">
        <v>29</v>
      </c>
      <c r="K57" s="11">
        <v>1096</v>
      </c>
      <c r="L57" s="12">
        <v>20</v>
      </c>
      <c r="M57" s="11">
        <v>0</v>
      </c>
      <c r="N57" s="12">
        <v>0</v>
      </c>
      <c r="O57" s="11">
        <f t="shared" si="3"/>
        <v>2226</v>
      </c>
      <c r="P57" s="13">
        <f t="shared" si="4"/>
        <v>49</v>
      </c>
      <c r="Q57" s="13">
        <f t="shared" si="5"/>
        <v>2275</v>
      </c>
      <c r="R57" s="11">
        <f t="shared" si="6"/>
        <v>2226</v>
      </c>
      <c r="S57" s="12">
        <f t="shared" si="7"/>
        <v>49</v>
      </c>
      <c r="T57" s="13">
        <f t="shared" si="8"/>
        <v>2275</v>
      </c>
    </row>
    <row r="58" spans="1:20" ht="12.75">
      <c r="A58" s="4" t="s">
        <v>375</v>
      </c>
      <c r="B58" s="11"/>
      <c r="C58" s="12"/>
      <c r="D58" s="11"/>
      <c r="E58" s="12"/>
      <c r="F58" s="11">
        <f t="shared" si="0"/>
        <v>0</v>
      </c>
      <c r="G58" s="13">
        <f t="shared" si="1"/>
        <v>0</v>
      </c>
      <c r="H58" s="13">
        <f t="shared" si="2"/>
        <v>0</v>
      </c>
      <c r="I58" s="11">
        <v>9</v>
      </c>
      <c r="J58" s="12">
        <v>0</v>
      </c>
      <c r="K58" s="11">
        <v>9</v>
      </c>
      <c r="L58" s="12">
        <v>1</v>
      </c>
      <c r="M58" s="11">
        <v>0</v>
      </c>
      <c r="N58" s="12">
        <v>0</v>
      </c>
      <c r="O58" s="11">
        <f t="shared" si="3"/>
        <v>18</v>
      </c>
      <c r="P58" s="13">
        <f t="shared" si="4"/>
        <v>1</v>
      </c>
      <c r="Q58" s="13">
        <f t="shared" si="5"/>
        <v>19</v>
      </c>
      <c r="R58" s="11">
        <f t="shared" si="6"/>
        <v>18</v>
      </c>
      <c r="S58" s="12">
        <f t="shared" si="7"/>
        <v>1</v>
      </c>
      <c r="T58" s="13">
        <f t="shared" si="8"/>
        <v>19</v>
      </c>
    </row>
    <row r="59" spans="1:20" ht="12.75">
      <c r="A59" s="4" t="s">
        <v>376</v>
      </c>
      <c r="B59" s="11"/>
      <c r="C59" s="12"/>
      <c r="D59" s="11"/>
      <c r="E59" s="12"/>
      <c r="F59" s="11">
        <f t="shared" si="0"/>
        <v>0</v>
      </c>
      <c r="G59" s="13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203</v>
      </c>
      <c r="N59" s="12">
        <v>2</v>
      </c>
      <c r="O59" s="11">
        <f t="shared" si="3"/>
        <v>203</v>
      </c>
      <c r="P59" s="13">
        <f t="shared" si="4"/>
        <v>2</v>
      </c>
      <c r="Q59" s="13">
        <f t="shared" si="5"/>
        <v>205</v>
      </c>
      <c r="R59" s="11">
        <f t="shared" si="6"/>
        <v>203</v>
      </c>
      <c r="S59" s="12">
        <f t="shared" si="7"/>
        <v>2</v>
      </c>
      <c r="T59" s="13">
        <f t="shared" si="8"/>
        <v>205</v>
      </c>
    </row>
    <row r="60" spans="1:20" ht="12.75">
      <c r="A60" s="4" t="s">
        <v>377</v>
      </c>
      <c r="B60" s="11"/>
      <c r="C60" s="12"/>
      <c r="D60" s="11"/>
      <c r="E60" s="12"/>
      <c r="F60" s="11">
        <f t="shared" si="0"/>
        <v>0</v>
      </c>
      <c r="G60" s="13">
        <f t="shared" si="1"/>
        <v>0</v>
      </c>
      <c r="H60" s="13">
        <f t="shared" si="2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599</v>
      </c>
      <c r="N60" s="12">
        <v>4</v>
      </c>
      <c r="O60" s="11">
        <f t="shared" si="3"/>
        <v>599</v>
      </c>
      <c r="P60" s="13">
        <f t="shared" si="4"/>
        <v>4</v>
      </c>
      <c r="Q60" s="13">
        <f t="shared" si="5"/>
        <v>603</v>
      </c>
      <c r="R60" s="11">
        <f t="shared" si="6"/>
        <v>599</v>
      </c>
      <c r="S60" s="12">
        <f t="shared" si="7"/>
        <v>4</v>
      </c>
      <c r="T60" s="13">
        <f t="shared" si="8"/>
        <v>603</v>
      </c>
    </row>
    <row r="61" spans="1:20" ht="12.75">
      <c r="A61" s="4" t="s">
        <v>378</v>
      </c>
      <c r="B61" s="11"/>
      <c r="C61" s="12"/>
      <c r="D61" s="11"/>
      <c r="E61" s="12"/>
      <c r="F61" s="11">
        <f t="shared" si="0"/>
        <v>0</v>
      </c>
      <c r="G61" s="13">
        <f t="shared" si="1"/>
        <v>0</v>
      </c>
      <c r="H61" s="13">
        <f t="shared" si="2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314</v>
      </c>
      <c r="N61" s="12">
        <v>7</v>
      </c>
      <c r="O61" s="11">
        <f t="shared" si="3"/>
        <v>314</v>
      </c>
      <c r="P61" s="13">
        <f t="shared" si="4"/>
        <v>7</v>
      </c>
      <c r="Q61" s="13">
        <f t="shared" si="5"/>
        <v>321</v>
      </c>
      <c r="R61" s="11">
        <f t="shared" si="6"/>
        <v>314</v>
      </c>
      <c r="S61" s="12">
        <f t="shared" si="7"/>
        <v>7</v>
      </c>
      <c r="T61" s="13">
        <f t="shared" si="8"/>
        <v>321</v>
      </c>
    </row>
    <row r="62" spans="1:20" ht="12.75">
      <c r="A62" s="4" t="s">
        <v>379</v>
      </c>
      <c r="B62" s="11"/>
      <c r="C62" s="12"/>
      <c r="D62" s="11"/>
      <c r="E62" s="12"/>
      <c r="F62" s="11">
        <f t="shared" si="0"/>
        <v>0</v>
      </c>
      <c r="G62" s="13">
        <f t="shared" si="1"/>
        <v>0</v>
      </c>
      <c r="H62" s="13">
        <f t="shared" si="2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3</v>
      </c>
      <c r="N62" s="12">
        <v>0</v>
      </c>
      <c r="O62" s="11">
        <f t="shared" si="3"/>
        <v>3</v>
      </c>
      <c r="P62" s="13">
        <f t="shared" si="4"/>
        <v>0</v>
      </c>
      <c r="Q62" s="13">
        <f t="shared" si="5"/>
        <v>3</v>
      </c>
      <c r="R62" s="11">
        <f t="shared" si="6"/>
        <v>3</v>
      </c>
      <c r="S62" s="12">
        <f t="shared" si="7"/>
        <v>0</v>
      </c>
      <c r="T62" s="13">
        <f t="shared" si="8"/>
        <v>3</v>
      </c>
    </row>
    <row r="63" spans="1:20" ht="12.75">
      <c r="A63" s="4" t="s">
        <v>380</v>
      </c>
      <c r="B63" s="11"/>
      <c r="C63" s="12"/>
      <c r="D63" s="11"/>
      <c r="E63" s="12"/>
      <c r="F63" s="11">
        <f t="shared" si="0"/>
        <v>0</v>
      </c>
      <c r="G63" s="13">
        <f t="shared" si="1"/>
        <v>0</v>
      </c>
      <c r="H63" s="13">
        <f t="shared" si="2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279</v>
      </c>
      <c r="N63" s="12">
        <v>10</v>
      </c>
      <c r="O63" s="11">
        <f t="shared" si="3"/>
        <v>279</v>
      </c>
      <c r="P63" s="13">
        <f t="shared" si="4"/>
        <v>10</v>
      </c>
      <c r="Q63" s="13">
        <f t="shared" si="5"/>
        <v>289</v>
      </c>
      <c r="R63" s="11">
        <f t="shared" si="6"/>
        <v>279</v>
      </c>
      <c r="S63" s="12">
        <f t="shared" si="7"/>
        <v>10</v>
      </c>
      <c r="T63" s="13">
        <f t="shared" si="8"/>
        <v>289</v>
      </c>
    </row>
    <row r="64" spans="1:20" ht="12.75">
      <c r="A64" s="4" t="s">
        <v>381</v>
      </c>
      <c r="B64" s="11"/>
      <c r="C64" s="12"/>
      <c r="D64" s="11"/>
      <c r="E64" s="12"/>
      <c r="F64" s="11">
        <f t="shared" si="0"/>
        <v>0</v>
      </c>
      <c r="G64" s="13">
        <f t="shared" si="1"/>
        <v>0</v>
      </c>
      <c r="H64" s="13">
        <f t="shared" si="2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6</v>
      </c>
      <c r="N64" s="12">
        <v>8</v>
      </c>
      <c r="O64" s="11">
        <f t="shared" si="3"/>
        <v>6</v>
      </c>
      <c r="P64" s="13">
        <f t="shared" si="4"/>
        <v>8</v>
      </c>
      <c r="Q64" s="13">
        <f t="shared" si="5"/>
        <v>14</v>
      </c>
      <c r="R64" s="11">
        <f t="shared" si="6"/>
        <v>6</v>
      </c>
      <c r="S64" s="12">
        <f t="shared" si="7"/>
        <v>8</v>
      </c>
      <c r="T64" s="13">
        <f t="shared" si="8"/>
        <v>14</v>
      </c>
    </row>
    <row r="65" spans="1:20" ht="12.75">
      <c r="A65" s="4" t="s">
        <v>382</v>
      </c>
      <c r="B65" s="11">
        <v>1035</v>
      </c>
      <c r="C65" s="12">
        <v>962</v>
      </c>
      <c r="D65" s="11">
        <v>1096</v>
      </c>
      <c r="E65" s="12">
        <v>1070</v>
      </c>
      <c r="F65" s="11">
        <f t="shared" si="0"/>
        <v>2131</v>
      </c>
      <c r="G65" s="13">
        <f t="shared" si="1"/>
        <v>2032</v>
      </c>
      <c r="H65" s="13">
        <f t="shared" si="2"/>
        <v>4163</v>
      </c>
      <c r="I65" s="11">
        <v>1213</v>
      </c>
      <c r="J65" s="12">
        <v>1175</v>
      </c>
      <c r="K65" s="11">
        <v>1097</v>
      </c>
      <c r="L65" s="12">
        <v>1050</v>
      </c>
      <c r="M65" s="11">
        <v>0</v>
      </c>
      <c r="N65" s="12">
        <v>0</v>
      </c>
      <c r="O65" s="11">
        <f t="shared" si="3"/>
        <v>2310</v>
      </c>
      <c r="P65" s="13">
        <f t="shared" si="4"/>
        <v>2225</v>
      </c>
      <c r="Q65" s="13">
        <f t="shared" si="5"/>
        <v>4535</v>
      </c>
      <c r="R65" s="11">
        <f t="shared" si="6"/>
        <v>4441</v>
      </c>
      <c r="S65" s="12">
        <f t="shared" si="7"/>
        <v>4257</v>
      </c>
      <c r="T65" s="13">
        <f t="shared" si="8"/>
        <v>8698</v>
      </c>
    </row>
    <row r="66" spans="1:20" ht="12.75">
      <c r="A66" s="4" t="s">
        <v>383</v>
      </c>
      <c r="B66" s="11"/>
      <c r="C66" s="12"/>
      <c r="D66" s="11"/>
      <c r="E66" s="12"/>
      <c r="F66" s="11">
        <f t="shared" si="0"/>
        <v>0</v>
      </c>
      <c r="G66" s="13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626</v>
      </c>
      <c r="N66" s="12">
        <v>862</v>
      </c>
      <c r="O66" s="11">
        <f t="shared" si="3"/>
        <v>626</v>
      </c>
      <c r="P66" s="13">
        <f t="shared" si="4"/>
        <v>862</v>
      </c>
      <c r="Q66" s="13">
        <f t="shared" si="5"/>
        <v>1488</v>
      </c>
      <c r="R66" s="11">
        <f t="shared" si="6"/>
        <v>626</v>
      </c>
      <c r="S66" s="12">
        <f t="shared" si="7"/>
        <v>862</v>
      </c>
      <c r="T66" s="13">
        <f t="shared" si="8"/>
        <v>1488</v>
      </c>
    </row>
    <row r="67" spans="1:20" ht="12.75">
      <c r="A67" s="4" t="s">
        <v>384</v>
      </c>
      <c r="B67" s="11"/>
      <c r="C67" s="12"/>
      <c r="D67" s="11"/>
      <c r="E67" s="12"/>
      <c r="F67" s="11">
        <f t="shared" si="0"/>
        <v>0</v>
      </c>
      <c r="G67" s="13">
        <f t="shared" si="1"/>
        <v>0</v>
      </c>
      <c r="H67" s="13">
        <f t="shared" si="2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62</v>
      </c>
      <c r="N67" s="12">
        <v>1199</v>
      </c>
      <c r="O67" s="11">
        <f t="shared" si="3"/>
        <v>62</v>
      </c>
      <c r="P67" s="13">
        <f t="shared" si="4"/>
        <v>1199</v>
      </c>
      <c r="Q67" s="13">
        <f t="shared" si="5"/>
        <v>1261</v>
      </c>
      <c r="R67" s="11">
        <f t="shared" si="6"/>
        <v>62</v>
      </c>
      <c r="S67" s="12">
        <f t="shared" si="7"/>
        <v>1199</v>
      </c>
      <c r="T67" s="13">
        <f t="shared" si="8"/>
        <v>1261</v>
      </c>
    </row>
    <row r="68" spans="1:20" ht="12.75">
      <c r="A68" s="4" t="s">
        <v>385</v>
      </c>
      <c r="B68" s="11"/>
      <c r="C68" s="12"/>
      <c r="D68" s="11"/>
      <c r="E68" s="12"/>
      <c r="F68" s="11">
        <f t="shared" si="0"/>
        <v>0</v>
      </c>
      <c r="G68" s="13">
        <f t="shared" si="1"/>
        <v>0</v>
      </c>
      <c r="H68" s="13">
        <f t="shared" si="2"/>
        <v>0</v>
      </c>
      <c r="I68" s="11">
        <v>49</v>
      </c>
      <c r="J68" s="12">
        <v>0</v>
      </c>
      <c r="K68" s="11">
        <v>41</v>
      </c>
      <c r="L68" s="12">
        <v>0</v>
      </c>
      <c r="M68" s="11">
        <v>0</v>
      </c>
      <c r="N68" s="12">
        <v>0</v>
      </c>
      <c r="O68" s="11">
        <f t="shared" si="3"/>
        <v>90</v>
      </c>
      <c r="P68" s="13">
        <f t="shared" si="4"/>
        <v>0</v>
      </c>
      <c r="Q68" s="13">
        <f t="shared" si="5"/>
        <v>90</v>
      </c>
      <c r="R68" s="11">
        <f t="shared" si="6"/>
        <v>90</v>
      </c>
      <c r="S68" s="12">
        <f t="shared" si="7"/>
        <v>0</v>
      </c>
      <c r="T68" s="13">
        <f t="shared" si="8"/>
        <v>90</v>
      </c>
    </row>
    <row r="69" spans="1:20" ht="12.75">
      <c r="A69" s="4" t="s">
        <v>386</v>
      </c>
      <c r="B69" s="11"/>
      <c r="C69" s="12"/>
      <c r="D69" s="11"/>
      <c r="E69" s="12"/>
      <c r="F69" s="11">
        <f t="shared" si="0"/>
        <v>0</v>
      </c>
      <c r="G69" s="13">
        <f t="shared" si="1"/>
        <v>0</v>
      </c>
      <c r="H69" s="13">
        <f t="shared" si="2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38</v>
      </c>
      <c r="N69" s="12">
        <v>0</v>
      </c>
      <c r="O69" s="11">
        <f t="shared" si="3"/>
        <v>38</v>
      </c>
      <c r="P69" s="13">
        <f t="shared" si="4"/>
        <v>0</v>
      </c>
      <c r="Q69" s="13">
        <f t="shared" si="5"/>
        <v>38</v>
      </c>
      <c r="R69" s="11">
        <f t="shared" si="6"/>
        <v>38</v>
      </c>
      <c r="S69" s="12">
        <f t="shared" si="7"/>
        <v>0</v>
      </c>
      <c r="T69" s="13">
        <f t="shared" si="8"/>
        <v>38</v>
      </c>
    </row>
    <row r="70" spans="1:20" ht="12.75">
      <c r="A70" s="4" t="s">
        <v>387</v>
      </c>
      <c r="B70" s="11"/>
      <c r="C70" s="12"/>
      <c r="D70" s="11"/>
      <c r="E70" s="12"/>
      <c r="F70" s="11">
        <f t="shared" si="0"/>
        <v>0</v>
      </c>
      <c r="G70" s="13">
        <f t="shared" si="1"/>
        <v>0</v>
      </c>
      <c r="H70" s="13">
        <f t="shared" si="2"/>
        <v>0</v>
      </c>
      <c r="I70" s="11">
        <v>0</v>
      </c>
      <c r="J70" s="12">
        <v>0</v>
      </c>
      <c r="K70" s="11">
        <v>1</v>
      </c>
      <c r="L70" s="12">
        <v>0</v>
      </c>
      <c r="M70" s="11">
        <v>0</v>
      </c>
      <c r="N70" s="12">
        <v>0</v>
      </c>
      <c r="O70" s="11">
        <f t="shared" si="3"/>
        <v>1</v>
      </c>
      <c r="P70" s="13">
        <f t="shared" si="4"/>
        <v>0</v>
      </c>
      <c r="Q70" s="13">
        <f t="shared" si="5"/>
        <v>1</v>
      </c>
      <c r="R70" s="11">
        <f t="shared" si="6"/>
        <v>1</v>
      </c>
      <c r="S70" s="12">
        <f t="shared" si="7"/>
        <v>0</v>
      </c>
      <c r="T70" s="13">
        <f t="shared" si="8"/>
        <v>1</v>
      </c>
    </row>
    <row r="71" spans="1:20" ht="12.75">
      <c r="A71" s="4" t="s">
        <v>388</v>
      </c>
      <c r="B71" s="11"/>
      <c r="C71" s="12"/>
      <c r="D71" s="11"/>
      <c r="E71" s="12"/>
      <c r="F71" s="11">
        <f t="shared" si="0"/>
        <v>0</v>
      </c>
      <c r="G71" s="13">
        <f t="shared" si="1"/>
        <v>0</v>
      </c>
      <c r="H71" s="13">
        <f t="shared" si="2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83</v>
      </c>
      <c r="N71" s="12">
        <v>8</v>
      </c>
      <c r="O71" s="11">
        <f t="shared" si="3"/>
        <v>83</v>
      </c>
      <c r="P71" s="13">
        <f t="shared" si="4"/>
        <v>8</v>
      </c>
      <c r="Q71" s="13">
        <f t="shared" si="5"/>
        <v>91</v>
      </c>
      <c r="R71" s="11">
        <f t="shared" si="6"/>
        <v>83</v>
      </c>
      <c r="S71" s="12">
        <f t="shared" si="7"/>
        <v>8</v>
      </c>
      <c r="T71" s="13">
        <f t="shared" si="8"/>
        <v>91</v>
      </c>
    </row>
    <row r="72" spans="1:20" ht="12.75">
      <c r="A72" s="4" t="s">
        <v>389</v>
      </c>
      <c r="B72" s="11"/>
      <c r="C72" s="12"/>
      <c r="D72" s="11"/>
      <c r="E72" s="12"/>
      <c r="F72" s="11">
        <f t="shared" si="0"/>
        <v>0</v>
      </c>
      <c r="G72" s="13">
        <f t="shared" si="1"/>
        <v>0</v>
      </c>
      <c r="H72" s="13">
        <f t="shared" si="2"/>
        <v>0</v>
      </c>
      <c r="I72" s="11">
        <v>90</v>
      </c>
      <c r="J72" s="12">
        <v>24</v>
      </c>
      <c r="K72" s="11">
        <v>78</v>
      </c>
      <c r="L72" s="12">
        <v>20</v>
      </c>
      <c r="M72" s="11">
        <v>0</v>
      </c>
      <c r="N72" s="12">
        <v>0</v>
      </c>
      <c r="O72" s="11">
        <f t="shared" si="3"/>
        <v>168</v>
      </c>
      <c r="P72" s="13">
        <f t="shared" si="4"/>
        <v>44</v>
      </c>
      <c r="Q72" s="13">
        <f t="shared" si="5"/>
        <v>212</v>
      </c>
      <c r="R72" s="11">
        <f t="shared" si="6"/>
        <v>168</v>
      </c>
      <c r="S72" s="12">
        <f t="shared" si="7"/>
        <v>44</v>
      </c>
      <c r="T72" s="13">
        <f t="shared" si="8"/>
        <v>212</v>
      </c>
    </row>
    <row r="73" spans="1:20" ht="12.75">
      <c r="A73" s="4" t="s">
        <v>390</v>
      </c>
      <c r="B73" s="11"/>
      <c r="C73" s="12"/>
      <c r="D73" s="11"/>
      <c r="E73" s="12"/>
      <c r="F73" s="11">
        <f aca="true" t="shared" si="9" ref="F73:F137">SUM(B73,D73)</f>
        <v>0</v>
      </c>
      <c r="G73" s="13">
        <f aca="true" t="shared" si="10" ref="G73:G137">SUM(C73,E73)</f>
        <v>0</v>
      </c>
      <c r="H73" s="13">
        <f aca="true" t="shared" si="11" ref="H73:H137">SUM(F73:G73)</f>
        <v>0</v>
      </c>
      <c r="I73" s="11">
        <v>651</v>
      </c>
      <c r="J73" s="12">
        <v>11</v>
      </c>
      <c r="K73" s="11">
        <v>547</v>
      </c>
      <c r="L73" s="12">
        <v>8</v>
      </c>
      <c r="M73" s="11">
        <v>0</v>
      </c>
      <c r="N73" s="12">
        <v>0</v>
      </c>
      <c r="O73" s="11">
        <f aca="true" t="shared" si="12" ref="O73:O137">SUM(M73,K73,I73)</f>
        <v>1198</v>
      </c>
      <c r="P73" s="13">
        <f aca="true" t="shared" si="13" ref="P73:P137">SUM(N73,L73,J73)</f>
        <v>19</v>
      </c>
      <c r="Q73" s="13">
        <f aca="true" t="shared" si="14" ref="Q73:Q137">SUM(O73:P73)</f>
        <v>1217</v>
      </c>
      <c r="R73" s="11">
        <f aca="true" t="shared" si="15" ref="R73:R137">SUM(O73,F73)</f>
        <v>1198</v>
      </c>
      <c r="S73" s="12">
        <f aca="true" t="shared" si="16" ref="S73:S137">SUM(P73,G73)</f>
        <v>19</v>
      </c>
      <c r="T73" s="13">
        <f aca="true" t="shared" si="17" ref="T73:T137">SUM(Q73,H73)</f>
        <v>1217</v>
      </c>
    </row>
    <row r="74" spans="1:20" ht="12.75">
      <c r="A74" s="4" t="s">
        <v>391</v>
      </c>
      <c r="B74" s="11"/>
      <c r="C74" s="12"/>
      <c r="D74" s="11"/>
      <c r="E74" s="12"/>
      <c r="F74" s="11">
        <f t="shared" si="9"/>
        <v>0</v>
      </c>
      <c r="G74" s="13">
        <f t="shared" si="10"/>
        <v>0</v>
      </c>
      <c r="H74" s="13">
        <f t="shared" si="11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173</v>
      </c>
      <c r="N74" s="12">
        <v>63</v>
      </c>
      <c r="O74" s="11">
        <f t="shared" si="12"/>
        <v>173</v>
      </c>
      <c r="P74" s="13">
        <f t="shared" si="13"/>
        <v>63</v>
      </c>
      <c r="Q74" s="13">
        <f t="shared" si="14"/>
        <v>236</v>
      </c>
      <c r="R74" s="11">
        <f t="shared" si="15"/>
        <v>173</v>
      </c>
      <c r="S74" s="12">
        <f t="shared" si="16"/>
        <v>63</v>
      </c>
      <c r="T74" s="13">
        <f t="shared" si="17"/>
        <v>236</v>
      </c>
    </row>
    <row r="75" spans="1:20" ht="12.75">
      <c r="A75" s="4" t="s">
        <v>392</v>
      </c>
      <c r="B75" s="11"/>
      <c r="C75" s="12"/>
      <c r="D75" s="11"/>
      <c r="E75" s="12"/>
      <c r="F75" s="11">
        <f t="shared" si="9"/>
        <v>0</v>
      </c>
      <c r="G75" s="13">
        <f t="shared" si="10"/>
        <v>0</v>
      </c>
      <c r="H75" s="13">
        <f t="shared" si="11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4</v>
      </c>
      <c r="N75" s="12">
        <v>14</v>
      </c>
      <c r="O75" s="11">
        <f t="shared" si="12"/>
        <v>4</v>
      </c>
      <c r="P75" s="13">
        <f t="shared" si="13"/>
        <v>14</v>
      </c>
      <c r="Q75" s="13">
        <f t="shared" si="14"/>
        <v>18</v>
      </c>
      <c r="R75" s="11">
        <f t="shared" si="15"/>
        <v>4</v>
      </c>
      <c r="S75" s="12">
        <f t="shared" si="16"/>
        <v>14</v>
      </c>
      <c r="T75" s="13">
        <f t="shared" si="17"/>
        <v>18</v>
      </c>
    </row>
    <row r="76" spans="1:20" ht="12.75">
      <c r="A76" s="4" t="s">
        <v>197</v>
      </c>
      <c r="B76" s="11">
        <v>6</v>
      </c>
      <c r="C76" s="12"/>
      <c r="D76" s="11">
        <v>3</v>
      </c>
      <c r="E76" s="12"/>
      <c r="F76" s="11">
        <f t="shared" si="9"/>
        <v>9</v>
      </c>
      <c r="G76" s="13">
        <f t="shared" si="10"/>
        <v>0</v>
      </c>
      <c r="H76" s="13">
        <f t="shared" si="11"/>
        <v>9</v>
      </c>
      <c r="I76" s="11">
        <v>0</v>
      </c>
      <c r="J76" s="12">
        <v>0</v>
      </c>
      <c r="K76" s="11">
        <v>5</v>
      </c>
      <c r="L76" s="12">
        <v>0</v>
      </c>
      <c r="M76" s="11">
        <v>0</v>
      </c>
      <c r="N76" s="12">
        <v>0</v>
      </c>
      <c r="O76" s="11">
        <f t="shared" si="12"/>
        <v>5</v>
      </c>
      <c r="P76" s="13">
        <f t="shared" si="13"/>
        <v>0</v>
      </c>
      <c r="Q76" s="13">
        <f t="shared" si="14"/>
        <v>5</v>
      </c>
      <c r="R76" s="11">
        <f t="shared" si="15"/>
        <v>14</v>
      </c>
      <c r="S76" s="12">
        <f t="shared" si="16"/>
        <v>0</v>
      </c>
      <c r="T76" s="13">
        <f t="shared" si="17"/>
        <v>14</v>
      </c>
    </row>
    <row r="77" spans="1:20" ht="12.75">
      <c r="A77" s="34" t="s">
        <v>393</v>
      </c>
      <c r="B77" s="11"/>
      <c r="C77" s="12"/>
      <c r="D77" s="11"/>
      <c r="E77" s="12"/>
      <c r="F77" s="11">
        <f t="shared" si="9"/>
        <v>0</v>
      </c>
      <c r="G77" s="13">
        <f t="shared" si="10"/>
        <v>0</v>
      </c>
      <c r="H77" s="13">
        <f t="shared" si="11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6</v>
      </c>
      <c r="N77" s="12">
        <v>0</v>
      </c>
      <c r="O77" s="11">
        <f t="shared" si="12"/>
        <v>6</v>
      </c>
      <c r="P77" s="13">
        <f t="shared" si="13"/>
        <v>0</v>
      </c>
      <c r="Q77" s="13">
        <f t="shared" si="14"/>
        <v>6</v>
      </c>
      <c r="R77" s="11">
        <f t="shared" si="15"/>
        <v>6</v>
      </c>
      <c r="S77" s="12">
        <f t="shared" si="16"/>
        <v>0</v>
      </c>
      <c r="T77" s="13">
        <f t="shared" si="17"/>
        <v>6</v>
      </c>
    </row>
    <row r="78" spans="1:20" ht="12.75">
      <c r="A78" s="4" t="s">
        <v>539</v>
      </c>
      <c r="B78" s="11"/>
      <c r="C78" s="12"/>
      <c r="D78" s="11"/>
      <c r="E78" s="12"/>
      <c r="F78" s="11">
        <f t="shared" si="9"/>
        <v>0</v>
      </c>
      <c r="G78" s="13">
        <f t="shared" si="10"/>
        <v>0</v>
      </c>
      <c r="H78" s="13">
        <f t="shared" si="11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14</v>
      </c>
      <c r="N78" s="12">
        <v>0</v>
      </c>
      <c r="O78" s="11">
        <f t="shared" si="12"/>
        <v>14</v>
      </c>
      <c r="P78" s="13">
        <f t="shared" si="13"/>
        <v>0</v>
      </c>
      <c r="Q78" s="13">
        <f t="shared" si="14"/>
        <v>14</v>
      </c>
      <c r="R78" s="11">
        <f t="shared" si="15"/>
        <v>14</v>
      </c>
      <c r="S78" s="12">
        <f t="shared" si="16"/>
        <v>0</v>
      </c>
      <c r="T78" s="13">
        <f t="shared" si="17"/>
        <v>14</v>
      </c>
    </row>
    <row r="79" spans="1:20" ht="12.75">
      <c r="A79" s="122" t="s">
        <v>394</v>
      </c>
      <c r="B79" s="11"/>
      <c r="C79" s="12"/>
      <c r="D79" s="11"/>
      <c r="E79" s="12"/>
      <c r="F79" s="11">
        <f t="shared" si="9"/>
        <v>0</v>
      </c>
      <c r="G79" s="13">
        <f t="shared" si="10"/>
        <v>0</v>
      </c>
      <c r="H79" s="13">
        <f t="shared" si="11"/>
        <v>0</v>
      </c>
      <c r="I79" s="11">
        <v>34</v>
      </c>
      <c r="J79" s="12">
        <v>1</v>
      </c>
      <c r="K79" s="11">
        <v>11</v>
      </c>
      <c r="L79" s="12">
        <v>0</v>
      </c>
      <c r="M79" s="11">
        <v>0</v>
      </c>
      <c r="N79" s="12">
        <v>0</v>
      </c>
      <c r="O79" s="11">
        <f t="shared" si="12"/>
        <v>45</v>
      </c>
      <c r="P79" s="13">
        <f t="shared" si="13"/>
        <v>1</v>
      </c>
      <c r="Q79" s="13">
        <f t="shared" si="14"/>
        <v>46</v>
      </c>
      <c r="R79" s="11">
        <f t="shared" si="15"/>
        <v>45</v>
      </c>
      <c r="S79" s="12">
        <f t="shared" si="16"/>
        <v>1</v>
      </c>
      <c r="T79" s="13">
        <f t="shared" si="17"/>
        <v>46</v>
      </c>
    </row>
    <row r="80" spans="1:20" ht="12.75">
      <c r="A80" s="4" t="s">
        <v>395</v>
      </c>
      <c r="B80" s="11"/>
      <c r="C80" s="12"/>
      <c r="D80" s="11"/>
      <c r="E80" s="12"/>
      <c r="F80" s="11">
        <f t="shared" si="9"/>
        <v>0</v>
      </c>
      <c r="G80" s="13">
        <f t="shared" si="10"/>
        <v>0</v>
      </c>
      <c r="H80" s="13">
        <f t="shared" si="11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12</v>
      </c>
      <c r="N80" s="12">
        <v>0</v>
      </c>
      <c r="O80" s="11">
        <f t="shared" si="12"/>
        <v>12</v>
      </c>
      <c r="P80" s="13">
        <f t="shared" si="13"/>
        <v>0</v>
      </c>
      <c r="Q80" s="13">
        <f t="shared" si="14"/>
        <v>12</v>
      </c>
      <c r="R80" s="11">
        <f t="shared" si="15"/>
        <v>12</v>
      </c>
      <c r="S80" s="12">
        <f t="shared" si="16"/>
        <v>0</v>
      </c>
      <c r="T80" s="13">
        <f t="shared" si="17"/>
        <v>12</v>
      </c>
    </row>
    <row r="81" spans="1:20" ht="12.75">
      <c r="A81" s="34" t="s">
        <v>396</v>
      </c>
      <c r="B81" s="11"/>
      <c r="C81" s="12"/>
      <c r="D81" s="11"/>
      <c r="E81" s="12"/>
      <c r="F81" s="11">
        <f t="shared" si="9"/>
        <v>0</v>
      </c>
      <c r="G81" s="13">
        <f t="shared" si="10"/>
        <v>0</v>
      </c>
      <c r="H81" s="13">
        <f t="shared" si="11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56</v>
      </c>
      <c r="N81" s="12">
        <v>8</v>
      </c>
      <c r="O81" s="11">
        <f t="shared" si="12"/>
        <v>56</v>
      </c>
      <c r="P81" s="13">
        <f t="shared" si="13"/>
        <v>8</v>
      </c>
      <c r="Q81" s="13">
        <f t="shared" si="14"/>
        <v>64</v>
      </c>
      <c r="R81" s="11">
        <f t="shared" si="15"/>
        <v>56</v>
      </c>
      <c r="S81" s="12">
        <f t="shared" si="16"/>
        <v>8</v>
      </c>
      <c r="T81" s="13">
        <f t="shared" si="17"/>
        <v>64</v>
      </c>
    </row>
    <row r="82" spans="1:20" ht="12.75">
      <c r="A82" s="4" t="s">
        <v>397</v>
      </c>
      <c r="B82" s="11"/>
      <c r="C82" s="12"/>
      <c r="D82" s="11"/>
      <c r="E82" s="12"/>
      <c r="F82" s="11">
        <f t="shared" si="9"/>
        <v>0</v>
      </c>
      <c r="G82" s="13">
        <f t="shared" si="10"/>
        <v>0</v>
      </c>
      <c r="H82" s="13">
        <f t="shared" si="11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14</v>
      </c>
      <c r="N82" s="12">
        <v>0</v>
      </c>
      <c r="O82" s="11">
        <f t="shared" si="12"/>
        <v>14</v>
      </c>
      <c r="P82" s="13">
        <f t="shared" si="13"/>
        <v>0</v>
      </c>
      <c r="Q82" s="13">
        <f t="shared" si="14"/>
        <v>14</v>
      </c>
      <c r="R82" s="11">
        <f t="shared" si="15"/>
        <v>14</v>
      </c>
      <c r="S82" s="12">
        <f t="shared" si="16"/>
        <v>0</v>
      </c>
      <c r="T82" s="13">
        <f t="shared" si="17"/>
        <v>14</v>
      </c>
    </row>
    <row r="83" spans="1:20" ht="12.75">
      <c r="A83" s="4" t="s">
        <v>398</v>
      </c>
      <c r="B83" s="11">
        <v>19</v>
      </c>
      <c r="C83" s="12">
        <v>222</v>
      </c>
      <c r="D83" s="11">
        <v>15</v>
      </c>
      <c r="E83" s="12">
        <v>236</v>
      </c>
      <c r="F83" s="11">
        <f t="shared" si="9"/>
        <v>34</v>
      </c>
      <c r="G83" s="13">
        <f t="shared" si="10"/>
        <v>458</v>
      </c>
      <c r="H83" s="13">
        <f t="shared" si="11"/>
        <v>492</v>
      </c>
      <c r="I83" s="11">
        <v>0</v>
      </c>
      <c r="J83" s="12">
        <v>0</v>
      </c>
      <c r="K83" s="11">
        <v>0</v>
      </c>
      <c r="L83" s="12">
        <v>0</v>
      </c>
      <c r="M83" s="11">
        <v>0</v>
      </c>
      <c r="N83" s="12">
        <v>0</v>
      </c>
      <c r="O83" s="11">
        <f t="shared" si="12"/>
        <v>0</v>
      </c>
      <c r="P83" s="13">
        <f t="shared" si="13"/>
        <v>0</v>
      </c>
      <c r="Q83" s="13">
        <f t="shared" si="14"/>
        <v>0</v>
      </c>
      <c r="R83" s="11">
        <f t="shared" si="15"/>
        <v>34</v>
      </c>
      <c r="S83" s="12">
        <f t="shared" si="16"/>
        <v>458</v>
      </c>
      <c r="T83" s="13">
        <f t="shared" si="17"/>
        <v>492</v>
      </c>
    </row>
    <row r="84" spans="1:20" ht="12.75">
      <c r="A84" s="4" t="s">
        <v>399</v>
      </c>
      <c r="B84" s="11"/>
      <c r="C84" s="12"/>
      <c r="D84" s="11"/>
      <c r="E84" s="12"/>
      <c r="F84" s="11">
        <f t="shared" si="9"/>
        <v>0</v>
      </c>
      <c r="G84" s="13">
        <f t="shared" si="10"/>
        <v>0</v>
      </c>
      <c r="H84" s="13">
        <f t="shared" si="11"/>
        <v>0</v>
      </c>
      <c r="I84" s="11">
        <v>13</v>
      </c>
      <c r="J84" s="12">
        <v>212</v>
      </c>
      <c r="K84" s="11">
        <v>12</v>
      </c>
      <c r="L84" s="12">
        <v>212</v>
      </c>
      <c r="M84" s="11">
        <v>0</v>
      </c>
      <c r="N84" s="12">
        <v>0</v>
      </c>
      <c r="O84" s="11">
        <f t="shared" si="12"/>
        <v>25</v>
      </c>
      <c r="P84" s="13">
        <f t="shared" si="13"/>
        <v>424</v>
      </c>
      <c r="Q84" s="13">
        <f t="shared" si="14"/>
        <v>449</v>
      </c>
      <c r="R84" s="11">
        <f t="shared" si="15"/>
        <v>25</v>
      </c>
      <c r="S84" s="12">
        <f t="shared" si="16"/>
        <v>424</v>
      </c>
      <c r="T84" s="13">
        <f t="shared" si="17"/>
        <v>449</v>
      </c>
    </row>
    <row r="85" spans="1:20" ht="12.75">
      <c r="A85" s="4" t="s">
        <v>400</v>
      </c>
      <c r="B85" s="11"/>
      <c r="C85" s="12"/>
      <c r="D85" s="11"/>
      <c r="E85" s="12"/>
      <c r="F85" s="11">
        <f t="shared" si="9"/>
        <v>0</v>
      </c>
      <c r="G85" s="13">
        <f t="shared" si="10"/>
        <v>0</v>
      </c>
      <c r="H85" s="13">
        <f t="shared" si="11"/>
        <v>0</v>
      </c>
      <c r="I85" s="11">
        <v>0</v>
      </c>
      <c r="J85" s="12">
        <v>0</v>
      </c>
      <c r="K85" s="11">
        <v>0</v>
      </c>
      <c r="L85" s="12">
        <v>0</v>
      </c>
      <c r="M85" s="11">
        <v>7</v>
      </c>
      <c r="N85" s="12">
        <v>72</v>
      </c>
      <c r="O85" s="11">
        <f t="shared" si="12"/>
        <v>7</v>
      </c>
      <c r="P85" s="13">
        <f t="shared" si="13"/>
        <v>72</v>
      </c>
      <c r="Q85" s="13">
        <f t="shared" si="14"/>
        <v>79</v>
      </c>
      <c r="R85" s="11">
        <f t="shared" si="15"/>
        <v>7</v>
      </c>
      <c r="S85" s="12">
        <f t="shared" si="16"/>
        <v>72</v>
      </c>
      <c r="T85" s="13">
        <f t="shared" si="17"/>
        <v>79</v>
      </c>
    </row>
    <row r="86" spans="1:20" ht="12.75">
      <c r="A86" s="4" t="s">
        <v>401</v>
      </c>
      <c r="B86" s="11"/>
      <c r="C86" s="12"/>
      <c r="D86" s="11"/>
      <c r="E86" s="12"/>
      <c r="F86" s="11">
        <f t="shared" si="9"/>
        <v>0</v>
      </c>
      <c r="G86" s="13">
        <f t="shared" si="10"/>
        <v>0</v>
      </c>
      <c r="H86" s="13">
        <f t="shared" si="11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2</v>
      </c>
      <c r="N86" s="12">
        <v>111</v>
      </c>
      <c r="O86" s="11">
        <f t="shared" si="12"/>
        <v>2</v>
      </c>
      <c r="P86" s="13">
        <f t="shared" si="13"/>
        <v>111</v>
      </c>
      <c r="Q86" s="13">
        <f t="shared" si="14"/>
        <v>113</v>
      </c>
      <c r="R86" s="11">
        <f t="shared" si="15"/>
        <v>2</v>
      </c>
      <c r="S86" s="12">
        <f t="shared" si="16"/>
        <v>111</v>
      </c>
      <c r="T86" s="13">
        <f t="shared" si="17"/>
        <v>113</v>
      </c>
    </row>
    <row r="87" spans="1:20" ht="12.75">
      <c r="A87" s="4" t="s">
        <v>24</v>
      </c>
      <c r="B87" s="11"/>
      <c r="C87" s="12"/>
      <c r="D87" s="11"/>
      <c r="E87" s="12"/>
      <c r="F87" s="11">
        <f t="shared" si="9"/>
        <v>0</v>
      </c>
      <c r="G87" s="13">
        <f t="shared" si="10"/>
        <v>0</v>
      </c>
      <c r="H87" s="13">
        <f t="shared" si="11"/>
        <v>0</v>
      </c>
      <c r="I87" s="11">
        <v>10</v>
      </c>
      <c r="J87" s="12">
        <v>0</v>
      </c>
      <c r="K87" s="11">
        <v>8</v>
      </c>
      <c r="L87" s="12">
        <v>2</v>
      </c>
      <c r="M87" s="11">
        <v>0</v>
      </c>
      <c r="N87" s="12">
        <v>0</v>
      </c>
      <c r="O87" s="11">
        <f t="shared" si="12"/>
        <v>18</v>
      </c>
      <c r="P87" s="13">
        <f t="shared" si="13"/>
        <v>2</v>
      </c>
      <c r="Q87" s="13">
        <f t="shared" si="14"/>
        <v>20</v>
      </c>
      <c r="R87" s="11">
        <f t="shared" si="15"/>
        <v>18</v>
      </c>
      <c r="S87" s="12">
        <f t="shared" si="16"/>
        <v>2</v>
      </c>
      <c r="T87" s="13">
        <f t="shared" si="17"/>
        <v>20</v>
      </c>
    </row>
    <row r="88" spans="1:20" ht="12.75">
      <c r="A88" s="4" t="s">
        <v>402</v>
      </c>
      <c r="B88" s="11"/>
      <c r="C88" s="12"/>
      <c r="D88" s="11"/>
      <c r="E88" s="12"/>
      <c r="F88" s="11">
        <f t="shared" si="9"/>
        <v>0</v>
      </c>
      <c r="G88" s="13">
        <f t="shared" si="10"/>
        <v>0</v>
      </c>
      <c r="H88" s="13">
        <f t="shared" si="11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30</v>
      </c>
      <c r="N88" s="12">
        <v>39</v>
      </c>
      <c r="O88" s="11">
        <f t="shared" si="12"/>
        <v>30</v>
      </c>
      <c r="P88" s="13">
        <f t="shared" si="13"/>
        <v>39</v>
      </c>
      <c r="Q88" s="13">
        <f t="shared" si="14"/>
        <v>69</v>
      </c>
      <c r="R88" s="11">
        <f t="shared" si="15"/>
        <v>30</v>
      </c>
      <c r="S88" s="12">
        <f t="shared" si="16"/>
        <v>39</v>
      </c>
      <c r="T88" s="13">
        <f t="shared" si="17"/>
        <v>69</v>
      </c>
    </row>
    <row r="89" spans="1:20" ht="12.75">
      <c r="A89" s="4" t="s">
        <v>403</v>
      </c>
      <c r="B89" s="11"/>
      <c r="C89" s="12"/>
      <c r="D89" s="11"/>
      <c r="E89" s="12"/>
      <c r="F89" s="11">
        <f t="shared" si="9"/>
        <v>0</v>
      </c>
      <c r="G89" s="13">
        <f t="shared" si="10"/>
        <v>0</v>
      </c>
      <c r="H89" s="13">
        <f t="shared" si="11"/>
        <v>0</v>
      </c>
      <c r="I89" s="11">
        <v>61</v>
      </c>
      <c r="J89" s="12">
        <v>64</v>
      </c>
      <c r="K89" s="11">
        <v>47</v>
      </c>
      <c r="L89" s="12">
        <v>60</v>
      </c>
      <c r="M89" s="11">
        <v>0</v>
      </c>
      <c r="N89" s="12">
        <v>0</v>
      </c>
      <c r="O89" s="11">
        <f t="shared" si="12"/>
        <v>108</v>
      </c>
      <c r="P89" s="13">
        <f t="shared" si="13"/>
        <v>124</v>
      </c>
      <c r="Q89" s="13">
        <f t="shared" si="14"/>
        <v>232</v>
      </c>
      <c r="R89" s="11">
        <f t="shared" si="15"/>
        <v>108</v>
      </c>
      <c r="S89" s="12">
        <f t="shared" si="16"/>
        <v>124</v>
      </c>
      <c r="T89" s="13">
        <f t="shared" si="17"/>
        <v>232</v>
      </c>
    </row>
    <row r="90" spans="1:20" ht="12.75">
      <c r="A90" s="4" t="s">
        <v>404</v>
      </c>
      <c r="B90" s="11"/>
      <c r="C90" s="12"/>
      <c r="D90" s="11"/>
      <c r="E90" s="12"/>
      <c r="F90" s="11">
        <f t="shared" si="9"/>
        <v>0</v>
      </c>
      <c r="G90" s="13">
        <f t="shared" si="10"/>
        <v>0</v>
      </c>
      <c r="H90" s="13">
        <f t="shared" si="11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53</v>
      </c>
      <c r="N90" s="12">
        <v>216</v>
      </c>
      <c r="O90" s="11">
        <f t="shared" si="12"/>
        <v>53</v>
      </c>
      <c r="P90" s="13">
        <f t="shared" si="13"/>
        <v>216</v>
      </c>
      <c r="Q90" s="13">
        <f t="shared" si="14"/>
        <v>269</v>
      </c>
      <c r="R90" s="11">
        <f t="shared" si="15"/>
        <v>53</v>
      </c>
      <c r="S90" s="12">
        <f t="shared" si="16"/>
        <v>216</v>
      </c>
      <c r="T90" s="13">
        <f t="shared" si="17"/>
        <v>269</v>
      </c>
    </row>
    <row r="91" spans="1:20" ht="12.75">
      <c r="A91" s="4" t="s">
        <v>405</v>
      </c>
      <c r="B91" s="11"/>
      <c r="C91" s="12"/>
      <c r="D91" s="11"/>
      <c r="E91" s="12"/>
      <c r="F91" s="11">
        <f t="shared" si="9"/>
        <v>0</v>
      </c>
      <c r="G91" s="13">
        <f t="shared" si="10"/>
        <v>0</v>
      </c>
      <c r="H91" s="13">
        <f t="shared" si="11"/>
        <v>0</v>
      </c>
      <c r="I91" s="11">
        <v>101</v>
      </c>
      <c r="J91" s="12">
        <v>282</v>
      </c>
      <c r="K91" s="11">
        <v>111</v>
      </c>
      <c r="L91" s="12">
        <v>304</v>
      </c>
      <c r="M91" s="11">
        <v>0</v>
      </c>
      <c r="N91" s="12">
        <v>0</v>
      </c>
      <c r="O91" s="11">
        <f t="shared" si="12"/>
        <v>212</v>
      </c>
      <c r="P91" s="13">
        <f t="shared" si="13"/>
        <v>586</v>
      </c>
      <c r="Q91" s="13">
        <f t="shared" si="14"/>
        <v>798</v>
      </c>
      <c r="R91" s="11">
        <f t="shared" si="15"/>
        <v>212</v>
      </c>
      <c r="S91" s="12">
        <f t="shared" si="16"/>
        <v>586</v>
      </c>
      <c r="T91" s="13">
        <f t="shared" si="17"/>
        <v>798</v>
      </c>
    </row>
    <row r="92" spans="1:20" ht="12.75">
      <c r="A92" s="4" t="s">
        <v>406</v>
      </c>
      <c r="B92" s="11">
        <v>5</v>
      </c>
      <c r="C92" s="12">
        <v>20</v>
      </c>
      <c r="D92" s="11">
        <v>7</v>
      </c>
      <c r="E92" s="12">
        <v>12</v>
      </c>
      <c r="F92" s="11">
        <f t="shared" si="9"/>
        <v>12</v>
      </c>
      <c r="G92" s="13">
        <f t="shared" si="10"/>
        <v>32</v>
      </c>
      <c r="H92" s="13">
        <f t="shared" si="11"/>
        <v>44</v>
      </c>
      <c r="I92" s="11">
        <v>3</v>
      </c>
      <c r="J92" s="12">
        <v>17</v>
      </c>
      <c r="K92" s="11">
        <v>4</v>
      </c>
      <c r="L92" s="12">
        <v>18</v>
      </c>
      <c r="M92" s="11">
        <v>0</v>
      </c>
      <c r="N92" s="12">
        <v>0</v>
      </c>
      <c r="O92" s="11">
        <f t="shared" si="12"/>
        <v>7</v>
      </c>
      <c r="P92" s="13">
        <f t="shared" si="13"/>
        <v>35</v>
      </c>
      <c r="Q92" s="13">
        <f t="shared" si="14"/>
        <v>42</v>
      </c>
      <c r="R92" s="11">
        <f t="shared" si="15"/>
        <v>19</v>
      </c>
      <c r="S92" s="12">
        <f t="shared" si="16"/>
        <v>67</v>
      </c>
      <c r="T92" s="13">
        <f t="shared" si="17"/>
        <v>86</v>
      </c>
    </row>
    <row r="93" spans="1:20" ht="12.75">
      <c r="A93" s="4" t="s">
        <v>407</v>
      </c>
      <c r="B93" s="11"/>
      <c r="C93" s="12"/>
      <c r="D93" s="11"/>
      <c r="E93" s="12"/>
      <c r="F93" s="11">
        <f t="shared" si="9"/>
        <v>0</v>
      </c>
      <c r="G93" s="13">
        <f t="shared" si="10"/>
        <v>0</v>
      </c>
      <c r="H93" s="13">
        <f t="shared" si="11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134</v>
      </c>
      <c r="N93" s="12">
        <v>0</v>
      </c>
      <c r="O93" s="11">
        <f t="shared" si="12"/>
        <v>134</v>
      </c>
      <c r="P93" s="13">
        <f t="shared" si="13"/>
        <v>0</v>
      </c>
      <c r="Q93" s="13">
        <f t="shared" si="14"/>
        <v>134</v>
      </c>
      <c r="R93" s="11">
        <f t="shared" si="15"/>
        <v>134</v>
      </c>
      <c r="S93" s="12">
        <f t="shared" si="16"/>
        <v>0</v>
      </c>
      <c r="T93" s="13">
        <f t="shared" si="17"/>
        <v>134</v>
      </c>
    </row>
    <row r="94" spans="1:20" ht="12.75">
      <c r="A94" s="4" t="s">
        <v>408</v>
      </c>
      <c r="B94" s="11">
        <v>401</v>
      </c>
      <c r="C94" s="12">
        <v>192</v>
      </c>
      <c r="D94" s="11">
        <v>458</v>
      </c>
      <c r="E94" s="12">
        <v>180</v>
      </c>
      <c r="F94" s="11">
        <f t="shared" si="9"/>
        <v>859</v>
      </c>
      <c r="G94" s="13">
        <f t="shared" si="10"/>
        <v>372</v>
      </c>
      <c r="H94" s="13">
        <f t="shared" si="11"/>
        <v>1231</v>
      </c>
      <c r="I94" s="11">
        <v>0</v>
      </c>
      <c r="J94" s="12">
        <v>0</v>
      </c>
      <c r="K94" s="11">
        <v>0</v>
      </c>
      <c r="L94" s="12">
        <v>0</v>
      </c>
      <c r="M94" s="11">
        <v>0</v>
      </c>
      <c r="N94" s="12">
        <v>0</v>
      </c>
      <c r="O94" s="11">
        <f t="shared" si="12"/>
        <v>0</v>
      </c>
      <c r="P94" s="13">
        <f t="shared" si="13"/>
        <v>0</v>
      </c>
      <c r="Q94" s="13">
        <f t="shared" si="14"/>
        <v>0</v>
      </c>
      <c r="R94" s="11">
        <f t="shared" si="15"/>
        <v>859</v>
      </c>
      <c r="S94" s="12">
        <f t="shared" si="16"/>
        <v>372</v>
      </c>
      <c r="T94" s="13">
        <f t="shared" si="17"/>
        <v>1231</v>
      </c>
    </row>
    <row r="95" spans="1:20" ht="12.75">
      <c r="A95" s="4" t="s">
        <v>409</v>
      </c>
      <c r="B95" s="11">
        <v>148</v>
      </c>
      <c r="C95" s="12">
        <v>176</v>
      </c>
      <c r="D95" s="11">
        <v>183</v>
      </c>
      <c r="E95" s="12">
        <v>223</v>
      </c>
      <c r="F95" s="11">
        <f t="shared" si="9"/>
        <v>331</v>
      </c>
      <c r="G95" s="13">
        <f t="shared" si="10"/>
        <v>399</v>
      </c>
      <c r="H95" s="13">
        <f t="shared" si="11"/>
        <v>730</v>
      </c>
      <c r="I95" s="11">
        <v>0</v>
      </c>
      <c r="J95" s="12">
        <v>0</v>
      </c>
      <c r="K95" s="11">
        <v>0</v>
      </c>
      <c r="L95" s="12">
        <v>0</v>
      </c>
      <c r="M95" s="11">
        <v>0</v>
      </c>
      <c r="N95" s="12">
        <v>0</v>
      </c>
      <c r="O95" s="11">
        <f t="shared" si="12"/>
        <v>0</v>
      </c>
      <c r="P95" s="13">
        <f t="shared" si="13"/>
        <v>0</v>
      </c>
      <c r="Q95" s="13">
        <f t="shared" si="14"/>
        <v>0</v>
      </c>
      <c r="R95" s="11">
        <f t="shared" si="15"/>
        <v>331</v>
      </c>
      <c r="S95" s="12">
        <f t="shared" si="16"/>
        <v>399</v>
      </c>
      <c r="T95" s="13">
        <f t="shared" si="17"/>
        <v>730</v>
      </c>
    </row>
    <row r="96" spans="1:20" ht="12.75">
      <c r="A96" s="4" t="s">
        <v>410</v>
      </c>
      <c r="B96" s="11"/>
      <c r="C96" s="12"/>
      <c r="D96" s="11"/>
      <c r="E96" s="12"/>
      <c r="F96" s="11">
        <f t="shared" si="9"/>
        <v>0</v>
      </c>
      <c r="G96" s="13">
        <f t="shared" si="10"/>
        <v>0</v>
      </c>
      <c r="H96" s="13">
        <f t="shared" si="11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131</v>
      </c>
      <c r="N96" s="12">
        <v>173</v>
      </c>
      <c r="O96" s="11">
        <f t="shared" si="12"/>
        <v>131</v>
      </c>
      <c r="P96" s="13">
        <f t="shared" si="13"/>
        <v>173</v>
      </c>
      <c r="Q96" s="13">
        <f t="shared" si="14"/>
        <v>304</v>
      </c>
      <c r="R96" s="11">
        <f t="shared" si="15"/>
        <v>131</v>
      </c>
      <c r="S96" s="12">
        <f t="shared" si="16"/>
        <v>173</v>
      </c>
      <c r="T96" s="13">
        <f t="shared" si="17"/>
        <v>304</v>
      </c>
    </row>
    <row r="97" spans="1:20" ht="12.75">
      <c r="A97" s="4" t="s">
        <v>411</v>
      </c>
      <c r="B97" s="11"/>
      <c r="C97" s="12"/>
      <c r="D97" s="11"/>
      <c r="E97" s="12"/>
      <c r="F97" s="11">
        <f t="shared" si="9"/>
        <v>0</v>
      </c>
      <c r="G97" s="13">
        <f t="shared" si="10"/>
        <v>0</v>
      </c>
      <c r="H97" s="13">
        <f t="shared" si="11"/>
        <v>0</v>
      </c>
      <c r="I97" s="11">
        <v>169</v>
      </c>
      <c r="J97" s="12">
        <v>206</v>
      </c>
      <c r="K97" s="11">
        <v>148</v>
      </c>
      <c r="L97" s="12">
        <v>186</v>
      </c>
      <c r="M97" s="11">
        <v>0</v>
      </c>
      <c r="N97" s="12">
        <v>0</v>
      </c>
      <c r="O97" s="11">
        <f t="shared" si="12"/>
        <v>317</v>
      </c>
      <c r="P97" s="13">
        <f t="shared" si="13"/>
        <v>392</v>
      </c>
      <c r="Q97" s="13">
        <f t="shared" si="14"/>
        <v>709</v>
      </c>
      <c r="R97" s="11">
        <f t="shared" si="15"/>
        <v>317</v>
      </c>
      <c r="S97" s="12">
        <f t="shared" si="16"/>
        <v>392</v>
      </c>
      <c r="T97" s="13">
        <f t="shared" si="17"/>
        <v>709</v>
      </c>
    </row>
    <row r="98" spans="1:20" ht="12.75">
      <c r="A98" s="4" t="s">
        <v>412</v>
      </c>
      <c r="B98" s="11"/>
      <c r="C98" s="12"/>
      <c r="D98" s="11"/>
      <c r="E98" s="12"/>
      <c r="F98" s="11">
        <f t="shared" si="9"/>
        <v>0</v>
      </c>
      <c r="G98" s="13">
        <f t="shared" si="10"/>
        <v>0</v>
      </c>
      <c r="H98" s="13">
        <f t="shared" si="11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225</v>
      </c>
      <c r="N98" s="12">
        <v>2</v>
      </c>
      <c r="O98" s="11">
        <f t="shared" si="12"/>
        <v>225</v>
      </c>
      <c r="P98" s="13">
        <f t="shared" si="13"/>
        <v>2</v>
      </c>
      <c r="Q98" s="13">
        <f t="shared" si="14"/>
        <v>227</v>
      </c>
      <c r="R98" s="11">
        <f t="shared" si="15"/>
        <v>225</v>
      </c>
      <c r="S98" s="12">
        <f t="shared" si="16"/>
        <v>2</v>
      </c>
      <c r="T98" s="13">
        <f t="shared" si="17"/>
        <v>227</v>
      </c>
    </row>
    <row r="99" spans="1:20" ht="12.75">
      <c r="A99" s="4" t="s">
        <v>413</v>
      </c>
      <c r="B99" s="11">
        <v>310</v>
      </c>
      <c r="C99" s="12">
        <v>181</v>
      </c>
      <c r="D99" s="11">
        <v>373</v>
      </c>
      <c r="E99" s="12">
        <v>186</v>
      </c>
      <c r="F99" s="11">
        <f t="shared" si="9"/>
        <v>683</v>
      </c>
      <c r="G99" s="13">
        <f t="shared" si="10"/>
        <v>367</v>
      </c>
      <c r="H99" s="13">
        <f t="shared" si="11"/>
        <v>1050</v>
      </c>
      <c r="I99" s="11">
        <v>315</v>
      </c>
      <c r="J99" s="12">
        <v>172</v>
      </c>
      <c r="K99" s="11">
        <v>289</v>
      </c>
      <c r="L99" s="12">
        <v>185</v>
      </c>
      <c r="M99" s="11">
        <v>0</v>
      </c>
      <c r="N99" s="12">
        <v>0</v>
      </c>
      <c r="O99" s="11">
        <f t="shared" si="12"/>
        <v>604</v>
      </c>
      <c r="P99" s="13">
        <f t="shared" si="13"/>
        <v>357</v>
      </c>
      <c r="Q99" s="13">
        <f t="shared" si="14"/>
        <v>961</v>
      </c>
      <c r="R99" s="11">
        <f t="shared" si="15"/>
        <v>1287</v>
      </c>
      <c r="S99" s="12">
        <f t="shared" si="16"/>
        <v>724</v>
      </c>
      <c r="T99" s="13">
        <f t="shared" si="17"/>
        <v>2011</v>
      </c>
    </row>
    <row r="100" spans="1:20" ht="12.75">
      <c r="A100" s="4" t="s">
        <v>414</v>
      </c>
      <c r="B100" s="11"/>
      <c r="C100" s="12"/>
      <c r="D100" s="11"/>
      <c r="E100" s="12"/>
      <c r="F100" s="11">
        <f t="shared" si="9"/>
        <v>0</v>
      </c>
      <c r="G100" s="13">
        <f t="shared" si="10"/>
        <v>0</v>
      </c>
      <c r="H100" s="13">
        <f t="shared" si="11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43</v>
      </c>
      <c r="N100" s="12">
        <v>31</v>
      </c>
      <c r="O100" s="11">
        <f t="shared" si="12"/>
        <v>43</v>
      </c>
      <c r="P100" s="13">
        <f t="shared" si="13"/>
        <v>31</v>
      </c>
      <c r="Q100" s="13">
        <f t="shared" si="14"/>
        <v>74</v>
      </c>
      <c r="R100" s="11">
        <f t="shared" si="15"/>
        <v>43</v>
      </c>
      <c r="S100" s="12">
        <f t="shared" si="16"/>
        <v>31</v>
      </c>
      <c r="T100" s="13">
        <f t="shared" si="17"/>
        <v>74</v>
      </c>
    </row>
    <row r="101" spans="1:20" ht="12.75">
      <c r="A101" s="4" t="s">
        <v>415</v>
      </c>
      <c r="B101" s="11"/>
      <c r="C101" s="12"/>
      <c r="D101" s="11"/>
      <c r="E101" s="12"/>
      <c r="F101" s="11">
        <f t="shared" si="9"/>
        <v>0</v>
      </c>
      <c r="G101" s="13">
        <f t="shared" si="10"/>
        <v>0</v>
      </c>
      <c r="H101" s="13">
        <f t="shared" si="11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9</v>
      </c>
      <c r="N101" s="12">
        <v>0</v>
      </c>
      <c r="O101" s="11">
        <f t="shared" si="12"/>
        <v>9</v>
      </c>
      <c r="P101" s="13">
        <f t="shared" si="13"/>
        <v>0</v>
      </c>
      <c r="Q101" s="13">
        <f t="shared" si="14"/>
        <v>9</v>
      </c>
      <c r="R101" s="11">
        <f t="shared" si="15"/>
        <v>9</v>
      </c>
      <c r="S101" s="12">
        <f t="shared" si="16"/>
        <v>0</v>
      </c>
      <c r="T101" s="13">
        <f t="shared" si="17"/>
        <v>9</v>
      </c>
    </row>
    <row r="102" spans="1:20" ht="12.75">
      <c r="A102" s="4" t="s">
        <v>416</v>
      </c>
      <c r="B102" s="11"/>
      <c r="C102" s="12"/>
      <c r="D102" s="11"/>
      <c r="E102" s="12"/>
      <c r="F102" s="11">
        <f t="shared" si="9"/>
        <v>0</v>
      </c>
      <c r="G102" s="13">
        <f t="shared" si="10"/>
        <v>0</v>
      </c>
      <c r="H102" s="13">
        <f t="shared" si="11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7</v>
      </c>
      <c r="N102" s="12">
        <v>0</v>
      </c>
      <c r="O102" s="11">
        <f t="shared" si="12"/>
        <v>7</v>
      </c>
      <c r="P102" s="13">
        <f t="shared" si="13"/>
        <v>0</v>
      </c>
      <c r="Q102" s="13">
        <f t="shared" si="14"/>
        <v>7</v>
      </c>
      <c r="R102" s="11">
        <f t="shared" si="15"/>
        <v>7</v>
      </c>
      <c r="S102" s="12">
        <f t="shared" si="16"/>
        <v>0</v>
      </c>
      <c r="T102" s="13">
        <f t="shared" si="17"/>
        <v>7</v>
      </c>
    </row>
    <row r="103" spans="1:20" ht="12.75">
      <c r="A103" s="4" t="s">
        <v>417</v>
      </c>
      <c r="B103" s="11"/>
      <c r="C103" s="12"/>
      <c r="D103" s="11"/>
      <c r="E103" s="12"/>
      <c r="F103" s="11">
        <f t="shared" si="9"/>
        <v>0</v>
      </c>
      <c r="G103" s="13">
        <f t="shared" si="10"/>
        <v>0</v>
      </c>
      <c r="H103" s="13">
        <f t="shared" si="11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21</v>
      </c>
      <c r="N103" s="12">
        <v>0</v>
      </c>
      <c r="O103" s="11">
        <f t="shared" si="12"/>
        <v>21</v>
      </c>
      <c r="P103" s="13">
        <f t="shared" si="13"/>
        <v>0</v>
      </c>
      <c r="Q103" s="13">
        <f t="shared" si="14"/>
        <v>21</v>
      </c>
      <c r="R103" s="11">
        <f t="shared" si="15"/>
        <v>21</v>
      </c>
      <c r="S103" s="12">
        <f t="shared" si="16"/>
        <v>0</v>
      </c>
      <c r="T103" s="13">
        <f t="shared" si="17"/>
        <v>21</v>
      </c>
    </row>
    <row r="104" spans="1:20" ht="12.75">
      <c r="A104" s="4" t="s">
        <v>418</v>
      </c>
      <c r="B104" s="11">
        <v>8</v>
      </c>
      <c r="C104" s="12">
        <v>1</v>
      </c>
      <c r="D104" s="11">
        <v>12</v>
      </c>
      <c r="E104" s="12"/>
      <c r="F104" s="11">
        <f t="shared" si="9"/>
        <v>20</v>
      </c>
      <c r="G104" s="13">
        <f t="shared" si="10"/>
        <v>1</v>
      </c>
      <c r="H104" s="13">
        <f t="shared" si="11"/>
        <v>21</v>
      </c>
      <c r="I104" s="11">
        <v>9</v>
      </c>
      <c r="J104" s="12">
        <v>0</v>
      </c>
      <c r="K104" s="11">
        <v>9</v>
      </c>
      <c r="L104" s="12">
        <v>1</v>
      </c>
      <c r="M104" s="11">
        <v>0</v>
      </c>
      <c r="N104" s="12">
        <v>0</v>
      </c>
      <c r="O104" s="11">
        <f t="shared" si="12"/>
        <v>18</v>
      </c>
      <c r="P104" s="13">
        <f t="shared" si="13"/>
        <v>1</v>
      </c>
      <c r="Q104" s="13">
        <f t="shared" si="14"/>
        <v>19</v>
      </c>
      <c r="R104" s="11">
        <f t="shared" si="15"/>
        <v>38</v>
      </c>
      <c r="S104" s="12">
        <f t="shared" si="16"/>
        <v>2</v>
      </c>
      <c r="T104" s="13">
        <f t="shared" si="17"/>
        <v>40</v>
      </c>
    </row>
    <row r="105" spans="1:20" ht="12.75">
      <c r="A105" s="4" t="s">
        <v>419</v>
      </c>
      <c r="B105" s="11"/>
      <c r="C105" s="12"/>
      <c r="D105" s="11"/>
      <c r="E105" s="12"/>
      <c r="F105" s="11">
        <f t="shared" si="9"/>
        <v>0</v>
      </c>
      <c r="G105" s="13">
        <f t="shared" si="10"/>
        <v>0</v>
      </c>
      <c r="H105" s="13">
        <f t="shared" si="11"/>
        <v>0</v>
      </c>
      <c r="I105" s="11">
        <v>271</v>
      </c>
      <c r="J105" s="12">
        <v>0</v>
      </c>
      <c r="K105" s="11">
        <v>333</v>
      </c>
      <c r="L105" s="12">
        <v>0</v>
      </c>
      <c r="M105" s="11">
        <v>0</v>
      </c>
      <c r="N105" s="12">
        <v>0</v>
      </c>
      <c r="O105" s="11">
        <f t="shared" si="12"/>
        <v>604</v>
      </c>
      <c r="P105" s="13">
        <f t="shared" si="13"/>
        <v>0</v>
      </c>
      <c r="Q105" s="13">
        <f t="shared" si="14"/>
        <v>604</v>
      </c>
      <c r="R105" s="11">
        <f t="shared" si="15"/>
        <v>604</v>
      </c>
      <c r="S105" s="12">
        <f t="shared" si="16"/>
        <v>0</v>
      </c>
      <c r="T105" s="13">
        <f t="shared" si="17"/>
        <v>604</v>
      </c>
    </row>
    <row r="106" spans="1:20" ht="12.75">
      <c r="A106" s="4" t="s">
        <v>420</v>
      </c>
      <c r="B106" s="11"/>
      <c r="C106" s="12"/>
      <c r="D106" s="11"/>
      <c r="E106" s="12"/>
      <c r="F106" s="11">
        <f t="shared" si="9"/>
        <v>0</v>
      </c>
      <c r="G106" s="13">
        <f t="shared" si="10"/>
        <v>0</v>
      </c>
      <c r="H106" s="13">
        <f t="shared" si="11"/>
        <v>0</v>
      </c>
      <c r="I106" s="11">
        <v>17</v>
      </c>
      <c r="J106" s="12">
        <v>0</v>
      </c>
      <c r="K106" s="11">
        <v>15</v>
      </c>
      <c r="L106" s="12">
        <v>0</v>
      </c>
      <c r="M106" s="11">
        <v>0</v>
      </c>
      <c r="N106" s="12">
        <v>0</v>
      </c>
      <c r="O106" s="11">
        <f t="shared" si="12"/>
        <v>32</v>
      </c>
      <c r="P106" s="13">
        <f t="shared" si="13"/>
        <v>0</v>
      </c>
      <c r="Q106" s="13">
        <f t="shared" si="14"/>
        <v>32</v>
      </c>
      <c r="R106" s="11">
        <f t="shared" si="15"/>
        <v>32</v>
      </c>
      <c r="S106" s="12">
        <f t="shared" si="16"/>
        <v>0</v>
      </c>
      <c r="T106" s="13">
        <f t="shared" si="17"/>
        <v>32</v>
      </c>
    </row>
    <row r="107" spans="1:20" ht="12.75">
      <c r="A107" s="4" t="s">
        <v>421</v>
      </c>
      <c r="B107" s="11"/>
      <c r="C107" s="12"/>
      <c r="D107" s="11"/>
      <c r="E107" s="12"/>
      <c r="F107" s="11">
        <f t="shared" si="9"/>
        <v>0</v>
      </c>
      <c r="G107" s="13">
        <f t="shared" si="10"/>
        <v>0</v>
      </c>
      <c r="H107" s="13">
        <f t="shared" si="11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8</v>
      </c>
      <c r="N107" s="12">
        <v>0</v>
      </c>
      <c r="O107" s="11">
        <f t="shared" si="12"/>
        <v>8</v>
      </c>
      <c r="P107" s="13">
        <f t="shared" si="13"/>
        <v>0</v>
      </c>
      <c r="Q107" s="13">
        <f t="shared" si="14"/>
        <v>8</v>
      </c>
      <c r="R107" s="11">
        <f t="shared" si="15"/>
        <v>8</v>
      </c>
      <c r="S107" s="12">
        <f t="shared" si="16"/>
        <v>0</v>
      </c>
      <c r="T107" s="13">
        <f t="shared" si="17"/>
        <v>8</v>
      </c>
    </row>
    <row r="108" spans="1:20" ht="12.75">
      <c r="A108" s="4" t="s">
        <v>422</v>
      </c>
      <c r="B108" s="11">
        <v>118</v>
      </c>
      <c r="C108" s="12">
        <v>59</v>
      </c>
      <c r="D108" s="11">
        <v>143</v>
      </c>
      <c r="E108" s="12">
        <v>52</v>
      </c>
      <c r="F108" s="11">
        <f t="shared" si="9"/>
        <v>261</v>
      </c>
      <c r="G108" s="13">
        <f t="shared" si="10"/>
        <v>111</v>
      </c>
      <c r="H108" s="13">
        <f t="shared" si="11"/>
        <v>372</v>
      </c>
      <c r="I108" s="11">
        <v>151</v>
      </c>
      <c r="J108" s="12">
        <v>45</v>
      </c>
      <c r="K108" s="11">
        <v>116</v>
      </c>
      <c r="L108" s="12">
        <v>54</v>
      </c>
      <c r="M108" s="11">
        <v>0</v>
      </c>
      <c r="N108" s="12">
        <v>0</v>
      </c>
      <c r="O108" s="11">
        <f t="shared" si="12"/>
        <v>267</v>
      </c>
      <c r="P108" s="13">
        <f t="shared" si="13"/>
        <v>99</v>
      </c>
      <c r="Q108" s="13">
        <f t="shared" si="14"/>
        <v>366</v>
      </c>
      <c r="R108" s="11">
        <f t="shared" si="15"/>
        <v>528</v>
      </c>
      <c r="S108" s="12">
        <f t="shared" si="16"/>
        <v>210</v>
      </c>
      <c r="T108" s="13">
        <f t="shared" si="17"/>
        <v>738</v>
      </c>
    </row>
    <row r="109" spans="1:20" ht="12.75">
      <c r="A109" s="4" t="s">
        <v>423</v>
      </c>
      <c r="B109" s="11"/>
      <c r="C109" s="12"/>
      <c r="D109" s="11"/>
      <c r="E109" s="12"/>
      <c r="F109" s="11">
        <f t="shared" si="9"/>
        <v>0</v>
      </c>
      <c r="G109" s="13">
        <f t="shared" si="10"/>
        <v>0</v>
      </c>
      <c r="H109" s="13">
        <f t="shared" si="11"/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3</v>
      </c>
      <c r="N109" s="12">
        <v>0</v>
      </c>
      <c r="O109" s="11">
        <f t="shared" si="12"/>
        <v>3</v>
      </c>
      <c r="P109" s="13">
        <f t="shared" si="13"/>
        <v>0</v>
      </c>
      <c r="Q109" s="13">
        <f t="shared" si="14"/>
        <v>3</v>
      </c>
      <c r="R109" s="11">
        <f t="shared" si="15"/>
        <v>3</v>
      </c>
      <c r="S109" s="12">
        <f t="shared" si="16"/>
        <v>0</v>
      </c>
      <c r="T109" s="13">
        <f t="shared" si="17"/>
        <v>3</v>
      </c>
    </row>
    <row r="110" spans="1:20" ht="12.75">
      <c r="A110" s="4" t="s">
        <v>424</v>
      </c>
      <c r="B110" s="11"/>
      <c r="C110" s="12"/>
      <c r="D110" s="11"/>
      <c r="E110" s="12"/>
      <c r="F110" s="11">
        <f t="shared" si="9"/>
        <v>0</v>
      </c>
      <c r="G110" s="13">
        <f t="shared" si="10"/>
        <v>0</v>
      </c>
      <c r="H110" s="13">
        <f t="shared" si="11"/>
        <v>0</v>
      </c>
      <c r="I110" s="11">
        <v>52</v>
      </c>
      <c r="J110" s="12">
        <v>9</v>
      </c>
      <c r="K110" s="11">
        <v>58</v>
      </c>
      <c r="L110" s="12">
        <v>6</v>
      </c>
      <c r="M110" s="11">
        <v>0</v>
      </c>
      <c r="N110" s="12">
        <v>0</v>
      </c>
      <c r="O110" s="11">
        <f t="shared" si="12"/>
        <v>110</v>
      </c>
      <c r="P110" s="13">
        <f t="shared" si="13"/>
        <v>15</v>
      </c>
      <c r="Q110" s="13">
        <f t="shared" si="14"/>
        <v>125</v>
      </c>
      <c r="R110" s="11">
        <f t="shared" si="15"/>
        <v>110</v>
      </c>
      <c r="S110" s="12">
        <f t="shared" si="16"/>
        <v>15</v>
      </c>
      <c r="T110" s="13">
        <f t="shared" si="17"/>
        <v>125</v>
      </c>
    </row>
    <row r="111" spans="1:20" ht="12.75">
      <c r="A111" s="4" t="s">
        <v>425</v>
      </c>
      <c r="B111" s="11">
        <v>42</v>
      </c>
      <c r="C111" s="12">
        <v>5</v>
      </c>
      <c r="D111" s="11">
        <v>52</v>
      </c>
      <c r="E111" s="12">
        <v>10</v>
      </c>
      <c r="F111" s="11">
        <f t="shared" si="9"/>
        <v>94</v>
      </c>
      <c r="G111" s="13">
        <f t="shared" si="10"/>
        <v>15</v>
      </c>
      <c r="H111" s="13">
        <f t="shared" si="11"/>
        <v>109</v>
      </c>
      <c r="I111" s="11">
        <v>0</v>
      </c>
      <c r="J111" s="12">
        <v>0</v>
      </c>
      <c r="K111" s="11">
        <v>0</v>
      </c>
      <c r="L111" s="12">
        <v>0</v>
      </c>
      <c r="M111" s="11">
        <v>0</v>
      </c>
      <c r="N111" s="12">
        <v>0</v>
      </c>
      <c r="O111" s="11">
        <f t="shared" si="12"/>
        <v>0</v>
      </c>
      <c r="P111" s="13">
        <f t="shared" si="13"/>
        <v>0</v>
      </c>
      <c r="Q111" s="13">
        <f t="shared" si="14"/>
        <v>0</v>
      </c>
      <c r="R111" s="11">
        <f t="shared" si="15"/>
        <v>94</v>
      </c>
      <c r="S111" s="12">
        <f t="shared" si="16"/>
        <v>15</v>
      </c>
      <c r="T111" s="13">
        <f t="shared" si="17"/>
        <v>109</v>
      </c>
    </row>
    <row r="112" spans="1:20" ht="12.75">
      <c r="A112" s="4" t="s">
        <v>426</v>
      </c>
      <c r="B112" s="11"/>
      <c r="C112" s="12"/>
      <c r="D112" s="11"/>
      <c r="E112" s="12"/>
      <c r="F112" s="11">
        <f t="shared" si="9"/>
        <v>0</v>
      </c>
      <c r="G112" s="13">
        <f t="shared" si="10"/>
        <v>0</v>
      </c>
      <c r="H112" s="13">
        <f t="shared" si="11"/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43</v>
      </c>
      <c r="N112" s="12">
        <v>11</v>
      </c>
      <c r="O112" s="11">
        <f t="shared" si="12"/>
        <v>43</v>
      </c>
      <c r="P112" s="13">
        <f t="shared" si="13"/>
        <v>11</v>
      </c>
      <c r="Q112" s="13">
        <f t="shared" si="14"/>
        <v>54</v>
      </c>
      <c r="R112" s="11">
        <f t="shared" si="15"/>
        <v>43</v>
      </c>
      <c r="S112" s="12">
        <f t="shared" si="16"/>
        <v>11</v>
      </c>
      <c r="T112" s="13">
        <f t="shared" si="17"/>
        <v>54</v>
      </c>
    </row>
    <row r="113" spans="1:20" ht="12.75">
      <c r="A113" s="4" t="s">
        <v>427</v>
      </c>
      <c r="B113" s="11"/>
      <c r="C113" s="12"/>
      <c r="D113" s="11"/>
      <c r="E113" s="12"/>
      <c r="F113" s="11">
        <f t="shared" si="9"/>
        <v>0</v>
      </c>
      <c r="G113" s="13">
        <f t="shared" si="10"/>
        <v>0</v>
      </c>
      <c r="H113" s="13">
        <f t="shared" si="11"/>
        <v>0</v>
      </c>
      <c r="I113" s="11">
        <v>0</v>
      </c>
      <c r="J113" s="12">
        <v>0</v>
      </c>
      <c r="K113" s="11">
        <v>0</v>
      </c>
      <c r="L113" s="12">
        <v>0</v>
      </c>
      <c r="M113" s="11">
        <v>117</v>
      </c>
      <c r="N113" s="12">
        <v>60</v>
      </c>
      <c r="O113" s="11">
        <f t="shared" si="12"/>
        <v>117</v>
      </c>
      <c r="P113" s="13">
        <f t="shared" si="13"/>
        <v>60</v>
      </c>
      <c r="Q113" s="13">
        <f t="shared" si="14"/>
        <v>177</v>
      </c>
      <c r="R113" s="11">
        <f t="shared" si="15"/>
        <v>117</v>
      </c>
      <c r="S113" s="12">
        <f t="shared" si="16"/>
        <v>60</v>
      </c>
      <c r="T113" s="13">
        <f t="shared" si="17"/>
        <v>177</v>
      </c>
    </row>
    <row r="114" spans="1:20" ht="12.75">
      <c r="A114" s="4" t="s">
        <v>428</v>
      </c>
      <c r="B114" s="11"/>
      <c r="C114" s="12"/>
      <c r="D114" s="11"/>
      <c r="E114" s="12"/>
      <c r="F114" s="11">
        <f t="shared" si="9"/>
        <v>0</v>
      </c>
      <c r="G114" s="13">
        <f t="shared" si="10"/>
        <v>0</v>
      </c>
      <c r="H114" s="13">
        <f t="shared" si="11"/>
        <v>0</v>
      </c>
      <c r="I114" s="11">
        <v>0</v>
      </c>
      <c r="J114" s="12">
        <v>0</v>
      </c>
      <c r="K114" s="11">
        <v>1</v>
      </c>
      <c r="L114" s="12">
        <v>0</v>
      </c>
      <c r="M114" s="11">
        <v>0</v>
      </c>
      <c r="N114" s="12">
        <v>0</v>
      </c>
      <c r="O114" s="11">
        <f t="shared" si="12"/>
        <v>1</v>
      </c>
      <c r="P114" s="13">
        <f t="shared" si="13"/>
        <v>0</v>
      </c>
      <c r="Q114" s="13">
        <f t="shared" si="14"/>
        <v>1</v>
      </c>
      <c r="R114" s="11">
        <f t="shared" si="15"/>
        <v>1</v>
      </c>
      <c r="S114" s="12">
        <f t="shared" si="16"/>
        <v>0</v>
      </c>
      <c r="T114" s="13">
        <f t="shared" si="17"/>
        <v>1</v>
      </c>
    </row>
    <row r="115" spans="1:20" ht="12.75">
      <c r="A115" s="4" t="s">
        <v>429</v>
      </c>
      <c r="B115" s="11"/>
      <c r="C115" s="12"/>
      <c r="D115" s="11"/>
      <c r="E115" s="12"/>
      <c r="F115" s="11">
        <f t="shared" si="9"/>
        <v>0</v>
      </c>
      <c r="G115" s="13">
        <f t="shared" si="10"/>
        <v>0</v>
      </c>
      <c r="H115" s="13">
        <f t="shared" si="11"/>
        <v>0</v>
      </c>
      <c r="I115" s="11">
        <v>0</v>
      </c>
      <c r="J115" s="12">
        <v>0</v>
      </c>
      <c r="K115" s="11">
        <v>0</v>
      </c>
      <c r="L115" s="12">
        <v>0</v>
      </c>
      <c r="M115" s="11">
        <v>42</v>
      </c>
      <c r="N115" s="12">
        <v>0</v>
      </c>
      <c r="O115" s="11">
        <f t="shared" si="12"/>
        <v>42</v>
      </c>
      <c r="P115" s="13">
        <f t="shared" si="13"/>
        <v>0</v>
      </c>
      <c r="Q115" s="13">
        <f t="shared" si="14"/>
        <v>42</v>
      </c>
      <c r="R115" s="11">
        <f t="shared" si="15"/>
        <v>42</v>
      </c>
      <c r="S115" s="12">
        <f t="shared" si="16"/>
        <v>0</v>
      </c>
      <c r="T115" s="13">
        <f t="shared" si="17"/>
        <v>42</v>
      </c>
    </row>
    <row r="116" spans="1:20" ht="12.75">
      <c r="A116" s="4" t="s">
        <v>13</v>
      </c>
      <c r="B116" s="11">
        <v>2</v>
      </c>
      <c r="C116" s="12">
        <v>1</v>
      </c>
      <c r="D116" s="11">
        <v>4</v>
      </c>
      <c r="E116" s="12"/>
      <c r="F116" s="11">
        <f t="shared" si="9"/>
        <v>6</v>
      </c>
      <c r="G116" s="13">
        <f t="shared" si="10"/>
        <v>1</v>
      </c>
      <c r="H116" s="13">
        <f t="shared" si="11"/>
        <v>7</v>
      </c>
      <c r="I116" s="11">
        <v>3</v>
      </c>
      <c r="J116" s="12">
        <v>0</v>
      </c>
      <c r="K116" s="11">
        <v>2</v>
      </c>
      <c r="L116" s="12">
        <v>0</v>
      </c>
      <c r="M116" s="11">
        <v>0</v>
      </c>
      <c r="N116" s="12">
        <v>0</v>
      </c>
      <c r="O116" s="11">
        <f t="shared" si="12"/>
        <v>5</v>
      </c>
      <c r="P116" s="13">
        <f t="shared" si="13"/>
        <v>0</v>
      </c>
      <c r="Q116" s="13">
        <f t="shared" si="14"/>
        <v>5</v>
      </c>
      <c r="R116" s="11">
        <f t="shared" si="15"/>
        <v>11</v>
      </c>
      <c r="S116" s="12">
        <f t="shared" si="16"/>
        <v>1</v>
      </c>
      <c r="T116" s="13">
        <f t="shared" si="17"/>
        <v>12</v>
      </c>
    </row>
    <row r="117" spans="1:20" ht="12.75">
      <c r="A117" s="4" t="s">
        <v>430</v>
      </c>
      <c r="B117" s="11"/>
      <c r="C117" s="12"/>
      <c r="D117" s="11"/>
      <c r="E117" s="12"/>
      <c r="F117" s="11">
        <f t="shared" si="9"/>
        <v>0</v>
      </c>
      <c r="G117" s="13">
        <f t="shared" si="10"/>
        <v>0</v>
      </c>
      <c r="H117" s="13">
        <f t="shared" si="11"/>
        <v>0</v>
      </c>
      <c r="I117" s="11">
        <v>0</v>
      </c>
      <c r="J117" s="12">
        <v>0</v>
      </c>
      <c r="K117" s="11">
        <v>0</v>
      </c>
      <c r="L117" s="12">
        <v>0</v>
      </c>
      <c r="M117" s="11">
        <v>198</v>
      </c>
      <c r="N117" s="12">
        <v>1650</v>
      </c>
      <c r="O117" s="11">
        <f t="shared" si="12"/>
        <v>198</v>
      </c>
      <c r="P117" s="13">
        <f t="shared" si="13"/>
        <v>1650</v>
      </c>
      <c r="Q117" s="13">
        <f t="shared" si="14"/>
        <v>1848</v>
      </c>
      <c r="R117" s="11">
        <f t="shared" si="15"/>
        <v>198</v>
      </c>
      <c r="S117" s="12">
        <f t="shared" si="16"/>
        <v>1650</v>
      </c>
      <c r="T117" s="13">
        <f t="shared" si="17"/>
        <v>1848</v>
      </c>
    </row>
    <row r="118" spans="1:20" ht="12.75">
      <c r="A118" s="4" t="s">
        <v>431</v>
      </c>
      <c r="B118" s="11"/>
      <c r="C118" s="12"/>
      <c r="D118" s="11"/>
      <c r="E118" s="12"/>
      <c r="F118" s="11">
        <f t="shared" si="9"/>
        <v>0</v>
      </c>
      <c r="G118" s="13">
        <f t="shared" si="10"/>
        <v>0</v>
      </c>
      <c r="H118" s="13">
        <f t="shared" si="11"/>
        <v>0</v>
      </c>
      <c r="I118" s="11">
        <v>0</v>
      </c>
      <c r="J118" s="12">
        <v>0</v>
      </c>
      <c r="K118" s="11">
        <v>0</v>
      </c>
      <c r="L118" s="12">
        <v>0</v>
      </c>
      <c r="M118" s="11">
        <v>2</v>
      </c>
      <c r="N118" s="12">
        <v>0</v>
      </c>
      <c r="O118" s="11">
        <f t="shared" si="12"/>
        <v>2</v>
      </c>
      <c r="P118" s="13">
        <f t="shared" si="13"/>
        <v>0</v>
      </c>
      <c r="Q118" s="13">
        <f t="shared" si="14"/>
        <v>2</v>
      </c>
      <c r="R118" s="11">
        <f t="shared" si="15"/>
        <v>2</v>
      </c>
      <c r="S118" s="12">
        <f t="shared" si="16"/>
        <v>0</v>
      </c>
      <c r="T118" s="13">
        <f t="shared" si="17"/>
        <v>2</v>
      </c>
    </row>
    <row r="119" spans="1:20" ht="12.75">
      <c r="A119" s="4" t="s">
        <v>432</v>
      </c>
      <c r="B119" s="11">
        <v>3</v>
      </c>
      <c r="C119" s="12"/>
      <c r="D119" s="11">
        <v>3</v>
      </c>
      <c r="E119" s="12"/>
      <c r="F119" s="11">
        <f t="shared" si="9"/>
        <v>6</v>
      </c>
      <c r="G119" s="13">
        <f t="shared" si="10"/>
        <v>0</v>
      </c>
      <c r="H119" s="13">
        <f t="shared" si="11"/>
        <v>6</v>
      </c>
      <c r="I119" s="11">
        <v>3</v>
      </c>
      <c r="J119" s="12">
        <v>0</v>
      </c>
      <c r="K119" s="11">
        <v>2</v>
      </c>
      <c r="L119" s="12">
        <v>0</v>
      </c>
      <c r="M119" s="11">
        <v>0</v>
      </c>
      <c r="N119" s="12">
        <v>0</v>
      </c>
      <c r="O119" s="11">
        <f t="shared" si="12"/>
        <v>5</v>
      </c>
      <c r="P119" s="13">
        <f t="shared" si="13"/>
        <v>0</v>
      </c>
      <c r="Q119" s="13">
        <f t="shared" si="14"/>
        <v>5</v>
      </c>
      <c r="R119" s="11">
        <f t="shared" si="15"/>
        <v>11</v>
      </c>
      <c r="S119" s="12">
        <f t="shared" si="16"/>
        <v>0</v>
      </c>
      <c r="T119" s="13">
        <f t="shared" si="17"/>
        <v>11</v>
      </c>
    </row>
    <row r="120" spans="1:20" ht="12.75">
      <c r="A120" s="4" t="s">
        <v>433</v>
      </c>
      <c r="B120" s="11"/>
      <c r="C120" s="12"/>
      <c r="D120" s="11"/>
      <c r="E120" s="12"/>
      <c r="F120" s="11">
        <f t="shared" si="9"/>
        <v>0</v>
      </c>
      <c r="G120" s="13">
        <f t="shared" si="10"/>
        <v>0</v>
      </c>
      <c r="H120" s="13">
        <f t="shared" si="11"/>
        <v>0</v>
      </c>
      <c r="I120" s="11">
        <v>0</v>
      </c>
      <c r="J120" s="12">
        <v>0</v>
      </c>
      <c r="K120" s="11">
        <v>0</v>
      </c>
      <c r="L120" s="12">
        <v>0</v>
      </c>
      <c r="M120" s="11">
        <v>150</v>
      </c>
      <c r="N120" s="12">
        <v>5</v>
      </c>
      <c r="O120" s="11">
        <f t="shared" si="12"/>
        <v>150</v>
      </c>
      <c r="P120" s="13">
        <f t="shared" si="13"/>
        <v>5</v>
      </c>
      <c r="Q120" s="13">
        <f t="shared" si="14"/>
        <v>155</v>
      </c>
      <c r="R120" s="11">
        <f t="shared" si="15"/>
        <v>150</v>
      </c>
      <c r="S120" s="12">
        <f t="shared" si="16"/>
        <v>5</v>
      </c>
      <c r="T120" s="13">
        <f t="shared" si="17"/>
        <v>155</v>
      </c>
    </row>
    <row r="121" spans="1:20" ht="12.75">
      <c r="A121" s="4" t="s">
        <v>434</v>
      </c>
      <c r="B121" s="11"/>
      <c r="C121" s="12"/>
      <c r="D121" s="11"/>
      <c r="E121" s="12"/>
      <c r="F121" s="11">
        <f t="shared" si="9"/>
        <v>0</v>
      </c>
      <c r="G121" s="13">
        <f t="shared" si="10"/>
        <v>0</v>
      </c>
      <c r="H121" s="13">
        <f t="shared" si="11"/>
        <v>0</v>
      </c>
      <c r="I121" s="11">
        <v>296</v>
      </c>
      <c r="J121" s="12">
        <v>30</v>
      </c>
      <c r="K121" s="11">
        <v>260</v>
      </c>
      <c r="L121" s="12">
        <v>33</v>
      </c>
      <c r="M121" s="11">
        <v>0</v>
      </c>
      <c r="N121" s="12">
        <v>0</v>
      </c>
      <c r="O121" s="11">
        <f t="shared" si="12"/>
        <v>556</v>
      </c>
      <c r="P121" s="13">
        <f t="shared" si="13"/>
        <v>63</v>
      </c>
      <c r="Q121" s="13">
        <f t="shared" si="14"/>
        <v>619</v>
      </c>
      <c r="R121" s="11">
        <f t="shared" si="15"/>
        <v>556</v>
      </c>
      <c r="S121" s="12">
        <f t="shared" si="16"/>
        <v>63</v>
      </c>
      <c r="T121" s="13">
        <f t="shared" si="17"/>
        <v>619</v>
      </c>
    </row>
    <row r="122" spans="1:20" ht="12.75">
      <c r="A122" s="34" t="s">
        <v>435</v>
      </c>
      <c r="B122" s="11"/>
      <c r="C122" s="12"/>
      <c r="D122" s="11"/>
      <c r="E122" s="12"/>
      <c r="F122" s="11">
        <f t="shared" si="9"/>
        <v>0</v>
      </c>
      <c r="G122" s="13">
        <f t="shared" si="10"/>
        <v>0</v>
      </c>
      <c r="H122" s="13">
        <f t="shared" si="11"/>
        <v>0</v>
      </c>
      <c r="I122" s="11">
        <v>0</v>
      </c>
      <c r="J122" s="12">
        <v>0</v>
      </c>
      <c r="K122" s="11">
        <v>0</v>
      </c>
      <c r="L122" s="12">
        <v>0</v>
      </c>
      <c r="M122" s="11">
        <v>13</v>
      </c>
      <c r="N122" s="12">
        <v>4</v>
      </c>
      <c r="O122" s="11">
        <f t="shared" si="12"/>
        <v>13</v>
      </c>
      <c r="P122" s="13">
        <f t="shared" si="13"/>
        <v>4</v>
      </c>
      <c r="Q122" s="13">
        <f t="shared" si="14"/>
        <v>17</v>
      </c>
      <c r="R122" s="11">
        <f t="shared" si="15"/>
        <v>13</v>
      </c>
      <c r="S122" s="12">
        <f t="shared" si="16"/>
        <v>4</v>
      </c>
      <c r="T122" s="13">
        <f t="shared" si="17"/>
        <v>17</v>
      </c>
    </row>
    <row r="123" spans="1:20" ht="12.75">
      <c r="A123" s="4" t="s">
        <v>540</v>
      </c>
      <c r="B123" s="11"/>
      <c r="C123" s="12"/>
      <c r="D123" s="11"/>
      <c r="E123" s="12"/>
      <c r="F123" s="11">
        <f t="shared" si="9"/>
        <v>0</v>
      </c>
      <c r="G123" s="13">
        <f t="shared" si="10"/>
        <v>0</v>
      </c>
      <c r="H123" s="13">
        <f t="shared" si="11"/>
        <v>0</v>
      </c>
      <c r="I123" s="11">
        <v>33</v>
      </c>
      <c r="J123" s="12">
        <v>0</v>
      </c>
      <c r="K123" s="11">
        <v>18</v>
      </c>
      <c r="L123" s="12">
        <v>0</v>
      </c>
      <c r="M123" s="11">
        <v>0</v>
      </c>
      <c r="N123" s="12">
        <v>0</v>
      </c>
      <c r="O123" s="11">
        <f t="shared" si="12"/>
        <v>51</v>
      </c>
      <c r="P123" s="13">
        <f t="shared" si="13"/>
        <v>0</v>
      </c>
      <c r="Q123" s="13">
        <f t="shared" si="14"/>
        <v>51</v>
      </c>
      <c r="R123" s="11">
        <f t="shared" si="15"/>
        <v>51</v>
      </c>
      <c r="S123" s="12">
        <f t="shared" si="16"/>
        <v>0</v>
      </c>
      <c r="T123" s="13">
        <f t="shared" si="17"/>
        <v>51</v>
      </c>
    </row>
    <row r="124" spans="1:20" ht="12.75">
      <c r="A124" s="4" t="s">
        <v>436</v>
      </c>
      <c r="B124" s="11"/>
      <c r="C124" s="12"/>
      <c r="D124" s="11"/>
      <c r="E124" s="12"/>
      <c r="F124" s="11">
        <f t="shared" si="9"/>
        <v>0</v>
      </c>
      <c r="G124" s="13">
        <f t="shared" si="10"/>
        <v>0</v>
      </c>
      <c r="H124" s="13">
        <f t="shared" si="11"/>
        <v>0</v>
      </c>
      <c r="I124" s="11">
        <v>0</v>
      </c>
      <c r="J124" s="12">
        <v>0</v>
      </c>
      <c r="K124" s="11">
        <v>0</v>
      </c>
      <c r="L124" s="12">
        <v>0</v>
      </c>
      <c r="M124" s="11">
        <v>12</v>
      </c>
      <c r="N124" s="12">
        <v>1</v>
      </c>
      <c r="O124" s="11">
        <f t="shared" si="12"/>
        <v>12</v>
      </c>
      <c r="P124" s="13">
        <f t="shared" si="13"/>
        <v>1</v>
      </c>
      <c r="Q124" s="13">
        <f t="shared" si="14"/>
        <v>13</v>
      </c>
      <c r="R124" s="11">
        <f t="shared" si="15"/>
        <v>12</v>
      </c>
      <c r="S124" s="12">
        <f t="shared" si="16"/>
        <v>1</v>
      </c>
      <c r="T124" s="13">
        <f t="shared" si="17"/>
        <v>13</v>
      </c>
    </row>
    <row r="125" spans="1:20" ht="12.75">
      <c r="A125" s="34" t="s">
        <v>437</v>
      </c>
      <c r="B125" s="11"/>
      <c r="C125" s="12"/>
      <c r="D125" s="11"/>
      <c r="E125" s="12"/>
      <c r="F125" s="11">
        <f t="shared" si="9"/>
        <v>0</v>
      </c>
      <c r="G125" s="13">
        <f t="shared" si="10"/>
        <v>0</v>
      </c>
      <c r="H125" s="13">
        <f t="shared" si="11"/>
        <v>0</v>
      </c>
      <c r="I125" s="11">
        <v>12</v>
      </c>
      <c r="J125" s="12">
        <v>0</v>
      </c>
      <c r="K125" s="11">
        <v>7</v>
      </c>
      <c r="L125" s="12">
        <v>0</v>
      </c>
      <c r="M125" s="11">
        <v>0</v>
      </c>
      <c r="N125" s="12">
        <v>0</v>
      </c>
      <c r="O125" s="11">
        <f t="shared" si="12"/>
        <v>19</v>
      </c>
      <c r="P125" s="13">
        <f t="shared" si="13"/>
        <v>0</v>
      </c>
      <c r="Q125" s="13">
        <f t="shared" si="14"/>
        <v>19</v>
      </c>
      <c r="R125" s="11">
        <f t="shared" si="15"/>
        <v>19</v>
      </c>
      <c r="S125" s="12">
        <f t="shared" si="16"/>
        <v>0</v>
      </c>
      <c r="T125" s="13">
        <f t="shared" si="17"/>
        <v>19</v>
      </c>
    </row>
    <row r="126" spans="1:20" ht="12.75">
      <c r="A126" s="4" t="s">
        <v>438</v>
      </c>
      <c r="B126" s="11"/>
      <c r="C126" s="12"/>
      <c r="D126" s="11"/>
      <c r="E126" s="12"/>
      <c r="F126" s="11">
        <f t="shared" si="9"/>
        <v>0</v>
      </c>
      <c r="G126" s="13">
        <f t="shared" si="10"/>
        <v>0</v>
      </c>
      <c r="H126" s="13">
        <f t="shared" si="11"/>
        <v>0</v>
      </c>
      <c r="I126" s="11">
        <v>0</v>
      </c>
      <c r="J126" s="12">
        <v>0</v>
      </c>
      <c r="K126" s="11">
        <v>0</v>
      </c>
      <c r="L126" s="12">
        <v>0</v>
      </c>
      <c r="M126" s="11">
        <v>37</v>
      </c>
      <c r="N126" s="12">
        <v>17</v>
      </c>
      <c r="O126" s="11">
        <f t="shared" si="12"/>
        <v>37</v>
      </c>
      <c r="P126" s="13">
        <f t="shared" si="13"/>
        <v>17</v>
      </c>
      <c r="Q126" s="13">
        <f t="shared" si="14"/>
        <v>54</v>
      </c>
      <c r="R126" s="11">
        <f t="shared" si="15"/>
        <v>37</v>
      </c>
      <c r="S126" s="12">
        <f t="shared" si="16"/>
        <v>17</v>
      </c>
      <c r="T126" s="13">
        <f t="shared" si="17"/>
        <v>54</v>
      </c>
    </row>
    <row r="127" spans="1:20" ht="12.75">
      <c r="A127" s="4" t="s">
        <v>439</v>
      </c>
      <c r="B127" s="11"/>
      <c r="C127" s="12"/>
      <c r="D127" s="11"/>
      <c r="E127" s="12"/>
      <c r="F127" s="11">
        <f t="shared" si="9"/>
        <v>0</v>
      </c>
      <c r="G127" s="13">
        <f t="shared" si="10"/>
        <v>0</v>
      </c>
      <c r="H127" s="13">
        <f t="shared" si="11"/>
        <v>0</v>
      </c>
      <c r="I127" s="11">
        <v>0</v>
      </c>
      <c r="J127" s="12">
        <v>0</v>
      </c>
      <c r="K127" s="11">
        <v>0</v>
      </c>
      <c r="L127" s="12">
        <v>0</v>
      </c>
      <c r="M127" s="11">
        <v>283</v>
      </c>
      <c r="N127" s="12">
        <v>37</v>
      </c>
      <c r="O127" s="11">
        <f t="shared" si="12"/>
        <v>283</v>
      </c>
      <c r="P127" s="13">
        <f t="shared" si="13"/>
        <v>37</v>
      </c>
      <c r="Q127" s="13">
        <f t="shared" si="14"/>
        <v>320</v>
      </c>
      <c r="R127" s="11">
        <f t="shared" si="15"/>
        <v>283</v>
      </c>
      <c r="S127" s="12">
        <f t="shared" si="16"/>
        <v>37</v>
      </c>
      <c r="T127" s="13">
        <f t="shared" si="17"/>
        <v>320</v>
      </c>
    </row>
    <row r="128" spans="1:20" ht="12.75">
      <c r="A128" s="4" t="s">
        <v>440</v>
      </c>
      <c r="B128" s="11">
        <v>242</v>
      </c>
      <c r="C128" s="12">
        <v>243</v>
      </c>
      <c r="D128" s="11">
        <v>246</v>
      </c>
      <c r="E128" s="12">
        <v>247</v>
      </c>
      <c r="F128" s="11">
        <f t="shared" si="9"/>
        <v>488</v>
      </c>
      <c r="G128" s="13">
        <f t="shared" si="10"/>
        <v>490</v>
      </c>
      <c r="H128" s="13">
        <f t="shared" si="11"/>
        <v>978</v>
      </c>
      <c r="I128" s="11">
        <v>372</v>
      </c>
      <c r="J128" s="12">
        <v>364</v>
      </c>
      <c r="K128" s="11">
        <v>334</v>
      </c>
      <c r="L128" s="12">
        <v>307</v>
      </c>
      <c r="M128" s="11">
        <v>0</v>
      </c>
      <c r="N128" s="12">
        <v>0</v>
      </c>
      <c r="O128" s="11">
        <f t="shared" si="12"/>
        <v>706</v>
      </c>
      <c r="P128" s="13">
        <f t="shared" si="13"/>
        <v>671</v>
      </c>
      <c r="Q128" s="13">
        <f t="shared" si="14"/>
        <v>1377</v>
      </c>
      <c r="R128" s="11">
        <f t="shared" si="15"/>
        <v>1194</v>
      </c>
      <c r="S128" s="12">
        <f t="shared" si="16"/>
        <v>1161</v>
      </c>
      <c r="T128" s="13">
        <f t="shared" si="17"/>
        <v>2355</v>
      </c>
    </row>
    <row r="129" spans="1:20" ht="12.75">
      <c r="A129" s="4" t="s">
        <v>441</v>
      </c>
      <c r="B129" s="11"/>
      <c r="C129" s="12"/>
      <c r="D129" s="11"/>
      <c r="E129" s="12"/>
      <c r="F129" s="11">
        <f t="shared" si="9"/>
        <v>0</v>
      </c>
      <c r="G129" s="13">
        <f t="shared" si="10"/>
        <v>0</v>
      </c>
      <c r="H129" s="13">
        <f t="shared" si="11"/>
        <v>0</v>
      </c>
      <c r="I129" s="11">
        <v>0</v>
      </c>
      <c r="J129" s="12">
        <v>0</v>
      </c>
      <c r="K129" s="11">
        <v>0</v>
      </c>
      <c r="L129" s="12">
        <v>0</v>
      </c>
      <c r="M129" s="11">
        <v>97</v>
      </c>
      <c r="N129" s="12">
        <v>87</v>
      </c>
      <c r="O129" s="11">
        <f t="shared" si="12"/>
        <v>97</v>
      </c>
      <c r="P129" s="13">
        <f t="shared" si="13"/>
        <v>87</v>
      </c>
      <c r="Q129" s="13">
        <f t="shared" si="14"/>
        <v>184</v>
      </c>
      <c r="R129" s="11">
        <f t="shared" si="15"/>
        <v>97</v>
      </c>
      <c r="S129" s="12">
        <f t="shared" si="16"/>
        <v>87</v>
      </c>
      <c r="T129" s="13">
        <f t="shared" si="17"/>
        <v>184</v>
      </c>
    </row>
    <row r="130" spans="1:20" ht="12.75">
      <c r="A130" s="4" t="s">
        <v>442</v>
      </c>
      <c r="B130" s="11"/>
      <c r="C130" s="12"/>
      <c r="D130" s="11"/>
      <c r="E130" s="12"/>
      <c r="F130" s="11">
        <f t="shared" si="9"/>
        <v>0</v>
      </c>
      <c r="G130" s="13">
        <f t="shared" si="10"/>
        <v>0</v>
      </c>
      <c r="H130" s="13">
        <f t="shared" si="11"/>
        <v>0</v>
      </c>
      <c r="I130" s="11">
        <v>0</v>
      </c>
      <c r="J130" s="12">
        <v>0</v>
      </c>
      <c r="K130" s="11">
        <v>0</v>
      </c>
      <c r="L130" s="12">
        <v>0</v>
      </c>
      <c r="M130" s="11">
        <v>232</v>
      </c>
      <c r="N130" s="12">
        <v>1</v>
      </c>
      <c r="O130" s="11">
        <f t="shared" si="12"/>
        <v>232</v>
      </c>
      <c r="P130" s="13">
        <f t="shared" si="13"/>
        <v>1</v>
      </c>
      <c r="Q130" s="13">
        <f t="shared" si="14"/>
        <v>233</v>
      </c>
      <c r="R130" s="11">
        <f t="shared" si="15"/>
        <v>232</v>
      </c>
      <c r="S130" s="12">
        <f t="shared" si="16"/>
        <v>1</v>
      </c>
      <c r="T130" s="13">
        <f t="shared" si="17"/>
        <v>233</v>
      </c>
    </row>
    <row r="131" spans="1:20" ht="12.75">
      <c r="A131" s="4" t="s">
        <v>443</v>
      </c>
      <c r="B131" s="11"/>
      <c r="C131" s="12"/>
      <c r="D131" s="11"/>
      <c r="E131" s="12"/>
      <c r="F131" s="11">
        <f t="shared" si="9"/>
        <v>0</v>
      </c>
      <c r="G131" s="13">
        <f t="shared" si="10"/>
        <v>0</v>
      </c>
      <c r="H131" s="13">
        <f t="shared" si="11"/>
        <v>0</v>
      </c>
      <c r="I131" s="11">
        <v>391</v>
      </c>
      <c r="J131" s="12">
        <v>3247</v>
      </c>
      <c r="K131" s="11">
        <v>369</v>
      </c>
      <c r="L131" s="12">
        <v>3053</v>
      </c>
      <c r="M131" s="11">
        <v>0</v>
      </c>
      <c r="N131" s="12">
        <v>0</v>
      </c>
      <c r="O131" s="11">
        <f t="shared" si="12"/>
        <v>760</v>
      </c>
      <c r="P131" s="13">
        <f t="shared" si="13"/>
        <v>6300</v>
      </c>
      <c r="Q131" s="13">
        <f t="shared" si="14"/>
        <v>7060</v>
      </c>
      <c r="R131" s="11">
        <f t="shared" si="15"/>
        <v>760</v>
      </c>
      <c r="S131" s="12">
        <f t="shared" si="16"/>
        <v>6300</v>
      </c>
      <c r="T131" s="13">
        <f t="shared" si="17"/>
        <v>7060</v>
      </c>
    </row>
    <row r="132" spans="1:20" ht="12.75">
      <c r="A132" s="4" t="s">
        <v>444</v>
      </c>
      <c r="B132" s="11">
        <v>488</v>
      </c>
      <c r="C132" s="12">
        <v>3104</v>
      </c>
      <c r="D132" s="11">
        <v>506</v>
      </c>
      <c r="E132" s="12">
        <v>3168</v>
      </c>
      <c r="F132" s="11">
        <f t="shared" si="9"/>
        <v>994</v>
      </c>
      <c r="G132" s="13">
        <f t="shared" si="10"/>
        <v>6272</v>
      </c>
      <c r="H132" s="13">
        <f t="shared" si="11"/>
        <v>7266</v>
      </c>
      <c r="I132" s="11">
        <v>0</v>
      </c>
      <c r="J132" s="12">
        <v>0</v>
      </c>
      <c r="K132" s="11">
        <v>0</v>
      </c>
      <c r="L132" s="12">
        <v>0</v>
      </c>
      <c r="M132" s="11">
        <v>0</v>
      </c>
      <c r="N132" s="12">
        <v>0</v>
      </c>
      <c r="O132" s="11">
        <f t="shared" si="12"/>
        <v>0</v>
      </c>
      <c r="P132" s="13">
        <f t="shared" si="13"/>
        <v>0</v>
      </c>
      <c r="Q132" s="13">
        <f t="shared" si="14"/>
        <v>0</v>
      </c>
      <c r="R132" s="11">
        <f t="shared" si="15"/>
        <v>994</v>
      </c>
      <c r="S132" s="12">
        <f t="shared" si="16"/>
        <v>6272</v>
      </c>
      <c r="T132" s="13">
        <f t="shared" si="17"/>
        <v>7266</v>
      </c>
    </row>
    <row r="133" spans="1:20" ht="12.75">
      <c r="A133" s="4" t="s">
        <v>445</v>
      </c>
      <c r="B133" s="11"/>
      <c r="C133" s="12"/>
      <c r="D133" s="11"/>
      <c r="E133" s="12"/>
      <c r="F133" s="11">
        <f t="shared" si="9"/>
        <v>0</v>
      </c>
      <c r="G133" s="13">
        <f t="shared" si="10"/>
        <v>0</v>
      </c>
      <c r="H133" s="13">
        <f t="shared" si="11"/>
        <v>0</v>
      </c>
      <c r="I133" s="11">
        <v>74</v>
      </c>
      <c r="J133" s="12">
        <v>5</v>
      </c>
      <c r="K133" s="11">
        <v>86</v>
      </c>
      <c r="L133" s="12">
        <v>4</v>
      </c>
      <c r="M133" s="11">
        <v>0</v>
      </c>
      <c r="N133" s="12">
        <v>0</v>
      </c>
      <c r="O133" s="11">
        <f t="shared" si="12"/>
        <v>160</v>
      </c>
      <c r="P133" s="13">
        <f t="shared" si="13"/>
        <v>9</v>
      </c>
      <c r="Q133" s="13">
        <f t="shared" si="14"/>
        <v>169</v>
      </c>
      <c r="R133" s="11">
        <f t="shared" si="15"/>
        <v>160</v>
      </c>
      <c r="S133" s="12">
        <f t="shared" si="16"/>
        <v>9</v>
      </c>
      <c r="T133" s="13">
        <f t="shared" si="17"/>
        <v>169</v>
      </c>
    </row>
    <row r="134" spans="1:20" ht="12.75">
      <c r="A134" s="4" t="s">
        <v>446</v>
      </c>
      <c r="B134" s="11"/>
      <c r="C134" s="12"/>
      <c r="D134" s="11"/>
      <c r="E134" s="12"/>
      <c r="F134" s="11">
        <f t="shared" si="9"/>
        <v>0</v>
      </c>
      <c r="G134" s="13">
        <f t="shared" si="10"/>
        <v>0</v>
      </c>
      <c r="H134" s="13">
        <f t="shared" si="11"/>
        <v>0</v>
      </c>
      <c r="I134" s="11">
        <v>0</v>
      </c>
      <c r="J134" s="12">
        <v>0</v>
      </c>
      <c r="K134" s="11">
        <v>0</v>
      </c>
      <c r="L134" s="12">
        <v>0</v>
      </c>
      <c r="M134" s="11">
        <v>14</v>
      </c>
      <c r="N134" s="12">
        <v>0</v>
      </c>
      <c r="O134" s="11">
        <f t="shared" si="12"/>
        <v>14</v>
      </c>
      <c r="P134" s="13">
        <f t="shared" si="13"/>
        <v>0</v>
      </c>
      <c r="Q134" s="13">
        <f t="shared" si="14"/>
        <v>14</v>
      </c>
      <c r="R134" s="11">
        <f t="shared" si="15"/>
        <v>14</v>
      </c>
      <c r="S134" s="12">
        <f t="shared" si="16"/>
        <v>0</v>
      </c>
      <c r="T134" s="13">
        <f t="shared" si="17"/>
        <v>14</v>
      </c>
    </row>
    <row r="135" spans="1:20" ht="12.75">
      <c r="A135" s="4" t="s">
        <v>447</v>
      </c>
      <c r="B135" s="11"/>
      <c r="C135" s="12"/>
      <c r="D135" s="11"/>
      <c r="E135" s="12"/>
      <c r="F135" s="11">
        <f t="shared" si="9"/>
        <v>0</v>
      </c>
      <c r="G135" s="13">
        <f t="shared" si="10"/>
        <v>0</v>
      </c>
      <c r="H135" s="13">
        <f t="shared" si="11"/>
        <v>0</v>
      </c>
      <c r="I135" s="11">
        <v>0</v>
      </c>
      <c r="J135" s="12">
        <v>0</v>
      </c>
      <c r="K135" s="11">
        <v>0</v>
      </c>
      <c r="L135" s="12">
        <v>0</v>
      </c>
      <c r="M135" s="11">
        <v>34</v>
      </c>
      <c r="N135" s="12">
        <v>21</v>
      </c>
      <c r="O135" s="11">
        <f t="shared" si="12"/>
        <v>34</v>
      </c>
      <c r="P135" s="13">
        <f t="shared" si="13"/>
        <v>21</v>
      </c>
      <c r="Q135" s="13">
        <f t="shared" si="14"/>
        <v>55</v>
      </c>
      <c r="R135" s="11">
        <f t="shared" si="15"/>
        <v>34</v>
      </c>
      <c r="S135" s="12">
        <f t="shared" si="16"/>
        <v>21</v>
      </c>
      <c r="T135" s="13">
        <f t="shared" si="17"/>
        <v>55</v>
      </c>
    </row>
    <row r="136" spans="1:20" ht="12.75">
      <c r="A136" s="4" t="s">
        <v>448</v>
      </c>
      <c r="B136" s="11"/>
      <c r="C136" s="12"/>
      <c r="D136" s="11"/>
      <c r="E136" s="12"/>
      <c r="F136" s="11">
        <f>SUM(B136,D136)</f>
        <v>0</v>
      </c>
      <c r="G136" s="13">
        <f>SUM(C136,E136)</f>
        <v>0</v>
      </c>
      <c r="H136" s="13">
        <f>SUM(F136:G136)</f>
        <v>0</v>
      </c>
      <c r="I136" s="11">
        <v>338</v>
      </c>
      <c r="J136" s="12">
        <v>2</v>
      </c>
      <c r="K136" s="11">
        <v>328</v>
      </c>
      <c r="L136" s="12">
        <v>4</v>
      </c>
      <c r="M136" s="11">
        <v>0</v>
      </c>
      <c r="N136" s="12">
        <v>0</v>
      </c>
      <c r="O136" s="11">
        <f>SUM(M136,K136,I136)</f>
        <v>666</v>
      </c>
      <c r="P136" s="13">
        <f>SUM(N136,L136,J136)</f>
        <v>6</v>
      </c>
      <c r="Q136" s="13">
        <f>SUM(O136:P136)</f>
        <v>672</v>
      </c>
      <c r="R136" s="11">
        <f>SUM(O136,F136)</f>
        <v>666</v>
      </c>
      <c r="S136" s="12">
        <f>SUM(P136,G136)</f>
        <v>6</v>
      </c>
      <c r="T136" s="13">
        <f>SUM(Q136,H136)</f>
        <v>672</v>
      </c>
    </row>
    <row r="137" spans="1:20" ht="12.75">
      <c r="A137" s="4" t="s">
        <v>449</v>
      </c>
      <c r="B137" s="11"/>
      <c r="C137" s="12"/>
      <c r="D137" s="11"/>
      <c r="E137" s="12"/>
      <c r="F137" s="11">
        <f t="shared" si="9"/>
        <v>0</v>
      </c>
      <c r="G137" s="13">
        <f t="shared" si="10"/>
        <v>0</v>
      </c>
      <c r="H137" s="13">
        <f t="shared" si="11"/>
        <v>0</v>
      </c>
      <c r="I137" s="11">
        <v>0</v>
      </c>
      <c r="J137" s="12">
        <v>0</v>
      </c>
      <c r="K137" s="11">
        <v>0</v>
      </c>
      <c r="L137" s="12">
        <v>0</v>
      </c>
      <c r="M137" s="11">
        <v>144</v>
      </c>
      <c r="N137" s="12">
        <v>247</v>
      </c>
      <c r="O137" s="11">
        <f t="shared" si="12"/>
        <v>144</v>
      </c>
      <c r="P137" s="13">
        <f t="shared" si="13"/>
        <v>247</v>
      </c>
      <c r="Q137" s="13">
        <f t="shared" si="14"/>
        <v>391</v>
      </c>
      <c r="R137" s="11">
        <f t="shared" si="15"/>
        <v>144</v>
      </c>
      <c r="S137" s="12">
        <f t="shared" si="16"/>
        <v>247</v>
      </c>
      <c r="T137" s="13">
        <f t="shared" si="17"/>
        <v>391</v>
      </c>
    </row>
    <row r="138" spans="1:20" ht="12.75">
      <c r="A138" s="4" t="s">
        <v>450</v>
      </c>
      <c r="B138" s="11"/>
      <c r="C138" s="12"/>
      <c r="D138" s="11"/>
      <c r="E138" s="12"/>
      <c r="F138" s="11">
        <f>SUM(B138,D138)</f>
        <v>0</v>
      </c>
      <c r="G138" s="13">
        <f>SUM(C138,E138)</f>
        <v>0</v>
      </c>
      <c r="H138" s="13">
        <f>SUM(F138:G138)</f>
        <v>0</v>
      </c>
      <c r="I138" s="11">
        <v>0</v>
      </c>
      <c r="J138" s="12">
        <v>0</v>
      </c>
      <c r="K138" s="11">
        <v>0</v>
      </c>
      <c r="L138" s="12">
        <v>0</v>
      </c>
      <c r="M138" s="11">
        <v>7</v>
      </c>
      <c r="N138" s="12">
        <v>6</v>
      </c>
      <c r="O138" s="11">
        <f>SUM(M138,K138,I138)</f>
        <v>7</v>
      </c>
      <c r="P138" s="13">
        <f>SUM(N138,L138,J138)</f>
        <v>6</v>
      </c>
      <c r="Q138" s="13">
        <f>SUM(O138:P138)</f>
        <v>13</v>
      </c>
      <c r="R138" s="11">
        <f>SUM(O138,F138)</f>
        <v>7</v>
      </c>
      <c r="S138" s="12">
        <f>SUM(P138,G138)</f>
        <v>6</v>
      </c>
      <c r="T138" s="13">
        <f>SUM(Q138,H138)</f>
        <v>13</v>
      </c>
    </row>
    <row r="139" spans="1:20" s="21" customFormat="1" ht="12.75">
      <c r="A139" s="7" t="s">
        <v>27</v>
      </c>
      <c r="B139" s="17">
        <f>SUM(B8:B138)</f>
        <v>8397</v>
      </c>
      <c r="C139" s="18">
        <f aca="true" t="shared" si="18" ref="C139:T139">SUM(C8:C138)</f>
        <v>6244</v>
      </c>
      <c r="D139" s="17">
        <f t="shared" si="18"/>
        <v>8363</v>
      </c>
      <c r="E139" s="18">
        <f t="shared" si="18"/>
        <v>6507</v>
      </c>
      <c r="F139" s="17">
        <f>SUM(F8:F138)</f>
        <v>16760</v>
      </c>
      <c r="G139" s="18">
        <f t="shared" si="18"/>
        <v>12751</v>
      </c>
      <c r="H139" s="18">
        <f t="shared" si="18"/>
        <v>29511</v>
      </c>
      <c r="I139" s="17">
        <f>SUM(I8:I138)</f>
        <v>8680</v>
      </c>
      <c r="J139" s="18">
        <f t="shared" si="18"/>
        <v>7213</v>
      </c>
      <c r="K139" s="17">
        <f t="shared" si="18"/>
        <v>7957</v>
      </c>
      <c r="L139" s="18">
        <f t="shared" si="18"/>
        <v>6651</v>
      </c>
      <c r="M139" s="17">
        <f t="shared" si="18"/>
        <v>6613</v>
      </c>
      <c r="N139" s="18">
        <f t="shared" si="18"/>
        <v>6099</v>
      </c>
      <c r="O139" s="17">
        <f t="shared" si="18"/>
        <v>23250</v>
      </c>
      <c r="P139" s="18">
        <f t="shared" si="18"/>
        <v>19963</v>
      </c>
      <c r="Q139" s="18">
        <f>SUM(O139:P139)</f>
        <v>43213</v>
      </c>
      <c r="R139" s="17">
        <f t="shared" si="18"/>
        <v>40010</v>
      </c>
      <c r="S139" s="18">
        <f t="shared" si="18"/>
        <v>32714</v>
      </c>
      <c r="T139" s="18">
        <f t="shared" si="18"/>
        <v>72724</v>
      </c>
    </row>
    <row r="140" spans="1:20" s="16" customFormat="1" ht="6" customHeight="1">
      <c r="A140" s="7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1"/>
      <c r="S140" s="30"/>
      <c r="T140" s="30"/>
    </row>
    <row r="141" spans="1:20" s="16" customFormat="1" ht="12.75">
      <c r="A141" s="42" t="s">
        <v>83</v>
      </c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1"/>
      <c r="S141" s="30"/>
      <c r="T141" s="30"/>
    </row>
    <row r="142" spans="1:20" s="16" customFormat="1" ht="12.75">
      <c r="A142" s="42" t="s">
        <v>84</v>
      </c>
      <c r="Q142" s="111"/>
      <c r="R142" s="16">
        <v>432</v>
      </c>
      <c r="S142" s="16">
        <v>564</v>
      </c>
      <c r="T142" s="248">
        <v>996</v>
      </c>
    </row>
    <row r="143" spans="1:20" s="16" customFormat="1" ht="12.75">
      <c r="A143" s="39" t="s">
        <v>111</v>
      </c>
      <c r="B143" s="231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7"/>
      <c r="R143" s="138"/>
      <c r="S143" s="138"/>
      <c r="T143" s="138"/>
    </row>
    <row r="144" spans="2:20" s="16" customFormat="1" ht="12.75"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120"/>
      <c r="R144" s="30"/>
      <c r="S144" s="30"/>
      <c r="T144" s="30"/>
    </row>
    <row r="145" spans="1:20" s="21" customFormat="1" ht="12.75">
      <c r="A145" s="16" t="s">
        <v>79</v>
      </c>
      <c r="B145" s="232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4"/>
      <c r="R145" s="235">
        <f>SUM(R142,R139)</f>
        <v>40442</v>
      </c>
      <c r="S145" s="235">
        <f>SUM(S142,S139)</f>
        <v>33278</v>
      </c>
      <c r="T145" s="235">
        <f>SUM(T142,T139)</f>
        <v>73720</v>
      </c>
    </row>
    <row r="146" spans="18:20" s="4" customFormat="1" ht="12.75">
      <c r="R146" s="93"/>
      <c r="S146" s="93"/>
      <c r="T146" s="93"/>
    </row>
    <row r="147" spans="18:20" ht="12.75">
      <c r="R147" s="92"/>
      <c r="S147" s="92"/>
      <c r="T147" s="93"/>
    </row>
    <row r="148" spans="16:20" ht="12.75">
      <c r="P148"/>
      <c r="Q148"/>
      <c r="T148"/>
    </row>
    <row r="149" spans="16:20" ht="12.75">
      <c r="P149"/>
      <c r="Q149"/>
      <c r="T149"/>
    </row>
    <row r="150" spans="16:20" ht="12.75">
      <c r="P150"/>
      <c r="Q150"/>
      <c r="T150"/>
    </row>
    <row r="151" spans="16:20" ht="12.75">
      <c r="P151"/>
      <c r="Q151"/>
      <c r="T151"/>
    </row>
    <row r="152" spans="16:20" ht="12.75">
      <c r="P152"/>
      <c r="Q152"/>
      <c r="T152"/>
    </row>
    <row r="153" spans="16:20" ht="12.75">
      <c r="P153"/>
      <c r="Q153"/>
      <c r="T153"/>
    </row>
    <row r="154" spans="16:20" ht="12.75">
      <c r="P154"/>
      <c r="Q154"/>
      <c r="T154"/>
    </row>
    <row r="158" spans="7:10" ht="12.75">
      <c r="G158" s="93"/>
      <c r="H158" s="93"/>
      <c r="I158" s="93"/>
      <c r="J158" s="93"/>
    </row>
    <row r="159" spans="7:10" ht="12.75">
      <c r="G159" s="93"/>
      <c r="H159" s="93"/>
      <c r="I159" s="93"/>
      <c r="J159" s="93"/>
    </row>
    <row r="160" spans="7:10" ht="12.75">
      <c r="G160" s="93"/>
      <c r="H160" s="93"/>
      <c r="I160" s="93"/>
      <c r="J160" s="93"/>
    </row>
    <row r="161" spans="7:13" ht="12.75">
      <c r="G161" s="93"/>
      <c r="H161" s="93"/>
      <c r="I161" s="93"/>
      <c r="J161" s="93"/>
      <c r="K161" s="93"/>
      <c r="L161" s="93"/>
      <c r="M161" s="93"/>
    </row>
    <row r="162" spans="7:10" ht="12.75">
      <c r="G162" s="93"/>
      <c r="H162" s="93"/>
      <c r="I162" s="93"/>
      <c r="J162" s="93"/>
    </row>
    <row r="163" spans="7:10" ht="12.75">
      <c r="G163" s="93"/>
      <c r="H163" s="93"/>
      <c r="I163" s="93"/>
      <c r="J163" s="93"/>
    </row>
    <row r="164" spans="7:10" ht="12.75">
      <c r="G164" s="93"/>
      <c r="H164" s="93"/>
      <c r="I164" s="93"/>
      <c r="J164" s="93"/>
    </row>
    <row r="165" spans="7:10" ht="12.75">
      <c r="G165" s="93"/>
      <c r="H165" s="93"/>
      <c r="I165" s="93"/>
      <c r="J165" s="93"/>
    </row>
    <row r="166" spans="7:10" ht="12.75">
      <c r="G166" s="93"/>
      <c r="H166" s="93"/>
      <c r="I166" s="93"/>
      <c r="J166" s="93"/>
    </row>
    <row r="167" spans="7:10" ht="12.75">
      <c r="G167" s="93"/>
      <c r="H167" s="93"/>
      <c r="I167" s="93"/>
      <c r="J167" s="93"/>
    </row>
    <row r="168" spans="7:10" ht="12.75">
      <c r="G168" s="93"/>
      <c r="H168" s="93"/>
      <c r="I168" s="93"/>
      <c r="J168" s="93"/>
    </row>
    <row r="169" spans="7:10" ht="12.75">
      <c r="G169" s="93"/>
      <c r="H169" s="93"/>
      <c r="I169" s="93"/>
      <c r="J169" s="93"/>
    </row>
    <row r="170" spans="7:13" ht="12.75">
      <c r="G170" s="93"/>
      <c r="H170" s="93"/>
      <c r="I170" s="93"/>
      <c r="J170" s="93"/>
      <c r="K170" s="93"/>
      <c r="L170" s="93"/>
      <c r="M170" s="93"/>
    </row>
    <row r="171" spans="7:10" ht="12.75">
      <c r="G171" s="93"/>
      <c r="H171" s="93"/>
      <c r="I171" s="93"/>
      <c r="J171" s="93"/>
    </row>
    <row r="172" spans="8:12" ht="12.75">
      <c r="H172" s="93"/>
      <c r="J172" s="93"/>
      <c r="K172" s="93"/>
      <c r="L172" s="93"/>
    </row>
    <row r="173" spans="7:13" ht="12.75">
      <c r="G173" s="93"/>
      <c r="H173" s="93"/>
      <c r="I173" s="93"/>
      <c r="J173" s="93"/>
      <c r="K173" s="93"/>
      <c r="L173" s="93"/>
      <c r="M173" s="93"/>
    </row>
    <row r="174" spans="11:12" ht="12.75">
      <c r="K174" s="93"/>
      <c r="L174" s="93"/>
    </row>
    <row r="175" spans="11:12" ht="12.75">
      <c r="K175" s="93"/>
      <c r="L175" s="93"/>
    </row>
    <row r="176" spans="7:10" ht="12.75">
      <c r="G176" s="93"/>
      <c r="H176" s="93"/>
      <c r="I176" s="93"/>
      <c r="J176" s="93"/>
    </row>
    <row r="177" spans="8:12" ht="12.75">
      <c r="H177" s="93"/>
      <c r="J177" s="93"/>
      <c r="K177" s="93"/>
      <c r="L177" s="93"/>
    </row>
    <row r="178" spans="7:10" ht="12.75">
      <c r="G178" s="93"/>
      <c r="H178" s="93"/>
      <c r="I178" s="93"/>
      <c r="J178" s="93"/>
    </row>
    <row r="179" spans="7:10" ht="12.75">
      <c r="G179" s="93"/>
      <c r="H179" s="93"/>
      <c r="I179" s="93"/>
      <c r="J179" s="93"/>
    </row>
    <row r="180" spans="7:10" ht="12.75">
      <c r="G180" s="93"/>
      <c r="H180" s="93"/>
      <c r="I180" s="93"/>
      <c r="J180" s="93"/>
    </row>
    <row r="181" spans="7:10" ht="12.75">
      <c r="G181" s="93"/>
      <c r="H181" s="93"/>
      <c r="I181" s="93"/>
      <c r="J181" s="93"/>
    </row>
    <row r="182" spans="7:10" ht="12.75">
      <c r="G182" s="93"/>
      <c r="H182" s="93"/>
      <c r="I182" s="93"/>
      <c r="J182" s="93"/>
    </row>
    <row r="184" spans="7:10" ht="12.75">
      <c r="G184" s="93"/>
      <c r="H184" s="93"/>
      <c r="I184" s="93"/>
      <c r="J184" s="93"/>
    </row>
    <row r="186" spans="7:10" ht="12.75">
      <c r="G186" s="93"/>
      <c r="H186" s="93"/>
      <c r="I186" s="93"/>
      <c r="J186" s="93"/>
    </row>
    <row r="188" spans="7:13" ht="12.75">
      <c r="G188" s="93"/>
      <c r="H188" s="93"/>
      <c r="I188" s="93"/>
      <c r="J188" s="93"/>
      <c r="K188" s="93"/>
      <c r="L188" s="93"/>
      <c r="M188" s="93"/>
    </row>
    <row r="189" spans="11:12" ht="12.75">
      <c r="K189" s="93"/>
      <c r="L189" s="93"/>
    </row>
    <row r="190" spans="11:12" ht="12.75">
      <c r="K190" s="93"/>
      <c r="L190" s="93"/>
    </row>
    <row r="191" spans="11:12" ht="12.75">
      <c r="K191" s="93"/>
      <c r="L191" s="93"/>
    </row>
    <row r="192" spans="11:12" ht="12.75">
      <c r="K192" s="93"/>
      <c r="L192" s="93"/>
    </row>
    <row r="193" spans="7:10" ht="12.75">
      <c r="G193" s="93"/>
      <c r="H193" s="93"/>
      <c r="I193" s="93"/>
      <c r="J193" s="93"/>
    </row>
    <row r="194" spans="7:10" ht="12.75">
      <c r="G194" s="93"/>
      <c r="H194" s="93"/>
      <c r="I194" s="93"/>
      <c r="J194" s="93"/>
    </row>
    <row r="195" spans="7:10" ht="12.75">
      <c r="G195" s="93"/>
      <c r="H195" s="93"/>
      <c r="I195" s="93"/>
      <c r="J195" s="93"/>
    </row>
    <row r="196" spans="7:10" ht="12.75">
      <c r="G196" s="93"/>
      <c r="H196" s="93"/>
      <c r="I196" s="93"/>
      <c r="J196" s="93"/>
    </row>
    <row r="197" spans="7:10" ht="12.75">
      <c r="G197" s="93"/>
      <c r="H197" s="93"/>
      <c r="I197" s="93"/>
      <c r="J197" s="93"/>
    </row>
    <row r="199" spans="7:10" ht="12.75">
      <c r="G199" s="93"/>
      <c r="H199" s="93"/>
      <c r="I199" s="93"/>
      <c r="J199" s="93"/>
    </row>
    <row r="202" spans="7:10" ht="12.75">
      <c r="G202" s="93"/>
      <c r="H202" s="93"/>
      <c r="I202" s="93"/>
      <c r="J202" s="93"/>
    </row>
    <row r="204" spans="7:10" ht="12.75">
      <c r="G204" s="93"/>
      <c r="H204" s="93"/>
      <c r="I204" s="93"/>
      <c r="J204" s="93"/>
    </row>
    <row r="205" spans="7:13" ht="12.75">
      <c r="G205" s="93"/>
      <c r="H205" s="93"/>
      <c r="I205" s="93"/>
      <c r="J205" s="93"/>
      <c r="K205" s="93"/>
      <c r="L205" s="93"/>
      <c r="M205" s="93"/>
    </row>
    <row r="206" spans="11:12" ht="12.75">
      <c r="K206" s="93"/>
      <c r="L206" s="93"/>
    </row>
    <row r="207" spans="11:12" ht="12.75">
      <c r="K207" s="93"/>
      <c r="L207" s="93"/>
    </row>
    <row r="208" spans="7:12" ht="12.75">
      <c r="G208" s="93"/>
      <c r="H208" s="93"/>
      <c r="I208" s="93"/>
      <c r="J208" s="93"/>
      <c r="L208" s="93"/>
    </row>
    <row r="209" spans="7:10" ht="12.75">
      <c r="G209" s="93"/>
      <c r="H209" s="93"/>
      <c r="I209" s="93"/>
      <c r="J209" s="93"/>
    </row>
    <row r="210" spans="7:10" ht="12.75">
      <c r="G210" s="93"/>
      <c r="H210" s="93"/>
      <c r="I210" s="93"/>
      <c r="J210" s="93"/>
    </row>
    <row r="211" spans="7:10" ht="12.75">
      <c r="G211" s="93"/>
      <c r="H211" s="93"/>
      <c r="I211" s="93"/>
      <c r="J211" s="93"/>
    </row>
    <row r="212" spans="7:10" ht="12.75">
      <c r="G212" s="93"/>
      <c r="H212" s="93"/>
      <c r="I212" s="93"/>
      <c r="J212" s="93"/>
    </row>
    <row r="213" spans="7:10" ht="12.75">
      <c r="G213" s="93"/>
      <c r="H213" s="93"/>
      <c r="I213" s="93"/>
      <c r="J213" s="93"/>
    </row>
    <row r="215" spans="7:10" ht="12.75">
      <c r="G215" s="93"/>
      <c r="H215" s="93"/>
      <c r="I215" s="93"/>
      <c r="J215" s="93"/>
    </row>
    <row r="216" spans="7:10" ht="12.75">
      <c r="G216" s="93"/>
      <c r="H216" s="93"/>
      <c r="I216" s="93"/>
      <c r="J216" s="93"/>
    </row>
    <row r="217" spans="8:12" ht="12.75">
      <c r="H217" s="93"/>
      <c r="J217" s="93"/>
      <c r="K217" s="93"/>
      <c r="L217" s="93"/>
    </row>
    <row r="218" spans="7:12" ht="12.75">
      <c r="G218" s="93"/>
      <c r="H218" s="93"/>
      <c r="I218" s="93"/>
      <c r="J218" s="93"/>
      <c r="L218" s="93"/>
    </row>
    <row r="219" spans="8:12" ht="12.75">
      <c r="H219" s="93"/>
      <c r="J219" s="93"/>
      <c r="K219" s="93"/>
      <c r="L219" s="93"/>
    </row>
    <row r="220" spans="7:10" ht="12.75">
      <c r="G220" s="93"/>
      <c r="H220" s="93"/>
      <c r="I220" s="93"/>
      <c r="J220" s="93"/>
    </row>
    <row r="223" spans="7:10" ht="12.75">
      <c r="G223" s="93"/>
      <c r="H223" s="93"/>
      <c r="I223" s="93"/>
      <c r="J223" s="93"/>
    </row>
    <row r="224" spans="7:10" ht="12.75">
      <c r="G224" s="93"/>
      <c r="H224" s="93"/>
      <c r="I224" s="93"/>
      <c r="J224" s="93"/>
    </row>
    <row r="225" spans="8:12" ht="12.75">
      <c r="H225" s="93"/>
      <c r="J225" s="93"/>
      <c r="K225" s="93"/>
      <c r="L225" s="93"/>
    </row>
    <row r="226" spans="7:12" ht="12.75">
      <c r="G226" s="93"/>
      <c r="H226" s="93"/>
      <c r="I226" s="93"/>
      <c r="J226" s="93"/>
      <c r="L226" s="93"/>
    </row>
    <row r="227" spans="7:10" ht="12.75">
      <c r="G227" s="93"/>
      <c r="H227" s="93"/>
      <c r="I227" s="93"/>
      <c r="J227" s="93"/>
    </row>
    <row r="228" spans="8:12" ht="12.75">
      <c r="H228" s="93"/>
      <c r="J228" s="93"/>
      <c r="K228" s="93"/>
      <c r="L228" s="93"/>
    </row>
    <row r="229" spans="7:12" ht="12.75">
      <c r="G229" s="93"/>
      <c r="H229" s="93"/>
      <c r="I229" s="93"/>
      <c r="J229" s="93"/>
      <c r="L229" s="93"/>
    </row>
    <row r="230" spans="7:10" ht="12.75">
      <c r="G230" s="93"/>
      <c r="H230" s="93"/>
      <c r="I230" s="93"/>
      <c r="J230" s="93"/>
    </row>
    <row r="231" spans="7:10" ht="12.75">
      <c r="G231" s="93"/>
      <c r="H231" s="93"/>
      <c r="I231" s="93"/>
      <c r="J231" s="93"/>
    </row>
    <row r="232" spans="7:13" ht="12.75">
      <c r="G232" s="93"/>
      <c r="H232" s="93"/>
      <c r="I232" s="93"/>
      <c r="J232" s="93"/>
      <c r="K232" s="93"/>
      <c r="L232" s="93"/>
      <c r="M232" s="93"/>
    </row>
    <row r="233" spans="11:12" ht="12.75">
      <c r="K233" s="93"/>
      <c r="L233" s="93"/>
    </row>
    <row r="234" spans="7:10" ht="12.75">
      <c r="G234" s="93"/>
      <c r="H234" s="93"/>
      <c r="I234" s="93"/>
      <c r="J234" s="93"/>
    </row>
    <row r="235" spans="7:10" ht="12.75">
      <c r="G235" s="93"/>
      <c r="H235" s="93"/>
      <c r="I235" s="93"/>
      <c r="J235" s="93"/>
    </row>
    <row r="237" spans="7:10" ht="12.75">
      <c r="G237" s="93"/>
      <c r="H237" s="93"/>
      <c r="I237" s="93"/>
      <c r="J237" s="93"/>
    </row>
    <row r="239" spans="7:10" ht="12.75">
      <c r="G239" s="93"/>
      <c r="H239" s="93"/>
      <c r="I239" s="93"/>
      <c r="J239" s="93"/>
    </row>
    <row r="242" spans="7:10" ht="12.75">
      <c r="G242" s="93"/>
      <c r="H242" s="93"/>
      <c r="I242" s="93"/>
      <c r="J242" s="93"/>
    </row>
    <row r="243" spans="7:13" ht="12.75">
      <c r="G243" s="93"/>
      <c r="H243" s="93"/>
      <c r="I243" s="93"/>
      <c r="J243" s="93"/>
      <c r="K243" s="93"/>
      <c r="L243" s="93"/>
      <c r="M243" s="93"/>
    </row>
    <row r="244" spans="7:13" ht="12.75">
      <c r="G244" s="93"/>
      <c r="H244" s="93"/>
      <c r="I244" s="93"/>
      <c r="J244" s="93"/>
      <c r="K244" s="93"/>
      <c r="L244" s="93"/>
      <c r="M244" s="93"/>
    </row>
    <row r="245" spans="7:10" ht="12.75">
      <c r="G245" s="93"/>
      <c r="H245" s="93"/>
      <c r="I245" s="93"/>
      <c r="J245" s="93"/>
    </row>
    <row r="247" spans="7:10" ht="12.75">
      <c r="G247" s="93"/>
      <c r="H247" s="93"/>
      <c r="I247" s="93"/>
      <c r="J247" s="93"/>
    </row>
    <row r="249" spans="7:10" ht="12.75">
      <c r="G249" s="93"/>
      <c r="H249" s="93"/>
      <c r="I249" s="93"/>
      <c r="J249" s="93"/>
    </row>
    <row r="250" spans="7:10" ht="12.75">
      <c r="G250" s="93"/>
      <c r="H250" s="93"/>
      <c r="I250" s="93"/>
      <c r="J250" s="93"/>
    </row>
    <row r="251" spans="7:10" ht="12.75">
      <c r="G251" s="93"/>
      <c r="H251" s="93"/>
      <c r="I251" s="93"/>
      <c r="J251" s="93"/>
    </row>
    <row r="252" spans="7:10" ht="12.75">
      <c r="G252" s="93"/>
      <c r="H252" s="93"/>
      <c r="I252" s="93"/>
      <c r="J252" s="93"/>
    </row>
    <row r="253" ht="12.75">
      <c r="H253" s="93"/>
    </row>
    <row r="254" ht="12.75">
      <c r="H254" s="93"/>
    </row>
    <row r="255" ht="12.75">
      <c r="H255" s="93"/>
    </row>
    <row r="256" spans="7:10" ht="12.75">
      <c r="G256" s="93"/>
      <c r="H256" s="93"/>
      <c r="I256" s="93"/>
      <c r="J256" s="93"/>
    </row>
    <row r="258" spans="7:10" ht="12.75">
      <c r="G258" s="93"/>
      <c r="H258" s="93"/>
      <c r="I258" s="93"/>
      <c r="J258" s="93"/>
    </row>
    <row r="260" spans="7:13" ht="12.75">
      <c r="G260" s="93"/>
      <c r="H260" s="93"/>
      <c r="I260" s="93"/>
      <c r="J260" s="93"/>
      <c r="K260" s="93"/>
      <c r="L260" s="93"/>
      <c r="M260" s="93"/>
    </row>
    <row r="261" spans="7:10" ht="12.75">
      <c r="G261" s="93"/>
      <c r="H261" s="93"/>
      <c r="I261" s="93"/>
      <c r="J261" s="93"/>
    </row>
    <row r="262" spans="7:10" ht="12.75">
      <c r="G262" s="93"/>
      <c r="H262" s="93"/>
      <c r="I262" s="93"/>
      <c r="J262" s="93"/>
    </row>
    <row r="263" spans="8:12" ht="12.75">
      <c r="H263" s="93"/>
      <c r="J263" s="93"/>
      <c r="K263" s="93"/>
      <c r="L263" s="93"/>
    </row>
    <row r="264" spans="7:10" ht="12.75">
      <c r="G264" s="93"/>
      <c r="H264" s="93"/>
      <c r="I264" s="93"/>
      <c r="J264" s="93"/>
    </row>
    <row r="265" spans="8:12" ht="12.75">
      <c r="H265" s="93"/>
      <c r="J265" s="93"/>
      <c r="K265" s="93"/>
      <c r="L265" s="93"/>
    </row>
    <row r="266" spans="7:10" ht="12.75">
      <c r="G266" s="93"/>
      <c r="H266" s="93"/>
      <c r="I266" s="93"/>
      <c r="J266" s="93"/>
    </row>
    <row r="267" spans="7:10" ht="12.75">
      <c r="G267" s="93"/>
      <c r="H267" s="93"/>
      <c r="I267" s="93"/>
      <c r="J267" s="93"/>
    </row>
    <row r="268" ht="12.75">
      <c r="H268" s="93"/>
    </row>
    <row r="269" spans="7:10" ht="12.75">
      <c r="G269" s="93"/>
      <c r="H269" s="93"/>
      <c r="I269" s="93"/>
      <c r="J269" s="93"/>
    </row>
    <row r="271" spans="7:10" ht="12.75">
      <c r="G271" s="93"/>
      <c r="H271" s="93"/>
      <c r="I271" s="93"/>
      <c r="J271" s="93"/>
    </row>
    <row r="272" spans="8:12" ht="12.75">
      <c r="H272" s="93"/>
      <c r="J272" s="93"/>
      <c r="K272" s="93"/>
      <c r="L272" s="93"/>
    </row>
    <row r="273" spans="7:10" ht="12.75">
      <c r="G273" s="93"/>
      <c r="H273" s="93"/>
      <c r="I273" s="93"/>
      <c r="J273" s="93"/>
    </row>
    <row r="274" ht="12.75">
      <c r="H274" s="93"/>
    </row>
    <row r="275" spans="7:10" ht="12.75">
      <c r="G275" s="93"/>
      <c r="H275" s="93"/>
      <c r="I275" s="93"/>
      <c r="J275" s="93"/>
    </row>
    <row r="276" spans="7:10" ht="12.75">
      <c r="G276" s="93"/>
      <c r="H276" s="93"/>
      <c r="I276" s="93"/>
      <c r="J276" s="93"/>
    </row>
    <row r="278" spans="7:10" ht="12.75">
      <c r="G278" s="93"/>
      <c r="H278" s="93"/>
      <c r="I278" s="93"/>
      <c r="J278" s="93"/>
    </row>
    <row r="279" spans="7:10" ht="12.75">
      <c r="G279" s="93"/>
      <c r="H279" s="93"/>
      <c r="I279" s="93"/>
      <c r="J279" s="93"/>
    </row>
    <row r="281" spans="7:13" ht="12.75">
      <c r="G281" s="93"/>
      <c r="H281" s="93"/>
      <c r="I281" s="93"/>
      <c r="J281" s="93"/>
      <c r="K281" s="93"/>
      <c r="L281" s="93"/>
      <c r="M281" s="93"/>
    </row>
    <row r="282" spans="11:12" ht="12.75">
      <c r="K282" s="93"/>
      <c r="L282" s="93"/>
    </row>
    <row r="283" spans="7:12" ht="12.75">
      <c r="G283" s="93"/>
      <c r="H283" s="93"/>
      <c r="I283" s="93"/>
      <c r="J283" s="93"/>
      <c r="L283" s="93"/>
    </row>
    <row r="284" spans="7:10" ht="12.75">
      <c r="G284" s="93"/>
      <c r="H284" s="93"/>
      <c r="I284" s="93"/>
      <c r="J284" s="93"/>
    </row>
    <row r="286" spans="7:10" ht="12.75">
      <c r="G286" s="93"/>
      <c r="H286" s="93"/>
      <c r="I286" s="93"/>
      <c r="J286" s="93"/>
    </row>
    <row r="287" spans="7:10" ht="12.75">
      <c r="G287" s="93"/>
      <c r="H287" s="93"/>
      <c r="I287" s="93"/>
      <c r="J287" s="93"/>
    </row>
  </sheetData>
  <sheetProtection/>
  <mergeCells count="12">
    <mergeCell ref="A2:T2"/>
    <mergeCell ref="A3:T3"/>
    <mergeCell ref="I5:Q5"/>
    <mergeCell ref="M6:N6"/>
    <mergeCell ref="O6:Q6"/>
    <mergeCell ref="K6:L6"/>
    <mergeCell ref="B5:H5"/>
    <mergeCell ref="F6:H6"/>
    <mergeCell ref="B6:C6"/>
    <mergeCell ref="D6:E6"/>
    <mergeCell ref="I6:J6"/>
    <mergeCell ref="R5:T5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51.28125" style="92" customWidth="1"/>
    <col min="2" max="4" width="12.8515625" style="92" customWidth="1"/>
    <col min="5" max="16384" width="9.140625" style="92" customWidth="1"/>
  </cols>
  <sheetData>
    <row r="1" spans="1:4" ht="12.75">
      <c r="A1" s="3" t="s">
        <v>526</v>
      </c>
      <c r="B1" s="109"/>
      <c r="C1" s="109"/>
      <c r="D1" s="109"/>
    </row>
    <row r="2" spans="1:4" ht="12.75">
      <c r="A2" s="296" t="s">
        <v>8</v>
      </c>
      <c r="B2" s="296"/>
      <c r="C2" s="296"/>
      <c r="D2" s="296"/>
    </row>
    <row r="3" spans="1:4" ht="12.75">
      <c r="A3" s="296" t="s">
        <v>70</v>
      </c>
      <c r="B3" s="296"/>
      <c r="C3" s="296"/>
      <c r="D3" s="296"/>
    </row>
    <row r="4" spans="1:4" ht="12.75">
      <c r="A4" s="296" t="s">
        <v>112</v>
      </c>
      <c r="B4" s="296"/>
      <c r="C4" s="296"/>
      <c r="D4" s="296"/>
    </row>
    <row r="5" ht="13.5" thickBot="1"/>
    <row r="6" spans="1:5" ht="12.75">
      <c r="A6" s="128" t="s">
        <v>113</v>
      </c>
      <c r="B6" s="129" t="s">
        <v>68</v>
      </c>
      <c r="C6" s="129" t="s">
        <v>69</v>
      </c>
      <c r="D6" s="130" t="s">
        <v>27</v>
      </c>
      <c r="E6" s="131"/>
    </row>
    <row r="7" spans="1:4" ht="12.75">
      <c r="A7" s="92" t="s">
        <v>451</v>
      </c>
      <c r="B7" s="132">
        <v>0</v>
      </c>
      <c r="C7" s="132">
        <v>35</v>
      </c>
      <c r="D7" s="90">
        <v>35</v>
      </c>
    </row>
    <row r="8" spans="1:4" ht="12.75">
      <c r="A8" s="92" t="s">
        <v>452</v>
      </c>
      <c r="B8" s="132">
        <v>26</v>
      </c>
      <c r="C8" s="132">
        <v>0</v>
      </c>
      <c r="D8" s="90">
        <v>26</v>
      </c>
    </row>
    <row r="9" spans="1:4" ht="12.75">
      <c r="A9" s="92" t="s">
        <v>453</v>
      </c>
      <c r="B9" s="132">
        <v>8</v>
      </c>
      <c r="C9" s="132">
        <v>0</v>
      </c>
      <c r="D9" s="90">
        <v>8</v>
      </c>
    </row>
    <row r="10" spans="1:4" ht="12.75">
      <c r="A10" s="92" t="s">
        <v>454</v>
      </c>
      <c r="B10" s="132">
        <v>7</v>
      </c>
      <c r="C10" s="132">
        <v>0</v>
      </c>
      <c r="D10" s="90">
        <v>7</v>
      </c>
    </row>
    <row r="11" spans="1:4" ht="12.75">
      <c r="A11" s="92" t="s">
        <v>455</v>
      </c>
      <c r="B11" s="132">
        <v>12</v>
      </c>
      <c r="C11" s="132">
        <v>0</v>
      </c>
      <c r="D11" s="90">
        <v>12</v>
      </c>
    </row>
    <row r="12" spans="1:4" ht="12.75">
      <c r="A12" s="92" t="s">
        <v>456</v>
      </c>
      <c r="B12" s="132">
        <v>6</v>
      </c>
      <c r="C12" s="132">
        <v>0</v>
      </c>
      <c r="D12" s="90">
        <v>6</v>
      </c>
    </row>
    <row r="13" spans="1:4" ht="12.75">
      <c r="A13" s="208" t="s">
        <v>534</v>
      </c>
      <c r="B13" s="132">
        <v>15</v>
      </c>
      <c r="C13" s="132">
        <v>1</v>
      </c>
      <c r="D13" s="90">
        <v>16</v>
      </c>
    </row>
    <row r="14" spans="1:4" ht="12.75">
      <c r="A14" s="92" t="s">
        <v>457</v>
      </c>
      <c r="B14" s="132">
        <v>10</v>
      </c>
      <c r="C14" s="132">
        <v>0</v>
      </c>
      <c r="D14" s="90">
        <v>10</v>
      </c>
    </row>
    <row r="15" spans="1:4" ht="12.75">
      <c r="A15" s="208" t="s">
        <v>458</v>
      </c>
      <c r="B15" s="132">
        <v>6</v>
      </c>
      <c r="C15" s="132">
        <v>0</v>
      </c>
      <c r="D15" s="90">
        <v>6</v>
      </c>
    </row>
    <row r="16" spans="1:4" ht="12.75">
      <c r="A16" s="92" t="s">
        <v>459</v>
      </c>
      <c r="B16" s="132">
        <v>4</v>
      </c>
      <c r="C16" s="132">
        <v>0</v>
      </c>
      <c r="D16" s="90">
        <v>4</v>
      </c>
    </row>
    <row r="17" spans="1:4" ht="12.75">
      <c r="A17" s="208" t="s">
        <v>535</v>
      </c>
      <c r="B17" s="132">
        <v>14</v>
      </c>
      <c r="C17" s="132">
        <v>0</v>
      </c>
      <c r="D17" s="90">
        <v>14</v>
      </c>
    </row>
    <row r="18" spans="1:4" ht="12.75">
      <c r="A18" s="92" t="s">
        <v>460</v>
      </c>
      <c r="B18" s="132">
        <v>3</v>
      </c>
      <c r="C18" s="132">
        <v>0</v>
      </c>
      <c r="D18" s="90">
        <v>3</v>
      </c>
    </row>
    <row r="19" spans="1:4" ht="12.75">
      <c r="A19" s="92" t="s">
        <v>461</v>
      </c>
      <c r="B19" s="132">
        <v>17</v>
      </c>
      <c r="C19" s="132">
        <v>0</v>
      </c>
      <c r="D19" s="90">
        <v>17</v>
      </c>
    </row>
    <row r="20" spans="1:4" ht="12.75">
      <c r="A20" s="92" t="s">
        <v>462</v>
      </c>
      <c r="B20" s="132">
        <v>3</v>
      </c>
      <c r="C20" s="132">
        <v>0</v>
      </c>
      <c r="D20" s="90">
        <v>3</v>
      </c>
    </row>
    <row r="21" spans="1:4" ht="12.75">
      <c r="A21" s="208" t="s">
        <v>486</v>
      </c>
      <c r="B21" s="132">
        <v>1</v>
      </c>
      <c r="C21" s="132">
        <v>8</v>
      </c>
      <c r="D21" s="90">
        <v>9</v>
      </c>
    </row>
    <row r="22" spans="1:4" ht="12.75">
      <c r="A22" s="92" t="s">
        <v>463</v>
      </c>
      <c r="B22" s="132">
        <v>4</v>
      </c>
      <c r="C22" s="132">
        <v>0</v>
      </c>
      <c r="D22" s="90">
        <v>4</v>
      </c>
    </row>
    <row r="23" spans="1:4" ht="12.75">
      <c r="A23" s="208" t="s">
        <v>487</v>
      </c>
      <c r="B23" s="132">
        <v>42</v>
      </c>
      <c r="C23" s="132">
        <v>0</v>
      </c>
      <c r="D23" s="90">
        <v>42</v>
      </c>
    </row>
    <row r="24" spans="1:4" ht="12.75">
      <c r="A24" s="92" t="s">
        <v>464</v>
      </c>
      <c r="B24" s="132">
        <v>4</v>
      </c>
      <c r="C24" s="132">
        <v>0</v>
      </c>
      <c r="D24" s="90">
        <v>4</v>
      </c>
    </row>
    <row r="25" spans="1:4" ht="12.75">
      <c r="A25" s="92" t="s">
        <v>465</v>
      </c>
      <c r="B25" s="132">
        <v>8</v>
      </c>
      <c r="C25" s="132">
        <v>0</v>
      </c>
      <c r="D25" s="90">
        <v>8</v>
      </c>
    </row>
    <row r="26" spans="1:4" ht="12.75">
      <c r="A26" s="92" t="s">
        <v>466</v>
      </c>
      <c r="B26" s="132">
        <v>15</v>
      </c>
      <c r="C26" s="132">
        <v>0</v>
      </c>
      <c r="D26" s="90">
        <v>15</v>
      </c>
    </row>
    <row r="27" spans="1:4" ht="12.75">
      <c r="A27" s="92" t="s">
        <v>532</v>
      </c>
      <c r="B27" s="132">
        <v>2</v>
      </c>
      <c r="C27" s="132">
        <v>0</v>
      </c>
      <c r="D27" s="90">
        <v>2</v>
      </c>
    </row>
    <row r="28" spans="1:4" ht="12.75">
      <c r="A28" s="92" t="s">
        <v>533</v>
      </c>
      <c r="B28" s="132">
        <v>4</v>
      </c>
      <c r="C28" s="132">
        <v>0</v>
      </c>
      <c r="D28" s="90">
        <v>4</v>
      </c>
    </row>
    <row r="29" spans="1:4" ht="12.75">
      <c r="A29" s="92" t="s">
        <v>467</v>
      </c>
      <c r="B29" s="132">
        <v>24</v>
      </c>
      <c r="C29" s="132">
        <v>1</v>
      </c>
      <c r="D29" s="90">
        <v>25</v>
      </c>
    </row>
    <row r="30" spans="1:4" ht="12.75">
      <c r="A30" s="208" t="s">
        <v>488</v>
      </c>
      <c r="B30" s="132">
        <v>19</v>
      </c>
      <c r="C30" s="132">
        <v>0</v>
      </c>
      <c r="D30" s="90">
        <v>19</v>
      </c>
    </row>
    <row r="31" spans="1:4" ht="12.75">
      <c r="A31" s="92" t="s">
        <v>468</v>
      </c>
      <c r="B31" s="132">
        <v>12</v>
      </c>
      <c r="C31" s="132">
        <v>0</v>
      </c>
      <c r="D31" s="90">
        <v>12</v>
      </c>
    </row>
    <row r="32" spans="1:4" ht="12.75">
      <c r="A32" s="208" t="s">
        <v>489</v>
      </c>
      <c r="B32" s="132">
        <v>39</v>
      </c>
      <c r="C32" s="132">
        <v>0</v>
      </c>
      <c r="D32" s="90">
        <v>39</v>
      </c>
    </row>
    <row r="33" spans="1:4" ht="12.75">
      <c r="A33" s="208" t="s">
        <v>536</v>
      </c>
      <c r="B33" s="132">
        <v>3</v>
      </c>
      <c r="C33" s="132">
        <v>0</v>
      </c>
      <c r="D33" s="90">
        <v>3</v>
      </c>
    </row>
    <row r="34" spans="1:4" ht="12.75">
      <c r="A34" s="92" t="s">
        <v>469</v>
      </c>
      <c r="B34" s="132">
        <v>8</v>
      </c>
      <c r="C34" s="132">
        <v>0</v>
      </c>
      <c r="D34" s="90">
        <v>8</v>
      </c>
    </row>
    <row r="35" spans="1:4" ht="12.75">
      <c r="A35" s="208" t="s">
        <v>470</v>
      </c>
      <c r="B35" s="132">
        <v>6</v>
      </c>
      <c r="C35" s="132">
        <v>0</v>
      </c>
      <c r="D35" s="90">
        <v>6</v>
      </c>
    </row>
    <row r="36" spans="1:4" ht="12.75">
      <c r="A36" s="208" t="s">
        <v>430</v>
      </c>
      <c r="B36" s="132">
        <v>1</v>
      </c>
      <c r="C36" s="132">
        <v>39</v>
      </c>
      <c r="D36" s="90">
        <v>40</v>
      </c>
    </row>
    <row r="37" spans="1:4" ht="12.75">
      <c r="A37" s="92" t="s">
        <v>471</v>
      </c>
      <c r="B37" s="132">
        <v>68</v>
      </c>
      <c r="C37" s="132">
        <v>478</v>
      </c>
      <c r="D37" s="90">
        <v>546</v>
      </c>
    </row>
    <row r="38" spans="1:4" ht="12.75">
      <c r="A38" s="92" t="s">
        <v>472</v>
      </c>
      <c r="B38" s="132">
        <v>7</v>
      </c>
      <c r="C38" s="132">
        <v>0</v>
      </c>
      <c r="D38" s="90">
        <v>7</v>
      </c>
    </row>
    <row r="39" spans="1:4" ht="12.75">
      <c r="A39" s="92" t="s">
        <v>473</v>
      </c>
      <c r="B39" s="132">
        <v>11</v>
      </c>
      <c r="C39" s="132">
        <v>0</v>
      </c>
      <c r="D39" s="90">
        <v>11</v>
      </c>
    </row>
    <row r="40" spans="1:4" ht="12.75">
      <c r="A40" s="92" t="s">
        <v>474</v>
      </c>
      <c r="B40" s="132">
        <v>23</v>
      </c>
      <c r="C40" s="132">
        <v>2</v>
      </c>
      <c r="D40" s="90">
        <v>25</v>
      </c>
    </row>
    <row r="41" spans="1:4" ht="12.75">
      <c r="A41" s="101" t="s">
        <v>27</v>
      </c>
      <c r="B41" s="133">
        <f>SUM(B7:B40)</f>
        <v>432</v>
      </c>
      <c r="C41" s="133">
        <f>SUM(C7:C40)</f>
        <v>564</v>
      </c>
      <c r="D41" s="134">
        <f>SUM(D7:D40)</f>
        <v>996</v>
      </c>
    </row>
  </sheetData>
  <sheetProtection/>
  <mergeCells count="3">
    <mergeCell ref="A2:D2"/>
    <mergeCell ref="A3:D3"/>
    <mergeCell ref="A4:D4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9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2015-07-08T08:45:42Z</cp:lastPrinted>
  <dcterms:created xsi:type="dcterms:W3CDTF">2002-06-06T14:11:57Z</dcterms:created>
  <dcterms:modified xsi:type="dcterms:W3CDTF">2016-08-18T11:16:56Z</dcterms:modified>
  <cp:category/>
  <cp:version/>
  <cp:contentType/>
  <cp:contentStatus/>
</cp:coreProperties>
</file>