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4" yWindow="65524" windowWidth="9600" windowHeight="11640" tabRatio="717" activeTab="0"/>
  </bookViews>
  <sheets>
    <sheet name="INHOUD" sheetId="1" r:id="rId1"/>
    <sheet name="SV_SO_1516_1a" sheetId="2" r:id="rId2"/>
    <sheet name="SV_SO_1516_1b" sheetId="3" r:id="rId3"/>
    <sheet name="SV_SO_1516_2a" sheetId="4" r:id="rId4"/>
    <sheet name="SV_SO_1516_2b" sheetId="5" r:id="rId5"/>
    <sheet name="ZBL_SO_1516_1" sheetId="6" r:id="rId6"/>
    <sheet name="ZBL_SO_1516_2" sheetId="7" r:id="rId7"/>
  </sheets>
  <definedNames>
    <definedName name="_p412">#REF!</definedName>
    <definedName name="_p413">#REF!</definedName>
    <definedName name="_xlnm.Print_Area" localSheetId="4">'SV_SO_1516_2b'!$A$1:$V$131</definedName>
    <definedName name="_xlnm.Print_Area" localSheetId="5">'ZBL_SO_1516_1'!$A$1:$Q$192</definedName>
    <definedName name="_xlnm.Print_Area" localSheetId="6">'ZBL_SO_1516_2'!$A$1:$Q$126</definedName>
    <definedName name="eentabel">#REF!</definedName>
    <definedName name="jaarboek_per_land">#REF!</definedName>
  </definedNames>
  <calcPr fullCalcOnLoad="1"/>
</workbook>
</file>

<file path=xl/sharedStrings.xml><?xml version="1.0" encoding="utf-8"?>
<sst xmlns="http://schemas.openxmlformats.org/spreadsheetml/2006/main" count="1114" uniqueCount="73">
  <si>
    <t>M</t>
  </si>
  <si>
    <t>Totaal</t>
  </si>
  <si>
    <t>Zittenblijver</t>
  </si>
  <si>
    <t>Geen zittenblijver</t>
  </si>
  <si>
    <t>2e graad</t>
  </si>
  <si>
    <t>ASO</t>
  </si>
  <si>
    <t>KSO</t>
  </si>
  <si>
    <t>TSO</t>
  </si>
  <si>
    <t>BSO</t>
  </si>
  <si>
    <t>GEWOON SECUNDAIR ONDERWIJS</t>
  </si>
  <si>
    <t>Leerlingen met Belgische nationaliteit</t>
  </si>
  <si>
    <t>Onbekend of NVT</t>
  </si>
  <si>
    <t>J</t>
  </si>
  <si>
    <t>T</t>
  </si>
  <si>
    <t>1ste graad</t>
  </si>
  <si>
    <t>1ste leerjaar A</t>
  </si>
  <si>
    <t>1ste leerjaar B</t>
  </si>
  <si>
    <t>1ste leerjaar</t>
  </si>
  <si>
    <t>2de leerjaar</t>
  </si>
  <si>
    <t>Totaal 1ste graad</t>
  </si>
  <si>
    <t>2de graad</t>
  </si>
  <si>
    <t>Totaal 2de graad</t>
  </si>
  <si>
    <t>3de graad</t>
  </si>
  <si>
    <t>Totaal 3de graad</t>
  </si>
  <si>
    <t>Algemeen totaal</t>
  </si>
  <si>
    <t>Leerlingen met vreemde nationaliteit</t>
  </si>
  <si>
    <t>Totaal aantal leerlingen</t>
  </si>
  <si>
    <t>Totaal 1ste leerjaar</t>
  </si>
  <si>
    <t>Totaal 2de leerjaar</t>
  </si>
  <si>
    <t>Zittenblijven per graad, leerjaar, onderwijsvorm en geslacht</t>
  </si>
  <si>
    <t>(modulair onderwijs, derde leerjaar van de derde graad en Se-n-Se zijn niet inbegrepen in de cijfers)</t>
  </si>
  <si>
    <t>(anderstalige nieuwkomers, modulair onderwijs, derde leerjaar van de derde graad, Se-n-Se en vierde graad zijn niet inbegrepen in de cijfers)</t>
  </si>
  <si>
    <t>Samenvatting zittenblijven tweede en derde graad, per graad, onderwijsvorm en geslacht</t>
  </si>
  <si>
    <t>Totaal 2de + 3de graad</t>
  </si>
  <si>
    <t>Jongens</t>
  </si>
  <si>
    <t>Meisjes</t>
  </si>
  <si>
    <t>voorsprong</t>
  </si>
  <si>
    <t>op leeftijd</t>
  </si>
  <si>
    <t>achterstand</t>
  </si>
  <si>
    <t>aantal jaar</t>
  </si>
  <si>
    <t>&gt;1</t>
  </si>
  <si>
    <t xml:space="preserve">  0</t>
  </si>
  <si>
    <t xml:space="preserve">  1</t>
  </si>
  <si>
    <t xml:space="preserve">  2</t>
  </si>
  <si>
    <t>&gt;2</t>
  </si>
  <si>
    <t xml:space="preserve">   1ste leerjaar A</t>
  </si>
  <si>
    <t xml:space="preserve">   1ste leerjaar B</t>
  </si>
  <si>
    <t xml:space="preserve">   Beroepsvoorbereidend leerjaar</t>
  </si>
  <si>
    <t xml:space="preserve">   ASO</t>
  </si>
  <si>
    <t xml:space="preserve">   TSO</t>
  </si>
  <si>
    <t xml:space="preserve">   KSO</t>
  </si>
  <si>
    <t xml:space="preserve">   BSO</t>
  </si>
  <si>
    <t>Schoolse vorderingen per graad, leerjaar, onderwijsvorm en geslacht</t>
  </si>
  <si>
    <t>Schoolse vorderingen per graad, leerjaar, onderwijsvorm en geslacht - procentueel</t>
  </si>
  <si>
    <t>Samenvatting schoolse vorderingen in de tweede en derde graad, per onderwijsvorm en geslacht</t>
  </si>
  <si>
    <t>Samenvatting schoolse vorderingen in de tweede en derde graad, per onderwijsvorm en geslacht - procentueel</t>
  </si>
  <si>
    <t xml:space="preserve">   2de leerjaar</t>
  </si>
  <si>
    <t>Percentage zittenblijven</t>
  </si>
  <si>
    <t>Leerlingenaantallen</t>
  </si>
  <si>
    <t>Percentages</t>
  </si>
  <si>
    <t>Leerlingenaantallen en percentages</t>
  </si>
  <si>
    <t>Schoolse vorderingen</t>
  </si>
  <si>
    <t>Zittenblijven</t>
  </si>
  <si>
    <t>Samenvatting zittenblijven in de 2de en 3de graad, per graad, onderwijsvorm en geslacht</t>
  </si>
  <si>
    <t>Samenvatting schoolse vorderingen in de 2de en 3de graad, per graad, onderwijsvorm en geslacht</t>
  </si>
  <si>
    <t>SCHOOLSE VORDERINGEN EN ZITTENBLIJVEN IN HET VOLTIJDS GEWOON SECUNDAIR ONDERWIJS - SCHOOLJAAR  2015-2016</t>
  </si>
  <si>
    <t>SV_SO_1516_1a</t>
  </si>
  <si>
    <t>SV_SO_1516_1b</t>
  </si>
  <si>
    <t>SV_SO_1516_2a</t>
  </si>
  <si>
    <t>SV_SO_1516_2b</t>
  </si>
  <si>
    <t>ZBL_SO_1516_1</t>
  </si>
  <si>
    <t>ZBL_SO_1516_2</t>
  </si>
  <si>
    <t>Schooljaar 2015-2016</t>
  </si>
</sst>
</file>

<file path=xl/styles.xml><?xml version="1.0" encoding="utf-8"?>
<styleSheet xmlns="http://schemas.openxmlformats.org/spreadsheetml/2006/main">
  <numFmts count="16">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0;&quot;-&quot;"/>
    <numFmt numFmtId="165" formatCode="#,##0.00;0.00;&quot;-&quot;"/>
    <numFmt numFmtId="166" formatCode="0.000000"/>
    <numFmt numFmtId="167" formatCode="0.0"/>
    <numFmt numFmtId="168" formatCode="0.0%"/>
    <numFmt numFmtId="169" formatCode="#,##0.0"/>
    <numFmt numFmtId="170" formatCode="0.000%"/>
    <numFmt numFmtId="171" formatCode="0.0000%"/>
  </numFmts>
  <fonts count="45">
    <font>
      <sz val="10"/>
      <name val="Arial"/>
      <family val="0"/>
    </font>
    <font>
      <sz val="11"/>
      <color indexed="8"/>
      <name val="Calibri"/>
      <family val="2"/>
    </font>
    <font>
      <b/>
      <sz val="10"/>
      <name val="Arial"/>
      <family val="2"/>
    </font>
    <font>
      <sz val="10"/>
      <color indexed="8"/>
      <name val="Arial"/>
      <family val="2"/>
    </font>
    <font>
      <b/>
      <sz val="10"/>
      <color indexed="8"/>
      <name val="Arial"/>
      <family val="2"/>
    </font>
    <font>
      <sz val="8"/>
      <name val="Arial"/>
      <family val="2"/>
    </font>
    <font>
      <sz val="10"/>
      <name val="Helv"/>
      <family val="0"/>
    </font>
    <font>
      <sz val="10"/>
      <name val="Optimum"/>
      <family val="0"/>
    </font>
    <font>
      <sz val="10"/>
      <name val="MS Sans Serif"/>
      <family val="2"/>
    </font>
    <font>
      <b/>
      <sz val="8"/>
      <name val="Arial Narrow"/>
      <family val="2"/>
    </font>
    <font>
      <b/>
      <i/>
      <sz val="8"/>
      <name val="Arial"/>
      <family val="2"/>
    </font>
    <font>
      <b/>
      <i/>
      <sz val="8"/>
      <color indexed="8"/>
      <name val="Arial Narrow"/>
      <family val="2"/>
    </font>
    <font>
      <b/>
      <sz val="12"/>
      <name val="Arial"/>
      <family val="2"/>
    </font>
    <font>
      <sz val="7"/>
      <color indexed="9"/>
      <name val="Arial"/>
      <family val="2"/>
    </font>
    <font>
      <b/>
      <u val="single"/>
      <sz val="11"/>
      <name val="Arial"/>
      <family val="2"/>
    </font>
    <font>
      <b/>
      <sz val="11.5"/>
      <name val="Arial"/>
      <family val="2"/>
    </font>
    <font>
      <sz val="11"/>
      <color indexed="9"/>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b/>
      <sz val="11"/>
      <color indexed="63"/>
      <name val="Calibri"/>
      <family val="2"/>
    </font>
    <font>
      <i/>
      <sz val="11"/>
      <color indexed="23"/>
      <name val="Calibri"/>
      <family val="2"/>
    </font>
    <font>
      <sz val="11"/>
      <color indexed="10"/>
      <name val="Calibri"/>
      <family val="2"/>
    </font>
    <font>
      <sz val="11"/>
      <color theme="1"/>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1"/>
      <color rgb="FF3F3F3F"/>
      <name val="Calibri"/>
      <family val="2"/>
    </font>
    <font>
      <i/>
      <sz val="11"/>
      <color rgb="FF7F7F7F"/>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8"/>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right/>
      <top style="thin"/>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medium"/>
      <right style="medium"/>
      <top style="medium"/>
      <bottom style="medium"/>
    </border>
    <border>
      <left style="medium"/>
      <right/>
      <top/>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medium"/>
      <bottom/>
    </border>
    <border>
      <left/>
      <right/>
      <top/>
      <bottom style="thin"/>
    </border>
    <border>
      <left style="thin"/>
      <right/>
      <top style="thin"/>
      <bottom style="thin"/>
    </border>
    <border>
      <left/>
      <right/>
      <top style="thin"/>
      <bottom style="thin"/>
    </border>
    <border>
      <left/>
      <right style="thin"/>
      <top style="thin"/>
      <bottom style="thin"/>
    </border>
    <border>
      <left/>
      <right/>
      <top style="thin"/>
      <bottom/>
    </border>
    <border>
      <left style="thin"/>
      <right/>
      <top/>
      <bottom/>
    </border>
    <border>
      <left/>
      <right style="thin"/>
      <top/>
      <bottom/>
    </border>
    <border>
      <left style="thin"/>
      <right/>
      <top/>
      <bottom style="thin"/>
    </border>
    <border>
      <left/>
      <right style="thin"/>
      <top/>
      <bottom style="thin"/>
    </border>
    <border>
      <left/>
      <right style="thin"/>
      <top style="thin"/>
      <bottom/>
    </border>
    <border>
      <left style="medium">
        <color indexed="22"/>
      </left>
      <right/>
      <top/>
      <bottom/>
    </border>
    <border>
      <left style="thin"/>
      <right/>
      <top/>
      <bottom style="thin">
        <color indexed="8"/>
      </bottom>
    </border>
    <border>
      <left/>
      <right/>
      <top/>
      <bottom style="thin">
        <color indexed="8"/>
      </bottom>
    </border>
    <border>
      <left/>
      <right style="thin"/>
      <top/>
      <bottom style="thin">
        <color indexed="8"/>
      </bottom>
    </border>
    <border>
      <left style="thin"/>
      <right/>
      <top style="thin">
        <color indexed="8"/>
      </top>
      <bottom/>
    </border>
    <border>
      <left/>
      <right/>
      <top style="thin">
        <color indexed="8"/>
      </top>
      <bottom/>
    </border>
    <border>
      <left/>
      <right style="thin"/>
      <top style="thin">
        <color indexed="8"/>
      </top>
      <bottom/>
    </border>
    <border>
      <left style="thin"/>
      <right/>
      <top style="thin">
        <color indexed="8"/>
      </top>
      <bottom style="thin">
        <color indexed="8"/>
      </bottom>
    </border>
    <border>
      <left/>
      <right/>
      <top style="thin">
        <color indexed="8"/>
      </top>
      <bottom style="thin">
        <color indexed="8"/>
      </bottom>
    </border>
    <border>
      <left/>
      <right style="thin"/>
      <top style="thin">
        <color indexed="8"/>
      </top>
      <bottom style="thin">
        <color indexed="8"/>
      </bottom>
    </border>
    <border>
      <left style="thin"/>
      <right style="thin"/>
      <top style="medium"/>
      <bottom/>
    </border>
    <border>
      <left style="thin"/>
      <right style="thin"/>
      <top/>
      <bottom/>
    </border>
    <border>
      <left style="thin">
        <color indexed="8"/>
      </left>
      <right style="thin">
        <color indexed="8"/>
      </right>
      <top/>
      <bottom/>
    </border>
    <border>
      <left style="thin">
        <color indexed="8"/>
      </left>
      <right/>
      <top/>
      <bottom/>
    </border>
    <border>
      <left style="thin">
        <color indexed="8"/>
      </left>
      <right/>
      <top style="thin">
        <color indexed="8"/>
      </top>
      <bottom/>
    </border>
    <border>
      <left style="thin">
        <color indexed="8"/>
      </left>
      <right style="thin">
        <color indexed="8"/>
      </right>
      <top style="thin">
        <color indexed="8"/>
      </top>
      <bottom/>
    </border>
    <border>
      <left style="thin">
        <color indexed="8"/>
      </left>
      <right/>
      <top style="thin"/>
      <bottom/>
    </border>
    <border>
      <left/>
      <right style="thin">
        <color indexed="8"/>
      </right>
      <top style="thin">
        <color indexed="8"/>
      </top>
      <bottom/>
    </border>
    <border>
      <left/>
      <right style="thin">
        <color indexed="8"/>
      </right>
      <top/>
      <bottom/>
    </border>
    <border>
      <left style="thin">
        <color indexed="8"/>
      </left>
      <right/>
      <top style="thin"/>
      <bottom style="thin"/>
    </border>
    <border>
      <left style="thin">
        <color indexed="8"/>
      </left>
      <right style="thin">
        <color indexed="8"/>
      </right>
      <top style="thin"/>
      <bottom style="thin"/>
    </border>
    <border>
      <left style="thin">
        <color indexed="8"/>
      </left>
      <right/>
      <top/>
      <bottom style="thin"/>
    </border>
    <border>
      <left style="thin">
        <color indexed="8"/>
      </left>
      <right style="thin">
        <color indexed="8"/>
      </right>
      <top style="thin"/>
      <bottom/>
    </border>
    <border>
      <left/>
      <right style="thin">
        <color indexed="8"/>
      </right>
      <top style="thin"/>
      <bottom/>
    </border>
    <border>
      <left style="thin"/>
      <right/>
      <top style="medium"/>
      <bottom style="thin"/>
    </border>
    <border>
      <left/>
      <right/>
      <top style="medium"/>
      <bottom style="thin"/>
    </border>
    <border>
      <left/>
      <right style="thin"/>
      <top style="medium"/>
      <bottom style="thin"/>
    </border>
    <border>
      <left style="thin"/>
      <right/>
      <top style="medium"/>
      <bottom/>
    </border>
    <border>
      <left/>
      <right style="thin"/>
      <top style="medium"/>
      <bottom/>
    </border>
  </borders>
  <cellStyleXfs count="7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 fontId="6" fillId="0" borderId="0" applyFont="0" applyFill="0" applyBorder="0" applyAlignment="0" applyProtection="0"/>
    <xf numFmtId="167" fontId="7" fillId="0" borderId="0" applyFont="0" applyFill="0" applyBorder="0" applyAlignment="0" applyProtection="0"/>
    <xf numFmtId="166" fontId="7" fillId="0" borderId="0" applyFon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3" fontId="8" fillId="0" borderId="0" applyFont="0" applyFill="0" applyBorder="0" applyAlignment="0" applyProtection="0"/>
    <xf numFmtId="4" fontId="6" fillId="0" borderId="0" applyFont="0" applyFill="0" applyBorder="0" applyAlignment="0" applyProtection="0"/>
    <xf numFmtId="0" fontId="34" fillId="0" borderId="3" applyNumberFormat="0" applyFill="0" applyAlignment="0" applyProtection="0"/>
    <xf numFmtId="0" fontId="35" fillId="28" borderId="0" applyNumberFormat="0" applyBorder="0" applyAlignment="0" applyProtection="0"/>
    <xf numFmtId="3" fontId="5" fillId="1" borderId="4" applyBorder="0">
      <alignment/>
      <protection/>
    </xf>
    <xf numFmtId="0" fontId="36" fillId="29"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8" fillId="0" borderId="0" applyFont="0" applyFill="0" applyBorder="0" applyAlignment="0" applyProtection="0"/>
    <xf numFmtId="2" fontId="8"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9" fillId="1" borderId="8">
      <alignment horizontal="center" vertical="top" textRotation="90"/>
      <protection/>
    </xf>
    <xf numFmtId="0" fontId="40" fillId="30" borderId="0" applyNumberFormat="0" applyBorder="0" applyAlignment="0" applyProtection="0"/>
    <xf numFmtId="4" fontId="6" fillId="0" borderId="0" applyFont="0" applyFill="0" applyBorder="0" applyAlignment="0" applyProtection="0"/>
    <xf numFmtId="0" fontId="10" fillId="0" borderId="9">
      <alignment/>
      <protection/>
    </xf>
    <xf numFmtId="0" fontId="0" fillId="31" borderId="10" applyNumberFormat="0" applyFont="0" applyAlignment="0" applyProtection="0"/>
    <xf numFmtId="0" fontId="41" fillId="32" borderId="0" applyNumberFormat="0" applyBorder="0" applyAlignment="0" applyProtection="0"/>
    <xf numFmtId="168" fontId="8" fillId="0" borderId="0" applyFont="0" applyFill="0" applyBorder="0" applyAlignment="0" applyProtection="0"/>
    <xf numFmtId="10" fontId="8" fillId="0" borderId="0">
      <alignment/>
      <protection/>
    </xf>
    <xf numFmtId="170" fontId="8" fillId="0" borderId="0" applyFont="0" applyFill="0" applyBorder="0" applyAlignment="0" applyProtection="0"/>
    <xf numFmtId="171" fontId="7" fillId="0" borderId="0" applyFont="0" applyFill="0" applyBorder="0" applyAlignment="0" applyProtection="0"/>
    <xf numFmtId="9" fontId="0" fillId="0" borderId="0" applyFont="0" applyFill="0" applyBorder="0" applyAlignment="0" applyProtection="0"/>
    <xf numFmtId="0" fontId="11" fillId="0" borderId="9" applyBorder="0" applyAlignment="0">
      <protection/>
    </xf>
    <xf numFmtId="0" fontId="12" fillId="0" borderId="0">
      <alignment/>
      <protection/>
    </xf>
    <xf numFmtId="0" fontId="13" fillId="33" borderId="9" applyBorder="0">
      <alignment/>
      <protection/>
    </xf>
    <xf numFmtId="0" fontId="42" fillId="26" borderId="1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cellStyleXfs>
  <cellXfs count="242">
    <xf numFmtId="0" fontId="0" fillId="0" borderId="0" xfId="0" applyAlignment="1">
      <alignment/>
    </xf>
    <xf numFmtId="0" fontId="2" fillId="0" borderId="0" xfId="0" applyFont="1" applyFill="1" applyAlignment="1">
      <alignment/>
    </xf>
    <xf numFmtId="0" fontId="0" fillId="0" borderId="0" xfId="0" applyFont="1" applyFill="1" applyAlignment="1">
      <alignment/>
    </xf>
    <xf numFmtId="0" fontId="0" fillId="0" borderId="0" xfId="0" applyFont="1" applyFill="1" applyBorder="1" applyAlignment="1">
      <alignment/>
    </xf>
    <xf numFmtId="0" fontId="3" fillId="0" borderId="12" xfId="0" applyFont="1" applyFill="1" applyBorder="1" applyAlignment="1">
      <alignment vertical="top" wrapText="1"/>
    </xf>
    <xf numFmtId="0" fontId="3" fillId="0" borderId="13" xfId="0" applyFont="1" applyFill="1" applyBorder="1" applyAlignment="1">
      <alignment vertical="top" wrapText="1"/>
    </xf>
    <xf numFmtId="0" fontId="3" fillId="0" borderId="14" xfId="0" applyFont="1" applyFill="1" applyBorder="1" applyAlignment="1">
      <alignment horizontal="center" vertical="top" wrapText="1"/>
    </xf>
    <xf numFmtId="0" fontId="3" fillId="0" borderId="15" xfId="0" applyFont="1" applyFill="1" applyBorder="1" applyAlignment="1">
      <alignment horizontal="center" vertical="top" wrapText="1"/>
    </xf>
    <xf numFmtId="0" fontId="3" fillId="0" borderId="16" xfId="0" applyFont="1" applyFill="1" applyBorder="1" applyAlignment="1">
      <alignment horizontal="center" vertical="top" wrapText="1"/>
    </xf>
    <xf numFmtId="0" fontId="4" fillId="0" borderId="17" xfId="0" applyFont="1" applyFill="1" applyBorder="1" applyAlignment="1">
      <alignment vertical="top" wrapText="1"/>
    </xf>
    <xf numFmtId="164" fontId="4" fillId="0" borderId="17" xfId="0" applyNumberFormat="1" applyFont="1" applyFill="1" applyBorder="1" applyAlignment="1">
      <alignment horizontal="center" vertical="top" wrapText="1"/>
    </xf>
    <xf numFmtId="164" fontId="3" fillId="0" borderId="18" xfId="0" applyNumberFormat="1" applyFont="1" applyFill="1" applyBorder="1" applyAlignment="1">
      <alignment horizontal="right" vertical="top"/>
    </xf>
    <xf numFmtId="164" fontId="3" fillId="0" borderId="0" xfId="0" applyNumberFormat="1" applyFont="1" applyFill="1" applyBorder="1" applyAlignment="1">
      <alignment horizontal="right" vertical="top"/>
    </xf>
    <xf numFmtId="164" fontId="3" fillId="0" borderId="19" xfId="0" applyNumberFormat="1" applyFont="1" applyFill="1" applyBorder="1" applyAlignment="1">
      <alignment horizontal="right" vertical="top"/>
    </xf>
    <xf numFmtId="164" fontId="3" fillId="0" borderId="20" xfId="0" applyNumberFormat="1" applyFont="1" applyFill="1" applyBorder="1" applyAlignment="1">
      <alignment horizontal="right" vertical="top"/>
    </xf>
    <xf numFmtId="164" fontId="3" fillId="0" borderId="13" xfId="0" applyNumberFormat="1" applyFont="1" applyFill="1" applyBorder="1" applyAlignment="1">
      <alignment horizontal="right" vertical="top"/>
    </xf>
    <xf numFmtId="164" fontId="3" fillId="0" borderId="21" xfId="0" applyNumberFormat="1" applyFont="1" applyFill="1" applyBorder="1" applyAlignment="1">
      <alignment horizontal="right" vertical="top"/>
    </xf>
    <xf numFmtId="0" fontId="4" fillId="0" borderId="0" xfId="0" applyFont="1" applyFill="1" applyBorder="1" applyAlignment="1">
      <alignment vertical="top" wrapText="1"/>
    </xf>
    <xf numFmtId="164" fontId="4" fillId="0" borderId="4" xfId="0" applyNumberFormat="1" applyFont="1" applyFill="1" applyBorder="1" applyAlignment="1">
      <alignment horizontal="right" vertical="top"/>
    </xf>
    <xf numFmtId="164" fontId="4" fillId="0" borderId="17" xfId="0" applyNumberFormat="1" applyFont="1" applyFill="1" applyBorder="1" applyAlignment="1">
      <alignment horizontal="right" vertical="top"/>
    </xf>
    <xf numFmtId="164" fontId="4" fillId="0" borderId="22" xfId="0" applyNumberFormat="1" applyFont="1" applyFill="1" applyBorder="1" applyAlignment="1">
      <alignment horizontal="right" vertical="top"/>
    </xf>
    <xf numFmtId="164" fontId="4" fillId="0" borderId="14" xfId="0" applyNumberFormat="1" applyFont="1" applyFill="1" applyBorder="1" applyAlignment="1">
      <alignment horizontal="right" vertical="top"/>
    </xf>
    <xf numFmtId="164" fontId="4" fillId="0" borderId="15" xfId="0" applyNumberFormat="1" applyFont="1" applyFill="1" applyBorder="1" applyAlignment="1">
      <alignment horizontal="right" vertical="top"/>
    </xf>
    <xf numFmtId="164" fontId="4" fillId="0" borderId="16" xfId="0" applyNumberFormat="1" applyFont="1" applyFill="1" applyBorder="1" applyAlignment="1">
      <alignment horizontal="right" vertical="top"/>
    </xf>
    <xf numFmtId="0" fontId="4" fillId="0" borderId="0" xfId="0" applyFont="1" applyFill="1" applyBorder="1" applyAlignment="1">
      <alignment horizontal="right" vertical="top" wrapText="1"/>
    </xf>
    <xf numFmtId="164" fontId="4" fillId="0" borderId="18" xfId="0" applyNumberFormat="1" applyFont="1" applyFill="1" applyBorder="1" applyAlignment="1">
      <alignment horizontal="right" vertical="top"/>
    </xf>
    <xf numFmtId="164" fontId="4" fillId="0" borderId="0" xfId="0" applyNumberFormat="1" applyFont="1" applyFill="1" applyBorder="1" applyAlignment="1">
      <alignment horizontal="right" vertical="top"/>
    </xf>
    <xf numFmtId="164" fontId="4" fillId="0" borderId="19" xfId="0" applyNumberFormat="1" applyFont="1" applyFill="1" applyBorder="1" applyAlignment="1">
      <alignment horizontal="right" vertical="top"/>
    </xf>
    <xf numFmtId="0" fontId="4" fillId="0" borderId="0" xfId="0" applyFont="1" applyFill="1" applyBorder="1" applyAlignment="1">
      <alignment horizontal="left" vertical="top" wrapText="1"/>
    </xf>
    <xf numFmtId="0" fontId="2" fillId="0" borderId="0" xfId="0" applyFont="1" applyFill="1" applyBorder="1" applyAlignment="1">
      <alignment horizontal="right"/>
    </xf>
    <xf numFmtId="0" fontId="2" fillId="0" borderId="0" xfId="0" applyFont="1" applyFill="1" applyBorder="1" applyAlignment="1">
      <alignment/>
    </xf>
    <xf numFmtId="0" fontId="3" fillId="0" borderId="0" xfId="0" applyFont="1" applyFill="1" applyBorder="1" applyAlignment="1">
      <alignment horizontal="center" vertical="top" wrapText="1"/>
    </xf>
    <xf numFmtId="0" fontId="4" fillId="0" borderId="4" xfId="0" applyFont="1" applyFill="1" applyBorder="1" applyAlignment="1">
      <alignment horizontal="center" vertical="top" wrapText="1"/>
    </xf>
    <xf numFmtId="0" fontId="4" fillId="0" borderId="17" xfId="0" applyFont="1" applyFill="1" applyBorder="1" applyAlignment="1">
      <alignment horizontal="center" vertical="top" wrapText="1"/>
    </xf>
    <xf numFmtId="0" fontId="4" fillId="0" borderId="22" xfId="0" applyFont="1" applyFill="1" applyBorder="1" applyAlignment="1">
      <alignment horizontal="center" vertical="top" wrapText="1"/>
    </xf>
    <xf numFmtId="0" fontId="4" fillId="0" borderId="0" xfId="0" applyFont="1" applyFill="1" applyBorder="1" applyAlignment="1">
      <alignment horizontal="center" vertical="top" wrapText="1"/>
    </xf>
    <xf numFmtId="0" fontId="4" fillId="0" borderId="0" xfId="0" applyFont="1" applyFill="1" applyBorder="1" applyAlignment="1">
      <alignment horizontal="right" vertical="top"/>
    </xf>
    <xf numFmtId="0" fontId="4" fillId="0" borderId="23" xfId="0" applyFont="1" applyFill="1" applyBorder="1" applyAlignment="1">
      <alignment vertical="top" wrapText="1"/>
    </xf>
    <xf numFmtId="164" fontId="3" fillId="0" borderId="24" xfId="0" applyNumberFormat="1" applyFont="1" applyFill="1" applyBorder="1" applyAlignment="1">
      <alignment horizontal="right" vertical="top"/>
    </xf>
    <xf numFmtId="164" fontId="3" fillId="0" borderId="25" xfId="0" applyNumberFormat="1" applyFont="1" applyFill="1" applyBorder="1" applyAlignment="1">
      <alignment horizontal="right" vertical="top"/>
    </xf>
    <xf numFmtId="164" fontId="3" fillId="0" borderId="26" xfId="0" applyNumberFormat="1" applyFont="1" applyFill="1" applyBorder="1" applyAlignment="1">
      <alignment horizontal="right" vertical="top"/>
    </xf>
    <xf numFmtId="164" fontId="4" fillId="0" borderId="27" xfId="0" applyNumberFormat="1" applyFont="1" applyFill="1" applyBorder="1" applyAlignment="1">
      <alignment horizontal="right" vertical="top"/>
    </xf>
    <xf numFmtId="164" fontId="4" fillId="0" borderId="28" xfId="0" applyNumberFormat="1" applyFont="1" applyFill="1" applyBorder="1" applyAlignment="1">
      <alignment horizontal="right" vertical="top"/>
    </xf>
    <xf numFmtId="164" fontId="4" fillId="0" borderId="29" xfId="0" applyNumberFormat="1" applyFont="1" applyFill="1" applyBorder="1" applyAlignment="1">
      <alignment horizontal="right" vertical="top"/>
    </xf>
    <xf numFmtId="164" fontId="4" fillId="0" borderId="30" xfId="0" applyNumberFormat="1" applyFont="1" applyFill="1" applyBorder="1" applyAlignment="1">
      <alignment horizontal="right" vertical="top"/>
    </xf>
    <xf numFmtId="164" fontId="4" fillId="0" borderId="31" xfId="0" applyNumberFormat="1" applyFont="1" applyFill="1" applyBorder="1" applyAlignment="1">
      <alignment horizontal="right" vertical="top"/>
    </xf>
    <xf numFmtId="164" fontId="4" fillId="0" borderId="32" xfId="0" applyNumberFormat="1" applyFont="1" applyFill="1" applyBorder="1" applyAlignment="1">
      <alignment horizontal="right" vertical="top"/>
    </xf>
    <xf numFmtId="3" fontId="4" fillId="0" borderId="0" xfId="0" applyNumberFormat="1" applyFont="1" applyFill="1" applyBorder="1" applyAlignment="1">
      <alignment horizontal="right" vertical="top"/>
    </xf>
    <xf numFmtId="0" fontId="4" fillId="0" borderId="18" xfId="0" applyFont="1" applyFill="1" applyBorder="1" applyAlignment="1">
      <alignment horizontal="center" vertical="top" wrapText="1"/>
    </xf>
    <xf numFmtId="0" fontId="4" fillId="0" borderId="19" xfId="0" applyFont="1" applyFill="1" applyBorder="1" applyAlignment="1">
      <alignment horizontal="center" vertical="top" wrapText="1"/>
    </xf>
    <xf numFmtId="0" fontId="2" fillId="0" borderId="0" xfId="0" applyFont="1" applyFill="1" applyBorder="1" applyAlignment="1">
      <alignment horizontal="center"/>
    </xf>
    <xf numFmtId="165" fontId="3" fillId="0" borderId="0" xfId="0" applyNumberFormat="1" applyFont="1" applyFill="1" applyBorder="1" applyAlignment="1">
      <alignment horizontal="right" vertical="top"/>
    </xf>
    <xf numFmtId="165" fontId="3" fillId="0" borderId="13" xfId="0" applyNumberFormat="1" applyFont="1" applyFill="1" applyBorder="1" applyAlignment="1">
      <alignment horizontal="right" vertical="top"/>
    </xf>
    <xf numFmtId="165" fontId="4" fillId="0" borderId="0" xfId="0" applyNumberFormat="1" applyFont="1" applyFill="1" applyBorder="1" applyAlignment="1">
      <alignment horizontal="right" vertical="top"/>
    </xf>
    <xf numFmtId="0" fontId="0" fillId="0" borderId="33" xfId="0" applyFont="1" applyFill="1" applyBorder="1" applyAlignment="1">
      <alignment/>
    </xf>
    <xf numFmtId="0" fontId="0" fillId="0" borderId="34" xfId="0" applyFont="1" applyFill="1" applyBorder="1" applyAlignment="1">
      <alignment/>
    </xf>
    <xf numFmtId="0" fontId="2" fillId="0" borderId="34" xfId="0" applyFont="1" applyFill="1" applyBorder="1" applyAlignment="1">
      <alignment/>
    </xf>
    <xf numFmtId="165" fontId="4" fillId="0" borderId="17" xfId="0" applyNumberFormat="1" applyFont="1" applyFill="1" applyBorder="1" applyAlignment="1">
      <alignment horizontal="right" vertical="top"/>
    </xf>
    <xf numFmtId="165" fontId="4" fillId="0" borderId="15" xfId="0" applyNumberFormat="1" applyFont="1" applyFill="1" applyBorder="1" applyAlignment="1">
      <alignment horizontal="right" vertical="top"/>
    </xf>
    <xf numFmtId="0" fontId="2" fillId="0" borderId="34" xfId="0" applyFont="1" applyFill="1" applyBorder="1" applyAlignment="1">
      <alignment horizontal="right"/>
    </xf>
    <xf numFmtId="0" fontId="2" fillId="0" borderId="0" xfId="0" applyFont="1" applyFill="1" applyAlignment="1">
      <alignment horizontal="right"/>
    </xf>
    <xf numFmtId="0" fontId="0" fillId="0" borderId="34" xfId="0" applyFont="1" applyFill="1" applyBorder="1" applyAlignment="1">
      <alignment horizontal="right"/>
    </xf>
    <xf numFmtId="0" fontId="0" fillId="0" borderId="0" xfId="0" applyFont="1" applyFill="1" applyAlignment="1">
      <alignment horizontal="right"/>
    </xf>
    <xf numFmtId="165" fontId="4" fillId="0" borderId="4" xfId="0" applyNumberFormat="1" applyFont="1" applyFill="1" applyBorder="1" applyAlignment="1">
      <alignment horizontal="right" vertical="top"/>
    </xf>
    <xf numFmtId="0" fontId="4" fillId="0" borderId="23" xfId="0" applyFont="1" applyFill="1" applyBorder="1" applyAlignment="1">
      <alignment horizontal="right" vertical="top" wrapText="1"/>
    </xf>
    <xf numFmtId="0" fontId="0" fillId="0" borderId="18" xfId="0" applyFont="1" applyFill="1" applyBorder="1" applyAlignment="1">
      <alignment/>
    </xf>
    <xf numFmtId="0" fontId="0" fillId="0" borderId="19" xfId="0" applyFont="1" applyFill="1" applyBorder="1" applyAlignment="1">
      <alignment/>
    </xf>
    <xf numFmtId="164" fontId="3" fillId="0" borderId="4" xfId="0" applyNumberFormat="1" applyFont="1" applyFill="1" applyBorder="1" applyAlignment="1">
      <alignment horizontal="right" vertical="top"/>
    </xf>
    <xf numFmtId="164" fontId="3" fillId="0" borderId="17" xfId="0" applyNumberFormat="1" applyFont="1" applyFill="1" applyBorder="1" applyAlignment="1">
      <alignment horizontal="right" vertical="top"/>
    </xf>
    <xf numFmtId="164" fontId="3" fillId="0" borderId="22" xfId="0" applyNumberFormat="1" applyFont="1" applyFill="1" applyBorder="1" applyAlignment="1">
      <alignment horizontal="right" vertical="top"/>
    </xf>
    <xf numFmtId="165" fontId="3" fillId="0" borderId="17" xfId="0" applyNumberFormat="1" applyFont="1" applyFill="1" applyBorder="1" applyAlignment="1">
      <alignment horizontal="right" vertical="top"/>
    </xf>
    <xf numFmtId="0" fontId="3" fillId="0" borderId="0" xfId="0" applyFont="1" applyFill="1" applyBorder="1" applyAlignment="1">
      <alignment horizontal="left" vertical="top" wrapText="1" indent="1"/>
    </xf>
    <xf numFmtId="0" fontId="0" fillId="0" borderId="0" xfId="0" applyFont="1" applyFill="1" applyAlignment="1">
      <alignment horizontal="left" indent="1"/>
    </xf>
    <xf numFmtId="0" fontId="0" fillId="0" borderId="0" xfId="0" applyFont="1" applyFill="1" applyBorder="1" applyAlignment="1">
      <alignment horizontal="center"/>
    </xf>
    <xf numFmtId="0" fontId="0" fillId="0" borderId="0" xfId="0" applyFill="1" applyBorder="1" applyAlignment="1">
      <alignment/>
    </xf>
    <xf numFmtId="0" fontId="0" fillId="0" borderId="0" xfId="0" applyFill="1" applyAlignment="1">
      <alignment/>
    </xf>
    <xf numFmtId="0" fontId="0" fillId="0" borderId="12" xfId="0" applyFill="1" applyBorder="1" applyAlignment="1">
      <alignment/>
    </xf>
    <xf numFmtId="0" fontId="0" fillId="0" borderId="35" xfId="0" applyFill="1" applyBorder="1" applyAlignment="1">
      <alignment/>
    </xf>
    <xf numFmtId="0" fontId="0" fillId="0" borderId="36" xfId="0" applyFill="1" applyBorder="1" applyAlignment="1">
      <alignment horizontal="right"/>
    </xf>
    <xf numFmtId="0" fontId="0" fillId="0" borderId="28" xfId="0" applyFill="1" applyBorder="1" applyAlignment="1">
      <alignment horizontal="right"/>
    </xf>
    <xf numFmtId="0" fontId="0" fillId="0" borderId="37" xfId="0" applyFill="1" applyBorder="1" applyAlignment="1">
      <alignment horizontal="right"/>
    </xf>
    <xf numFmtId="0" fontId="0" fillId="0" borderId="38" xfId="0" applyFill="1" applyBorder="1" applyAlignment="1">
      <alignment horizontal="right"/>
    </xf>
    <xf numFmtId="0" fontId="0" fillId="0" borderId="39" xfId="0" applyFill="1" applyBorder="1" applyAlignment="1">
      <alignment horizontal="right"/>
    </xf>
    <xf numFmtId="0" fontId="2" fillId="0" borderId="28" xfId="0" applyFont="1" applyFill="1" applyBorder="1" applyAlignment="1">
      <alignment/>
    </xf>
    <xf numFmtId="0" fontId="0" fillId="0" borderId="40" xfId="0" applyFill="1" applyBorder="1" applyAlignment="1">
      <alignment horizontal="right"/>
    </xf>
    <xf numFmtId="0" fontId="0" fillId="0" borderId="0" xfId="0" applyFill="1" applyBorder="1" applyAlignment="1">
      <alignment horizontal="right"/>
    </xf>
    <xf numFmtId="0" fontId="0" fillId="0" borderId="35" xfId="0" applyFill="1" applyBorder="1" applyAlignment="1">
      <alignment horizontal="right"/>
    </xf>
    <xf numFmtId="0" fontId="0" fillId="0" borderId="18" xfId="0" applyFill="1" applyBorder="1" applyAlignment="1">
      <alignment horizontal="right"/>
    </xf>
    <xf numFmtId="0" fontId="0" fillId="0" borderId="41" xfId="0" applyFill="1" applyBorder="1" applyAlignment="1">
      <alignment horizontal="right"/>
    </xf>
    <xf numFmtId="164" fontId="0" fillId="0" borderId="36" xfId="0" applyNumberFormat="1" applyFill="1" applyBorder="1" applyAlignment="1">
      <alignment/>
    </xf>
    <xf numFmtId="164" fontId="0" fillId="0" borderId="0" xfId="0" applyNumberFormat="1" applyFill="1" applyBorder="1" applyAlignment="1">
      <alignment/>
    </xf>
    <xf numFmtId="164" fontId="0" fillId="0" borderId="35" xfId="0" applyNumberFormat="1" applyFill="1" applyBorder="1" applyAlignment="1">
      <alignment/>
    </xf>
    <xf numFmtId="164" fontId="0" fillId="0" borderId="41" xfId="0" applyNumberFormat="1" applyFill="1" applyBorder="1" applyAlignment="1">
      <alignment/>
    </xf>
    <xf numFmtId="164" fontId="2" fillId="0" borderId="37" xfId="0" applyNumberFormat="1" applyFont="1" applyFill="1" applyBorder="1" applyAlignment="1">
      <alignment horizontal="right"/>
    </xf>
    <xf numFmtId="164" fontId="2" fillId="0" borderId="28" xfId="0" applyNumberFormat="1" applyFont="1" applyFill="1" applyBorder="1" applyAlignment="1">
      <alignment horizontal="right"/>
    </xf>
    <xf numFmtId="164" fontId="2" fillId="0" borderId="38" xfId="0" applyNumberFormat="1" applyFont="1" applyFill="1" applyBorder="1" applyAlignment="1">
      <alignment horizontal="right"/>
    </xf>
    <xf numFmtId="164" fontId="2" fillId="0" borderId="40" xfId="0" applyNumberFormat="1" applyFont="1" applyFill="1" applyBorder="1" applyAlignment="1">
      <alignment horizontal="right"/>
    </xf>
    <xf numFmtId="0" fontId="2" fillId="0" borderId="41" xfId="0" applyFont="1" applyFill="1" applyBorder="1" applyAlignment="1">
      <alignment horizontal="right"/>
    </xf>
    <xf numFmtId="164" fontId="2" fillId="0" borderId="37" xfId="0" applyNumberFormat="1" applyFont="1" applyFill="1" applyBorder="1" applyAlignment="1">
      <alignment/>
    </xf>
    <xf numFmtId="164" fontId="2" fillId="0" borderId="28" xfId="0" applyNumberFormat="1" applyFont="1" applyFill="1" applyBorder="1" applyAlignment="1">
      <alignment/>
    </xf>
    <xf numFmtId="164" fontId="2" fillId="0" borderId="38" xfId="0" applyNumberFormat="1" applyFont="1" applyFill="1" applyBorder="1" applyAlignment="1">
      <alignment/>
    </xf>
    <xf numFmtId="164" fontId="2" fillId="0" borderId="40" xfId="0" applyNumberFormat="1" applyFont="1" applyFill="1" applyBorder="1" applyAlignment="1">
      <alignment/>
    </xf>
    <xf numFmtId="0" fontId="2" fillId="0" borderId="0" xfId="0" applyFont="1" applyFill="1" applyBorder="1" applyAlignment="1">
      <alignment horizontal="left"/>
    </xf>
    <xf numFmtId="164" fontId="0" fillId="0" borderId="0" xfId="0" applyNumberFormat="1" applyFill="1" applyAlignment="1">
      <alignment/>
    </xf>
    <xf numFmtId="164" fontId="2" fillId="0" borderId="36" xfId="0" applyNumberFormat="1" applyFont="1" applyFill="1" applyBorder="1" applyAlignment="1">
      <alignment/>
    </xf>
    <xf numFmtId="164" fontId="2" fillId="0" borderId="0" xfId="0" applyNumberFormat="1" applyFont="1" applyFill="1" applyBorder="1" applyAlignment="1">
      <alignment/>
    </xf>
    <xf numFmtId="164" fontId="2" fillId="0" borderId="35" xfId="0" applyNumberFormat="1" applyFont="1" applyFill="1" applyBorder="1" applyAlignment="1">
      <alignment/>
    </xf>
    <xf numFmtId="164" fontId="2" fillId="0" borderId="41" xfId="0" applyNumberFormat="1" applyFont="1" applyFill="1" applyBorder="1" applyAlignment="1">
      <alignment/>
    </xf>
    <xf numFmtId="164" fontId="0" fillId="0" borderId="36" xfId="0" applyNumberFormat="1" applyFill="1" applyBorder="1" applyAlignment="1">
      <alignment horizontal="right"/>
    </xf>
    <xf numFmtId="164" fontId="0" fillId="0" borderId="0" xfId="0" applyNumberFormat="1" applyFill="1" applyBorder="1" applyAlignment="1">
      <alignment horizontal="right"/>
    </xf>
    <xf numFmtId="164" fontId="0" fillId="0" borderId="35" xfId="0" applyNumberFormat="1" applyFill="1" applyBorder="1" applyAlignment="1">
      <alignment horizontal="right"/>
    </xf>
    <xf numFmtId="0" fontId="0" fillId="0" borderId="0" xfId="0" applyFill="1" applyAlignment="1">
      <alignment horizontal="right"/>
    </xf>
    <xf numFmtId="0" fontId="2" fillId="0" borderId="0" xfId="0" applyFont="1" applyBorder="1" applyAlignment="1">
      <alignment/>
    </xf>
    <xf numFmtId="0" fontId="0" fillId="0" borderId="0" xfId="0" applyBorder="1" applyAlignment="1">
      <alignment/>
    </xf>
    <xf numFmtId="0" fontId="0" fillId="0" borderId="0" xfId="0" applyFont="1" applyBorder="1" applyAlignment="1">
      <alignment horizontal="center"/>
    </xf>
    <xf numFmtId="0" fontId="0" fillId="0" borderId="0" xfId="0" applyFont="1" applyAlignment="1">
      <alignment/>
    </xf>
    <xf numFmtId="0" fontId="0" fillId="0" borderId="12" xfId="0" applyBorder="1" applyAlignment="1">
      <alignment/>
    </xf>
    <xf numFmtId="0" fontId="0" fillId="0" borderId="35" xfId="0" applyBorder="1" applyAlignment="1">
      <alignment/>
    </xf>
    <xf numFmtId="0" fontId="0" fillId="0" borderId="36" xfId="0" applyBorder="1" applyAlignment="1">
      <alignment horizontal="right"/>
    </xf>
    <xf numFmtId="0" fontId="0" fillId="0" borderId="28" xfId="0" applyBorder="1" applyAlignment="1">
      <alignment horizontal="right"/>
    </xf>
    <xf numFmtId="0" fontId="0" fillId="0" borderId="37" xfId="0" applyBorder="1" applyAlignment="1">
      <alignment horizontal="right"/>
    </xf>
    <xf numFmtId="0" fontId="0" fillId="0" borderId="38" xfId="0" applyBorder="1" applyAlignment="1">
      <alignment horizontal="right"/>
    </xf>
    <xf numFmtId="0" fontId="0" fillId="0" borderId="39" xfId="0" applyBorder="1" applyAlignment="1">
      <alignment horizontal="right"/>
    </xf>
    <xf numFmtId="0" fontId="2" fillId="0" borderId="28" xfId="0" applyFont="1" applyBorder="1" applyAlignment="1">
      <alignment/>
    </xf>
    <xf numFmtId="0" fontId="0" fillId="0" borderId="40" xfId="0" applyBorder="1" applyAlignment="1">
      <alignment horizontal="right"/>
    </xf>
    <xf numFmtId="0" fontId="0" fillId="0" borderId="0" xfId="0" applyBorder="1" applyAlignment="1">
      <alignment horizontal="right"/>
    </xf>
    <xf numFmtId="0" fontId="0" fillId="0" borderId="35" xfId="0" applyBorder="1" applyAlignment="1">
      <alignment horizontal="right"/>
    </xf>
    <xf numFmtId="0" fontId="0" fillId="0" borderId="18" xfId="0" applyBorder="1" applyAlignment="1">
      <alignment horizontal="right"/>
    </xf>
    <xf numFmtId="0" fontId="0" fillId="0" borderId="41" xfId="0" applyBorder="1" applyAlignment="1">
      <alignment horizontal="right"/>
    </xf>
    <xf numFmtId="165" fontId="0" fillId="0" borderId="36" xfId="0" applyNumberFormat="1" applyBorder="1" applyAlignment="1">
      <alignment/>
    </xf>
    <xf numFmtId="165" fontId="0" fillId="0" borderId="0" xfId="0" applyNumberFormat="1" applyBorder="1" applyAlignment="1">
      <alignment/>
    </xf>
    <xf numFmtId="165" fontId="0" fillId="0" borderId="35" xfId="0" applyNumberFormat="1" applyBorder="1" applyAlignment="1">
      <alignment/>
    </xf>
    <xf numFmtId="165" fontId="0" fillId="0" borderId="41" xfId="0" applyNumberFormat="1" applyBorder="1" applyAlignment="1">
      <alignment/>
    </xf>
    <xf numFmtId="165" fontId="2" fillId="0" borderId="37" xfId="0" applyNumberFormat="1" applyFont="1" applyBorder="1" applyAlignment="1">
      <alignment horizontal="right"/>
    </xf>
    <xf numFmtId="165" fontId="2" fillId="0" borderId="28" xfId="0" applyNumberFormat="1" applyFont="1" applyBorder="1" applyAlignment="1">
      <alignment horizontal="right"/>
    </xf>
    <xf numFmtId="165" fontId="2" fillId="0" borderId="38" xfId="0" applyNumberFormat="1" applyFont="1" applyBorder="1" applyAlignment="1">
      <alignment horizontal="right"/>
    </xf>
    <xf numFmtId="165" fontId="2" fillId="0" borderId="40" xfId="0" applyNumberFormat="1" applyFont="1" applyBorder="1" applyAlignment="1">
      <alignment horizontal="right"/>
    </xf>
    <xf numFmtId="0" fontId="2" fillId="0" borderId="0" xfId="0" applyFont="1" applyAlignment="1">
      <alignment horizontal="right"/>
    </xf>
    <xf numFmtId="164" fontId="0" fillId="0" borderId="36" xfId="0" applyNumberFormat="1" applyBorder="1" applyAlignment="1">
      <alignment/>
    </xf>
    <xf numFmtId="164" fontId="0" fillId="0" borderId="0" xfId="0" applyNumberFormat="1" applyBorder="1" applyAlignment="1">
      <alignment/>
    </xf>
    <xf numFmtId="164" fontId="0" fillId="0" borderId="35" xfId="0" applyNumberFormat="1" applyBorder="1" applyAlignment="1">
      <alignment/>
    </xf>
    <xf numFmtId="164" fontId="0" fillId="0" borderId="41" xfId="0" applyNumberFormat="1" applyBorder="1" applyAlignment="1">
      <alignment/>
    </xf>
    <xf numFmtId="0" fontId="2" fillId="0" borderId="41" xfId="0" applyFont="1" applyBorder="1" applyAlignment="1">
      <alignment horizontal="right"/>
    </xf>
    <xf numFmtId="165" fontId="2" fillId="0" borderId="37" xfId="0" applyNumberFormat="1" applyFont="1" applyBorder="1" applyAlignment="1">
      <alignment/>
    </xf>
    <xf numFmtId="165" fontId="2" fillId="0" borderId="28" xfId="0" applyNumberFormat="1" applyFont="1" applyBorder="1" applyAlignment="1">
      <alignment/>
    </xf>
    <xf numFmtId="165" fontId="2" fillId="0" borderId="38" xfId="0" applyNumberFormat="1" applyFont="1" applyBorder="1" applyAlignment="1">
      <alignment/>
    </xf>
    <xf numFmtId="165" fontId="2" fillId="0" borderId="40" xfId="0" applyNumberFormat="1" applyFont="1" applyBorder="1" applyAlignment="1">
      <alignment/>
    </xf>
    <xf numFmtId="165" fontId="0" fillId="0" borderId="0" xfId="0" applyNumberFormat="1" applyAlignment="1">
      <alignment/>
    </xf>
    <xf numFmtId="165" fontId="2" fillId="0" borderId="37" xfId="0" applyNumberFormat="1" applyFont="1" applyFill="1" applyBorder="1" applyAlignment="1">
      <alignment horizontal="right"/>
    </xf>
    <xf numFmtId="165" fontId="2" fillId="0" borderId="28" xfId="0" applyNumberFormat="1" applyFont="1" applyFill="1" applyBorder="1" applyAlignment="1">
      <alignment horizontal="right"/>
    </xf>
    <xf numFmtId="165" fontId="2" fillId="0" borderId="38" xfId="0" applyNumberFormat="1" applyFont="1" applyFill="1" applyBorder="1" applyAlignment="1">
      <alignment horizontal="right"/>
    </xf>
    <xf numFmtId="165" fontId="0" fillId="0" borderId="36" xfId="0" applyNumberFormat="1" applyFill="1" applyBorder="1" applyAlignment="1">
      <alignment/>
    </xf>
    <xf numFmtId="165" fontId="0" fillId="0" borderId="0" xfId="0" applyNumberFormat="1" applyFill="1" applyBorder="1" applyAlignment="1">
      <alignment/>
    </xf>
    <xf numFmtId="165" fontId="0" fillId="0" borderId="35" xfId="0" applyNumberFormat="1" applyFill="1" applyBorder="1" applyAlignment="1">
      <alignment/>
    </xf>
    <xf numFmtId="165" fontId="0" fillId="0" borderId="0" xfId="0" applyNumberFormat="1" applyFill="1" applyAlignment="1">
      <alignment/>
    </xf>
    <xf numFmtId="165" fontId="2" fillId="0" borderId="37" xfId="0" applyNumberFormat="1" applyFont="1" applyFill="1" applyBorder="1" applyAlignment="1">
      <alignment/>
    </xf>
    <xf numFmtId="165" fontId="2" fillId="0" borderId="28" xfId="0" applyNumberFormat="1" applyFont="1" applyFill="1" applyBorder="1" applyAlignment="1">
      <alignment/>
    </xf>
    <xf numFmtId="165" fontId="2" fillId="0" borderId="38" xfId="0" applyNumberFormat="1" applyFont="1" applyFill="1" applyBorder="1" applyAlignment="1">
      <alignment/>
    </xf>
    <xf numFmtId="0" fontId="2" fillId="0" borderId="0" xfId="0" applyFont="1" applyAlignment="1">
      <alignment/>
    </xf>
    <xf numFmtId="0" fontId="2" fillId="0" borderId="0" xfId="0" applyFont="1" applyBorder="1" applyAlignment="1">
      <alignment horizontal="right"/>
    </xf>
    <xf numFmtId="165" fontId="2" fillId="0" borderId="36" xfId="0" applyNumberFormat="1" applyFont="1" applyBorder="1" applyAlignment="1">
      <alignment/>
    </xf>
    <xf numFmtId="165" fontId="2" fillId="0" borderId="0" xfId="0" applyNumberFormat="1" applyFont="1" applyBorder="1" applyAlignment="1">
      <alignment/>
    </xf>
    <xf numFmtId="165" fontId="2" fillId="0" borderId="35" xfId="0" applyNumberFormat="1" applyFont="1" applyBorder="1" applyAlignment="1">
      <alignment/>
    </xf>
    <xf numFmtId="165" fontId="2" fillId="0" borderId="41" xfId="0" applyNumberFormat="1" applyFont="1" applyBorder="1" applyAlignment="1">
      <alignment/>
    </xf>
    <xf numFmtId="2" fontId="2" fillId="0" borderId="0" xfId="0" applyNumberFormat="1" applyFont="1" applyFill="1" applyBorder="1" applyAlignment="1">
      <alignment/>
    </xf>
    <xf numFmtId="0" fontId="2" fillId="0" borderId="0" xfId="0" applyFont="1" applyBorder="1" applyAlignment="1">
      <alignment horizontal="center"/>
    </xf>
    <xf numFmtId="165" fontId="2" fillId="0" borderId="36" xfId="0" applyNumberFormat="1" applyFont="1" applyFill="1" applyBorder="1" applyAlignment="1">
      <alignment/>
    </xf>
    <xf numFmtId="165" fontId="2" fillId="0" borderId="0" xfId="0" applyNumberFormat="1" applyFont="1" applyFill="1" applyBorder="1" applyAlignment="1">
      <alignment/>
    </xf>
    <xf numFmtId="165" fontId="2" fillId="0" borderId="35" xfId="0" applyNumberFormat="1" applyFont="1" applyFill="1" applyBorder="1" applyAlignment="1">
      <alignment/>
    </xf>
    <xf numFmtId="0" fontId="0" fillId="0" borderId="15" xfId="0" applyFill="1" applyBorder="1" applyAlignment="1">
      <alignment horizontal="right"/>
    </xf>
    <xf numFmtId="0" fontId="0" fillId="0" borderId="42" xfId="0" applyFill="1" applyBorder="1" applyAlignment="1">
      <alignment horizontal="right"/>
    </xf>
    <xf numFmtId="0" fontId="0" fillId="0" borderId="43" xfId="0" applyFill="1" applyBorder="1" applyAlignment="1">
      <alignment horizontal="right"/>
    </xf>
    <xf numFmtId="0" fontId="0" fillId="0" borderId="44" xfId="0" applyFill="1" applyBorder="1" applyAlignment="1">
      <alignment horizontal="right"/>
    </xf>
    <xf numFmtId="0" fontId="2" fillId="0" borderId="40" xfId="0" applyFont="1" applyFill="1" applyBorder="1" applyAlignment="1">
      <alignment horizontal="left"/>
    </xf>
    <xf numFmtId="164" fontId="0" fillId="0" borderId="36" xfId="0" applyNumberFormat="1" applyFont="1" applyFill="1" applyBorder="1" applyAlignment="1">
      <alignment/>
    </xf>
    <xf numFmtId="164" fontId="0" fillId="0" borderId="0" xfId="0" applyNumberFormat="1" applyFont="1" applyFill="1" applyBorder="1" applyAlignment="1">
      <alignment/>
    </xf>
    <xf numFmtId="164" fontId="0" fillId="0" borderId="35" xfId="0" applyNumberFormat="1" applyFont="1" applyFill="1" applyBorder="1" applyAlignment="1">
      <alignment/>
    </xf>
    <xf numFmtId="164" fontId="0" fillId="0" borderId="41" xfId="0" applyNumberFormat="1" applyFont="1" applyFill="1" applyBorder="1" applyAlignment="1">
      <alignment/>
    </xf>
    <xf numFmtId="0" fontId="2" fillId="0" borderId="17" xfId="0" applyFont="1" applyFill="1" applyBorder="1" applyAlignment="1">
      <alignment/>
    </xf>
    <xf numFmtId="164" fontId="0" fillId="0" borderId="39" xfId="0" applyNumberFormat="1" applyFill="1" applyBorder="1" applyAlignment="1">
      <alignment/>
    </xf>
    <xf numFmtId="164" fontId="0" fillId="0" borderId="17" xfId="0" applyNumberFormat="1" applyFill="1" applyBorder="1" applyAlignment="1">
      <alignment/>
    </xf>
    <xf numFmtId="164" fontId="0" fillId="0" borderId="45" xfId="0" applyNumberFormat="1" applyFill="1" applyBorder="1" applyAlignment="1">
      <alignment/>
    </xf>
    <xf numFmtId="164" fontId="0" fillId="0" borderId="46" xfId="0" applyNumberFormat="1" applyFill="1" applyBorder="1" applyAlignment="1">
      <alignment/>
    </xf>
    <xf numFmtId="0" fontId="0" fillId="0" borderId="15" xfId="0" applyBorder="1" applyAlignment="1">
      <alignment horizontal="right"/>
    </xf>
    <xf numFmtId="0" fontId="0" fillId="0" borderId="42" xfId="0" applyBorder="1" applyAlignment="1">
      <alignment horizontal="right"/>
    </xf>
    <xf numFmtId="0" fontId="0" fillId="0" borderId="43" xfId="0" applyBorder="1" applyAlignment="1">
      <alignment horizontal="right"/>
    </xf>
    <xf numFmtId="0" fontId="0" fillId="0" borderId="44" xfId="0" applyBorder="1" applyAlignment="1">
      <alignment horizontal="right"/>
    </xf>
    <xf numFmtId="165" fontId="0" fillId="0" borderId="41" xfId="0" applyNumberFormat="1" applyFill="1" applyBorder="1" applyAlignment="1">
      <alignment/>
    </xf>
    <xf numFmtId="165" fontId="2" fillId="0" borderId="40" xfId="0" applyNumberFormat="1" applyFont="1" applyFill="1" applyBorder="1" applyAlignment="1">
      <alignment horizontal="right"/>
    </xf>
    <xf numFmtId="165" fontId="2" fillId="0" borderId="40" xfId="0" applyNumberFormat="1" applyFont="1" applyFill="1" applyBorder="1" applyAlignment="1">
      <alignment/>
    </xf>
    <xf numFmtId="165" fontId="0" fillId="0" borderId="36" xfId="0" applyNumberFormat="1" applyFont="1" applyFill="1" applyBorder="1" applyAlignment="1">
      <alignment/>
    </xf>
    <xf numFmtId="165" fontId="0" fillId="0" borderId="0" xfId="0" applyNumberFormat="1" applyFont="1" applyFill="1" applyBorder="1" applyAlignment="1">
      <alignment/>
    </xf>
    <xf numFmtId="165" fontId="0" fillId="0" borderId="35" xfId="0" applyNumberFormat="1" applyFont="1" applyFill="1" applyBorder="1" applyAlignment="1">
      <alignment/>
    </xf>
    <xf numFmtId="165" fontId="0" fillId="0" borderId="41" xfId="0" applyNumberFormat="1" applyFont="1" applyFill="1" applyBorder="1" applyAlignment="1">
      <alignment/>
    </xf>
    <xf numFmtId="0" fontId="3" fillId="0" borderId="4" xfId="0" applyFont="1" applyFill="1" applyBorder="1" applyAlignment="1">
      <alignment horizontal="center" vertical="top" wrapText="1"/>
    </xf>
    <xf numFmtId="0" fontId="3" fillId="0" borderId="17" xfId="0" applyFont="1" applyFill="1" applyBorder="1" applyAlignment="1">
      <alignment horizontal="center" vertical="top" wrapText="1"/>
    </xf>
    <xf numFmtId="0" fontId="3" fillId="0" borderId="22" xfId="0" applyFont="1" applyFill="1" applyBorder="1" applyAlignment="1">
      <alignment horizontal="center" vertical="top" wrapText="1"/>
    </xf>
    <xf numFmtId="164" fontId="4" fillId="0" borderId="18" xfId="0" applyNumberFormat="1" applyFont="1" applyFill="1" applyBorder="1" applyAlignment="1">
      <alignment horizontal="center" vertical="top" wrapText="1"/>
    </xf>
    <xf numFmtId="164" fontId="4" fillId="0" borderId="0" xfId="0" applyNumberFormat="1" applyFont="1" applyFill="1" applyBorder="1" applyAlignment="1">
      <alignment horizontal="center" vertical="top" wrapText="1"/>
    </xf>
    <xf numFmtId="164" fontId="4" fillId="0" borderId="19" xfId="0" applyNumberFormat="1" applyFont="1" applyFill="1" applyBorder="1" applyAlignment="1">
      <alignment horizontal="center" vertical="top" wrapText="1"/>
    </xf>
    <xf numFmtId="164" fontId="0" fillId="0" borderId="0" xfId="0" applyNumberFormat="1" applyFont="1" applyFill="1" applyAlignment="1">
      <alignment/>
    </xf>
    <xf numFmtId="0" fontId="0" fillId="0" borderId="4" xfId="0" applyFont="1" applyFill="1" applyBorder="1" applyAlignment="1">
      <alignment/>
    </xf>
    <xf numFmtId="0" fontId="0" fillId="0" borderId="17" xfId="0" applyFont="1" applyFill="1" applyBorder="1" applyAlignment="1">
      <alignment/>
    </xf>
    <xf numFmtId="0" fontId="0" fillId="0" borderId="22" xfId="0" applyFont="1" applyFill="1" applyBorder="1" applyAlignment="1">
      <alignment/>
    </xf>
    <xf numFmtId="0" fontId="14" fillId="0" borderId="0" xfId="0" applyFont="1" applyAlignment="1">
      <alignment/>
    </xf>
    <xf numFmtId="0" fontId="4" fillId="0" borderId="0" xfId="0" applyFont="1" applyFill="1" applyBorder="1" applyAlignment="1">
      <alignment horizontal="right" wrapText="1"/>
    </xf>
    <xf numFmtId="164" fontId="4" fillId="0" borderId="18" xfId="0" applyNumberFormat="1" applyFont="1" applyFill="1" applyBorder="1" applyAlignment="1">
      <alignment horizontal="right"/>
    </xf>
    <xf numFmtId="164" fontId="4" fillId="0" borderId="0" xfId="0" applyNumberFormat="1" applyFont="1" applyFill="1" applyBorder="1" applyAlignment="1">
      <alignment horizontal="right"/>
    </xf>
    <xf numFmtId="164" fontId="4" fillId="0" borderId="19" xfId="0" applyNumberFormat="1" applyFont="1" applyFill="1" applyBorder="1" applyAlignment="1">
      <alignment horizontal="right"/>
    </xf>
    <xf numFmtId="0" fontId="2" fillId="0" borderId="34" xfId="0" applyFont="1" applyFill="1" applyBorder="1" applyAlignment="1">
      <alignment/>
    </xf>
    <xf numFmtId="165" fontId="4" fillId="0" borderId="0" xfId="0" applyNumberFormat="1" applyFont="1" applyFill="1" applyBorder="1" applyAlignment="1">
      <alignment horizontal="right"/>
    </xf>
    <xf numFmtId="0" fontId="2" fillId="0" borderId="0" xfId="0" applyFont="1" applyFill="1" applyBorder="1" applyAlignment="1">
      <alignment/>
    </xf>
    <xf numFmtId="0" fontId="15" fillId="0" borderId="0" xfId="0" applyFont="1" applyAlignment="1">
      <alignment/>
    </xf>
    <xf numFmtId="0" fontId="2" fillId="0" borderId="0" xfId="0" applyFont="1" applyFill="1" applyAlignment="1">
      <alignment horizontal="center"/>
    </xf>
    <xf numFmtId="0" fontId="0" fillId="0" borderId="0" xfId="0" applyFont="1" applyFill="1" applyBorder="1" applyAlignment="1">
      <alignment horizontal="center"/>
    </xf>
    <xf numFmtId="0" fontId="0" fillId="0" borderId="47" xfId="0" applyFill="1" applyBorder="1" applyAlignment="1">
      <alignment horizontal="center"/>
    </xf>
    <xf numFmtId="0" fontId="0" fillId="0" borderId="48" xfId="0" applyFill="1" applyBorder="1" applyAlignment="1">
      <alignment horizontal="center"/>
    </xf>
    <xf numFmtId="0" fontId="0" fillId="0" borderId="49" xfId="0" applyFill="1" applyBorder="1" applyAlignment="1">
      <alignment horizontal="center"/>
    </xf>
    <xf numFmtId="0" fontId="0" fillId="0" borderId="20" xfId="0" applyFill="1" applyBorder="1" applyAlignment="1">
      <alignment horizontal="center"/>
    </xf>
    <xf numFmtId="0" fontId="0" fillId="0" borderId="13" xfId="0" applyFill="1" applyBorder="1" applyAlignment="1">
      <alignment horizontal="center"/>
    </xf>
    <xf numFmtId="0" fontId="0" fillId="0" borderId="21" xfId="0" applyFill="1" applyBorder="1" applyAlignment="1">
      <alignment horizontal="center"/>
    </xf>
    <xf numFmtId="0" fontId="2" fillId="0" borderId="0" xfId="0" applyFont="1" applyAlignment="1">
      <alignment horizontal="center"/>
    </xf>
    <xf numFmtId="0" fontId="0" fillId="0" borderId="0" xfId="0" applyFont="1" applyBorder="1" applyAlignment="1">
      <alignment horizontal="center"/>
    </xf>
    <xf numFmtId="0" fontId="0" fillId="0" borderId="47" xfId="0" applyBorder="1" applyAlignment="1">
      <alignment horizontal="center"/>
    </xf>
    <xf numFmtId="0" fontId="0" fillId="0" borderId="48" xfId="0" applyBorder="1" applyAlignment="1">
      <alignment horizontal="center"/>
    </xf>
    <xf numFmtId="0" fontId="0" fillId="0" borderId="49" xfId="0" applyBorder="1" applyAlignment="1">
      <alignment horizontal="center"/>
    </xf>
    <xf numFmtId="0" fontId="0" fillId="0" borderId="20" xfId="0" applyBorder="1" applyAlignment="1">
      <alignment horizontal="center"/>
    </xf>
    <xf numFmtId="0" fontId="0" fillId="0" borderId="13" xfId="0" applyBorder="1" applyAlignment="1">
      <alignment horizontal="center"/>
    </xf>
    <xf numFmtId="0" fontId="0" fillId="0" borderId="21" xfId="0" applyBorder="1" applyAlignment="1">
      <alignment horizontal="center"/>
    </xf>
    <xf numFmtId="0" fontId="0" fillId="0" borderId="18" xfId="0" applyFill="1" applyBorder="1" applyAlignment="1">
      <alignment horizontal="center"/>
    </xf>
    <xf numFmtId="0" fontId="0" fillId="0" borderId="0" xfId="0" applyFill="1" applyBorder="1" applyAlignment="1">
      <alignment horizontal="center"/>
    </xf>
    <xf numFmtId="0" fontId="0" fillId="0" borderId="19" xfId="0" applyFill="1" applyBorder="1" applyAlignment="1">
      <alignment horizontal="center"/>
    </xf>
    <xf numFmtId="0" fontId="0" fillId="0" borderId="18" xfId="0" applyBorder="1" applyAlignment="1">
      <alignment horizontal="center"/>
    </xf>
    <xf numFmtId="0" fontId="0" fillId="0" borderId="0" xfId="0" applyBorder="1" applyAlignment="1">
      <alignment horizontal="center"/>
    </xf>
    <xf numFmtId="0" fontId="0" fillId="0" borderId="19" xfId="0" applyBorder="1" applyAlignment="1">
      <alignment horizontal="center"/>
    </xf>
    <xf numFmtId="0" fontId="0" fillId="0" borderId="0" xfId="0" applyFont="1" applyFill="1" applyAlignment="1">
      <alignment horizontal="center"/>
    </xf>
    <xf numFmtId="0" fontId="3" fillId="0" borderId="12" xfId="0" applyFont="1" applyFill="1" applyBorder="1" applyAlignment="1">
      <alignment horizontal="center" vertical="top" wrapText="1"/>
    </xf>
    <xf numFmtId="0" fontId="3" fillId="0" borderId="50" xfId="0" applyFont="1" applyFill="1" applyBorder="1" applyAlignment="1">
      <alignment horizontal="center" vertical="top" wrapText="1"/>
    </xf>
    <xf numFmtId="0" fontId="3" fillId="0" borderId="51" xfId="0" applyFont="1" applyFill="1" applyBorder="1" applyAlignment="1">
      <alignment horizontal="center" vertical="top" wrapText="1"/>
    </xf>
    <xf numFmtId="0" fontId="3" fillId="0" borderId="47" xfId="0" applyFont="1" applyFill="1" applyBorder="1" applyAlignment="1">
      <alignment horizontal="center" vertical="top" wrapText="1"/>
    </xf>
    <xf numFmtId="0" fontId="3" fillId="0" borderId="48" xfId="0" applyFont="1" applyFill="1" applyBorder="1" applyAlignment="1">
      <alignment horizontal="center" vertical="top" wrapText="1"/>
    </xf>
    <xf numFmtId="0" fontId="3" fillId="0" borderId="49" xfId="0" applyFont="1" applyFill="1" applyBorder="1" applyAlignment="1">
      <alignment horizontal="center" vertical="top" wrapText="1"/>
    </xf>
  </cellXfs>
  <cellStyles count="63">
    <cellStyle name="Normal" xfId="0"/>
    <cellStyle name="0" xfId="15"/>
    <cellStyle name="0.0" xfId="16"/>
    <cellStyle name="0.0000" xfId="17"/>
    <cellStyle name="20% - Accent1" xfId="18"/>
    <cellStyle name="20% - Accent2" xfId="19"/>
    <cellStyle name="20% - Accent3" xfId="20"/>
    <cellStyle name="20% - Accent4" xfId="21"/>
    <cellStyle name="20% - Accent5" xfId="22"/>
    <cellStyle name="20% - Accent6" xfId="23"/>
    <cellStyle name="40% - Accent1" xfId="24"/>
    <cellStyle name="40% - Accent2" xfId="25"/>
    <cellStyle name="40% - Accent3" xfId="26"/>
    <cellStyle name="40% - Accent4" xfId="27"/>
    <cellStyle name="40% - Accent5" xfId="28"/>
    <cellStyle name="40% - Accent6" xfId="29"/>
    <cellStyle name="60% - Accent1" xfId="30"/>
    <cellStyle name="60% - Accent2" xfId="31"/>
    <cellStyle name="60% - Accent3" xfId="32"/>
    <cellStyle name="60% - Accent4" xfId="33"/>
    <cellStyle name="60% - Accent5" xfId="34"/>
    <cellStyle name="60% - Accent6" xfId="35"/>
    <cellStyle name="Accent1" xfId="36"/>
    <cellStyle name="Accent2" xfId="37"/>
    <cellStyle name="Accent3" xfId="38"/>
    <cellStyle name="Accent4" xfId="39"/>
    <cellStyle name="Accent5" xfId="40"/>
    <cellStyle name="Accent6" xfId="41"/>
    <cellStyle name="Berekening" xfId="42"/>
    <cellStyle name="Controlecel" xfId="43"/>
    <cellStyle name="decimalen" xfId="44"/>
    <cellStyle name="decimalenpunt2" xfId="45"/>
    <cellStyle name="Gekoppelde cel" xfId="46"/>
    <cellStyle name="Goed" xfId="47"/>
    <cellStyle name="Header" xfId="48"/>
    <cellStyle name="Invoer" xfId="49"/>
    <cellStyle name="Comma" xfId="50"/>
    <cellStyle name="Comma [0]" xfId="51"/>
    <cellStyle name="komma1nul" xfId="52"/>
    <cellStyle name="komma2nul" xfId="53"/>
    <cellStyle name="Kop 1" xfId="54"/>
    <cellStyle name="Kop 2" xfId="55"/>
    <cellStyle name="Kop 3" xfId="56"/>
    <cellStyle name="Kop 4" xfId="57"/>
    <cellStyle name="Netten_1" xfId="58"/>
    <cellStyle name="Neutraal" xfId="59"/>
    <cellStyle name="nieuw" xfId="60"/>
    <cellStyle name="Niveau" xfId="61"/>
    <cellStyle name="Notitie" xfId="62"/>
    <cellStyle name="Ongeldig" xfId="63"/>
    <cellStyle name="perc1nul" xfId="64"/>
    <cellStyle name="perc2nul" xfId="65"/>
    <cellStyle name="perc3nul" xfId="66"/>
    <cellStyle name="perc4" xfId="67"/>
    <cellStyle name="Percent" xfId="68"/>
    <cellStyle name="Subtotaal" xfId="69"/>
    <cellStyle name="Titel" xfId="70"/>
    <cellStyle name="Totaal" xfId="71"/>
    <cellStyle name="Uitvoer" xfId="72"/>
    <cellStyle name="Currency" xfId="73"/>
    <cellStyle name="Currency [0]" xfId="74"/>
    <cellStyle name="Verklarende tekst" xfId="75"/>
    <cellStyle name="Waarschuwingstekst" xfId="7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51</xdr:row>
      <xdr:rowOff>85725</xdr:rowOff>
    </xdr:from>
    <xdr:to>
      <xdr:col>21</xdr:col>
      <xdr:colOff>400050</xdr:colOff>
      <xdr:row>61</xdr:row>
      <xdr:rowOff>0</xdr:rowOff>
    </xdr:to>
    <xdr:sp>
      <xdr:nvSpPr>
        <xdr:cNvPr id="1" name="Text Box 1"/>
        <xdr:cNvSpPr txBox="1">
          <a:spLocks noChangeArrowheads="1"/>
        </xdr:cNvSpPr>
      </xdr:nvSpPr>
      <xdr:spPr>
        <a:xfrm>
          <a:off x="28575" y="8248650"/>
          <a:ext cx="11953875" cy="1533525"/>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0" i="0" u="none" baseline="0">
              <a:solidFill>
                <a:srgbClr val="000000"/>
              </a:solidFill>
              <a:latin typeface="Arial"/>
              <a:ea typeface="Arial"/>
              <a:cs typeface="Arial"/>
            </a:rPr>
            <a:t>Schoolse vertraging of schoolse achterstand :
</a:t>
          </a:r>
          <a:r>
            <a:rPr lang="en-US" cap="none" sz="1000" b="0" i="0" u="none" baseline="0">
              <a:solidFill>
                <a:srgbClr val="000000"/>
              </a:solidFill>
              <a:latin typeface="Arial"/>
              <a:ea typeface="Arial"/>
              <a:cs typeface="Arial"/>
            </a:rPr>
            <a:t>- is het aantal leerjaren vertraging dat een leerling oploopt ten aanzien van het leerjaar waarin hij zich zou bevinden als hij normaal zou vorderen;
</a:t>
          </a:r>
          <a:r>
            <a:rPr lang="en-US" cap="none" sz="1000" b="0" i="0" u="none" baseline="0">
              <a:solidFill>
                <a:srgbClr val="000000"/>
              </a:solidFill>
              <a:latin typeface="Arial"/>
              <a:ea typeface="Arial"/>
              <a:cs typeface="Arial"/>
            </a:rPr>
            <a:t>- is niet noodzakelijk een gevolg van zittenblijven, maar kan ook veroorzaakt worden door een verlate instap in het lager en/of secundair onderwijs;
</a:t>
          </a:r>
          <a:r>
            <a:rPr lang="en-US" cap="none" sz="1000" b="0" i="0" u="none" baseline="0">
              <a:solidFill>
                <a:srgbClr val="000000"/>
              </a:solidFill>
              <a:latin typeface="Arial"/>
              <a:ea typeface="Arial"/>
              <a:cs typeface="Arial"/>
            </a:rPr>
            <a:t>- geeft een beeld over hoeveel achterstand een leerling in zijn totale schoolloopbaan heeft opgelopen.
</a:t>
          </a:r>
          <a:r>
            <a:rPr lang="en-US" cap="none" sz="1000" b="0" i="0" u="none" baseline="0">
              <a:solidFill>
                <a:srgbClr val="000000"/>
              </a:solidFill>
              <a:latin typeface="Arial"/>
              <a:ea typeface="Arial"/>
              <a:cs typeface="Arial"/>
            </a:rPr>
            <a:t>In deze tabel wordt schoolse vertraging berekend op basis van een vergelijking tussen het leerjaar waarin de leerling is ingeschreven en het leerjaar waarin de leerling op grond van zijn geboortejaar en bij normale studievordering ingeschreven zou moeten zijn. Door atypische studieovergangen kan een leerling in het verleden schoolse vertraging opgelopen hebben die niet blijkt uit deze tabel (bv. overgang van 5de leerjaar naar 1B op basis van het leeftijdscriterium).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Schoolse voorsprong : is het aantal leerjaren voorsprong dat een leerling heeft ten aanzien van het leerjaar waarin hij zich zou bevinden als hij normaal zou vorderen.</a:t>
          </a:r>
        </a:p>
      </xdr:txBody>
    </xdr:sp>
    <xdr:clientData/>
  </xdr:twoCellAnchor>
  <xdr:twoCellAnchor>
    <xdr:from>
      <xdr:col>0</xdr:col>
      <xdr:colOff>38100</xdr:colOff>
      <xdr:row>117</xdr:row>
      <xdr:rowOff>142875</xdr:rowOff>
    </xdr:from>
    <xdr:to>
      <xdr:col>21</xdr:col>
      <xdr:colOff>400050</xdr:colOff>
      <xdr:row>125</xdr:row>
      <xdr:rowOff>123825</xdr:rowOff>
    </xdr:to>
    <xdr:sp>
      <xdr:nvSpPr>
        <xdr:cNvPr id="2" name="Text Box 2"/>
        <xdr:cNvSpPr txBox="1">
          <a:spLocks noChangeArrowheads="1"/>
        </xdr:cNvSpPr>
      </xdr:nvSpPr>
      <xdr:spPr>
        <a:xfrm>
          <a:off x="38100" y="18954750"/>
          <a:ext cx="11944350" cy="150495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0" i="0" u="none" baseline="0">
              <a:solidFill>
                <a:srgbClr val="000000"/>
              </a:solidFill>
              <a:latin typeface="Arial"/>
              <a:ea typeface="Arial"/>
              <a:cs typeface="Arial"/>
            </a:rPr>
            <a:t>Schoolse vertraging of schoolse achterstand :
</a:t>
          </a:r>
          <a:r>
            <a:rPr lang="en-US" cap="none" sz="1000" b="0" i="0" u="none" baseline="0">
              <a:solidFill>
                <a:srgbClr val="000000"/>
              </a:solidFill>
              <a:latin typeface="Arial"/>
              <a:ea typeface="Arial"/>
              <a:cs typeface="Arial"/>
            </a:rPr>
            <a:t>- is het aantal leerjaren vertraging dat een leerling oploopt ten aanzien van het leerjaar waarin hij zich zou bevinden als hij normaal zou vorderen;
</a:t>
          </a:r>
          <a:r>
            <a:rPr lang="en-US" cap="none" sz="1000" b="0" i="0" u="none" baseline="0">
              <a:solidFill>
                <a:srgbClr val="000000"/>
              </a:solidFill>
              <a:latin typeface="Arial"/>
              <a:ea typeface="Arial"/>
              <a:cs typeface="Arial"/>
            </a:rPr>
            <a:t>- is niet noodzakelijk een gevolg van zittenblijven, maar kan ook veroorzaakt worden door een verlate instap in het lager en/of secundair onderwijs;
</a:t>
          </a:r>
          <a:r>
            <a:rPr lang="en-US" cap="none" sz="1000" b="0" i="0" u="none" baseline="0">
              <a:solidFill>
                <a:srgbClr val="000000"/>
              </a:solidFill>
              <a:latin typeface="Arial"/>
              <a:ea typeface="Arial"/>
              <a:cs typeface="Arial"/>
            </a:rPr>
            <a:t>- geeft een beeld over hoeveel achterstand een leerling in zijn totale schoolloopbaan heeft opgelopen.
</a:t>
          </a:r>
          <a:r>
            <a:rPr lang="en-US" cap="none" sz="1000" b="0" i="0" u="none" baseline="0">
              <a:solidFill>
                <a:srgbClr val="000000"/>
              </a:solidFill>
              <a:latin typeface="Arial"/>
              <a:ea typeface="Arial"/>
              <a:cs typeface="Arial"/>
            </a:rPr>
            <a:t>In deze tabel wordt schoolse vertraging berekend op basis van een vergelijking tussen het leerjaar waarin de leerling is ingeschreven en het leerjaar waarin de leerling op grond van zijn geboortejaar en bij normale studievordering ingeschreven zou moeten zijn. Door atypische studieovergangen kan een leerling in het verleden schoolse vertraging opgelopen hebben die niet blijkt uit deze tabel (bv. overgang van 5de leerjaar naar 1B op basis van het leeftijdscriterium).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Schoolse voorsprong : is het aantal leerjaren voorsprong dat een leerling heeft ten aanzien van het leerjaar waarin hij zich zou bevinden als hij normaal zou vorderen.</a:t>
          </a:r>
        </a:p>
      </xdr:txBody>
    </xdr:sp>
    <xdr:clientData/>
  </xdr:twoCellAnchor>
  <xdr:twoCellAnchor>
    <xdr:from>
      <xdr:col>0</xdr:col>
      <xdr:colOff>38100</xdr:colOff>
      <xdr:row>182</xdr:row>
      <xdr:rowOff>0</xdr:rowOff>
    </xdr:from>
    <xdr:to>
      <xdr:col>21</xdr:col>
      <xdr:colOff>400050</xdr:colOff>
      <xdr:row>191</xdr:row>
      <xdr:rowOff>66675</xdr:rowOff>
    </xdr:to>
    <xdr:sp>
      <xdr:nvSpPr>
        <xdr:cNvPr id="3" name="Text Box 3"/>
        <xdr:cNvSpPr txBox="1">
          <a:spLocks noChangeArrowheads="1"/>
        </xdr:cNvSpPr>
      </xdr:nvSpPr>
      <xdr:spPr>
        <a:xfrm>
          <a:off x="38100" y="29632275"/>
          <a:ext cx="11944350" cy="15240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0" i="0" u="none" baseline="0">
              <a:solidFill>
                <a:srgbClr val="000000"/>
              </a:solidFill>
              <a:latin typeface="Arial"/>
              <a:ea typeface="Arial"/>
              <a:cs typeface="Arial"/>
            </a:rPr>
            <a:t>Schoolse vertraging of schoolse achterstand :
</a:t>
          </a:r>
          <a:r>
            <a:rPr lang="en-US" cap="none" sz="1000" b="0" i="0" u="none" baseline="0">
              <a:solidFill>
                <a:srgbClr val="000000"/>
              </a:solidFill>
              <a:latin typeface="Arial"/>
              <a:ea typeface="Arial"/>
              <a:cs typeface="Arial"/>
            </a:rPr>
            <a:t>- is het aantal leerjaren vertraging dat een leerling oploopt ten aanzien van het leerjaar waarin hij zich zou bevinden als hij normaal zou vorderen;
</a:t>
          </a:r>
          <a:r>
            <a:rPr lang="en-US" cap="none" sz="1000" b="0" i="0" u="none" baseline="0">
              <a:solidFill>
                <a:srgbClr val="000000"/>
              </a:solidFill>
              <a:latin typeface="Arial"/>
              <a:ea typeface="Arial"/>
              <a:cs typeface="Arial"/>
            </a:rPr>
            <a:t>- is niet noodzakelijk een gevolg van zittenblijven, maar kan ook veroorzaakt worden door een verlate instap in het lager en/of secundair onderwijs;
</a:t>
          </a:r>
          <a:r>
            <a:rPr lang="en-US" cap="none" sz="1000" b="0" i="0" u="none" baseline="0">
              <a:solidFill>
                <a:srgbClr val="000000"/>
              </a:solidFill>
              <a:latin typeface="Arial"/>
              <a:ea typeface="Arial"/>
              <a:cs typeface="Arial"/>
            </a:rPr>
            <a:t>- geeft een beeld over hoeveel achterstand een leerling in zijn totale schoolloopbaan heeft opgelopen.
</a:t>
          </a:r>
          <a:r>
            <a:rPr lang="en-US" cap="none" sz="1000" b="0" i="0" u="none" baseline="0">
              <a:solidFill>
                <a:srgbClr val="000000"/>
              </a:solidFill>
              <a:latin typeface="Arial"/>
              <a:ea typeface="Arial"/>
              <a:cs typeface="Arial"/>
            </a:rPr>
            <a:t>In deze tabel wordt schoolse vertraging berekend op basis van een vergelijking tussen het leerjaar waarin de leerling is ingeschreven en het leerjaar waarin de leerling op grond van zijn geboortejaar en bij normale studievordering ingeschreven zou moeten zijn. Door atypische studieovergangen kan een leerling in het verleden schoolse vertraging opgelopen hebben die niet blijkt uit deze tabel (bv. overgang van 5de leerjaar naar 1B op basis van het leeftijdscriterium).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Schoolse voorsprong : is het aantal leerjaren voorsprong dat een leerling heeft ten aanzien van het leerjaar waarin hij zich zou bevinden als hij normaal zou vorderen.</a:t>
          </a:r>
        </a:p>
      </xdr:txBody>
    </xdr:sp>
    <xdr:clientData/>
  </xdr:twoCellAnchor>
  <xdr:twoCellAnchor>
    <xdr:from>
      <xdr:col>0</xdr:col>
      <xdr:colOff>28575</xdr:colOff>
      <xdr:row>61</xdr:row>
      <xdr:rowOff>47625</xdr:rowOff>
    </xdr:from>
    <xdr:to>
      <xdr:col>21</xdr:col>
      <xdr:colOff>390525</xdr:colOff>
      <xdr:row>64</xdr:row>
      <xdr:rowOff>85725</xdr:rowOff>
    </xdr:to>
    <xdr:sp>
      <xdr:nvSpPr>
        <xdr:cNvPr id="4" name="Tekstvak 1"/>
        <xdr:cNvSpPr txBox="1">
          <a:spLocks noChangeArrowheads="1"/>
        </xdr:cNvSpPr>
      </xdr:nvSpPr>
      <xdr:spPr>
        <a:xfrm>
          <a:off x="28575" y="9829800"/>
          <a:ext cx="11944350" cy="523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Arial"/>
              <a:ea typeface="Arial"/>
              <a:cs typeface="Arial"/>
            </a:rPr>
            <a:t>In de voorgaande jaarboeken werd voor het basis- en secundair onderwijs en voor het deeltijds kunstonderwijs steeds gebruik gemaakt van de door de school geregistreerde en aan het beleidsdomein Onderwijs en Vorming meegedeelde nationaliteit.  Vanaf het schooljaar 2011-2012 wordt voor gegevens naar nationaliteit, dus ook in de tabellen die een indeling naar Belg/niet-Belg bevatten, de officiële nationaliteit gebruikt, voor zover die gekend is. Voor leerlingen van wie de officiële nationaliteit niet gekend is, wordt nog steeds de door de school geregistreerde nationaliteit gebruikt.
</a:t>
          </a:r>
        </a:p>
      </xdr:txBody>
    </xdr:sp>
    <xdr:clientData/>
  </xdr:twoCellAnchor>
  <xdr:twoCellAnchor>
    <xdr:from>
      <xdr:col>0</xdr:col>
      <xdr:colOff>38100</xdr:colOff>
      <xdr:row>126</xdr:row>
      <xdr:rowOff>0</xdr:rowOff>
    </xdr:from>
    <xdr:to>
      <xdr:col>21</xdr:col>
      <xdr:colOff>438150</xdr:colOff>
      <xdr:row>128</xdr:row>
      <xdr:rowOff>161925</xdr:rowOff>
    </xdr:to>
    <xdr:sp>
      <xdr:nvSpPr>
        <xdr:cNvPr id="5" name="Tekstvak 2"/>
        <xdr:cNvSpPr txBox="1">
          <a:spLocks noChangeArrowheads="1"/>
        </xdr:cNvSpPr>
      </xdr:nvSpPr>
      <xdr:spPr>
        <a:xfrm>
          <a:off x="38100" y="20526375"/>
          <a:ext cx="11982450" cy="542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Arial"/>
              <a:ea typeface="Arial"/>
              <a:cs typeface="Arial"/>
            </a:rPr>
            <a:t>In de voorgaande jaarboeken werd voor het basis- en secundair onderwijs en voor het deeltijds kunstonderwijs steeds gebruik gemaakt van de door de school geregistreerde en aan het beleidsdomein Onderwijs en Vorming meegedeelde nationaliteit.  Vanaf het schooljaar 2011-2012 wordt voor gegevens naar nationaliteit, dus ook in de tabellen die een indeling naar Belg/niet-Belg bevatten, de officiële nationaliteit gebruikt, voor zover die gekend is. Voor leerlingen van wie de officiële nationaliteit niet gekend is, wordt nog steeds de door de school geregistreerde nationaliteit gebruikt.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51</xdr:row>
      <xdr:rowOff>142875</xdr:rowOff>
    </xdr:from>
    <xdr:to>
      <xdr:col>21</xdr:col>
      <xdr:colOff>400050</xdr:colOff>
      <xdr:row>61</xdr:row>
      <xdr:rowOff>76200</xdr:rowOff>
    </xdr:to>
    <xdr:sp>
      <xdr:nvSpPr>
        <xdr:cNvPr id="1" name="Text Box 1"/>
        <xdr:cNvSpPr txBox="1">
          <a:spLocks noChangeArrowheads="1"/>
        </xdr:cNvSpPr>
      </xdr:nvSpPr>
      <xdr:spPr>
        <a:xfrm>
          <a:off x="0" y="8324850"/>
          <a:ext cx="12039600" cy="1552575"/>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0" i="0" u="none" baseline="0">
              <a:solidFill>
                <a:srgbClr val="000000"/>
              </a:solidFill>
              <a:latin typeface="Arial"/>
              <a:ea typeface="Arial"/>
              <a:cs typeface="Arial"/>
            </a:rPr>
            <a:t>Schoolse vertraging of schoolse achterstand :
</a:t>
          </a:r>
          <a:r>
            <a:rPr lang="en-US" cap="none" sz="1000" b="0" i="0" u="none" baseline="0">
              <a:solidFill>
                <a:srgbClr val="000000"/>
              </a:solidFill>
              <a:latin typeface="Arial"/>
              <a:ea typeface="Arial"/>
              <a:cs typeface="Arial"/>
            </a:rPr>
            <a:t>- is het aantal leerjaren vertraging dat een leerling oploopt ten aanzien van het leerjaar waarin hij zich zou bevinden als hij normaal zou vorderen;
</a:t>
          </a:r>
          <a:r>
            <a:rPr lang="en-US" cap="none" sz="1000" b="0" i="0" u="none" baseline="0">
              <a:solidFill>
                <a:srgbClr val="000000"/>
              </a:solidFill>
              <a:latin typeface="Arial"/>
              <a:ea typeface="Arial"/>
              <a:cs typeface="Arial"/>
            </a:rPr>
            <a:t>- is niet noodzakelijk een gevolg van zittenblijven, maar kan ook veroorzaakt worden door een verlate instap in het lager en/of secundair onderwijs;
</a:t>
          </a:r>
          <a:r>
            <a:rPr lang="en-US" cap="none" sz="1000" b="0" i="0" u="none" baseline="0">
              <a:solidFill>
                <a:srgbClr val="000000"/>
              </a:solidFill>
              <a:latin typeface="Arial"/>
              <a:ea typeface="Arial"/>
              <a:cs typeface="Arial"/>
            </a:rPr>
            <a:t>- geeft een beeld over hoeveel achterstand een leerling in zijn totale schoolloopbaan heeft opgelopen.
</a:t>
          </a:r>
          <a:r>
            <a:rPr lang="en-US" cap="none" sz="1000" b="0" i="0" u="none" baseline="0">
              <a:solidFill>
                <a:srgbClr val="000000"/>
              </a:solidFill>
              <a:latin typeface="Arial"/>
              <a:ea typeface="Arial"/>
              <a:cs typeface="Arial"/>
            </a:rPr>
            <a:t>In deze tabel wordt schoolse vertraging berekend op basis van een vergelijking tussen het leerjaar waarin de leerling is ingeschreven en het leerjaar waarin de leerling op grond van zijn geboortejaar en bij normale studievordering ingeschreven zou moeten zijn. Door atypische studieovergangen kan een leerling in het verleden schoolse vertraging opgelopen hebben die niet blijkt uit deze tabel (bv. overgang van 5de leerjaar naar 1B op basis van het leeftijdscriterium).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Schoolse voorsprong : is het aantal leerjaren voorsprong dat een leerling heeft ten aanzien van het leerjaar waarin hij zich zou bevinden als hij normaal zou vorderen.</a:t>
          </a:r>
        </a:p>
      </xdr:txBody>
    </xdr:sp>
    <xdr:clientData/>
  </xdr:twoCellAnchor>
  <xdr:twoCellAnchor>
    <xdr:from>
      <xdr:col>0</xdr:col>
      <xdr:colOff>19050</xdr:colOff>
      <xdr:row>117</xdr:row>
      <xdr:rowOff>104775</xdr:rowOff>
    </xdr:from>
    <xdr:to>
      <xdr:col>21</xdr:col>
      <xdr:colOff>438150</xdr:colOff>
      <xdr:row>125</xdr:row>
      <xdr:rowOff>142875</xdr:rowOff>
    </xdr:to>
    <xdr:sp>
      <xdr:nvSpPr>
        <xdr:cNvPr id="2" name="Text Box 2"/>
        <xdr:cNvSpPr txBox="1">
          <a:spLocks noChangeArrowheads="1"/>
        </xdr:cNvSpPr>
      </xdr:nvSpPr>
      <xdr:spPr>
        <a:xfrm>
          <a:off x="19050" y="18973800"/>
          <a:ext cx="12058650" cy="1533525"/>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0" i="0" u="none" baseline="0">
              <a:solidFill>
                <a:srgbClr val="000000"/>
              </a:solidFill>
              <a:latin typeface="Arial"/>
              <a:ea typeface="Arial"/>
              <a:cs typeface="Arial"/>
            </a:rPr>
            <a:t>Schoolse vertraging of schoolse achterstand :
</a:t>
          </a:r>
          <a:r>
            <a:rPr lang="en-US" cap="none" sz="1000" b="0" i="0" u="none" baseline="0">
              <a:solidFill>
                <a:srgbClr val="000000"/>
              </a:solidFill>
              <a:latin typeface="Arial"/>
              <a:ea typeface="Arial"/>
              <a:cs typeface="Arial"/>
            </a:rPr>
            <a:t>- is het aantal leerjaren vertraging dat een leerling oploopt ten aanzien van het leerjaar waarin hij zich zou bevinden als hij normaal zou vorderen;
</a:t>
          </a:r>
          <a:r>
            <a:rPr lang="en-US" cap="none" sz="1000" b="0" i="0" u="none" baseline="0">
              <a:solidFill>
                <a:srgbClr val="000000"/>
              </a:solidFill>
              <a:latin typeface="Arial"/>
              <a:ea typeface="Arial"/>
              <a:cs typeface="Arial"/>
            </a:rPr>
            <a:t>- is niet noodzakelijk een gevolg van zittenblijven, maar kan ook veroorzaakt worden door een verlate instap in het lager en/of secundair onderwijs;
</a:t>
          </a:r>
          <a:r>
            <a:rPr lang="en-US" cap="none" sz="1000" b="0" i="0" u="none" baseline="0">
              <a:solidFill>
                <a:srgbClr val="000000"/>
              </a:solidFill>
              <a:latin typeface="Arial"/>
              <a:ea typeface="Arial"/>
              <a:cs typeface="Arial"/>
            </a:rPr>
            <a:t>- geeft een beeld over hoeveel achterstand een leerling in zijn totale schoolloopbaan heeft opgelopen.
</a:t>
          </a:r>
          <a:r>
            <a:rPr lang="en-US" cap="none" sz="1000" b="0" i="0" u="none" baseline="0">
              <a:solidFill>
                <a:srgbClr val="000000"/>
              </a:solidFill>
              <a:latin typeface="Arial"/>
              <a:ea typeface="Arial"/>
              <a:cs typeface="Arial"/>
            </a:rPr>
            <a:t>In deze tabel wordt schoolse vertraging berekend op basis van een vergelijking tussen het leerjaar waarin de leerling is ingeschreven en het leerjaar waarin de leerling op grond van zijn geboortejaar en bij normale studievordering ingeschreven zou moeten zijn. Door atypische studieovergangen kan een leerling in het verleden schoolse vertraging opgelopen hebben die niet blijkt uit deze tabel (bv. overgang van 5de leerjaar naar 1B op basis van het leeftijdscriterium).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Schoolse voorsprong : is het aantal leerjaren voorsprong dat een leerling heeft ten aanzien van het leerjaar waarin hij zich zou bevinden als hij normaal zou vorderen.</a:t>
          </a:r>
        </a:p>
      </xdr:txBody>
    </xdr:sp>
    <xdr:clientData/>
  </xdr:twoCellAnchor>
  <xdr:twoCellAnchor>
    <xdr:from>
      <xdr:col>0</xdr:col>
      <xdr:colOff>38100</xdr:colOff>
      <xdr:row>182</xdr:row>
      <xdr:rowOff>133350</xdr:rowOff>
    </xdr:from>
    <xdr:to>
      <xdr:col>21</xdr:col>
      <xdr:colOff>400050</xdr:colOff>
      <xdr:row>192</xdr:row>
      <xdr:rowOff>76200</xdr:rowOff>
    </xdr:to>
    <xdr:sp>
      <xdr:nvSpPr>
        <xdr:cNvPr id="3" name="Text Box 3"/>
        <xdr:cNvSpPr txBox="1">
          <a:spLocks noChangeArrowheads="1"/>
        </xdr:cNvSpPr>
      </xdr:nvSpPr>
      <xdr:spPr>
        <a:xfrm>
          <a:off x="38100" y="29679900"/>
          <a:ext cx="12001500" cy="15621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0" i="0" u="none" baseline="0">
              <a:solidFill>
                <a:srgbClr val="000000"/>
              </a:solidFill>
              <a:latin typeface="Arial"/>
              <a:ea typeface="Arial"/>
              <a:cs typeface="Arial"/>
            </a:rPr>
            <a:t>Schoolse vertraging of schoolse achterstand :
</a:t>
          </a:r>
          <a:r>
            <a:rPr lang="en-US" cap="none" sz="1000" b="0" i="0" u="none" baseline="0">
              <a:solidFill>
                <a:srgbClr val="000000"/>
              </a:solidFill>
              <a:latin typeface="Arial"/>
              <a:ea typeface="Arial"/>
              <a:cs typeface="Arial"/>
            </a:rPr>
            <a:t>- is het aantal leerjaren vertraging dat een leerling oploopt ten aanzien van het leerjaar waarin hij zich zou bevinden als hij normaal zou vorderen;
</a:t>
          </a:r>
          <a:r>
            <a:rPr lang="en-US" cap="none" sz="1000" b="0" i="0" u="none" baseline="0">
              <a:solidFill>
                <a:srgbClr val="000000"/>
              </a:solidFill>
              <a:latin typeface="Arial"/>
              <a:ea typeface="Arial"/>
              <a:cs typeface="Arial"/>
            </a:rPr>
            <a:t>- is niet noodzakelijk een gevolg van zittenblijven, maar kan ook veroorzaakt worden door een verlate instap in het lager en/of secundair onderwijs;
</a:t>
          </a:r>
          <a:r>
            <a:rPr lang="en-US" cap="none" sz="1000" b="0" i="0" u="none" baseline="0">
              <a:solidFill>
                <a:srgbClr val="000000"/>
              </a:solidFill>
              <a:latin typeface="Arial"/>
              <a:ea typeface="Arial"/>
              <a:cs typeface="Arial"/>
            </a:rPr>
            <a:t>- geeft een beeld over hoeveel achterstand een leerling in zijn totale schoolloopbaan heeft opgelopen.
</a:t>
          </a:r>
          <a:r>
            <a:rPr lang="en-US" cap="none" sz="1000" b="0" i="0" u="none" baseline="0">
              <a:solidFill>
                <a:srgbClr val="000000"/>
              </a:solidFill>
              <a:latin typeface="Arial"/>
              <a:ea typeface="Arial"/>
              <a:cs typeface="Arial"/>
            </a:rPr>
            <a:t>In deze tabel wordt schoolse vertraging berekend op basis van een vergelijking tussen het leerjaar waarin de leerling is ingeschreven en het leerjaar waarin de leerling op grond van zijn geboortejaar en bij normale studievordering ingeschreven zou moeten zijn. Door atypische studieovergangen kan een leerling in het verleden schoolse vertraging opgelopen hebben die niet blijkt uit deze tabel (bv. overgang van 5de leerjaar naar 1B op basis van het leeftijdscriterium).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Schoolse voorsprong : is het aantal leerjaren voorsprong dat een leerling heeft ten aanzien van het leerjaar waarin hij zich zou bevinden als hij normaal zou vorderen.</a:t>
          </a:r>
        </a:p>
      </xdr:txBody>
    </xdr:sp>
    <xdr:clientData/>
  </xdr:twoCellAnchor>
  <xdr:twoCellAnchor>
    <xdr:from>
      <xdr:col>0</xdr:col>
      <xdr:colOff>19050</xdr:colOff>
      <xdr:row>61</xdr:row>
      <xdr:rowOff>104775</xdr:rowOff>
    </xdr:from>
    <xdr:to>
      <xdr:col>21</xdr:col>
      <xdr:colOff>400050</xdr:colOff>
      <xdr:row>65</xdr:row>
      <xdr:rowOff>0</xdr:rowOff>
    </xdr:to>
    <xdr:sp>
      <xdr:nvSpPr>
        <xdr:cNvPr id="4" name="Tekstvak 1"/>
        <xdr:cNvSpPr txBox="1">
          <a:spLocks noChangeArrowheads="1"/>
        </xdr:cNvSpPr>
      </xdr:nvSpPr>
      <xdr:spPr>
        <a:xfrm>
          <a:off x="19050" y="9906000"/>
          <a:ext cx="12020550" cy="542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Arial"/>
              <a:ea typeface="Arial"/>
              <a:cs typeface="Arial"/>
            </a:rPr>
            <a:t>In de voorgaande jaarboeken werd voor het basis- en secundair onderwijs en voor het deeltijds kunstonderwijs steeds gebruik gemaakt van de door de school geregistreerde en aan het beleidsdomein Onderwijs en Vorming meegedeelde nationaliteit.  Vanaf het schooljaar 2011-2012 wordt voor gegevens naar nationaliteit, dus ook in de tabellen die een indeling naar Belg/niet-Belg bevatten, de officiële nationaliteit gebruikt, voor zover die gekend is. Voor leerlingen van wie de officiële nationaliteit niet gekend is, wordt nog steeds de door de school geregistreerde nationaliteit gebruikt.
</a:t>
          </a:r>
        </a:p>
      </xdr:txBody>
    </xdr:sp>
    <xdr:clientData/>
  </xdr:twoCellAnchor>
  <xdr:twoCellAnchor>
    <xdr:from>
      <xdr:col>0</xdr:col>
      <xdr:colOff>28575</xdr:colOff>
      <xdr:row>126</xdr:row>
      <xdr:rowOff>19050</xdr:rowOff>
    </xdr:from>
    <xdr:to>
      <xdr:col>21</xdr:col>
      <xdr:colOff>438150</xdr:colOff>
      <xdr:row>129</xdr:row>
      <xdr:rowOff>85725</xdr:rowOff>
    </xdr:to>
    <xdr:sp>
      <xdr:nvSpPr>
        <xdr:cNvPr id="5" name="Tekstvak 2"/>
        <xdr:cNvSpPr txBox="1">
          <a:spLocks noChangeArrowheads="1"/>
        </xdr:cNvSpPr>
      </xdr:nvSpPr>
      <xdr:spPr>
        <a:xfrm>
          <a:off x="28575" y="20545425"/>
          <a:ext cx="12049125" cy="552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Arial"/>
              <a:ea typeface="Arial"/>
              <a:cs typeface="Arial"/>
            </a:rPr>
            <a:t>In de voorgaande jaarboeken werd voor het basis- en secundair onderwijs en voor het deeltijds kunstonderwijs steeds gebruik gemaakt van de door de school geregistreerde en aan het beleidsdomein Onderwijs en Vorming meegedeelde nationaliteit.  Vanaf het schooljaar 2011-2012 wordt voor gegevens naar nationaliteit, dus ook in de tabellen die een indeling naar Belg/niet-Belg bevatten, de officiële nationaliteit gebruikt, voor zover die gekend is. Voor leerlingen van wie de officiële nationaliteit niet gekend is, wordt nog steeds de door de school geregistreerde nationaliteit gebruikt.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29</xdr:row>
      <xdr:rowOff>85725</xdr:rowOff>
    </xdr:from>
    <xdr:to>
      <xdr:col>21</xdr:col>
      <xdr:colOff>400050</xdr:colOff>
      <xdr:row>39</xdr:row>
      <xdr:rowOff>38100</xdr:rowOff>
    </xdr:to>
    <xdr:sp>
      <xdr:nvSpPr>
        <xdr:cNvPr id="1" name="Text Box 1"/>
        <xdr:cNvSpPr txBox="1">
          <a:spLocks noChangeArrowheads="1"/>
        </xdr:cNvSpPr>
      </xdr:nvSpPr>
      <xdr:spPr>
        <a:xfrm>
          <a:off x="28575" y="4581525"/>
          <a:ext cx="11325225" cy="1571625"/>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0" i="0" u="none" baseline="0">
              <a:solidFill>
                <a:srgbClr val="000000"/>
              </a:solidFill>
              <a:latin typeface="Arial"/>
              <a:ea typeface="Arial"/>
              <a:cs typeface="Arial"/>
            </a:rPr>
            <a:t>Schoolse vertraging of schoolse achterstand :
</a:t>
          </a:r>
          <a:r>
            <a:rPr lang="en-US" cap="none" sz="1000" b="0" i="0" u="none" baseline="0">
              <a:solidFill>
                <a:srgbClr val="000000"/>
              </a:solidFill>
              <a:latin typeface="Arial"/>
              <a:ea typeface="Arial"/>
              <a:cs typeface="Arial"/>
            </a:rPr>
            <a:t>- is het aantal leerjaren vertraging dat een leerling oploopt ten aanzien van het leerjaar waarin hij zich zou bevinden als hij normaal zou vorderen;
</a:t>
          </a:r>
          <a:r>
            <a:rPr lang="en-US" cap="none" sz="1000" b="0" i="0" u="none" baseline="0">
              <a:solidFill>
                <a:srgbClr val="000000"/>
              </a:solidFill>
              <a:latin typeface="Arial"/>
              <a:ea typeface="Arial"/>
              <a:cs typeface="Arial"/>
            </a:rPr>
            <a:t>- is niet noodzakelijk een gevolg van zittenblijven, maar kan ook veroorzaakt worden door een verlate instap in het lager en/of secundair onderwijs;
</a:t>
          </a:r>
          <a:r>
            <a:rPr lang="en-US" cap="none" sz="1000" b="0" i="0" u="none" baseline="0">
              <a:solidFill>
                <a:srgbClr val="000000"/>
              </a:solidFill>
              <a:latin typeface="Arial"/>
              <a:ea typeface="Arial"/>
              <a:cs typeface="Arial"/>
            </a:rPr>
            <a:t>- geeft een beeld over hoeveel achterstand een leerling in zijn totale schoolloopbaan heeft opgelopen.
</a:t>
          </a:r>
          <a:r>
            <a:rPr lang="en-US" cap="none" sz="1000" b="0" i="0" u="none" baseline="0">
              <a:solidFill>
                <a:srgbClr val="000000"/>
              </a:solidFill>
              <a:latin typeface="Arial"/>
              <a:ea typeface="Arial"/>
              <a:cs typeface="Arial"/>
            </a:rPr>
            <a:t>In deze tabel wordt schoolse vertraging berekend op basis van een vergelijking tussen het leerjaar waarin de leerling is ingeschreven en het leerjaar waarin de leerling op grond van zijn geboortejaar en bij normale studievordering ingeschreven zou moeten zijn. Door atypische studieovergangen kan een leerling in het verleden schoolse vertraging opgelopen hebben die niet blijkt uit deze tabel (bv. overgang van 5de leerjaar naar 1B op basis van het leeftijdscriterium).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Schoolse voorsprong : is het aantal leerjaren voorsprong dat een leerling heeft ten aanzien van het leerjaar waarin hij zich zou bevinden als hij normaal zou vorderen.</a:t>
          </a:r>
        </a:p>
      </xdr:txBody>
    </xdr:sp>
    <xdr:clientData/>
  </xdr:twoCellAnchor>
  <xdr:twoCellAnchor>
    <xdr:from>
      <xdr:col>0</xdr:col>
      <xdr:colOff>38100</xdr:colOff>
      <xdr:row>71</xdr:row>
      <xdr:rowOff>142875</xdr:rowOff>
    </xdr:from>
    <xdr:to>
      <xdr:col>21</xdr:col>
      <xdr:colOff>419100</xdr:colOff>
      <xdr:row>79</xdr:row>
      <xdr:rowOff>161925</xdr:rowOff>
    </xdr:to>
    <xdr:sp>
      <xdr:nvSpPr>
        <xdr:cNvPr id="2" name="Text Box 2"/>
        <xdr:cNvSpPr txBox="1">
          <a:spLocks noChangeArrowheads="1"/>
        </xdr:cNvSpPr>
      </xdr:nvSpPr>
      <xdr:spPr>
        <a:xfrm>
          <a:off x="38100" y="11334750"/>
          <a:ext cx="11334750" cy="154305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0" i="0" u="none" baseline="0">
              <a:solidFill>
                <a:srgbClr val="000000"/>
              </a:solidFill>
              <a:latin typeface="Arial"/>
              <a:ea typeface="Arial"/>
              <a:cs typeface="Arial"/>
            </a:rPr>
            <a:t>Schoolse vertraging of schoolse achterstand :
</a:t>
          </a:r>
          <a:r>
            <a:rPr lang="en-US" cap="none" sz="1000" b="0" i="0" u="none" baseline="0">
              <a:solidFill>
                <a:srgbClr val="000000"/>
              </a:solidFill>
              <a:latin typeface="Arial"/>
              <a:ea typeface="Arial"/>
              <a:cs typeface="Arial"/>
            </a:rPr>
            <a:t>- is het aantal leerjaren vertraging dat een leerling oploopt ten aanzien van het leerjaar waarin hij zich zou bevinden als hij normaal zou vorderen;
</a:t>
          </a:r>
          <a:r>
            <a:rPr lang="en-US" cap="none" sz="1000" b="0" i="0" u="none" baseline="0">
              <a:solidFill>
                <a:srgbClr val="000000"/>
              </a:solidFill>
              <a:latin typeface="Arial"/>
              <a:ea typeface="Arial"/>
              <a:cs typeface="Arial"/>
            </a:rPr>
            <a:t>- is niet noodzakelijk een gevolg van zittenblijven, maar kan ook veroorzaakt worden door een verlate instap in het lager en/of secundair onderwijs;
</a:t>
          </a:r>
          <a:r>
            <a:rPr lang="en-US" cap="none" sz="1000" b="0" i="0" u="none" baseline="0">
              <a:solidFill>
                <a:srgbClr val="000000"/>
              </a:solidFill>
              <a:latin typeface="Arial"/>
              <a:ea typeface="Arial"/>
              <a:cs typeface="Arial"/>
            </a:rPr>
            <a:t>- geeft een beeld over hoeveel achterstand een leerling in zijn totale schoolloopbaan heeft opgelopen.
</a:t>
          </a:r>
          <a:r>
            <a:rPr lang="en-US" cap="none" sz="1000" b="0" i="0" u="none" baseline="0">
              <a:solidFill>
                <a:srgbClr val="000000"/>
              </a:solidFill>
              <a:latin typeface="Arial"/>
              <a:ea typeface="Arial"/>
              <a:cs typeface="Arial"/>
            </a:rPr>
            <a:t>In deze tabel wordt schoolse vertraging berekend op basis van een vergelijking tussen het leerjaar waarin de leerling is ingeschreven en het leerjaar waarin de leerling op grond van zijn geboortejaar en bij normale studievordering ingeschreven zou moeten zijn. Door atypische studieovergangen kan een leerling in het verleden schoolse vertraging opgelopen hebben die niet blijkt uit deze tabel (bv. overgang van 5de leerjaar naar 1B op basis van het leeftijdscriterium).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Schoolse voorsprong : is het aantal leerjaren voorsprong dat een leerling heeft ten aanzien van het leerjaar waarin hij zich zou bevinden als hij normaal zou vorderen.</a:t>
          </a:r>
        </a:p>
      </xdr:txBody>
    </xdr:sp>
    <xdr:clientData/>
  </xdr:twoCellAnchor>
  <xdr:twoCellAnchor>
    <xdr:from>
      <xdr:col>0</xdr:col>
      <xdr:colOff>38100</xdr:colOff>
      <xdr:row>112</xdr:row>
      <xdr:rowOff>0</xdr:rowOff>
    </xdr:from>
    <xdr:to>
      <xdr:col>21</xdr:col>
      <xdr:colOff>419100</xdr:colOff>
      <xdr:row>121</xdr:row>
      <xdr:rowOff>95250</xdr:rowOff>
    </xdr:to>
    <xdr:sp>
      <xdr:nvSpPr>
        <xdr:cNvPr id="3" name="Text Box 3"/>
        <xdr:cNvSpPr txBox="1">
          <a:spLocks noChangeArrowheads="1"/>
        </xdr:cNvSpPr>
      </xdr:nvSpPr>
      <xdr:spPr>
        <a:xfrm>
          <a:off x="38100" y="18011775"/>
          <a:ext cx="11334750" cy="1552575"/>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0" i="0" u="none" baseline="0">
              <a:solidFill>
                <a:srgbClr val="000000"/>
              </a:solidFill>
              <a:latin typeface="Arial"/>
              <a:ea typeface="Arial"/>
              <a:cs typeface="Arial"/>
            </a:rPr>
            <a:t>Schoolse vertraging of schoolse achterstand :
</a:t>
          </a:r>
          <a:r>
            <a:rPr lang="en-US" cap="none" sz="1000" b="0" i="0" u="none" baseline="0">
              <a:solidFill>
                <a:srgbClr val="000000"/>
              </a:solidFill>
              <a:latin typeface="Arial"/>
              <a:ea typeface="Arial"/>
              <a:cs typeface="Arial"/>
            </a:rPr>
            <a:t>- is het aantal leerjaren vertraging dat een leerling oploopt ten aanzien van het leerjaar waarin hij zich zou bevinden als hij normaal zou vorderen;
</a:t>
          </a:r>
          <a:r>
            <a:rPr lang="en-US" cap="none" sz="1000" b="0" i="0" u="none" baseline="0">
              <a:solidFill>
                <a:srgbClr val="000000"/>
              </a:solidFill>
              <a:latin typeface="Arial"/>
              <a:ea typeface="Arial"/>
              <a:cs typeface="Arial"/>
            </a:rPr>
            <a:t>- is niet noodzakelijk een gevolg van zittenblijven, maar kan ook veroorzaakt worden door een verlate instap in het lager en/of secundair onderwijs;
</a:t>
          </a:r>
          <a:r>
            <a:rPr lang="en-US" cap="none" sz="1000" b="0" i="0" u="none" baseline="0">
              <a:solidFill>
                <a:srgbClr val="000000"/>
              </a:solidFill>
              <a:latin typeface="Arial"/>
              <a:ea typeface="Arial"/>
              <a:cs typeface="Arial"/>
            </a:rPr>
            <a:t>- geeft een beeld over hoeveel achterstand een leerling in zijn totale schoolloopbaan heeft opgelopen.
</a:t>
          </a:r>
          <a:r>
            <a:rPr lang="en-US" cap="none" sz="1000" b="0" i="0" u="none" baseline="0">
              <a:solidFill>
                <a:srgbClr val="000000"/>
              </a:solidFill>
              <a:latin typeface="Arial"/>
              <a:ea typeface="Arial"/>
              <a:cs typeface="Arial"/>
            </a:rPr>
            <a:t>In deze tabel wordt schoolse vertraging berekend op basis van een vergelijking tussen het leerjaar waarin de leerling is ingeschreven en het leerjaar waarin de leerling op grond van zijn geboortejaar en bij normale studievordering ingeschreven zou moeten zijn. Door atypische studieovergangen kan een leerling in het verleden schoolse vertraging opgelopen hebben die niet blijkt uit deze tabel (bv. overgang van 5de leerjaar naar 1B op basis van het leeftijdscriterium).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Schoolse voorsprong : is het aantal leerjaren voorsprong dat een leerling heeft ten aanzien van het leerjaar waarin hij zich zou bevinden als hij normaal zou vorderen.</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29</xdr:row>
      <xdr:rowOff>142875</xdr:rowOff>
    </xdr:from>
    <xdr:to>
      <xdr:col>21</xdr:col>
      <xdr:colOff>400050</xdr:colOff>
      <xdr:row>39</xdr:row>
      <xdr:rowOff>85725</xdr:rowOff>
    </xdr:to>
    <xdr:sp>
      <xdr:nvSpPr>
        <xdr:cNvPr id="1" name="Text Box 1"/>
        <xdr:cNvSpPr txBox="1">
          <a:spLocks noChangeArrowheads="1"/>
        </xdr:cNvSpPr>
      </xdr:nvSpPr>
      <xdr:spPr>
        <a:xfrm>
          <a:off x="0" y="4714875"/>
          <a:ext cx="11325225" cy="15621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0" i="0" u="none" baseline="0">
              <a:solidFill>
                <a:srgbClr val="000000"/>
              </a:solidFill>
              <a:latin typeface="Arial"/>
              <a:ea typeface="Arial"/>
              <a:cs typeface="Arial"/>
            </a:rPr>
            <a:t>Schoolse vertraging of schoolse achterstand :
</a:t>
          </a:r>
          <a:r>
            <a:rPr lang="en-US" cap="none" sz="1000" b="0" i="0" u="none" baseline="0">
              <a:solidFill>
                <a:srgbClr val="000000"/>
              </a:solidFill>
              <a:latin typeface="Arial"/>
              <a:ea typeface="Arial"/>
              <a:cs typeface="Arial"/>
            </a:rPr>
            <a:t>- is het aantal leerjaren vertraging dat een leerling oploopt ten aanzien van het leerjaar waarin hij zich zou bevinden als hij normaal zou vorderen;
</a:t>
          </a:r>
          <a:r>
            <a:rPr lang="en-US" cap="none" sz="1000" b="0" i="0" u="none" baseline="0">
              <a:solidFill>
                <a:srgbClr val="000000"/>
              </a:solidFill>
              <a:latin typeface="Arial"/>
              <a:ea typeface="Arial"/>
              <a:cs typeface="Arial"/>
            </a:rPr>
            <a:t>- is niet noodzakelijk een gevolg van zittenblijven, maar kan ook veroorzaakt worden door een verlate instap in het lager en/of secundair onderwijs;
</a:t>
          </a:r>
          <a:r>
            <a:rPr lang="en-US" cap="none" sz="1000" b="0" i="0" u="none" baseline="0">
              <a:solidFill>
                <a:srgbClr val="000000"/>
              </a:solidFill>
              <a:latin typeface="Arial"/>
              <a:ea typeface="Arial"/>
              <a:cs typeface="Arial"/>
            </a:rPr>
            <a:t>- geeft een beeld over hoeveel achterstand een leerling in zijn totale schoolloopbaan heeft opgelopen.
</a:t>
          </a:r>
          <a:r>
            <a:rPr lang="en-US" cap="none" sz="1000" b="0" i="0" u="none" baseline="0">
              <a:solidFill>
                <a:srgbClr val="000000"/>
              </a:solidFill>
              <a:latin typeface="Arial"/>
              <a:ea typeface="Arial"/>
              <a:cs typeface="Arial"/>
            </a:rPr>
            <a:t>In deze tabel wordt schoolse vertraging berekend op basis van een vergelijking tussen het leerjaar waarin de leerling is ingeschreven en het leerjaar waarin de leerling op grond van zijn geboortejaar en bij normale studievordering ingeschreven zou moeten zijn. Door atypische studieovergangen kan een leerling in het verleden schoolse vertraging opgelopen hebben die niet blijkt uit deze tabel (bv. overgang van 5de leerjaar naar 1B op basis van het leeftijdscriterium).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Schoolse voorsprong : is het aantal leerjaren voorsprong dat een leerling heeft ten aanzien van het leerjaar waarin hij zich zou bevinden als hij normaal zou vorderen.</a:t>
          </a:r>
        </a:p>
      </xdr:txBody>
    </xdr:sp>
    <xdr:clientData/>
  </xdr:twoCellAnchor>
  <xdr:twoCellAnchor>
    <xdr:from>
      <xdr:col>0</xdr:col>
      <xdr:colOff>19050</xdr:colOff>
      <xdr:row>71</xdr:row>
      <xdr:rowOff>104775</xdr:rowOff>
    </xdr:from>
    <xdr:to>
      <xdr:col>21</xdr:col>
      <xdr:colOff>438150</xdr:colOff>
      <xdr:row>80</xdr:row>
      <xdr:rowOff>19050</xdr:rowOff>
    </xdr:to>
    <xdr:sp>
      <xdr:nvSpPr>
        <xdr:cNvPr id="2" name="Text Box 2"/>
        <xdr:cNvSpPr txBox="1">
          <a:spLocks noChangeArrowheads="1"/>
        </xdr:cNvSpPr>
      </xdr:nvSpPr>
      <xdr:spPr>
        <a:xfrm>
          <a:off x="19050" y="11382375"/>
          <a:ext cx="11344275" cy="1571625"/>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0" i="0" u="none" baseline="0">
              <a:solidFill>
                <a:srgbClr val="000000"/>
              </a:solidFill>
              <a:latin typeface="Arial"/>
              <a:ea typeface="Arial"/>
              <a:cs typeface="Arial"/>
            </a:rPr>
            <a:t>Schoolse vertraging of schoolse achterstand :
</a:t>
          </a:r>
          <a:r>
            <a:rPr lang="en-US" cap="none" sz="1000" b="0" i="0" u="none" baseline="0">
              <a:solidFill>
                <a:srgbClr val="000000"/>
              </a:solidFill>
              <a:latin typeface="Arial"/>
              <a:ea typeface="Arial"/>
              <a:cs typeface="Arial"/>
            </a:rPr>
            <a:t>- is het aantal leerjaren vertraging dat een leerling oploopt ten aanzien van het leerjaar waarin hij zich zou bevinden als hij normaal zou vorderen;
</a:t>
          </a:r>
          <a:r>
            <a:rPr lang="en-US" cap="none" sz="1000" b="0" i="0" u="none" baseline="0">
              <a:solidFill>
                <a:srgbClr val="000000"/>
              </a:solidFill>
              <a:latin typeface="Arial"/>
              <a:ea typeface="Arial"/>
              <a:cs typeface="Arial"/>
            </a:rPr>
            <a:t>- is niet noodzakelijk een gevolg van zittenblijven, maar kan ook veroorzaakt worden door een verlate instap in het lager en/of secundair onderwijs;
</a:t>
          </a:r>
          <a:r>
            <a:rPr lang="en-US" cap="none" sz="1000" b="0" i="0" u="none" baseline="0">
              <a:solidFill>
                <a:srgbClr val="000000"/>
              </a:solidFill>
              <a:latin typeface="Arial"/>
              <a:ea typeface="Arial"/>
              <a:cs typeface="Arial"/>
            </a:rPr>
            <a:t>- geeft een beeld over hoeveel achterstand een leerling in zijn totale schoolloopbaan heeft opgelopen.
</a:t>
          </a:r>
          <a:r>
            <a:rPr lang="en-US" cap="none" sz="1000" b="0" i="0" u="none" baseline="0">
              <a:solidFill>
                <a:srgbClr val="000000"/>
              </a:solidFill>
              <a:latin typeface="Arial"/>
              <a:ea typeface="Arial"/>
              <a:cs typeface="Arial"/>
            </a:rPr>
            <a:t>In deze tabel wordt schoolse vertraging berekend op basis van een vergelijking tussen het leerjaar waarin de leerling is ingeschreven en het leerjaar waarin de leerling op grond van zijn geboortejaar en bij normale studievordering ingeschreven zou moeten zijn. Door atypische studieovergangen kan een leerling in het verleden schoolse vertraging opgelopen hebben die niet blijkt uit deze tabel (bv. overgang van 5de leerjaar naar 1B op basis van het leeftijdscriterium).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Schoolse voorsprong : is het aantal leerjaren voorsprong dat een leerling heeft ten aanzien van het leerjaar waarin hij zich zou bevinden als hij normaal zou vorderen.</a:t>
          </a:r>
        </a:p>
      </xdr:txBody>
    </xdr:sp>
    <xdr:clientData/>
  </xdr:twoCellAnchor>
  <xdr:twoCellAnchor>
    <xdr:from>
      <xdr:col>0</xdr:col>
      <xdr:colOff>38100</xdr:colOff>
      <xdr:row>111</xdr:row>
      <xdr:rowOff>133350</xdr:rowOff>
    </xdr:from>
    <xdr:to>
      <xdr:col>21</xdr:col>
      <xdr:colOff>438150</xdr:colOff>
      <xdr:row>121</xdr:row>
      <xdr:rowOff>47625</xdr:rowOff>
    </xdr:to>
    <xdr:sp>
      <xdr:nvSpPr>
        <xdr:cNvPr id="3" name="Text Box 3"/>
        <xdr:cNvSpPr txBox="1">
          <a:spLocks noChangeArrowheads="1"/>
        </xdr:cNvSpPr>
      </xdr:nvSpPr>
      <xdr:spPr>
        <a:xfrm>
          <a:off x="38100" y="17973675"/>
          <a:ext cx="11325225" cy="1533525"/>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0" i="0" u="none" baseline="0">
              <a:solidFill>
                <a:srgbClr val="000000"/>
              </a:solidFill>
              <a:latin typeface="Arial"/>
              <a:ea typeface="Arial"/>
              <a:cs typeface="Arial"/>
            </a:rPr>
            <a:t>Schoolse vertraging of schoolse achterstand :
</a:t>
          </a:r>
          <a:r>
            <a:rPr lang="en-US" cap="none" sz="1000" b="0" i="0" u="none" baseline="0">
              <a:solidFill>
                <a:srgbClr val="000000"/>
              </a:solidFill>
              <a:latin typeface="Arial"/>
              <a:ea typeface="Arial"/>
              <a:cs typeface="Arial"/>
            </a:rPr>
            <a:t>- is het aantal leerjaren vertraging dat een leerling oploopt ten aanzien van het leerjaar waarin hij zich zou bevinden als hij normaal zou vorderen;
</a:t>
          </a:r>
          <a:r>
            <a:rPr lang="en-US" cap="none" sz="1000" b="0" i="0" u="none" baseline="0">
              <a:solidFill>
                <a:srgbClr val="000000"/>
              </a:solidFill>
              <a:latin typeface="Arial"/>
              <a:ea typeface="Arial"/>
              <a:cs typeface="Arial"/>
            </a:rPr>
            <a:t>- is niet noodzakelijk een gevolg van zittenblijven, maar kan ook veroorzaakt worden door een verlate instap in het lager en/of secundair onderwijs;
</a:t>
          </a:r>
          <a:r>
            <a:rPr lang="en-US" cap="none" sz="1000" b="0" i="0" u="none" baseline="0">
              <a:solidFill>
                <a:srgbClr val="000000"/>
              </a:solidFill>
              <a:latin typeface="Arial"/>
              <a:ea typeface="Arial"/>
              <a:cs typeface="Arial"/>
            </a:rPr>
            <a:t>- geeft een beeld over hoeveel achterstand een leerling in zijn totale schoolloopbaan heeft opgelopen.
</a:t>
          </a:r>
          <a:r>
            <a:rPr lang="en-US" cap="none" sz="1000" b="0" i="0" u="none" baseline="0">
              <a:solidFill>
                <a:srgbClr val="000000"/>
              </a:solidFill>
              <a:latin typeface="Arial"/>
              <a:ea typeface="Arial"/>
              <a:cs typeface="Arial"/>
            </a:rPr>
            <a:t>In deze tabel wordt schoolse vertraging berekend op basis van een vergelijking tussen het leerjaar waarin de leerling is ingeschreven en het leerjaar waarin de leerling op grond van zijn geboortejaar en bij normale studievordering ingeschreven zou moeten zijn. Door atypische studieovergangen kan een leerling in het verleden schoolse vertraging opgelopen hebben die niet blijkt uit deze tabel (bv. overgang van 5de leerjaar naar 1B op basis van het leeftijdscriterium).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Schoolse voorsprong : is het aantal leerjaren voorsprong dat een leerling heeft ten aanzien van het leerjaar waarin hij zich zou bevinden als hij normaal zou vorderen.</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181</xdr:row>
      <xdr:rowOff>0</xdr:rowOff>
    </xdr:from>
    <xdr:to>
      <xdr:col>16</xdr:col>
      <xdr:colOff>552450</xdr:colOff>
      <xdr:row>191</xdr:row>
      <xdr:rowOff>85725</xdr:rowOff>
    </xdr:to>
    <xdr:sp>
      <xdr:nvSpPr>
        <xdr:cNvPr id="1" name="Text Box 1"/>
        <xdr:cNvSpPr txBox="1">
          <a:spLocks noChangeArrowheads="1"/>
        </xdr:cNvSpPr>
      </xdr:nvSpPr>
      <xdr:spPr>
        <a:xfrm>
          <a:off x="66675" y="29479875"/>
          <a:ext cx="10610850" cy="1704975"/>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0" i="0" u="none" baseline="0">
              <a:solidFill>
                <a:srgbClr val="000000"/>
              </a:solidFill>
              <a:latin typeface="Arial"/>
              <a:ea typeface="Arial"/>
              <a:cs typeface="Arial"/>
            </a:rPr>
            <a:t>Voor het bepalen van 'zittenblijven' werden de leerlingengegevens van de officiële registratiedatum (1 februari of eerste schooldag van februari) vergeleken met de leerlingengegevens van de officiële registratiedatum van het schooljaar voordien.
</a:t>
          </a:r>
          <a:r>
            <a:rPr lang="en-US" cap="none" sz="1000" b="0" i="0" u="none" baseline="0">
              <a:solidFill>
                <a:srgbClr val="000000"/>
              </a:solidFill>
              <a:latin typeface="Arial"/>
              <a:ea typeface="Arial"/>
              <a:cs typeface="Arial"/>
            </a:rPr>
            <a:t>Een zittenblijver is een leerling die op 1 februari van het huidig schooljaar in hetzelfde leerjaar was ingeschreven als op 1 februari van het vorige schooljaar.
</a:t>
          </a:r>
          <a:r>
            <a:rPr lang="en-US" cap="none" sz="1000" b="0" i="0" u="none" baseline="0">
              <a:solidFill>
                <a:srgbClr val="000000"/>
              </a:solidFill>
              <a:latin typeface="Arial"/>
              <a:ea typeface="Arial"/>
              <a:cs typeface="Arial"/>
            </a:rPr>
            <a:t>De categorie 'Onbekend of NVT' bevat de leerlingen waarvoor geen vergelijking gemaakt kon worden omdat deze leerlingen:
</a:t>
          </a:r>
          <a:r>
            <a:rPr lang="en-US" cap="none" sz="1000" b="0" i="0" u="none" baseline="0">
              <a:solidFill>
                <a:srgbClr val="000000"/>
              </a:solidFill>
              <a:latin typeface="Arial"/>
              <a:ea typeface="Arial"/>
              <a:cs typeface="Arial"/>
            </a:rPr>
            <a:t>- in het vorige schooljaar niet ingeschreven waren in het Vlaams onderwijs op de eerste schooldag van februari;
</a:t>
          </a:r>
          <a:r>
            <a:rPr lang="en-US" cap="none" sz="1000" b="0" i="0" u="none" baseline="0">
              <a:solidFill>
                <a:srgbClr val="000000"/>
              </a:solidFill>
              <a:latin typeface="Arial"/>
              <a:ea typeface="Arial"/>
              <a:cs typeface="Arial"/>
            </a:rPr>
            <a:t>- ingeschreven waren in opleidingsvorm 1, 2 of 3 van het buitengewoon secundair onderwijs;
</a:t>
          </a:r>
          <a:r>
            <a:rPr lang="en-US" cap="none" sz="1000" b="0" i="0" u="none" baseline="0">
              <a:solidFill>
                <a:srgbClr val="000000"/>
              </a:solidFill>
              <a:latin typeface="Arial"/>
              <a:ea typeface="Arial"/>
              <a:cs typeface="Arial"/>
            </a:rPr>
            <a:t>- ingeschreven waren in het deeltijds beroepssecundair onderwijs;
</a:t>
          </a:r>
          <a:r>
            <a:rPr lang="en-US" cap="none" sz="1000" b="0" i="0" u="none" baseline="0">
              <a:solidFill>
                <a:srgbClr val="000000"/>
              </a:solidFill>
              <a:latin typeface="Arial"/>
              <a:ea typeface="Arial"/>
              <a:cs typeface="Arial"/>
            </a:rPr>
            <a:t>- ingeschreven zijn (of waren) in de onthaalklas voor anderstalige nieuwkomers (OKAN) of in het modulair onderwijs, die beide buiten de graden- en leerjarenstructuur vallen.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Bij de berekening van het percentage zittenblijven wordt enkel rekening gehouden met de leerlingen waarover een uitspraak gedaan kan worden, m.a.w. de kolom 'Onbekend of NVT' wordt buiten beschouwing gelaten.</a:t>
          </a:r>
        </a:p>
      </xdr:txBody>
    </xdr:sp>
    <xdr:clientData/>
  </xdr:twoCellAnchor>
  <xdr:twoCellAnchor>
    <xdr:from>
      <xdr:col>0</xdr:col>
      <xdr:colOff>0</xdr:colOff>
      <xdr:row>115</xdr:row>
      <xdr:rowOff>66675</xdr:rowOff>
    </xdr:from>
    <xdr:to>
      <xdr:col>16</xdr:col>
      <xdr:colOff>561975</xdr:colOff>
      <xdr:row>125</xdr:row>
      <xdr:rowOff>104775</xdr:rowOff>
    </xdr:to>
    <xdr:sp>
      <xdr:nvSpPr>
        <xdr:cNvPr id="2" name="Text Box 2"/>
        <xdr:cNvSpPr txBox="1">
          <a:spLocks noChangeArrowheads="1"/>
        </xdr:cNvSpPr>
      </xdr:nvSpPr>
      <xdr:spPr>
        <a:xfrm>
          <a:off x="0" y="18735675"/>
          <a:ext cx="10687050" cy="165735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0" i="0" u="none" baseline="0">
              <a:solidFill>
                <a:srgbClr val="000000"/>
              </a:solidFill>
              <a:latin typeface="Arial"/>
              <a:ea typeface="Arial"/>
              <a:cs typeface="Arial"/>
            </a:rPr>
            <a:t>Voor het bepalen van 'zittenblijven' werden de leerlingengegevens van de officiële registratiedatum (1 februari of eerste schooldag van februari) vergeleken met de leerlingengegevens van de officiële registratiedatum van het schooljaar voordien.
</a:t>
          </a:r>
          <a:r>
            <a:rPr lang="en-US" cap="none" sz="1000" b="0" i="0" u="none" baseline="0">
              <a:solidFill>
                <a:srgbClr val="000000"/>
              </a:solidFill>
              <a:latin typeface="Arial"/>
              <a:ea typeface="Arial"/>
              <a:cs typeface="Arial"/>
            </a:rPr>
            <a:t>Een zittenblijver is een leerling die op 1 februari van het huidig schooljaar in hetzelfde leerjaar was ingeschreven als op 1 februari van het vorige schooljaar.
</a:t>
          </a:r>
          <a:r>
            <a:rPr lang="en-US" cap="none" sz="1000" b="0" i="0" u="none" baseline="0">
              <a:solidFill>
                <a:srgbClr val="000000"/>
              </a:solidFill>
              <a:latin typeface="Arial"/>
              <a:ea typeface="Arial"/>
              <a:cs typeface="Arial"/>
            </a:rPr>
            <a:t>De categorie 'Onbekend of NVT' bevat de leerlingen waarvoor geen vergelijking gemaakt kon worden omdat deze leerlingen:
</a:t>
          </a:r>
          <a:r>
            <a:rPr lang="en-US" cap="none" sz="1000" b="0" i="0" u="none" baseline="0">
              <a:solidFill>
                <a:srgbClr val="000000"/>
              </a:solidFill>
              <a:latin typeface="Arial"/>
              <a:ea typeface="Arial"/>
              <a:cs typeface="Arial"/>
            </a:rPr>
            <a:t>- in het vorige schooljaar niet ingeschreven waren in het Vlaams onderwijs op de eerste schooldag van februari;
</a:t>
          </a:r>
          <a:r>
            <a:rPr lang="en-US" cap="none" sz="1000" b="0" i="0" u="none" baseline="0">
              <a:solidFill>
                <a:srgbClr val="000000"/>
              </a:solidFill>
              <a:latin typeface="Arial"/>
              <a:ea typeface="Arial"/>
              <a:cs typeface="Arial"/>
            </a:rPr>
            <a:t>- ingeschreven waren in opleidingsvorm 1, 2 of 3 van het buitengewoon secundair onderwijs;
</a:t>
          </a:r>
          <a:r>
            <a:rPr lang="en-US" cap="none" sz="1000" b="0" i="0" u="none" baseline="0">
              <a:solidFill>
                <a:srgbClr val="000000"/>
              </a:solidFill>
              <a:latin typeface="Arial"/>
              <a:ea typeface="Arial"/>
              <a:cs typeface="Arial"/>
            </a:rPr>
            <a:t>- ingeschreven waren in het deeltijds beroepssecundair onderwijs;
</a:t>
          </a:r>
          <a:r>
            <a:rPr lang="en-US" cap="none" sz="1000" b="0" i="0" u="none" baseline="0">
              <a:solidFill>
                <a:srgbClr val="000000"/>
              </a:solidFill>
              <a:latin typeface="Arial"/>
              <a:ea typeface="Arial"/>
              <a:cs typeface="Arial"/>
            </a:rPr>
            <a:t>- ingeschreven zijn (of waren) in de onthaalklas voor anderstalige nieuwkomers (OKAN) of in het modulair onderwijs, die beide buiten de graden- en leerjarenstructuur vallen.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Bij de berekening van het percentage zittenblijven wordt enkel rekening gehouden met de leerlingen waarover een uitspraak gedaan kan worden, m.a.w. de kolom 'Onbekend of NVT' wordt buiten beschouwing gelaten.</a:t>
          </a:r>
        </a:p>
      </xdr:txBody>
    </xdr:sp>
    <xdr:clientData/>
  </xdr:twoCellAnchor>
  <xdr:twoCellAnchor>
    <xdr:from>
      <xdr:col>0</xdr:col>
      <xdr:colOff>9525</xdr:colOff>
      <xdr:row>50</xdr:row>
      <xdr:rowOff>66675</xdr:rowOff>
    </xdr:from>
    <xdr:to>
      <xdr:col>16</xdr:col>
      <xdr:colOff>552450</xdr:colOff>
      <xdr:row>60</xdr:row>
      <xdr:rowOff>104775</xdr:rowOff>
    </xdr:to>
    <xdr:sp>
      <xdr:nvSpPr>
        <xdr:cNvPr id="3" name="Text Box 3"/>
        <xdr:cNvSpPr txBox="1">
          <a:spLocks noChangeArrowheads="1"/>
        </xdr:cNvSpPr>
      </xdr:nvSpPr>
      <xdr:spPr>
        <a:xfrm>
          <a:off x="9525" y="8181975"/>
          <a:ext cx="10668000" cy="165735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0" i="0" u="none" baseline="0">
              <a:solidFill>
                <a:srgbClr val="000000"/>
              </a:solidFill>
              <a:latin typeface="Arial"/>
              <a:ea typeface="Arial"/>
              <a:cs typeface="Arial"/>
            </a:rPr>
            <a:t>Voor het bepalen van 'zittenblijven' werden de leerlingengegevens van de officiële registratiedatum (1 februari of eerste schooldag van februari) vergeleken met de leerlingengegevens van de officiële registratiedatum van het schooljaar voordien.
</a:t>
          </a:r>
          <a:r>
            <a:rPr lang="en-US" cap="none" sz="1000" b="0" i="0" u="none" baseline="0">
              <a:solidFill>
                <a:srgbClr val="000000"/>
              </a:solidFill>
              <a:latin typeface="Arial"/>
              <a:ea typeface="Arial"/>
              <a:cs typeface="Arial"/>
            </a:rPr>
            <a:t>Een zittenblijver is een leerling die op 1 februari van het huidig schooljaar in hetzelfde leerjaar was ingeschreven als op 1 februari van het vorige schooljaar.
</a:t>
          </a:r>
          <a:r>
            <a:rPr lang="en-US" cap="none" sz="1000" b="0" i="0" u="none" baseline="0">
              <a:solidFill>
                <a:srgbClr val="000000"/>
              </a:solidFill>
              <a:latin typeface="Arial"/>
              <a:ea typeface="Arial"/>
              <a:cs typeface="Arial"/>
            </a:rPr>
            <a:t>De categorie 'Onbekend of NVT' bevat de leerlingen waarvoor geen vergelijking gemaakt kon worden omdat deze leerlingen:
</a:t>
          </a:r>
          <a:r>
            <a:rPr lang="en-US" cap="none" sz="1000" b="0" i="0" u="none" baseline="0">
              <a:solidFill>
                <a:srgbClr val="000000"/>
              </a:solidFill>
              <a:latin typeface="Arial"/>
              <a:ea typeface="Arial"/>
              <a:cs typeface="Arial"/>
            </a:rPr>
            <a:t>- in het vorige schooljaar niet ingeschreven waren in het Vlaams onderwijs op de eerste schooldag van februari;
</a:t>
          </a:r>
          <a:r>
            <a:rPr lang="en-US" cap="none" sz="1000" b="0" i="0" u="none" baseline="0">
              <a:solidFill>
                <a:srgbClr val="000000"/>
              </a:solidFill>
              <a:latin typeface="Arial"/>
              <a:ea typeface="Arial"/>
              <a:cs typeface="Arial"/>
            </a:rPr>
            <a:t>- ingeschreven waren in opleidingsvorm 1, 2 of 3 van het buitengewoon secundair onderwijs;
</a:t>
          </a:r>
          <a:r>
            <a:rPr lang="en-US" cap="none" sz="1000" b="0" i="0" u="none" baseline="0">
              <a:solidFill>
                <a:srgbClr val="000000"/>
              </a:solidFill>
              <a:latin typeface="Arial"/>
              <a:ea typeface="Arial"/>
              <a:cs typeface="Arial"/>
            </a:rPr>
            <a:t>- ingeschreven waren in het deeltijds beroepssecundair onderwijs;
</a:t>
          </a:r>
          <a:r>
            <a:rPr lang="en-US" cap="none" sz="1000" b="0" i="0" u="none" baseline="0">
              <a:solidFill>
                <a:srgbClr val="000000"/>
              </a:solidFill>
              <a:latin typeface="Arial"/>
              <a:ea typeface="Arial"/>
              <a:cs typeface="Arial"/>
            </a:rPr>
            <a:t>- ingeschreven zijn (of waren) in de onthaalklas voor anderstalige nieuwkomers (OKAN) of in het modulair onderwijs, die beide buiten de graden- en leerjarenstructuur vallen.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Bij de berekening van het percentage zittenblijven wordt enkel rekening gehouden met de leerlingen waarover een uitspraak gedaan kan worden, m.a.w. de kolom 'Onbekend of NVT' wordt buiten beschouwing gelaten.</a:t>
          </a:r>
        </a:p>
      </xdr:txBody>
    </xdr:sp>
    <xdr:clientData/>
  </xdr:twoCellAnchor>
  <xdr:twoCellAnchor>
    <xdr:from>
      <xdr:col>0</xdr:col>
      <xdr:colOff>19050</xdr:colOff>
      <xdr:row>61</xdr:row>
      <xdr:rowOff>0</xdr:rowOff>
    </xdr:from>
    <xdr:to>
      <xdr:col>16</xdr:col>
      <xdr:colOff>552450</xdr:colOff>
      <xdr:row>64</xdr:row>
      <xdr:rowOff>85725</xdr:rowOff>
    </xdr:to>
    <xdr:sp>
      <xdr:nvSpPr>
        <xdr:cNvPr id="4" name="Tekstvak 1"/>
        <xdr:cNvSpPr txBox="1">
          <a:spLocks noChangeArrowheads="1"/>
        </xdr:cNvSpPr>
      </xdr:nvSpPr>
      <xdr:spPr>
        <a:xfrm>
          <a:off x="19050" y="9896475"/>
          <a:ext cx="10658475" cy="571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Arial"/>
              <a:ea typeface="Arial"/>
              <a:cs typeface="Arial"/>
            </a:rPr>
            <a:t>In de voorgaande jaarboeken werd voor het basis- en secundair onderwijs en voor het deeltijds kunstonderwijs steeds gebruik gemaakt van de door de school geregistreerde en aan het beleidsdomein Onderwijs en Vorming meegedeelde nationaliteit.  Vanaf het schooljaar 2011-2012 wordt voor gegevens naar nationaliteit, dus ook in de tabellen die een indeling naar Belg/niet-Belg bevatten, de officiële nationaliteit gebruikt, voor zover die gekend is. Voor leerlingen van wie de officiële nationaliteit niet gekend is, wordt nog steeds de door de school geregistreerde nationaliteit gebruikt.
</a:t>
          </a:r>
        </a:p>
      </xdr:txBody>
    </xdr:sp>
    <xdr:clientData/>
  </xdr:twoCellAnchor>
  <xdr:oneCellAnchor>
    <xdr:from>
      <xdr:col>0</xdr:col>
      <xdr:colOff>28575</xdr:colOff>
      <xdr:row>126</xdr:row>
      <xdr:rowOff>19050</xdr:rowOff>
    </xdr:from>
    <xdr:ext cx="10629900" cy="657225"/>
    <xdr:sp>
      <xdr:nvSpPr>
        <xdr:cNvPr id="5" name="Tekstvak 2"/>
        <xdr:cNvSpPr txBox="1">
          <a:spLocks noChangeArrowheads="1"/>
        </xdr:cNvSpPr>
      </xdr:nvSpPr>
      <xdr:spPr>
        <a:xfrm>
          <a:off x="28575" y="20469225"/>
          <a:ext cx="10629900" cy="657225"/>
        </a:xfrm>
        <a:prstGeom prst="rect">
          <a:avLst/>
        </a:prstGeom>
        <a:no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Arial"/>
              <a:ea typeface="Arial"/>
              <a:cs typeface="Arial"/>
            </a:rPr>
            <a:t>In de voorgaande jaarboeken werd voor het basis- en secundair onderwijs en voor het deeltijds kunstonderwijs steeds gebruik gemaakt van de door de school geregistreerde en aan het beleidsdomein Onderwijs en Vorming meegedeelde nationaliteit.  Vanaf het schooljaar 2011-2012 wordt voor gegevens naar nationaliteit, dus ook in de tabellen die een indeling naar Belg/niet-Belg bevatten, de officiële nationaliteit gebruikt, voor zover die gekend is. Voor leerlingen van wie de officiële nationaliteit niet gekend is, wordt nog steeds de door de school geregistreerde nationaliteit gebruikt.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113</xdr:row>
      <xdr:rowOff>0</xdr:rowOff>
    </xdr:from>
    <xdr:to>
      <xdr:col>16</xdr:col>
      <xdr:colOff>552450</xdr:colOff>
      <xdr:row>124</xdr:row>
      <xdr:rowOff>47625</xdr:rowOff>
    </xdr:to>
    <xdr:sp>
      <xdr:nvSpPr>
        <xdr:cNvPr id="1" name="Text Box 1"/>
        <xdr:cNvSpPr txBox="1">
          <a:spLocks noChangeArrowheads="1"/>
        </xdr:cNvSpPr>
      </xdr:nvSpPr>
      <xdr:spPr>
        <a:xfrm>
          <a:off x="66675" y="18068925"/>
          <a:ext cx="10839450" cy="1828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0" i="0" u="none" baseline="0">
              <a:solidFill>
                <a:srgbClr val="000000"/>
              </a:solidFill>
              <a:latin typeface="Arial"/>
              <a:ea typeface="Arial"/>
              <a:cs typeface="Arial"/>
            </a:rPr>
            <a:t>Voor het bepalen van 'zittenblijven' werden de leerlingengegevens van de officiële registratiedatum (1 februari of eerste schooldag van februari) vergeleken met de leerlingengegevens van de officiële registratiedatum van het schooljaar voordien.
</a:t>
          </a:r>
          <a:r>
            <a:rPr lang="en-US" cap="none" sz="1000" b="0" i="0" u="none" baseline="0">
              <a:solidFill>
                <a:srgbClr val="000000"/>
              </a:solidFill>
              <a:latin typeface="Arial"/>
              <a:ea typeface="Arial"/>
              <a:cs typeface="Arial"/>
            </a:rPr>
            <a:t>Een zittenblijver is een leerling die op 1 februari van het huidig schooljaar in hetzelfde leerjaar was ingeschreven als op 1 februari van het vorige schooljaar..
</a:t>
          </a:r>
          <a:r>
            <a:rPr lang="en-US" cap="none" sz="1000" b="0" i="0" u="none" baseline="0">
              <a:solidFill>
                <a:srgbClr val="000000"/>
              </a:solidFill>
              <a:latin typeface="Arial"/>
              <a:ea typeface="Arial"/>
              <a:cs typeface="Arial"/>
            </a:rPr>
            <a:t>De categorie 'Onbekend of NVT' bevat de leerlingen waarvoor geen vergelijking gemaakt kon worden omdat deze leerlingen:
</a:t>
          </a:r>
          <a:r>
            <a:rPr lang="en-US" cap="none" sz="1000" b="0" i="0" u="none" baseline="0">
              <a:solidFill>
                <a:srgbClr val="000000"/>
              </a:solidFill>
              <a:latin typeface="Arial"/>
              <a:ea typeface="Arial"/>
              <a:cs typeface="Arial"/>
            </a:rPr>
            <a:t>- in het vorige schooljaar niet ingeschreven waren in het Vlaams onderwijs op de eerste schooldag van februari;
</a:t>
          </a:r>
          <a:r>
            <a:rPr lang="en-US" cap="none" sz="1000" b="0" i="0" u="none" baseline="0">
              <a:solidFill>
                <a:srgbClr val="000000"/>
              </a:solidFill>
              <a:latin typeface="Arial"/>
              <a:ea typeface="Arial"/>
              <a:cs typeface="Arial"/>
            </a:rPr>
            <a:t>- ingeschreven waren in opleidingsvorm 1, 2 of 3 van het buitengewoon secundair onderwijs;
</a:t>
          </a:r>
          <a:r>
            <a:rPr lang="en-US" cap="none" sz="1000" b="0" i="0" u="none" baseline="0">
              <a:solidFill>
                <a:srgbClr val="000000"/>
              </a:solidFill>
              <a:latin typeface="Arial"/>
              <a:ea typeface="Arial"/>
              <a:cs typeface="Arial"/>
            </a:rPr>
            <a:t>- ingeschreven waren in het deeltijds beroepssecundair onderwijs;
</a:t>
          </a:r>
          <a:r>
            <a:rPr lang="en-US" cap="none" sz="1000" b="0" i="0" u="none" baseline="0">
              <a:solidFill>
                <a:srgbClr val="000000"/>
              </a:solidFill>
              <a:latin typeface="Arial"/>
              <a:ea typeface="Arial"/>
              <a:cs typeface="Arial"/>
            </a:rPr>
            <a:t>- ingeschreven zijn (of waren) in de onthaalklas voor anderstalige nieuwkomers (OKAN) of in het modulair onderwijs, die beide buiten de graden- en leerjarenstructuur vallen.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Bij de berekening van het percentage zittenblijven wordt enkel rekening gehouden met de leerlingen waarover een uitspraak gedaan kan worden, m.a.w. de kolom 'Onbekend of NVT' wordt buiten beschouwing gelaten.</a:t>
          </a:r>
        </a:p>
      </xdr:txBody>
    </xdr:sp>
    <xdr:clientData/>
  </xdr:twoCellAnchor>
  <xdr:twoCellAnchor>
    <xdr:from>
      <xdr:col>0</xdr:col>
      <xdr:colOff>19050</xdr:colOff>
      <xdr:row>70</xdr:row>
      <xdr:rowOff>104775</xdr:rowOff>
    </xdr:from>
    <xdr:to>
      <xdr:col>16</xdr:col>
      <xdr:colOff>561975</xdr:colOff>
      <xdr:row>82</xdr:row>
      <xdr:rowOff>0</xdr:rowOff>
    </xdr:to>
    <xdr:sp>
      <xdr:nvSpPr>
        <xdr:cNvPr id="2" name="Text Box 2"/>
        <xdr:cNvSpPr txBox="1">
          <a:spLocks noChangeArrowheads="1"/>
        </xdr:cNvSpPr>
      </xdr:nvSpPr>
      <xdr:spPr>
        <a:xfrm>
          <a:off x="19050" y="11239500"/>
          <a:ext cx="10896600" cy="1838325"/>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0" i="0" u="none" baseline="0">
              <a:solidFill>
                <a:srgbClr val="000000"/>
              </a:solidFill>
              <a:latin typeface="Arial"/>
              <a:ea typeface="Arial"/>
              <a:cs typeface="Arial"/>
            </a:rPr>
            <a:t>Voor het bepalen van 'zittenblijven' werden de leerlingengegevens van de officiële registratiedatum (1 februari of eerste schooldag van februari) vergeleken met de leerlingengegevens van de officiële registratiedatum van het schooljaar voordien.
</a:t>
          </a:r>
          <a:r>
            <a:rPr lang="en-US" cap="none" sz="1000" b="0" i="0" u="none" baseline="0">
              <a:solidFill>
                <a:srgbClr val="000000"/>
              </a:solidFill>
              <a:latin typeface="Arial"/>
              <a:ea typeface="Arial"/>
              <a:cs typeface="Arial"/>
            </a:rPr>
            <a:t>Een zittenblijver is een leerling die op 1 februari van het huidig schooljaar in hetzelfde leerjaar was ingeschreven als op 1 februari van het vorige schooljaar..
</a:t>
          </a:r>
          <a:r>
            <a:rPr lang="en-US" cap="none" sz="1000" b="0" i="0" u="none" baseline="0">
              <a:solidFill>
                <a:srgbClr val="000000"/>
              </a:solidFill>
              <a:latin typeface="Arial"/>
              <a:ea typeface="Arial"/>
              <a:cs typeface="Arial"/>
            </a:rPr>
            <a:t>De categorie 'Onbekend of NVT' bevat de leerlingen waarvoor geen vergelijking gemaakt kon worden omdat deze leerlingen:
</a:t>
          </a:r>
          <a:r>
            <a:rPr lang="en-US" cap="none" sz="1000" b="0" i="0" u="none" baseline="0">
              <a:solidFill>
                <a:srgbClr val="000000"/>
              </a:solidFill>
              <a:latin typeface="Arial"/>
              <a:ea typeface="Arial"/>
              <a:cs typeface="Arial"/>
            </a:rPr>
            <a:t>- in het vorige schooljaar niet ingeschreven waren in het Vlaams onderwijs op de eerste schooldag van februari;
</a:t>
          </a:r>
          <a:r>
            <a:rPr lang="en-US" cap="none" sz="1000" b="0" i="0" u="none" baseline="0">
              <a:solidFill>
                <a:srgbClr val="000000"/>
              </a:solidFill>
              <a:latin typeface="Arial"/>
              <a:ea typeface="Arial"/>
              <a:cs typeface="Arial"/>
            </a:rPr>
            <a:t>- ingeschreven waren in opleidingsvorm 1, 2 of 3 van het buitengewoon secundair onderwijs;
</a:t>
          </a:r>
          <a:r>
            <a:rPr lang="en-US" cap="none" sz="1000" b="0" i="0" u="none" baseline="0">
              <a:solidFill>
                <a:srgbClr val="000000"/>
              </a:solidFill>
              <a:latin typeface="Arial"/>
              <a:ea typeface="Arial"/>
              <a:cs typeface="Arial"/>
            </a:rPr>
            <a:t>- ingeschreven waren in het deeltijds beroepssecundair onderwijs;
</a:t>
          </a:r>
          <a:r>
            <a:rPr lang="en-US" cap="none" sz="1000" b="0" i="0" u="none" baseline="0">
              <a:solidFill>
                <a:srgbClr val="000000"/>
              </a:solidFill>
              <a:latin typeface="Arial"/>
              <a:ea typeface="Arial"/>
              <a:cs typeface="Arial"/>
            </a:rPr>
            <a:t>- ingeschreven zijn (of waren) in de onthaalklas voor anderstalige nieuwkomers (OKAN) of in het modulair onderwijs, die beide buiten de graden- en leerjarenstructuur vallen.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Bij de berekening van het percentage zittenblijven wordt enkel rekening gehouden met de leerlingen waarover een uitspraak gedaan kan worden, m.a.w. de kolom 'Onbekend of NVT' wordt buiten beschouwing gelaten.</a:t>
          </a:r>
        </a:p>
      </xdr:txBody>
    </xdr:sp>
    <xdr:clientData/>
  </xdr:twoCellAnchor>
  <xdr:twoCellAnchor>
    <xdr:from>
      <xdr:col>0</xdr:col>
      <xdr:colOff>9525</xdr:colOff>
      <xdr:row>28</xdr:row>
      <xdr:rowOff>76200</xdr:rowOff>
    </xdr:from>
    <xdr:to>
      <xdr:col>16</xdr:col>
      <xdr:colOff>561975</xdr:colOff>
      <xdr:row>39</xdr:row>
      <xdr:rowOff>104775</xdr:rowOff>
    </xdr:to>
    <xdr:sp>
      <xdr:nvSpPr>
        <xdr:cNvPr id="3" name="Text Box 3"/>
        <xdr:cNvSpPr txBox="1">
          <a:spLocks noChangeArrowheads="1"/>
        </xdr:cNvSpPr>
      </xdr:nvSpPr>
      <xdr:spPr>
        <a:xfrm>
          <a:off x="9525" y="4514850"/>
          <a:ext cx="10906125" cy="180975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0" i="0" u="none" baseline="0">
              <a:solidFill>
                <a:srgbClr val="000000"/>
              </a:solidFill>
              <a:latin typeface="Arial"/>
              <a:ea typeface="Arial"/>
              <a:cs typeface="Arial"/>
            </a:rPr>
            <a:t>Voor het bepalen van 'zittenblijven' werden de leerlingengegevens van de officiële registratiedatum (1 februari of eerste schooldag van februari) vergeleken met de leerlingengegevens van de officiële registratiedatum van het schooljaar voordien.
</a:t>
          </a:r>
          <a:r>
            <a:rPr lang="en-US" cap="none" sz="1000" b="0" i="0" u="none" baseline="0">
              <a:solidFill>
                <a:srgbClr val="000000"/>
              </a:solidFill>
              <a:latin typeface="Arial"/>
              <a:ea typeface="Arial"/>
              <a:cs typeface="Arial"/>
            </a:rPr>
            <a:t>Een zittenblijver is een leerling die op 1 februari van het huidig schooljaar in hetzelfde leerjaar was ingeschreven als op 1 februari van het vorige schooljaar..
</a:t>
          </a:r>
          <a:r>
            <a:rPr lang="en-US" cap="none" sz="1000" b="0" i="0" u="none" baseline="0">
              <a:solidFill>
                <a:srgbClr val="000000"/>
              </a:solidFill>
              <a:latin typeface="Arial"/>
              <a:ea typeface="Arial"/>
              <a:cs typeface="Arial"/>
            </a:rPr>
            <a:t>De categorie 'Onbekend of NVT' bevat de leerlingen waarvoor geen vergelijking gemaakt kon worden omdat deze leerlingen:
</a:t>
          </a:r>
          <a:r>
            <a:rPr lang="en-US" cap="none" sz="1000" b="0" i="0" u="none" baseline="0">
              <a:solidFill>
                <a:srgbClr val="000000"/>
              </a:solidFill>
              <a:latin typeface="Arial"/>
              <a:ea typeface="Arial"/>
              <a:cs typeface="Arial"/>
            </a:rPr>
            <a:t>- in het vorige schooljaar niet ingeschreven waren in het Vlaams onderwijs op de eerste schooldag van februari;
</a:t>
          </a:r>
          <a:r>
            <a:rPr lang="en-US" cap="none" sz="1000" b="0" i="0" u="none" baseline="0">
              <a:solidFill>
                <a:srgbClr val="000000"/>
              </a:solidFill>
              <a:latin typeface="Arial"/>
              <a:ea typeface="Arial"/>
              <a:cs typeface="Arial"/>
            </a:rPr>
            <a:t>- ingeschreven waren in opleidingsvorm 1, 2 of 3 van het buitengewoon secundair onderwijs;
</a:t>
          </a:r>
          <a:r>
            <a:rPr lang="en-US" cap="none" sz="1000" b="0" i="0" u="none" baseline="0">
              <a:solidFill>
                <a:srgbClr val="000000"/>
              </a:solidFill>
              <a:latin typeface="Arial"/>
              <a:ea typeface="Arial"/>
              <a:cs typeface="Arial"/>
            </a:rPr>
            <a:t>- ingeschreven waren in het deeltijds beroepssecundair onderwijs;
</a:t>
          </a:r>
          <a:r>
            <a:rPr lang="en-US" cap="none" sz="1000" b="0" i="0" u="none" baseline="0">
              <a:solidFill>
                <a:srgbClr val="000000"/>
              </a:solidFill>
              <a:latin typeface="Arial"/>
              <a:ea typeface="Arial"/>
              <a:cs typeface="Arial"/>
            </a:rPr>
            <a:t>- ingeschreven zijn (of waren) in de onthaalklas voor anderstalige nieuwkomers (OKAN) of in het modulair onderwijs, die beide buiten de graden- en leerjarenstructuur vallen.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Bij de berekening van het percentage zittenblijven wordt enkel rekening gehouden met de leerlingen waarover een uitspraak gedaan kan worden, m.a.w. de kolom 'Onbekend of NVT' wordt buiten beschouwing gelaten.</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16"/>
  <sheetViews>
    <sheetView tabSelected="1" zoomScalePageLayoutView="0" workbookViewId="0" topLeftCell="A1">
      <selection activeCell="B21" sqref="B21"/>
    </sheetView>
  </sheetViews>
  <sheetFormatPr defaultColWidth="9.140625" defaultRowHeight="12.75"/>
  <cols>
    <col min="1" max="1" width="19.140625" style="0" customWidth="1"/>
  </cols>
  <sheetData>
    <row r="1" ht="14.25">
      <c r="A1" s="212" t="s">
        <v>65</v>
      </c>
    </row>
    <row r="3" ht="13.5">
      <c r="A3" s="204" t="s">
        <v>61</v>
      </c>
    </row>
    <row r="4" ht="12.75">
      <c r="A4" s="158" t="s">
        <v>52</v>
      </c>
    </row>
    <row r="5" spans="1:2" ht="12.75">
      <c r="A5" t="s">
        <v>66</v>
      </c>
      <c r="B5" t="s">
        <v>58</v>
      </c>
    </row>
    <row r="6" spans="1:2" ht="12.75">
      <c r="A6" t="s">
        <v>67</v>
      </c>
      <c r="B6" t="s">
        <v>59</v>
      </c>
    </row>
    <row r="7" ht="12.75">
      <c r="A7" s="158" t="s">
        <v>64</v>
      </c>
    </row>
    <row r="8" spans="1:2" ht="12.75">
      <c r="A8" t="s">
        <v>68</v>
      </c>
      <c r="B8" t="s">
        <v>58</v>
      </c>
    </row>
    <row r="9" spans="1:2" ht="12.75">
      <c r="A9" t="s">
        <v>69</v>
      </c>
      <c r="B9" t="s">
        <v>59</v>
      </c>
    </row>
    <row r="12" ht="13.5">
      <c r="A12" s="204" t="s">
        <v>62</v>
      </c>
    </row>
    <row r="13" ht="12.75">
      <c r="A13" s="158" t="s">
        <v>29</v>
      </c>
    </row>
    <row r="14" spans="1:2" ht="12.75">
      <c r="A14" t="s">
        <v>70</v>
      </c>
      <c r="B14" t="s">
        <v>60</v>
      </c>
    </row>
    <row r="15" ht="12.75">
      <c r="A15" s="158" t="s">
        <v>63</v>
      </c>
    </row>
    <row r="16" spans="1:2" ht="12.75">
      <c r="A16" t="s">
        <v>71</v>
      </c>
      <c r="B16" t="s">
        <v>60</v>
      </c>
    </row>
  </sheetData>
  <sheetProtection/>
  <printOptions/>
  <pageMargins left="0.3937007874015748" right="0.3937007874015748" top="0.984251968503937" bottom="0.984251968503937"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V181"/>
  <sheetViews>
    <sheetView zoomScalePageLayoutView="0" workbookViewId="0" topLeftCell="A1">
      <selection activeCell="G118" sqref="G118"/>
    </sheetView>
  </sheetViews>
  <sheetFormatPr defaultColWidth="22.7109375" defaultRowHeight="12.75"/>
  <cols>
    <col min="1" max="1" width="26.421875" style="74" customWidth="1"/>
    <col min="2" max="2" width="6.421875" style="74" customWidth="1"/>
    <col min="3" max="3" width="7.28125" style="74" customWidth="1"/>
    <col min="4" max="4" width="8.57421875" style="75" customWidth="1"/>
    <col min="5" max="8" width="7.28125" style="75" customWidth="1"/>
    <col min="9" max="9" width="6.421875" style="75" customWidth="1"/>
    <col min="10" max="10" width="7.28125" style="75" customWidth="1"/>
    <col min="11" max="11" width="8.7109375" style="75" customWidth="1"/>
    <col min="12" max="15" width="7.28125" style="75" customWidth="1"/>
    <col min="16" max="16" width="6.7109375" style="75" customWidth="1"/>
    <col min="17" max="17" width="7.28125" style="74" customWidth="1"/>
    <col min="18" max="18" width="8.421875" style="75" customWidth="1"/>
    <col min="19" max="19" width="7.28125" style="74" customWidth="1"/>
    <col min="20" max="21" width="7.28125" style="75" customWidth="1"/>
    <col min="22" max="22" width="7.28125" style="74" customWidth="1"/>
    <col min="23" max="16384" width="22.7109375" style="75" customWidth="1"/>
  </cols>
  <sheetData>
    <row r="1" spans="1:3" ht="12.75">
      <c r="A1" s="30" t="s">
        <v>72</v>
      </c>
      <c r="C1" s="75"/>
    </row>
    <row r="2" spans="1:22" ht="12.75">
      <c r="A2" s="213" t="s">
        <v>9</v>
      </c>
      <c r="B2" s="213"/>
      <c r="C2" s="213"/>
      <c r="D2" s="213"/>
      <c r="E2" s="213"/>
      <c r="F2" s="213"/>
      <c r="G2" s="213"/>
      <c r="H2" s="213"/>
      <c r="I2" s="213"/>
      <c r="J2" s="213"/>
      <c r="K2" s="213"/>
      <c r="L2" s="213"/>
      <c r="M2" s="213"/>
      <c r="N2" s="213"/>
      <c r="O2" s="213"/>
      <c r="P2" s="213"/>
      <c r="Q2" s="213"/>
      <c r="R2" s="213"/>
      <c r="S2" s="213"/>
      <c r="T2" s="213"/>
      <c r="U2" s="213"/>
      <c r="V2" s="213"/>
    </row>
    <row r="3" spans="1:22" ht="12.75">
      <c r="A3" s="213" t="s">
        <v>52</v>
      </c>
      <c r="B3" s="213"/>
      <c r="C3" s="213"/>
      <c r="D3" s="213"/>
      <c r="E3" s="213"/>
      <c r="F3" s="213"/>
      <c r="G3" s="213"/>
      <c r="H3" s="213"/>
      <c r="I3" s="213"/>
      <c r="J3" s="213"/>
      <c r="K3" s="213"/>
      <c r="L3" s="213"/>
      <c r="M3" s="213"/>
      <c r="N3" s="213"/>
      <c r="O3" s="213"/>
      <c r="P3" s="213"/>
      <c r="Q3" s="213"/>
      <c r="R3" s="213"/>
      <c r="S3" s="213"/>
      <c r="T3" s="213"/>
      <c r="U3" s="213"/>
      <c r="V3" s="213"/>
    </row>
    <row r="4" spans="1:22" s="2" customFormat="1" ht="12.75">
      <c r="A4" s="214" t="s">
        <v>31</v>
      </c>
      <c r="B4" s="214"/>
      <c r="C4" s="214"/>
      <c r="D4" s="214"/>
      <c r="E4" s="214"/>
      <c r="F4" s="214"/>
      <c r="G4" s="214"/>
      <c r="H4" s="214"/>
      <c r="I4" s="214"/>
      <c r="J4" s="214"/>
      <c r="K4" s="214"/>
      <c r="L4" s="214"/>
      <c r="M4" s="214"/>
      <c r="N4" s="214"/>
      <c r="O4" s="214"/>
      <c r="P4" s="214"/>
      <c r="Q4" s="214"/>
      <c r="R4" s="214"/>
      <c r="S4" s="214"/>
      <c r="T4" s="214"/>
      <c r="U4" s="214"/>
      <c r="V4" s="214"/>
    </row>
    <row r="5" spans="1:22" s="2" customFormat="1" ht="8.25" customHeight="1">
      <c r="A5" s="73"/>
      <c r="B5" s="73"/>
      <c r="C5" s="73"/>
      <c r="D5" s="73"/>
      <c r="E5" s="73"/>
      <c r="F5" s="73"/>
      <c r="G5" s="73"/>
      <c r="H5" s="73"/>
      <c r="I5" s="73"/>
      <c r="J5" s="73"/>
      <c r="K5" s="73"/>
      <c r="L5" s="73"/>
      <c r="M5" s="73"/>
      <c r="N5" s="73"/>
      <c r="O5" s="73"/>
      <c r="P5" s="73"/>
      <c r="Q5" s="73"/>
      <c r="R5" s="73"/>
      <c r="S5" s="73"/>
      <c r="T5" s="73"/>
      <c r="U5" s="73"/>
      <c r="V5" s="73"/>
    </row>
    <row r="6" spans="1:22" ht="12.75">
      <c r="A6" s="213" t="s">
        <v>10</v>
      </c>
      <c r="B6" s="213"/>
      <c r="C6" s="213"/>
      <c r="D6" s="213"/>
      <c r="E6" s="213"/>
      <c r="F6" s="213"/>
      <c r="G6" s="213"/>
      <c r="H6" s="213"/>
      <c r="I6" s="213"/>
      <c r="J6" s="213"/>
      <c r="K6" s="213"/>
      <c r="L6" s="213"/>
      <c r="M6" s="213"/>
      <c r="N6" s="213"/>
      <c r="O6" s="213"/>
      <c r="P6" s="213"/>
      <c r="Q6" s="213"/>
      <c r="R6" s="213"/>
      <c r="S6" s="213"/>
      <c r="T6" s="213"/>
      <c r="U6" s="213"/>
      <c r="V6" s="213"/>
    </row>
    <row r="7" ht="5.25" customHeight="1" thickBot="1">
      <c r="C7" s="75"/>
    </row>
    <row r="8" spans="1:22" ht="12.75">
      <c r="A8" s="76"/>
      <c r="B8" s="215" t="s">
        <v>34</v>
      </c>
      <c r="C8" s="216"/>
      <c r="D8" s="216"/>
      <c r="E8" s="216"/>
      <c r="F8" s="216"/>
      <c r="G8" s="216"/>
      <c r="H8" s="217"/>
      <c r="I8" s="215" t="s">
        <v>35</v>
      </c>
      <c r="J8" s="216"/>
      <c r="K8" s="216"/>
      <c r="L8" s="216"/>
      <c r="M8" s="216"/>
      <c r="N8" s="216"/>
      <c r="O8" s="217"/>
      <c r="P8" s="215" t="s">
        <v>1</v>
      </c>
      <c r="Q8" s="216"/>
      <c r="R8" s="216"/>
      <c r="S8" s="216"/>
      <c r="T8" s="216"/>
      <c r="U8" s="216"/>
      <c r="V8" s="216"/>
    </row>
    <row r="9" spans="2:22" ht="12.75">
      <c r="B9" s="218" t="s">
        <v>36</v>
      </c>
      <c r="C9" s="219"/>
      <c r="D9" s="77" t="s">
        <v>37</v>
      </c>
      <c r="E9" s="219" t="s">
        <v>38</v>
      </c>
      <c r="F9" s="219"/>
      <c r="G9" s="219"/>
      <c r="H9" s="78" t="s">
        <v>1</v>
      </c>
      <c r="I9" s="218" t="s">
        <v>36</v>
      </c>
      <c r="J9" s="220"/>
      <c r="K9" s="74" t="s">
        <v>37</v>
      </c>
      <c r="L9" s="218" t="s">
        <v>38</v>
      </c>
      <c r="M9" s="219"/>
      <c r="N9" s="219"/>
      <c r="O9" s="78" t="s">
        <v>1</v>
      </c>
      <c r="P9" s="218" t="s">
        <v>36</v>
      </c>
      <c r="Q9" s="220"/>
      <c r="R9" s="74" t="s">
        <v>37</v>
      </c>
      <c r="S9" s="218" t="s">
        <v>38</v>
      </c>
      <c r="T9" s="219"/>
      <c r="U9" s="219"/>
      <c r="V9" s="78" t="s">
        <v>1</v>
      </c>
    </row>
    <row r="10" spans="1:22" ht="12.75">
      <c r="A10" s="79" t="s">
        <v>39</v>
      </c>
      <c r="B10" s="80" t="s">
        <v>40</v>
      </c>
      <c r="C10" s="79">
        <v>1</v>
      </c>
      <c r="D10" s="81" t="s">
        <v>41</v>
      </c>
      <c r="E10" s="79" t="s">
        <v>42</v>
      </c>
      <c r="F10" s="79" t="s">
        <v>43</v>
      </c>
      <c r="G10" s="79" t="s">
        <v>44</v>
      </c>
      <c r="H10" s="82"/>
      <c r="I10" s="80" t="s">
        <v>40</v>
      </c>
      <c r="J10" s="79">
        <v>1</v>
      </c>
      <c r="K10" s="81" t="s">
        <v>41</v>
      </c>
      <c r="L10" s="79" t="s">
        <v>42</v>
      </c>
      <c r="M10" s="79" t="s">
        <v>43</v>
      </c>
      <c r="N10" s="79" t="s">
        <v>44</v>
      </c>
      <c r="O10" s="82"/>
      <c r="P10" s="80" t="s">
        <v>40</v>
      </c>
      <c r="Q10" s="79">
        <v>1</v>
      </c>
      <c r="R10" s="81" t="s">
        <v>41</v>
      </c>
      <c r="S10" s="79" t="s">
        <v>42</v>
      </c>
      <c r="T10" s="79" t="s">
        <v>43</v>
      </c>
      <c r="U10" s="79" t="s">
        <v>44</v>
      </c>
      <c r="V10" s="82"/>
    </row>
    <row r="11" spans="1:22" ht="12.75">
      <c r="A11" s="83" t="s">
        <v>14</v>
      </c>
      <c r="B11" s="80"/>
      <c r="C11" s="79"/>
      <c r="D11" s="81"/>
      <c r="E11" s="79"/>
      <c r="F11" s="79"/>
      <c r="G11" s="79"/>
      <c r="H11" s="80"/>
      <c r="I11" s="80"/>
      <c r="J11" s="79"/>
      <c r="K11" s="81"/>
      <c r="L11" s="79"/>
      <c r="M11" s="79"/>
      <c r="N11" s="79"/>
      <c r="O11" s="80"/>
      <c r="P11" s="80"/>
      <c r="Q11" s="79"/>
      <c r="R11" s="81"/>
      <c r="S11" s="79"/>
      <c r="T11" s="79"/>
      <c r="U11" s="84"/>
      <c r="V11" s="80"/>
    </row>
    <row r="12" spans="1:22" ht="12.75">
      <c r="A12" s="30" t="s">
        <v>17</v>
      </c>
      <c r="B12" s="78"/>
      <c r="C12" s="85"/>
      <c r="D12" s="86"/>
      <c r="E12" s="85"/>
      <c r="F12" s="85"/>
      <c r="G12" s="85"/>
      <c r="H12" s="78"/>
      <c r="I12" s="78"/>
      <c r="J12" s="85"/>
      <c r="K12" s="86"/>
      <c r="L12" s="85"/>
      <c r="M12" s="85"/>
      <c r="N12" s="85"/>
      <c r="O12" s="78"/>
      <c r="P12" s="78"/>
      <c r="Q12" s="85"/>
      <c r="R12" s="78"/>
      <c r="S12" s="87"/>
      <c r="T12" s="85"/>
      <c r="U12" s="88"/>
      <c r="V12" s="78"/>
    </row>
    <row r="13" spans="1:22" s="74" customFormat="1" ht="12.75">
      <c r="A13" s="74" t="s">
        <v>45</v>
      </c>
      <c r="B13" s="89">
        <v>10</v>
      </c>
      <c r="C13" s="90">
        <v>553</v>
      </c>
      <c r="D13" s="91">
        <v>22495</v>
      </c>
      <c r="E13" s="90">
        <v>3502</v>
      </c>
      <c r="F13" s="90">
        <v>336</v>
      </c>
      <c r="G13" s="90">
        <v>9</v>
      </c>
      <c r="H13" s="89">
        <v>26905</v>
      </c>
      <c r="I13" s="89">
        <v>8</v>
      </c>
      <c r="J13" s="90">
        <v>445</v>
      </c>
      <c r="K13" s="91">
        <v>23091</v>
      </c>
      <c r="L13" s="90">
        <v>3130</v>
      </c>
      <c r="M13" s="90">
        <v>242</v>
      </c>
      <c r="N13" s="90">
        <v>7</v>
      </c>
      <c r="O13" s="89">
        <v>26923</v>
      </c>
      <c r="P13" s="89">
        <f>SUM(I13,B13)</f>
        <v>18</v>
      </c>
      <c r="Q13" s="90">
        <f aca="true" t="shared" si="0" ref="Q13:U15">SUM(J13,C13)</f>
        <v>998</v>
      </c>
      <c r="R13" s="89">
        <f t="shared" si="0"/>
        <v>45586</v>
      </c>
      <c r="S13" s="89">
        <f t="shared" si="0"/>
        <v>6632</v>
      </c>
      <c r="T13" s="90">
        <f t="shared" si="0"/>
        <v>578</v>
      </c>
      <c r="U13" s="92">
        <f t="shared" si="0"/>
        <v>16</v>
      </c>
      <c r="V13" s="89">
        <f>SUM(H13,O13)</f>
        <v>53828</v>
      </c>
    </row>
    <row r="14" spans="1:22" ht="12.75">
      <c r="A14" s="74" t="s">
        <v>46</v>
      </c>
      <c r="B14" s="89">
        <v>0</v>
      </c>
      <c r="C14" s="90">
        <v>0</v>
      </c>
      <c r="D14" s="91">
        <v>2138</v>
      </c>
      <c r="E14" s="90">
        <v>1908</v>
      </c>
      <c r="F14" s="90">
        <v>88</v>
      </c>
      <c r="G14" s="90">
        <v>0</v>
      </c>
      <c r="H14" s="89">
        <v>4134</v>
      </c>
      <c r="I14" s="89">
        <v>0</v>
      </c>
      <c r="J14" s="90">
        <v>2</v>
      </c>
      <c r="K14" s="91">
        <v>1680</v>
      </c>
      <c r="L14" s="90">
        <v>1483</v>
      </c>
      <c r="M14" s="90">
        <v>46</v>
      </c>
      <c r="N14" s="90">
        <v>0</v>
      </c>
      <c r="O14" s="89">
        <v>3211</v>
      </c>
      <c r="P14" s="89">
        <f>SUM(I14,B14)</f>
        <v>0</v>
      </c>
      <c r="Q14" s="90">
        <f t="shared" si="0"/>
        <v>2</v>
      </c>
      <c r="R14" s="89">
        <f t="shared" si="0"/>
        <v>3818</v>
      </c>
      <c r="S14" s="89">
        <f t="shared" si="0"/>
        <v>3391</v>
      </c>
      <c r="T14" s="90">
        <f t="shared" si="0"/>
        <v>134</v>
      </c>
      <c r="U14" s="92">
        <f t="shared" si="0"/>
        <v>0</v>
      </c>
      <c r="V14" s="89">
        <f>SUM(H14,O14)</f>
        <v>7345</v>
      </c>
    </row>
    <row r="15" spans="1:22" s="60" customFormat="1" ht="12.75">
      <c r="A15" s="29" t="s">
        <v>27</v>
      </c>
      <c r="B15" s="93">
        <f>SUM(B13:B14)</f>
        <v>10</v>
      </c>
      <c r="C15" s="94">
        <f aca="true" t="shared" si="1" ref="C15:O15">SUM(C13:C14)</f>
        <v>553</v>
      </c>
      <c r="D15" s="95">
        <f t="shared" si="1"/>
        <v>24633</v>
      </c>
      <c r="E15" s="94">
        <f t="shared" si="1"/>
        <v>5410</v>
      </c>
      <c r="F15" s="94">
        <f t="shared" si="1"/>
        <v>424</v>
      </c>
      <c r="G15" s="94">
        <f t="shared" si="1"/>
        <v>9</v>
      </c>
      <c r="H15" s="93">
        <f t="shared" si="1"/>
        <v>31039</v>
      </c>
      <c r="I15" s="93">
        <f t="shared" si="1"/>
        <v>8</v>
      </c>
      <c r="J15" s="94">
        <f t="shared" si="1"/>
        <v>447</v>
      </c>
      <c r="K15" s="95">
        <f t="shared" si="1"/>
        <v>24771</v>
      </c>
      <c r="L15" s="94">
        <f t="shared" si="1"/>
        <v>4613</v>
      </c>
      <c r="M15" s="94">
        <f t="shared" si="1"/>
        <v>288</v>
      </c>
      <c r="N15" s="94">
        <f t="shared" si="1"/>
        <v>7</v>
      </c>
      <c r="O15" s="93">
        <f t="shared" si="1"/>
        <v>30134</v>
      </c>
      <c r="P15" s="93">
        <f>SUM(I15,B15)</f>
        <v>18</v>
      </c>
      <c r="Q15" s="94">
        <f t="shared" si="0"/>
        <v>1000</v>
      </c>
      <c r="R15" s="93">
        <f t="shared" si="0"/>
        <v>49404</v>
      </c>
      <c r="S15" s="93">
        <f t="shared" si="0"/>
        <v>10023</v>
      </c>
      <c r="T15" s="94">
        <f t="shared" si="0"/>
        <v>712</v>
      </c>
      <c r="U15" s="96">
        <f t="shared" si="0"/>
        <v>16</v>
      </c>
      <c r="V15" s="93">
        <f>SUM(H15,O15)</f>
        <v>61173</v>
      </c>
    </row>
    <row r="16" spans="1:22" ht="12.75">
      <c r="A16" s="30" t="s">
        <v>18</v>
      </c>
      <c r="B16" s="89"/>
      <c r="C16" s="90"/>
      <c r="D16" s="91"/>
      <c r="E16" s="90"/>
      <c r="F16" s="90"/>
      <c r="G16" s="90"/>
      <c r="H16" s="89"/>
      <c r="I16" s="89"/>
      <c r="J16" s="90"/>
      <c r="K16" s="91"/>
      <c r="L16" s="90"/>
      <c r="M16" s="90"/>
      <c r="N16" s="90"/>
      <c r="O16" s="89"/>
      <c r="P16" s="89"/>
      <c r="Q16" s="90"/>
      <c r="R16" s="89"/>
      <c r="S16" s="89"/>
      <c r="T16" s="90"/>
      <c r="U16" s="92"/>
      <c r="V16" s="89"/>
    </row>
    <row r="17" spans="1:22" ht="12.75">
      <c r="A17" s="74" t="s">
        <v>56</v>
      </c>
      <c r="B17" s="89">
        <v>11</v>
      </c>
      <c r="C17" s="90">
        <v>488</v>
      </c>
      <c r="D17" s="91">
        <v>21004</v>
      </c>
      <c r="E17" s="90">
        <v>3335</v>
      </c>
      <c r="F17" s="90">
        <v>402</v>
      </c>
      <c r="G17" s="90">
        <v>24</v>
      </c>
      <c r="H17" s="89">
        <v>25264</v>
      </c>
      <c r="I17" s="89">
        <v>12</v>
      </c>
      <c r="J17" s="90">
        <v>432</v>
      </c>
      <c r="K17" s="91">
        <v>21805</v>
      </c>
      <c r="L17" s="90">
        <v>2988</v>
      </c>
      <c r="M17" s="90">
        <v>289</v>
      </c>
      <c r="N17" s="90">
        <v>18</v>
      </c>
      <c r="O17" s="89">
        <v>25544</v>
      </c>
      <c r="P17" s="89">
        <f aca="true" t="shared" si="2" ref="P17:U20">SUM(I17,B17)</f>
        <v>23</v>
      </c>
      <c r="Q17" s="90">
        <f t="shared" si="2"/>
        <v>920</v>
      </c>
      <c r="R17" s="89">
        <f t="shared" si="2"/>
        <v>42809</v>
      </c>
      <c r="S17" s="89">
        <f t="shared" si="2"/>
        <v>6323</v>
      </c>
      <c r="T17" s="90">
        <f t="shared" si="2"/>
        <v>691</v>
      </c>
      <c r="U17" s="92">
        <f t="shared" si="2"/>
        <v>42</v>
      </c>
      <c r="V17" s="89">
        <f>SUM(H17,O17)</f>
        <v>50808</v>
      </c>
    </row>
    <row r="18" spans="1:22" ht="12.75">
      <c r="A18" s="74" t="s">
        <v>47</v>
      </c>
      <c r="B18" s="89">
        <v>0</v>
      </c>
      <c r="C18" s="90">
        <v>2</v>
      </c>
      <c r="D18" s="91">
        <v>2628</v>
      </c>
      <c r="E18" s="90">
        <v>2582</v>
      </c>
      <c r="F18" s="90">
        <v>177</v>
      </c>
      <c r="G18" s="90">
        <v>5</v>
      </c>
      <c r="H18" s="89">
        <v>5394</v>
      </c>
      <c r="I18" s="89">
        <v>0</v>
      </c>
      <c r="J18" s="90">
        <v>0</v>
      </c>
      <c r="K18" s="91">
        <v>2135</v>
      </c>
      <c r="L18" s="90">
        <v>2023</v>
      </c>
      <c r="M18" s="90">
        <v>92</v>
      </c>
      <c r="N18" s="90">
        <v>5</v>
      </c>
      <c r="O18" s="89">
        <v>4255</v>
      </c>
      <c r="P18" s="89">
        <f t="shared" si="2"/>
        <v>0</v>
      </c>
      <c r="Q18" s="90">
        <f t="shared" si="2"/>
        <v>2</v>
      </c>
      <c r="R18" s="89">
        <f t="shared" si="2"/>
        <v>4763</v>
      </c>
      <c r="S18" s="89">
        <f t="shared" si="2"/>
        <v>4605</v>
      </c>
      <c r="T18" s="90">
        <f t="shared" si="2"/>
        <v>269</v>
      </c>
      <c r="U18" s="92">
        <f t="shared" si="2"/>
        <v>10</v>
      </c>
      <c r="V18" s="89">
        <f>SUM(H18,O18)</f>
        <v>9649</v>
      </c>
    </row>
    <row r="19" spans="1:22" s="60" customFormat="1" ht="12.75">
      <c r="A19" s="29" t="s">
        <v>28</v>
      </c>
      <c r="B19" s="93">
        <f>SUM(B17:B18)</f>
        <v>11</v>
      </c>
      <c r="C19" s="94">
        <f aca="true" t="shared" si="3" ref="C19:O19">SUM(C17:C18)</f>
        <v>490</v>
      </c>
      <c r="D19" s="95">
        <f t="shared" si="3"/>
        <v>23632</v>
      </c>
      <c r="E19" s="94">
        <f t="shared" si="3"/>
        <v>5917</v>
      </c>
      <c r="F19" s="94">
        <f t="shared" si="3"/>
        <v>579</v>
      </c>
      <c r="G19" s="94">
        <f t="shared" si="3"/>
        <v>29</v>
      </c>
      <c r="H19" s="93">
        <f t="shared" si="3"/>
        <v>30658</v>
      </c>
      <c r="I19" s="93">
        <f t="shared" si="3"/>
        <v>12</v>
      </c>
      <c r="J19" s="94">
        <f t="shared" si="3"/>
        <v>432</v>
      </c>
      <c r="K19" s="95">
        <f t="shared" si="3"/>
        <v>23940</v>
      </c>
      <c r="L19" s="94">
        <f t="shared" si="3"/>
        <v>5011</v>
      </c>
      <c r="M19" s="94">
        <f t="shared" si="3"/>
        <v>381</v>
      </c>
      <c r="N19" s="94">
        <f t="shared" si="3"/>
        <v>23</v>
      </c>
      <c r="O19" s="93">
        <f t="shared" si="3"/>
        <v>29799</v>
      </c>
      <c r="P19" s="93">
        <f t="shared" si="2"/>
        <v>23</v>
      </c>
      <c r="Q19" s="94">
        <f t="shared" si="2"/>
        <v>922</v>
      </c>
      <c r="R19" s="93">
        <f t="shared" si="2"/>
        <v>47572</v>
      </c>
      <c r="S19" s="93">
        <f t="shared" si="2"/>
        <v>10928</v>
      </c>
      <c r="T19" s="94">
        <f t="shared" si="2"/>
        <v>960</v>
      </c>
      <c r="U19" s="96">
        <f t="shared" si="2"/>
        <v>52</v>
      </c>
      <c r="V19" s="93">
        <f>SUM(H19,O19)</f>
        <v>60457</v>
      </c>
    </row>
    <row r="20" spans="1:22" s="30" customFormat="1" ht="12.75">
      <c r="A20" s="97" t="s">
        <v>19</v>
      </c>
      <c r="B20" s="98">
        <f>SUM(B19,B15)</f>
        <v>21</v>
      </c>
      <c r="C20" s="99">
        <f aca="true" t="shared" si="4" ref="C20:O20">SUM(C19,C15)</f>
        <v>1043</v>
      </c>
      <c r="D20" s="100">
        <f t="shared" si="4"/>
        <v>48265</v>
      </c>
      <c r="E20" s="99">
        <f t="shared" si="4"/>
        <v>11327</v>
      </c>
      <c r="F20" s="99">
        <f t="shared" si="4"/>
        <v>1003</v>
      </c>
      <c r="G20" s="99">
        <f t="shared" si="4"/>
        <v>38</v>
      </c>
      <c r="H20" s="98">
        <f t="shared" si="4"/>
        <v>61697</v>
      </c>
      <c r="I20" s="98">
        <f t="shared" si="4"/>
        <v>20</v>
      </c>
      <c r="J20" s="99">
        <f t="shared" si="4"/>
        <v>879</v>
      </c>
      <c r="K20" s="100">
        <f t="shared" si="4"/>
        <v>48711</v>
      </c>
      <c r="L20" s="99">
        <f t="shared" si="4"/>
        <v>9624</v>
      </c>
      <c r="M20" s="99">
        <f t="shared" si="4"/>
        <v>669</v>
      </c>
      <c r="N20" s="99">
        <f t="shared" si="4"/>
        <v>30</v>
      </c>
      <c r="O20" s="98">
        <f t="shared" si="4"/>
        <v>59933</v>
      </c>
      <c r="P20" s="98">
        <f t="shared" si="2"/>
        <v>41</v>
      </c>
      <c r="Q20" s="99">
        <f t="shared" si="2"/>
        <v>1922</v>
      </c>
      <c r="R20" s="98">
        <f t="shared" si="2"/>
        <v>96976</v>
      </c>
      <c r="S20" s="98">
        <f t="shared" si="2"/>
        <v>20951</v>
      </c>
      <c r="T20" s="99">
        <f t="shared" si="2"/>
        <v>1672</v>
      </c>
      <c r="U20" s="101">
        <f t="shared" si="2"/>
        <v>68</v>
      </c>
      <c r="V20" s="98">
        <f>SUM(H20,O20)</f>
        <v>121630</v>
      </c>
    </row>
    <row r="21" spans="2:22" s="74" customFormat="1" ht="12.75">
      <c r="B21" s="89"/>
      <c r="C21" s="90"/>
      <c r="D21" s="91"/>
      <c r="E21" s="90"/>
      <c r="F21" s="90"/>
      <c r="G21" s="90"/>
      <c r="H21" s="89"/>
      <c r="I21" s="89"/>
      <c r="J21" s="90"/>
      <c r="K21" s="91"/>
      <c r="L21" s="90"/>
      <c r="M21" s="90"/>
      <c r="N21" s="90"/>
      <c r="O21" s="89"/>
      <c r="P21" s="89"/>
      <c r="Q21" s="90"/>
      <c r="R21" s="89"/>
      <c r="S21" s="89"/>
      <c r="T21" s="90"/>
      <c r="U21" s="92"/>
      <c r="V21" s="89"/>
    </row>
    <row r="22" spans="1:22" ht="12.75">
      <c r="A22" s="30" t="s">
        <v>20</v>
      </c>
      <c r="B22" s="89"/>
      <c r="C22" s="90"/>
      <c r="D22" s="91"/>
      <c r="E22" s="90"/>
      <c r="F22" s="90"/>
      <c r="G22" s="90"/>
      <c r="H22" s="89"/>
      <c r="I22" s="89"/>
      <c r="J22" s="90"/>
      <c r="K22" s="91"/>
      <c r="L22" s="90"/>
      <c r="M22" s="90"/>
      <c r="N22" s="90"/>
      <c r="O22" s="89"/>
      <c r="P22" s="89"/>
      <c r="Q22" s="90"/>
      <c r="R22" s="89"/>
      <c r="S22" s="89"/>
      <c r="T22" s="90"/>
      <c r="U22" s="92"/>
      <c r="V22" s="89"/>
    </row>
    <row r="23" spans="1:22" s="74" customFormat="1" ht="12.75">
      <c r="A23" s="102" t="s">
        <v>17</v>
      </c>
      <c r="B23" s="89"/>
      <c r="C23" s="90"/>
      <c r="D23" s="91"/>
      <c r="E23" s="90"/>
      <c r="F23" s="90"/>
      <c r="G23" s="90"/>
      <c r="H23" s="89"/>
      <c r="I23" s="89"/>
      <c r="J23" s="90"/>
      <c r="K23" s="91"/>
      <c r="L23" s="90"/>
      <c r="M23" s="90"/>
      <c r="N23" s="90"/>
      <c r="O23" s="89"/>
      <c r="P23" s="89"/>
      <c r="Q23" s="90"/>
      <c r="R23" s="89"/>
      <c r="S23" s="89"/>
      <c r="T23" s="90"/>
      <c r="U23" s="92"/>
      <c r="V23" s="89"/>
    </row>
    <row r="24" spans="1:22" ht="12.75">
      <c r="A24" s="74" t="s">
        <v>48</v>
      </c>
      <c r="B24" s="89">
        <v>9</v>
      </c>
      <c r="C24" s="90">
        <v>415</v>
      </c>
      <c r="D24" s="91">
        <v>12235</v>
      </c>
      <c r="E24" s="90">
        <v>1242</v>
      </c>
      <c r="F24" s="90">
        <v>157</v>
      </c>
      <c r="G24" s="90">
        <v>14</v>
      </c>
      <c r="H24" s="89">
        <v>14072</v>
      </c>
      <c r="I24" s="89">
        <v>3</v>
      </c>
      <c r="J24" s="90">
        <v>394</v>
      </c>
      <c r="K24" s="91">
        <v>15437</v>
      </c>
      <c r="L24" s="90">
        <v>1347</v>
      </c>
      <c r="M24" s="90">
        <v>179</v>
      </c>
      <c r="N24" s="90">
        <v>9</v>
      </c>
      <c r="O24" s="89">
        <v>17369</v>
      </c>
      <c r="P24" s="89">
        <f aca="true" t="shared" si="5" ref="P24:U28">SUM(I24,B24)</f>
        <v>12</v>
      </c>
      <c r="Q24" s="90">
        <f t="shared" si="5"/>
        <v>809</v>
      </c>
      <c r="R24" s="89">
        <f t="shared" si="5"/>
        <v>27672</v>
      </c>
      <c r="S24" s="89">
        <f t="shared" si="5"/>
        <v>2589</v>
      </c>
      <c r="T24" s="90">
        <f t="shared" si="5"/>
        <v>336</v>
      </c>
      <c r="U24" s="92">
        <f t="shared" si="5"/>
        <v>23</v>
      </c>
      <c r="V24" s="89">
        <f>SUM(H24,O24)</f>
        <v>31441</v>
      </c>
    </row>
    <row r="25" spans="1:22" ht="12.75">
      <c r="A25" s="74" t="s">
        <v>49</v>
      </c>
      <c r="B25" s="89">
        <v>0</v>
      </c>
      <c r="C25" s="103">
        <v>31</v>
      </c>
      <c r="D25" s="91">
        <v>7385</v>
      </c>
      <c r="E25" s="103">
        <v>2767</v>
      </c>
      <c r="F25" s="103">
        <v>526</v>
      </c>
      <c r="G25" s="103">
        <v>68</v>
      </c>
      <c r="H25" s="89">
        <v>10777</v>
      </c>
      <c r="I25" s="89">
        <v>0</v>
      </c>
      <c r="J25" s="103">
        <v>26</v>
      </c>
      <c r="K25" s="91">
        <v>5286</v>
      </c>
      <c r="L25" s="103">
        <v>1833</v>
      </c>
      <c r="M25" s="103">
        <v>291</v>
      </c>
      <c r="N25" s="103">
        <v>22</v>
      </c>
      <c r="O25" s="89">
        <v>7458</v>
      </c>
      <c r="P25" s="89">
        <f t="shared" si="5"/>
        <v>0</v>
      </c>
      <c r="Q25" s="90">
        <f t="shared" si="5"/>
        <v>57</v>
      </c>
      <c r="R25" s="89">
        <f t="shared" si="5"/>
        <v>12671</v>
      </c>
      <c r="S25" s="89">
        <f t="shared" si="5"/>
        <v>4600</v>
      </c>
      <c r="T25" s="90">
        <f t="shared" si="5"/>
        <v>817</v>
      </c>
      <c r="U25" s="92">
        <f t="shared" si="5"/>
        <v>90</v>
      </c>
      <c r="V25" s="89">
        <f>SUM(H25,O25)</f>
        <v>18235</v>
      </c>
    </row>
    <row r="26" spans="1:22" ht="12.75">
      <c r="A26" s="74" t="s">
        <v>50</v>
      </c>
      <c r="B26" s="89">
        <v>0</v>
      </c>
      <c r="C26" s="103">
        <v>6</v>
      </c>
      <c r="D26" s="91">
        <v>237</v>
      </c>
      <c r="E26" s="103">
        <v>128</v>
      </c>
      <c r="F26" s="103">
        <v>44</v>
      </c>
      <c r="G26" s="103">
        <v>9</v>
      </c>
      <c r="H26" s="89">
        <v>424</v>
      </c>
      <c r="I26" s="89">
        <v>0</v>
      </c>
      <c r="J26" s="103">
        <v>7</v>
      </c>
      <c r="K26" s="91">
        <v>519</v>
      </c>
      <c r="L26" s="103">
        <v>185</v>
      </c>
      <c r="M26" s="103">
        <v>41</v>
      </c>
      <c r="N26" s="103">
        <v>3</v>
      </c>
      <c r="O26" s="89">
        <v>755</v>
      </c>
      <c r="P26" s="89">
        <f t="shared" si="5"/>
        <v>0</v>
      </c>
      <c r="Q26" s="90">
        <f t="shared" si="5"/>
        <v>13</v>
      </c>
      <c r="R26" s="89">
        <f t="shared" si="5"/>
        <v>756</v>
      </c>
      <c r="S26" s="89">
        <f t="shared" si="5"/>
        <v>313</v>
      </c>
      <c r="T26" s="90">
        <f t="shared" si="5"/>
        <v>85</v>
      </c>
      <c r="U26" s="92">
        <f t="shared" si="5"/>
        <v>12</v>
      </c>
      <c r="V26" s="89">
        <f>SUM(H26,O26)</f>
        <v>1179</v>
      </c>
    </row>
    <row r="27" spans="1:22" ht="12.75">
      <c r="A27" s="74" t="s">
        <v>51</v>
      </c>
      <c r="B27" s="89">
        <v>0</v>
      </c>
      <c r="C27" s="103">
        <v>5</v>
      </c>
      <c r="D27" s="91">
        <v>3001</v>
      </c>
      <c r="E27" s="103">
        <v>3371</v>
      </c>
      <c r="F27" s="103">
        <v>546</v>
      </c>
      <c r="G27" s="103">
        <v>106</v>
      </c>
      <c r="H27" s="89">
        <v>7029</v>
      </c>
      <c r="I27" s="89">
        <v>0</v>
      </c>
      <c r="J27" s="103">
        <v>1</v>
      </c>
      <c r="K27" s="91">
        <v>2485</v>
      </c>
      <c r="L27" s="103">
        <v>2381</v>
      </c>
      <c r="M27" s="103">
        <v>365</v>
      </c>
      <c r="N27" s="103">
        <v>67</v>
      </c>
      <c r="O27" s="89">
        <v>5299</v>
      </c>
      <c r="P27" s="89">
        <f t="shared" si="5"/>
        <v>0</v>
      </c>
      <c r="Q27" s="90">
        <f t="shared" si="5"/>
        <v>6</v>
      </c>
      <c r="R27" s="89">
        <f t="shared" si="5"/>
        <v>5486</v>
      </c>
      <c r="S27" s="89">
        <f t="shared" si="5"/>
        <v>5752</v>
      </c>
      <c r="T27" s="90">
        <f t="shared" si="5"/>
        <v>911</v>
      </c>
      <c r="U27" s="92">
        <f t="shared" si="5"/>
        <v>173</v>
      </c>
      <c r="V27" s="89">
        <f>SUM(H27,O27)</f>
        <v>12328</v>
      </c>
    </row>
    <row r="28" spans="1:22" s="60" customFormat="1" ht="12.75">
      <c r="A28" s="29" t="s">
        <v>1</v>
      </c>
      <c r="B28" s="93">
        <f>SUM(B24:B27)</f>
        <v>9</v>
      </c>
      <c r="C28" s="94">
        <f aca="true" t="shared" si="6" ref="C28:O28">SUM(C24:C27)</f>
        <v>457</v>
      </c>
      <c r="D28" s="95">
        <f t="shared" si="6"/>
        <v>22858</v>
      </c>
      <c r="E28" s="94">
        <f t="shared" si="6"/>
        <v>7508</v>
      </c>
      <c r="F28" s="94">
        <f t="shared" si="6"/>
        <v>1273</v>
      </c>
      <c r="G28" s="94">
        <f t="shared" si="6"/>
        <v>197</v>
      </c>
      <c r="H28" s="93">
        <f t="shared" si="6"/>
        <v>32302</v>
      </c>
      <c r="I28" s="93">
        <f t="shared" si="6"/>
        <v>3</v>
      </c>
      <c r="J28" s="94">
        <f t="shared" si="6"/>
        <v>428</v>
      </c>
      <c r="K28" s="95">
        <f t="shared" si="6"/>
        <v>23727</v>
      </c>
      <c r="L28" s="94">
        <f t="shared" si="6"/>
        <v>5746</v>
      </c>
      <c r="M28" s="94">
        <f t="shared" si="6"/>
        <v>876</v>
      </c>
      <c r="N28" s="94">
        <f t="shared" si="6"/>
        <v>101</v>
      </c>
      <c r="O28" s="93">
        <f t="shared" si="6"/>
        <v>30881</v>
      </c>
      <c r="P28" s="93">
        <f t="shared" si="5"/>
        <v>12</v>
      </c>
      <c r="Q28" s="94">
        <f t="shared" si="5"/>
        <v>885</v>
      </c>
      <c r="R28" s="93">
        <f t="shared" si="5"/>
        <v>46585</v>
      </c>
      <c r="S28" s="93">
        <f t="shared" si="5"/>
        <v>13254</v>
      </c>
      <c r="T28" s="94">
        <f t="shared" si="5"/>
        <v>2149</v>
      </c>
      <c r="U28" s="96">
        <f t="shared" si="5"/>
        <v>298</v>
      </c>
      <c r="V28" s="93">
        <f>SUM(H28,O28)</f>
        <v>63183</v>
      </c>
    </row>
    <row r="29" spans="1:22" ht="12.75">
      <c r="A29" s="30" t="s">
        <v>18</v>
      </c>
      <c r="B29" s="89"/>
      <c r="C29" s="90"/>
      <c r="D29" s="91"/>
      <c r="E29" s="90"/>
      <c r="F29" s="90"/>
      <c r="G29" s="90"/>
      <c r="H29" s="89"/>
      <c r="I29" s="89"/>
      <c r="J29" s="90"/>
      <c r="K29" s="91"/>
      <c r="L29" s="90"/>
      <c r="M29" s="90"/>
      <c r="N29" s="90"/>
      <c r="O29" s="89"/>
      <c r="P29" s="89"/>
      <c r="Q29" s="90"/>
      <c r="R29" s="89"/>
      <c r="S29" s="89"/>
      <c r="T29" s="90"/>
      <c r="U29" s="92"/>
      <c r="V29" s="89"/>
    </row>
    <row r="30" spans="1:22" s="74" customFormat="1" ht="12.75">
      <c r="A30" s="74" t="s">
        <v>48</v>
      </c>
      <c r="B30" s="89">
        <v>5</v>
      </c>
      <c r="C30" s="90">
        <v>407</v>
      </c>
      <c r="D30" s="91">
        <v>10660</v>
      </c>
      <c r="E30" s="90">
        <v>1223</v>
      </c>
      <c r="F30" s="90">
        <v>126</v>
      </c>
      <c r="G30" s="90">
        <v>14</v>
      </c>
      <c r="H30" s="89">
        <v>12435</v>
      </c>
      <c r="I30" s="89">
        <v>1</v>
      </c>
      <c r="J30" s="90">
        <v>351</v>
      </c>
      <c r="K30" s="91">
        <v>14137</v>
      </c>
      <c r="L30" s="90">
        <v>1144</v>
      </c>
      <c r="M30" s="90">
        <v>121</v>
      </c>
      <c r="N30" s="90">
        <v>16</v>
      </c>
      <c r="O30" s="89">
        <v>15770</v>
      </c>
      <c r="P30" s="89">
        <f aca="true" t="shared" si="7" ref="P30:U34">SUM(I30,B30)</f>
        <v>6</v>
      </c>
      <c r="Q30" s="90">
        <f t="shared" si="7"/>
        <v>758</v>
      </c>
      <c r="R30" s="89">
        <f t="shared" si="7"/>
        <v>24797</v>
      </c>
      <c r="S30" s="89">
        <f t="shared" si="7"/>
        <v>2367</v>
      </c>
      <c r="T30" s="90">
        <f t="shared" si="7"/>
        <v>247</v>
      </c>
      <c r="U30" s="92">
        <f t="shared" si="7"/>
        <v>30</v>
      </c>
      <c r="V30" s="89">
        <f aca="true" t="shared" si="8" ref="V30:V35">SUM(H30,O30)</f>
        <v>28205</v>
      </c>
    </row>
    <row r="31" spans="1:22" ht="12.75">
      <c r="A31" s="74" t="s">
        <v>49</v>
      </c>
      <c r="B31" s="89">
        <v>0</v>
      </c>
      <c r="C31" s="103">
        <v>36</v>
      </c>
      <c r="D31" s="91">
        <v>7344</v>
      </c>
      <c r="E31" s="103">
        <v>3009</v>
      </c>
      <c r="F31" s="103">
        <v>696</v>
      </c>
      <c r="G31" s="103">
        <v>102</v>
      </c>
      <c r="H31" s="89">
        <v>11187</v>
      </c>
      <c r="I31" s="89">
        <v>0</v>
      </c>
      <c r="J31" s="103">
        <v>17</v>
      </c>
      <c r="K31" s="91">
        <v>5872</v>
      </c>
      <c r="L31" s="103">
        <v>2036</v>
      </c>
      <c r="M31" s="103">
        <v>386</v>
      </c>
      <c r="N31" s="103">
        <v>56</v>
      </c>
      <c r="O31" s="89">
        <v>8367</v>
      </c>
      <c r="P31" s="89">
        <f t="shared" si="7"/>
        <v>0</v>
      </c>
      <c r="Q31" s="90">
        <f t="shared" si="7"/>
        <v>53</v>
      </c>
      <c r="R31" s="89">
        <f t="shared" si="7"/>
        <v>13216</v>
      </c>
      <c r="S31" s="89">
        <f t="shared" si="7"/>
        <v>5045</v>
      </c>
      <c r="T31" s="90">
        <f t="shared" si="7"/>
        <v>1082</v>
      </c>
      <c r="U31" s="92">
        <f t="shared" si="7"/>
        <v>158</v>
      </c>
      <c r="V31" s="89">
        <f t="shared" si="8"/>
        <v>19554</v>
      </c>
    </row>
    <row r="32" spans="1:22" ht="12.75">
      <c r="A32" s="74" t="s">
        <v>50</v>
      </c>
      <c r="B32" s="89">
        <v>0</v>
      </c>
      <c r="C32" s="103">
        <v>3</v>
      </c>
      <c r="D32" s="91">
        <v>238</v>
      </c>
      <c r="E32" s="103">
        <v>175</v>
      </c>
      <c r="F32" s="103">
        <v>47</v>
      </c>
      <c r="G32" s="103">
        <v>7</v>
      </c>
      <c r="H32" s="89">
        <v>470</v>
      </c>
      <c r="I32" s="89">
        <v>0</v>
      </c>
      <c r="J32" s="103">
        <v>8</v>
      </c>
      <c r="K32" s="91">
        <v>572</v>
      </c>
      <c r="L32" s="103">
        <v>239</v>
      </c>
      <c r="M32" s="103">
        <v>47</v>
      </c>
      <c r="N32" s="103">
        <v>3</v>
      </c>
      <c r="O32" s="89">
        <v>869</v>
      </c>
      <c r="P32" s="89">
        <f t="shared" si="7"/>
        <v>0</v>
      </c>
      <c r="Q32" s="90">
        <f t="shared" si="7"/>
        <v>11</v>
      </c>
      <c r="R32" s="89">
        <f t="shared" si="7"/>
        <v>810</v>
      </c>
      <c r="S32" s="89">
        <f t="shared" si="7"/>
        <v>414</v>
      </c>
      <c r="T32" s="90">
        <f t="shared" si="7"/>
        <v>94</v>
      </c>
      <c r="U32" s="92">
        <f t="shared" si="7"/>
        <v>10</v>
      </c>
      <c r="V32" s="89">
        <f t="shared" si="8"/>
        <v>1339</v>
      </c>
    </row>
    <row r="33" spans="1:22" ht="12.75">
      <c r="A33" s="74" t="s">
        <v>51</v>
      </c>
      <c r="B33" s="89">
        <v>0</v>
      </c>
      <c r="C33" s="103">
        <v>2</v>
      </c>
      <c r="D33" s="91">
        <v>3083</v>
      </c>
      <c r="E33" s="103">
        <v>3211</v>
      </c>
      <c r="F33" s="103">
        <v>762</v>
      </c>
      <c r="G33" s="103">
        <v>124</v>
      </c>
      <c r="H33" s="89">
        <v>7182</v>
      </c>
      <c r="I33" s="89">
        <v>0</v>
      </c>
      <c r="J33" s="103">
        <v>4</v>
      </c>
      <c r="K33" s="91">
        <v>2600</v>
      </c>
      <c r="L33" s="103">
        <v>2527</v>
      </c>
      <c r="M33" s="103">
        <v>431</v>
      </c>
      <c r="N33" s="103">
        <v>76</v>
      </c>
      <c r="O33" s="89">
        <v>5638</v>
      </c>
      <c r="P33" s="89">
        <f t="shared" si="7"/>
        <v>0</v>
      </c>
      <c r="Q33" s="90">
        <f t="shared" si="7"/>
        <v>6</v>
      </c>
      <c r="R33" s="89">
        <f t="shared" si="7"/>
        <v>5683</v>
      </c>
      <c r="S33" s="89">
        <f t="shared" si="7"/>
        <v>5738</v>
      </c>
      <c r="T33" s="90">
        <f t="shared" si="7"/>
        <v>1193</v>
      </c>
      <c r="U33" s="92">
        <f t="shared" si="7"/>
        <v>200</v>
      </c>
      <c r="V33" s="89">
        <f t="shared" si="8"/>
        <v>12820</v>
      </c>
    </row>
    <row r="34" spans="1:22" s="1" customFormat="1" ht="12.75">
      <c r="A34" s="29" t="s">
        <v>1</v>
      </c>
      <c r="B34" s="98">
        <f aca="true" t="shared" si="9" ref="B34:O34">SUM(B30:B33)</f>
        <v>5</v>
      </c>
      <c r="C34" s="99">
        <f t="shared" si="9"/>
        <v>448</v>
      </c>
      <c r="D34" s="100">
        <f t="shared" si="9"/>
        <v>21325</v>
      </c>
      <c r="E34" s="99">
        <f t="shared" si="9"/>
        <v>7618</v>
      </c>
      <c r="F34" s="99">
        <f t="shared" si="9"/>
        <v>1631</v>
      </c>
      <c r="G34" s="99">
        <f t="shared" si="9"/>
        <v>247</v>
      </c>
      <c r="H34" s="98">
        <f t="shared" si="9"/>
        <v>31274</v>
      </c>
      <c r="I34" s="98">
        <f t="shared" si="9"/>
        <v>1</v>
      </c>
      <c r="J34" s="99">
        <f t="shared" si="9"/>
        <v>380</v>
      </c>
      <c r="K34" s="100">
        <f t="shared" si="9"/>
        <v>23181</v>
      </c>
      <c r="L34" s="99">
        <f t="shared" si="9"/>
        <v>5946</v>
      </c>
      <c r="M34" s="99">
        <f t="shared" si="9"/>
        <v>985</v>
      </c>
      <c r="N34" s="99">
        <f t="shared" si="9"/>
        <v>151</v>
      </c>
      <c r="O34" s="98">
        <f t="shared" si="9"/>
        <v>30644</v>
      </c>
      <c r="P34" s="98">
        <f t="shared" si="7"/>
        <v>6</v>
      </c>
      <c r="Q34" s="99">
        <f t="shared" si="7"/>
        <v>828</v>
      </c>
      <c r="R34" s="98">
        <f t="shared" si="7"/>
        <v>44506</v>
      </c>
      <c r="S34" s="98">
        <f t="shared" si="7"/>
        <v>13564</v>
      </c>
      <c r="T34" s="99">
        <f t="shared" si="7"/>
        <v>2616</v>
      </c>
      <c r="U34" s="101">
        <f t="shared" si="7"/>
        <v>398</v>
      </c>
      <c r="V34" s="98">
        <f t="shared" si="8"/>
        <v>61918</v>
      </c>
    </row>
    <row r="35" spans="1:22" s="1" customFormat="1" ht="12.75">
      <c r="A35" s="97" t="s">
        <v>21</v>
      </c>
      <c r="B35" s="98">
        <f>SUM(B34,B28)</f>
        <v>14</v>
      </c>
      <c r="C35" s="99">
        <f aca="true" t="shared" si="10" ref="C35:O35">SUM(C34,C28)</f>
        <v>905</v>
      </c>
      <c r="D35" s="100">
        <f t="shared" si="10"/>
        <v>44183</v>
      </c>
      <c r="E35" s="99">
        <f t="shared" si="10"/>
        <v>15126</v>
      </c>
      <c r="F35" s="99">
        <f t="shared" si="10"/>
        <v>2904</v>
      </c>
      <c r="G35" s="99">
        <f t="shared" si="10"/>
        <v>444</v>
      </c>
      <c r="H35" s="98">
        <f t="shared" si="10"/>
        <v>63576</v>
      </c>
      <c r="I35" s="98">
        <f t="shared" si="10"/>
        <v>4</v>
      </c>
      <c r="J35" s="99">
        <f t="shared" si="10"/>
        <v>808</v>
      </c>
      <c r="K35" s="100">
        <f t="shared" si="10"/>
        <v>46908</v>
      </c>
      <c r="L35" s="99">
        <f t="shared" si="10"/>
        <v>11692</v>
      </c>
      <c r="M35" s="99">
        <f t="shared" si="10"/>
        <v>1861</v>
      </c>
      <c r="N35" s="99">
        <f t="shared" si="10"/>
        <v>252</v>
      </c>
      <c r="O35" s="98">
        <f t="shared" si="10"/>
        <v>61525</v>
      </c>
      <c r="P35" s="98">
        <f aca="true" t="shared" si="11" ref="P35:U35">SUM(B35,I35)</f>
        <v>18</v>
      </c>
      <c r="Q35" s="99">
        <f t="shared" si="11"/>
        <v>1713</v>
      </c>
      <c r="R35" s="98">
        <f t="shared" si="11"/>
        <v>91091</v>
      </c>
      <c r="S35" s="98">
        <f t="shared" si="11"/>
        <v>26818</v>
      </c>
      <c r="T35" s="99">
        <f t="shared" si="11"/>
        <v>4765</v>
      </c>
      <c r="U35" s="101">
        <f t="shared" si="11"/>
        <v>696</v>
      </c>
      <c r="V35" s="98">
        <f t="shared" si="8"/>
        <v>125101</v>
      </c>
    </row>
    <row r="36" spans="2:22" s="74" customFormat="1" ht="12.75">
      <c r="B36" s="89"/>
      <c r="C36" s="90"/>
      <c r="D36" s="91"/>
      <c r="E36" s="90"/>
      <c r="F36" s="90"/>
      <c r="G36" s="90"/>
      <c r="H36" s="89"/>
      <c r="I36" s="89"/>
      <c r="J36" s="90"/>
      <c r="K36" s="91"/>
      <c r="L36" s="90"/>
      <c r="M36" s="90"/>
      <c r="N36" s="90"/>
      <c r="O36" s="89"/>
      <c r="P36" s="89"/>
      <c r="Q36" s="90"/>
      <c r="R36" s="89"/>
      <c r="S36" s="89"/>
      <c r="T36" s="90"/>
      <c r="U36" s="92"/>
      <c r="V36" s="89"/>
    </row>
    <row r="37" spans="1:22" ht="12.75">
      <c r="A37" s="30" t="s">
        <v>22</v>
      </c>
      <c r="B37" s="89"/>
      <c r="C37" s="90"/>
      <c r="D37" s="91"/>
      <c r="E37" s="90"/>
      <c r="F37" s="90"/>
      <c r="G37" s="90"/>
      <c r="H37" s="89"/>
      <c r="I37" s="89"/>
      <c r="J37" s="90"/>
      <c r="K37" s="91"/>
      <c r="L37" s="90"/>
      <c r="M37" s="90"/>
      <c r="N37" s="90"/>
      <c r="O37" s="89"/>
      <c r="P37" s="89"/>
      <c r="Q37" s="90"/>
      <c r="R37" s="89"/>
      <c r="S37" s="89"/>
      <c r="T37" s="90"/>
      <c r="U37" s="92"/>
      <c r="V37" s="89"/>
    </row>
    <row r="38" spans="1:22" ht="12.75">
      <c r="A38" s="30" t="s">
        <v>17</v>
      </c>
      <c r="B38" s="89"/>
      <c r="C38" s="90"/>
      <c r="D38" s="91"/>
      <c r="E38" s="90"/>
      <c r="F38" s="90"/>
      <c r="G38" s="90"/>
      <c r="H38" s="89"/>
      <c r="I38" s="89"/>
      <c r="J38" s="90"/>
      <c r="K38" s="91"/>
      <c r="L38" s="90"/>
      <c r="M38" s="90"/>
      <c r="N38" s="90"/>
      <c r="O38" s="89"/>
      <c r="P38" s="89"/>
      <c r="Q38" s="90"/>
      <c r="R38" s="89"/>
      <c r="S38" s="89"/>
      <c r="T38" s="90"/>
      <c r="U38" s="92"/>
      <c r="V38" s="89"/>
    </row>
    <row r="39" spans="1:22" s="74" customFormat="1" ht="12.75">
      <c r="A39" s="74" t="s">
        <v>48</v>
      </c>
      <c r="B39" s="89">
        <v>14</v>
      </c>
      <c r="C39" s="90">
        <v>344</v>
      </c>
      <c r="D39" s="91">
        <v>9143</v>
      </c>
      <c r="E39" s="90">
        <v>1422</v>
      </c>
      <c r="F39" s="90">
        <v>198</v>
      </c>
      <c r="G39" s="90">
        <v>24</v>
      </c>
      <c r="H39" s="89">
        <v>11145</v>
      </c>
      <c r="I39" s="89">
        <v>6</v>
      </c>
      <c r="J39" s="90">
        <v>385</v>
      </c>
      <c r="K39" s="91">
        <v>12542</v>
      </c>
      <c r="L39" s="90">
        <v>1282</v>
      </c>
      <c r="M39" s="90">
        <v>163</v>
      </c>
      <c r="N39" s="90">
        <v>15</v>
      </c>
      <c r="O39" s="89">
        <v>14393</v>
      </c>
      <c r="P39" s="89">
        <f aca="true" t="shared" si="12" ref="P39:U43">SUM(I39,B39)</f>
        <v>20</v>
      </c>
      <c r="Q39" s="90">
        <f t="shared" si="12"/>
        <v>729</v>
      </c>
      <c r="R39" s="89">
        <f t="shared" si="12"/>
        <v>21685</v>
      </c>
      <c r="S39" s="89">
        <f t="shared" si="12"/>
        <v>2704</v>
      </c>
      <c r="T39" s="90">
        <f t="shared" si="12"/>
        <v>361</v>
      </c>
      <c r="U39" s="92">
        <f t="shared" si="12"/>
        <v>39</v>
      </c>
      <c r="V39" s="89">
        <f>SUM(H39,O39)</f>
        <v>25538</v>
      </c>
    </row>
    <row r="40" spans="1:22" ht="12.75">
      <c r="A40" s="74" t="s">
        <v>49</v>
      </c>
      <c r="B40" s="89">
        <v>0</v>
      </c>
      <c r="C40" s="103">
        <v>53</v>
      </c>
      <c r="D40" s="91">
        <v>7505</v>
      </c>
      <c r="E40" s="103">
        <v>3923</v>
      </c>
      <c r="F40" s="103">
        <v>1176</v>
      </c>
      <c r="G40" s="103">
        <v>227</v>
      </c>
      <c r="H40" s="89">
        <v>12884</v>
      </c>
      <c r="I40" s="89">
        <v>0</v>
      </c>
      <c r="J40" s="103">
        <v>37</v>
      </c>
      <c r="K40" s="91">
        <v>6466</v>
      </c>
      <c r="L40" s="103">
        <v>2521</v>
      </c>
      <c r="M40" s="103">
        <v>563</v>
      </c>
      <c r="N40" s="103">
        <v>146</v>
      </c>
      <c r="O40" s="89">
        <v>9733</v>
      </c>
      <c r="P40" s="89">
        <f t="shared" si="12"/>
        <v>0</v>
      </c>
      <c r="Q40" s="90">
        <f t="shared" si="12"/>
        <v>90</v>
      </c>
      <c r="R40" s="89">
        <f t="shared" si="12"/>
        <v>13971</v>
      </c>
      <c r="S40" s="89">
        <f t="shared" si="12"/>
        <v>6444</v>
      </c>
      <c r="T40" s="90">
        <f t="shared" si="12"/>
        <v>1739</v>
      </c>
      <c r="U40" s="92">
        <f t="shared" si="12"/>
        <v>373</v>
      </c>
      <c r="V40" s="89">
        <f>SUM(H40,O40)</f>
        <v>22617</v>
      </c>
    </row>
    <row r="41" spans="1:22" ht="12.75">
      <c r="A41" s="74" t="s">
        <v>50</v>
      </c>
      <c r="B41" s="89">
        <v>0</v>
      </c>
      <c r="C41" s="103">
        <v>4</v>
      </c>
      <c r="D41" s="91">
        <v>268</v>
      </c>
      <c r="E41" s="103">
        <v>194</v>
      </c>
      <c r="F41" s="103">
        <v>73</v>
      </c>
      <c r="G41" s="103">
        <v>26</v>
      </c>
      <c r="H41" s="89">
        <v>565</v>
      </c>
      <c r="I41" s="89">
        <v>0</v>
      </c>
      <c r="J41" s="103">
        <v>10</v>
      </c>
      <c r="K41" s="91">
        <v>603</v>
      </c>
      <c r="L41" s="103">
        <v>275</v>
      </c>
      <c r="M41" s="103">
        <v>84</v>
      </c>
      <c r="N41" s="103">
        <v>11</v>
      </c>
      <c r="O41" s="89">
        <v>983</v>
      </c>
      <c r="P41" s="89">
        <f t="shared" si="12"/>
        <v>0</v>
      </c>
      <c r="Q41" s="90">
        <f t="shared" si="12"/>
        <v>14</v>
      </c>
      <c r="R41" s="89">
        <f t="shared" si="12"/>
        <v>871</v>
      </c>
      <c r="S41" s="89">
        <f t="shared" si="12"/>
        <v>469</v>
      </c>
      <c r="T41" s="90">
        <f t="shared" si="12"/>
        <v>157</v>
      </c>
      <c r="U41" s="92">
        <f t="shared" si="12"/>
        <v>37</v>
      </c>
      <c r="V41" s="89">
        <f>SUM(H41,O41)</f>
        <v>1548</v>
      </c>
    </row>
    <row r="42" spans="1:22" ht="12.75">
      <c r="A42" s="74" t="s">
        <v>51</v>
      </c>
      <c r="B42" s="89">
        <v>0</v>
      </c>
      <c r="C42" s="103">
        <v>2</v>
      </c>
      <c r="D42" s="91">
        <v>2919</v>
      </c>
      <c r="E42" s="103">
        <v>3366</v>
      </c>
      <c r="F42" s="103">
        <v>1022</v>
      </c>
      <c r="G42" s="103">
        <v>298</v>
      </c>
      <c r="H42" s="89">
        <v>7607</v>
      </c>
      <c r="I42" s="89">
        <v>0</v>
      </c>
      <c r="J42" s="103">
        <v>1</v>
      </c>
      <c r="K42" s="91">
        <v>2717</v>
      </c>
      <c r="L42" s="103">
        <v>2764</v>
      </c>
      <c r="M42" s="103">
        <v>649</v>
      </c>
      <c r="N42" s="103">
        <v>180</v>
      </c>
      <c r="O42" s="89">
        <v>6311</v>
      </c>
      <c r="P42" s="89">
        <f t="shared" si="12"/>
        <v>0</v>
      </c>
      <c r="Q42" s="90">
        <f t="shared" si="12"/>
        <v>3</v>
      </c>
      <c r="R42" s="89">
        <f t="shared" si="12"/>
        <v>5636</v>
      </c>
      <c r="S42" s="89">
        <f t="shared" si="12"/>
        <v>6130</v>
      </c>
      <c r="T42" s="90">
        <f t="shared" si="12"/>
        <v>1671</v>
      </c>
      <c r="U42" s="92">
        <f t="shared" si="12"/>
        <v>478</v>
      </c>
      <c r="V42" s="89">
        <f>SUM(H42,O42)</f>
        <v>13918</v>
      </c>
    </row>
    <row r="43" spans="1:22" s="30" customFormat="1" ht="12.75">
      <c r="A43" s="29" t="s">
        <v>1</v>
      </c>
      <c r="B43" s="98">
        <f aca="true" t="shared" si="13" ref="B43:O43">SUM(B39:B42)</f>
        <v>14</v>
      </c>
      <c r="C43" s="99">
        <f t="shared" si="13"/>
        <v>403</v>
      </c>
      <c r="D43" s="100">
        <f t="shared" si="13"/>
        <v>19835</v>
      </c>
      <c r="E43" s="99">
        <f t="shared" si="13"/>
        <v>8905</v>
      </c>
      <c r="F43" s="99">
        <f t="shared" si="13"/>
        <v>2469</v>
      </c>
      <c r="G43" s="99">
        <f t="shared" si="13"/>
        <v>575</v>
      </c>
      <c r="H43" s="98">
        <f t="shared" si="13"/>
        <v>32201</v>
      </c>
      <c r="I43" s="98">
        <f t="shared" si="13"/>
        <v>6</v>
      </c>
      <c r="J43" s="99">
        <f t="shared" si="13"/>
        <v>433</v>
      </c>
      <c r="K43" s="100">
        <f t="shared" si="13"/>
        <v>22328</v>
      </c>
      <c r="L43" s="99">
        <f t="shared" si="13"/>
        <v>6842</v>
      </c>
      <c r="M43" s="99">
        <f t="shared" si="13"/>
        <v>1459</v>
      </c>
      <c r="N43" s="99">
        <f t="shared" si="13"/>
        <v>352</v>
      </c>
      <c r="O43" s="98">
        <f t="shared" si="13"/>
        <v>31420</v>
      </c>
      <c r="P43" s="98">
        <f t="shared" si="12"/>
        <v>20</v>
      </c>
      <c r="Q43" s="99">
        <f t="shared" si="12"/>
        <v>836</v>
      </c>
      <c r="R43" s="98">
        <f t="shared" si="12"/>
        <v>42163</v>
      </c>
      <c r="S43" s="98">
        <f t="shared" si="12"/>
        <v>15747</v>
      </c>
      <c r="T43" s="99">
        <f t="shared" si="12"/>
        <v>3928</v>
      </c>
      <c r="U43" s="101">
        <f t="shared" si="12"/>
        <v>927</v>
      </c>
      <c r="V43" s="98">
        <f>SUM(H43,O43)</f>
        <v>63621</v>
      </c>
    </row>
    <row r="44" spans="1:22" s="74" customFormat="1" ht="12.75">
      <c r="A44" s="30" t="s">
        <v>18</v>
      </c>
      <c r="B44" s="89"/>
      <c r="C44" s="90"/>
      <c r="D44" s="91"/>
      <c r="E44" s="90"/>
      <c r="F44" s="90"/>
      <c r="G44" s="90"/>
      <c r="H44" s="89"/>
      <c r="I44" s="89"/>
      <c r="J44" s="90"/>
      <c r="K44" s="91"/>
      <c r="L44" s="90"/>
      <c r="M44" s="90"/>
      <c r="N44" s="90"/>
      <c r="O44" s="89"/>
      <c r="P44" s="89"/>
      <c r="Q44" s="90"/>
      <c r="R44" s="89"/>
      <c r="S44" s="89"/>
      <c r="T44" s="90"/>
      <c r="U44" s="92"/>
      <c r="V44" s="89"/>
    </row>
    <row r="45" spans="1:22" ht="12.75">
      <c r="A45" s="74" t="s">
        <v>48</v>
      </c>
      <c r="B45" s="89">
        <v>6</v>
      </c>
      <c r="C45" s="90">
        <v>284</v>
      </c>
      <c r="D45" s="91">
        <v>8617</v>
      </c>
      <c r="E45" s="90">
        <v>1421</v>
      </c>
      <c r="F45" s="90">
        <v>184</v>
      </c>
      <c r="G45" s="90">
        <v>33</v>
      </c>
      <c r="H45" s="89">
        <v>10545</v>
      </c>
      <c r="I45" s="89">
        <v>5</v>
      </c>
      <c r="J45" s="90">
        <v>305</v>
      </c>
      <c r="K45" s="91">
        <v>11995</v>
      </c>
      <c r="L45" s="90">
        <v>1232</v>
      </c>
      <c r="M45" s="90">
        <v>149</v>
      </c>
      <c r="N45" s="90">
        <v>22</v>
      </c>
      <c r="O45" s="89">
        <v>13708</v>
      </c>
      <c r="P45" s="89">
        <f aca="true" t="shared" si="14" ref="P45:U49">SUM(I45,B45)</f>
        <v>11</v>
      </c>
      <c r="Q45" s="90">
        <f t="shared" si="14"/>
        <v>589</v>
      </c>
      <c r="R45" s="89">
        <f t="shared" si="14"/>
        <v>20612</v>
      </c>
      <c r="S45" s="89">
        <f t="shared" si="14"/>
        <v>2653</v>
      </c>
      <c r="T45" s="90">
        <f t="shared" si="14"/>
        <v>333</v>
      </c>
      <c r="U45" s="92">
        <f t="shared" si="14"/>
        <v>55</v>
      </c>
      <c r="V45" s="89">
        <f>SUM(H45,O45)</f>
        <v>24253</v>
      </c>
    </row>
    <row r="46" spans="1:22" ht="12.75">
      <c r="A46" s="74" t="s">
        <v>49</v>
      </c>
      <c r="B46" s="89">
        <v>0</v>
      </c>
      <c r="C46" s="103">
        <v>26</v>
      </c>
      <c r="D46" s="91">
        <v>6548</v>
      </c>
      <c r="E46" s="103">
        <v>3429</v>
      </c>
      <c r="F46" s="103">
        <v>1031</v>
      </c>
      <c r="G46" s="103">
        <v>243</v>
      </c>
      <c r="H46" s="89">
        <v>11277</v>
      </c>
      <c r="I46" s="89">
        <v>0</v>
      </c>
      <c r="J46" s="103">
        <v>32</v>
      </c>
      <c r="K46" s="91">
        <v>5799</v>
      </c>
      <c r="L46" s="103">
        <v>2297</v>
      </c>
      <c r="M46" s="103">
        <v>599</v>
      </c>
      <c r="N46" s="103">
        <v>138</v>
      </c>
      <c r="O46" s="89">
        <v>8865</v>
      </c>
      <c r="P46" s="89">
        <f t="shared" si="14"/>
        <v>0</v>
      </c>
      <c r="Q46" s="90">
        <f t="shared" si="14"/>
        <v>58</v>
      </c>
      <c r="R46" s="89">
        <f t="shared" si="14"/>
        <v>12347</v>
      </c>
      <c r="S46" s="89">
        <f t="shared" si="14"/>
        <v>5726</v>
      </c>
      <c r="T46" s="90">
        <f t="shared" si="14"/>
        <v>1630</v>
      </c>
      <c r="U46" s="92">
        <f t="shared" si="14"/>
        <v>381</v>
      </c>
      <c r="V46" s="89">
        <f>SUM(H46,O46)</f>
        <v>20142</v>
      </c>
    </row>
    <row r="47" spans="1:22" ht="12.75">
      <c r="A47" s="74" t="s">
        <v>50</v>
      </c>
      <c r="B47" s="89">
        <v>0</v>
      </c>
      <c r="C47" s="103">
        <v>6</v>
      </c>
      <c r="D47" s="91">
        <v>217</v>
      </c>
      <c r="E47" s="103">
        <v>177</v>
      </c>
      <c r="F47" s="103">
        <v>52</v>
      </c>
      <c r="G47" s="103">
        <v>12</v>
      </c>
      <c r="H47" s="89">
        <v>464</v>
      </c>
      <c r="I47" s="89">
        <v>0</v>
      </c>
      <c r="J47" s="103">
        <v>6</v>
      </c>
      <c r="K47" s="91">
        <v>567</v>
      </c>
      <c r="L47" s="103">
        <v>243</v>
      </c>
      <c r="M47" s="103">
        <v>65</v>
      </c>
      <c r="N47" s="103">
        <v>16</v>
      </c>
      <c r="O47" s="89">
        <v>897</v>
      </c>
      <c r="P47" s="89">
        <f t="shared" si="14"/>
        <v>0</v>
      </c>
      <c r="Q47" s="90">
        <f t="shared" si="14"/>
        <v>12</v>
      </c>
      <c r="R47" s="89">
        <f t="shared" si="14"/>
        <v>784</v>
      </c>
      <c r="S47" s="89">
        <f t="shared" si="14"/>
        <v>420</v>
      </c>
      <c r="T47" s="90">
        <f t="shared" si="14"/>
        <v>117</v>
      </c>
      <c r="U47" s="92">
        <f t="shared" si="14"/>
        <v>28</v>
      </c>
      <c r="V47" s="89">
        <f>SUM(H47,O47)</f>
        <v>1361</v>
      </c>
    </row>
    <row r="48" spans="1:22" ht="12.75">
      <c r="A48" s="74" t="s">
        <v>51</v>
      </c>
      <c r="B48" s="89">
        <v>0</v>
      </c>
      <c r="C48" s="103">
        <v>1</v>
      </c>
      <c r="D48" s="91">
        <v>2724</v>
      </c>
      <c r="E48" s="103">
        <v>3110</v>
      </c>
      <c r="F48" s="103">
        <v>963</v>
      </c>
      <c r="G48" s="103">
        <v>294</v>
      </c>
      <c r="H48" s="89">
        <v>7092</v>
      </c>
      <c r="I48" s="89">
        <v>0</v>
      </c>
      <c r="J48" s="103">
        <v>2</v>
      </c>
      <c r="K48" s="91">
        <v>2648</v>
      </c>
      <c r="L48" s="103">
        <v>2556</v>
      </c>
      <c r="M48" s="103">
        <v>604</v>
      </c>
      <c r="N48" s="103">
        <v>190</v>
      </c>
      <c r="O48" s="89">
        <v>6000</v>
      </c>
      <c r="P48" s="89">
        <f t="shared" si="14"/>
        <v>0</v>
      </c>
      <c r="Q48" s="90">
        <f t="shared" si="14"/>
        <v>3</v>
      </c>
      <c r="R48" s="89">
        <f t="shared" si="14"/>
        <v>5372</v>
      </c>
      <c r="S48" s="89">
        <f t="shared" si="14"/>
        <v>5666</v>
      </c>
      <c r="T48" s="90">
        <f t="shared" si="14"/>
        <v>1567</v>
      </c>
      <c r="U48" s="92">
        <f t="shared" si="14"/>
        <v>484</v>
      </c>
      <c r="V48" s="89">
        <f>SUM(H48,O48)</f>
        <v>13092</v>
      </c>
    </row>
    <row r="49" spans="1:22" s="60" customFormat="1" ht="12.75">
      <c r="A49" s="29" t="s">
        <v>1</v>
      </c>
      <c r="B49" s="93">
        <f aca="true" t="shared" si="15" ref="B49:O49">SUM(B45:B48)</f>
        <v>6</v>
      </c>
      <c r="C49" s="94">
        <f t="shared" si="15"/>
        <v>317</v>
      </c>
      <c r="D49" s="95">
        <f t="shared" si="15"/>
        <v>18106</v>
      </c>
      <c r="E49" s="94">
        <f t="shared" si="15"/>
        <v>8137</v>
      </c>
      <c r="F49" s="94">
        <f t="shared" si="15"/>
        <v>2230</v>
      </c>
      <c r="G49" s="94">
        <f t="shared" si="15"/>
        <v>582</v>
      </c>
      <c r="H49" s="93">
        <f t="shared" si="15"/>
        <v>29378</v>
      </c>
      <c r="I49" s="93">
        <f t="shared" si="15"/>
        <v>5</v>
      </c>
      <c r="J49" s="94">
        <f t="shared" si="15"/>
        <v>345</v>
      </c>
      <c r="K49" s="95">
        <f t="shared" si="15"/>
        <v>21009</v>
      </c>
      <c r="L49" s="94">
        <f t="shared" si="15"/>
        <v>6328</v>
      </c>
      <c r="M49" s="94">
        <f t="shared" si="15"/>
        <v>1417</v>
      </c>
      <c r="N49" s="94">
        <f t="shared" si="15"/>
        <v>366</v>
      </c>
      <c r="O49" s="93">
        <f t="shared" si="15"/>
        <v>29470</v>
      </c>
      <c r="P49" s="98">
        <f t="shared" si="14"/>
        <v>11</v>
      </c>
      <c r="Q49" s="99">
        <f t="shared" si="14"/>
        <v>662</v>
      </c>
      <c r="R49" s="98">
        <f t="shared" si="14"/>
        <v>39115</v>
      </c>
      <c r="S49" s="98">
        <f t="shared" si="14"/>
        <v>14465</v>
      </c>
      <c r="T49" s="99">
        <f t="shared" si="14"/>
        <v>3647</v>
      </c>
      <c r="U49" s="101">
        <f t="shared" si="14"/>
        <v>948</v>
      </c>
      <c r="V49" s="98">
        <f>SUM(H49,O49)</f>
        <v>58848</v>
      </c>
    </row>
    <row r="50" spans="1:22" s="1" customFormat="1" ht="12.75">
      <c r="A50" s="97" t="s">
        <v>23</v>
      </c>
      <c r="B50" s="98">
        <f>SUM(B49,B43)</f>
        <v>20</v>
      </c>
      <c r="C50" s="99">
        <f aca="true" t="shared" si="16" ref="C50:V50">SUM(C49,C43)</f>
        <v>720</v>
      </c>
      <c r="D50" s="100">
        <f t="shared" si="16"/>
        <v>37941</v>
      </c>
      <c r="E50" s="99">
        <f t="shared" si="16"/>
        <v>17042</v>
      </c>
      <c r="F50" s="99">
        <f t="shared" si="16"/>
        <v>4699</v>
      </c>
      <c r="G50" s="99">
        <f t="shared" si="16"/>
        <v>1157</v>
      </c>
      <c r="H50" s="98">
        <f t="shared" si="16"/>
        <v>61579</v>
      </c>
      <c r="I50" s="98">
        <f t="shared" si="16"/>
        <v>11</v>
      </c>
      <c r="J50" s="99">
        <f t="shared" si="16"/>
        <v>778</v>
      </c>
      <c r="K50" s="100">
        <f t="shared" si="16"/>
        <v>43337</v>
      </c>
      <c r="L50" s="99">
        <f t="shared" si="16"/>
        <v>13170</v>
      </c>
      <c r="M50" s="99">
        <f t="shared" si="16"/>
        <v>2876</v>
      </c>
      <c r="N50" s="99">
        <f t="shared" si="16"/>
        <v>718</v>
      </c>
      <c r="O50" s="98">
        <f t="shared" si="16"/>
        <v>60890</v>
      </c>
      <c r="P50" s="98">
        <f t="shared" si="16"/>
        <v>31</v>
      </c>
      <c r="Q50" s="99">
        <f t="shared" si="16"/>
        <v>1498</v>
      </c>
      <c r="R50" s="98">
        <f t="shared" si="16"/>
        <v>81278</v>
      </c>
      <c r="S50" s="98">
        <f t="shared" si="16"/>
        <v>30212</v>
      </c>
      <c r="T50" s="99">
        <f t="shared" si="16"/>
        <v>7575</v>
      </c>
      <c r="U50" s="101">
        <f t="shared" si="16"/>
        <v>1875</v>
      </c>
      <c r="V50" s="98">
        <f t="shared" si="16"/>
        <v>122469</v>
      </c>
    </row>
    <row r="51" spans="1:22" s="30" customFormat="1" ht="17.25" customHeight="1">
      <c r="A51" s="29" t="s">
        <v>24</v>
      </c>
      <c r="B51" s="104">
        <f>SUM(B50,B35,B20)</f>
        <v>55</v>
      </c>
      <c r="C51" s="105">
        <f aca="true" t="shared" si="17" ref="C51:V51">SUM(C50,C35,C20)</f>
        <v>2668</v>
      </c>
      <c r="D51" s="106">
        <f t="shared" si="17"/>
        <v>130389</v>
      </c>
      <c r="E51" s="105">
        <f t="shared" si="17"/>
        <v>43495</v>
      </c>
      <c r="F51" s="105">
        <f t="shared" si="17"/>
        <v>8606</v>
      </c>
      <c r="G51" s="105">
        <f t="shared" si="17"/>
        <v>1639</v>
      </c>
      <c r="H51" s="104">
        <f t="shared" si="17"/>
        <v>186852</v>
      </c>
      <c r="I51" s="104">
        <f t="shared" si="17"/>
        <v>35</v>
      </c>
      <c r="J51" s="105">
        <f t="shared" si="17"/>
        <v>2465</v>
      </c>
      <c r="K51" s="106">
        <f t="shared" si="17"/>
        <v>138956</v>
      </c>
      <c r="L51" s="105">
        <f t="shared" si="17"/>
        <v>34486</v>
      </c>
      <c r="M51" s="105">
        <f t="shared" si="17"/>
        <v>5406</v>
      </c>
      <c r="N51" s="105">
        <f t="shared" si="17"/>
        <v>1000</v>
      </c>
      <c r="O51" s="104">
        <f t="shared" si="17"/>
        <v>182348</v>
      </c>
      <c r="P51" s="104">
        <f t="shared" si="17"/>
        <v>90</v>
      </c>
      <c r="Q51" s="105">
        <f t="shared" si="17"/>
        <v>5133</v>
      </c>
      <c r="R51" s="104">
        <f t="shared" si="17"/>
        <v>269345</v>
      </c>
      <c r="S51" s="104">
        <f t="shared" si="17"/>
        <v>77981</v>
      </c>
      <c r="T51" s="105">
        <f t="shared" si="17"/>
        <v>14012</v>
      </c>
      <c r="U51" s="107">
        <f t="shared" si="17"/>
        <v>2639</v>
      </c>
      <c r="V51" s="104">
        <f t="shared" si="17"/>
        <v>369200</v>
      </c>
    </row>
    <row r="52" spans="2:22" s="74" customFormat="1" ht="12.75">
      <c r="B52" s="90"/>
      <c r="C52" s="90"/>
      <c r="D52" s="90"/>
      <c r="E52" s="90"/>
      <c r="F52" s="90"/>
      <c r="G52" s="90"/>
      <c r="H52" s="90"/>
      <c r="I52" s="90"/>
      <c r="J52" s="90"/>
      <c r="K52" s="90"/>
      <c r="L52" s="90"/>
      <c r="M52" s="90"/>
      <c r="N52" s="90"/>
      <c r="O52" s="90"/>
      <c r="P52" s="90"/>
      <c r="Q52" s="90"/>
      <c r="R52" s="90"/>
      <c r="S52" s="90"/>
      <c r="T52" s="90"/>
      <c r="U52" s="90"/>
      <c r="V52" s="90"/>
    </row>
    <row r="53" spans="2:22" s="74" customFormat="1" ht="12.75">
      <c r="B53" s="90"/>
      <c r="C53" s="90"/>
      <c r="D53" s="90"/>
      <c r="E53" s="90"/>
      <c r="F53" s="90"/>
      <c r="G53" s="90"/>
      <c r="H53" s="90"/>
      <c r="I53" s="90"/>
      <c r="J53" s="90"/>
      <c r="K53" s="90"/>
      <c r="L53" s="90"/>
      <c r="M53" s="90"/>
      <c r="N53" s="90"/>
      <c r="O53" s="90"/>
      <c r="P53" s="90"/>
      <c r="Q53" s="90"/>
      <c r="R53" s="90"/>
      <c r="S53" s="90"/>
      <c r="T53" s="90"/>
      <c r="U53" s="90"/>
      <c r="V53" s="90"/>
    </row>
    <row r="54" spans="2:22" s="74" customFormat="1" ht="12.75">
      <c r="B54" s="90"/>
      <c r="C54" s="90"/>
      <c r="D54" s="90"/>
      <c r="E54" s="90"/>
      <c r="F54" s="90"/>
      <c r="G54" s="90"/>
      <c r="H54" s="90"/>
      <c r="I54" s="90"/>
      <c r="J54" s="90"/>
      <c r="K54" s="90"/>
      <c r="L54" s="90"/>
      <c r="M54" s="90"/>
      <c r="N54" s="90"/>
      <c r="O54" s="90"/>
      <c r="P54" s="90"/>
      <c r="Q54" s="90"/>
      <c r="R54" s="90"/>
      <c r="S54" s="90"/>
      <c r="T54" s="90"/>
      <c r="U54" s="90"/>
      <c r="V54" s="90"/>
    </row>
    <row r="55" spans="2:22" s="74" customFormat="1" ht="12.75">
      <c r="B55" s="90"/>
      <c r="C55" s="90"/>
      <c r="D55" s="90"/>
      <c r="E55" s="90"/>
      <c r="F55" s="90"/>
      <c r="G55" s="90"/>
      <c r="H55" s="90"/>
      <c r="I55" s="90"/>
      <c r="J55" s="90"/>
      <c r="K55" s="90"/>
      <c r="L55" s="90"/>
      <c r="M55" s="90"/>
      <c r="N55" s="90"/>
      <c r="O55" s="90"/>
      <c r="P55" s="90"/>
      <c r="Q55" s="90"/>
      <c r="R55" s="90"/>
      <c r="S55" s="90"/>
      <c r="T55" s="90"/>
      <c r="U55" s="90"/>
      <c r="V55" s="90"/>
    </row>
    <row r="56" spans="2:22" s="74" customFormat="1" ht="12.75">
      <c r="B56" s="90"/>
      <c r="C56" s="90"/>
      <c r="D56" s="90"/>
      <c r="E56" s="90"/>
      <c r="F56" s="90"/>
      <c r="G56" s="90"/>
      <c r="H56" s="90"/>
      <c r="I56" s="90"/>
      <c r="J56" s="90"/>
      <c r="K56" s="90"/>
      <c r="L56" s="90"/>
      <c r="M56" s="90"/>
      <c r="N56" s="90"/>
      <c r="O56" s="90"/>
      <c r="P56" s="90"/>
      <c r="Q56" s="90"/>
      <c r="R56" s="90"/>
      <c r="S56" s="90"/>
      <c r="T56" s="90"/>
      <c r="U56" s="90"/>
      <c r="V56" s="90"/>
    </row>
    <row r="57" spans="2:22" s="74" customFormat="1" ht="12.75">
      <c r="B57" s="90"/>
      <c r="C57" s="90"/>
      <c r="D57" s="90"/>
      <c r="E57" s="90"/>
      <c r="F57" s="90"/>
      <c r="G57" s="90"/>
      <c r="H57" s="90"/>
      <c r="I57" s="90"/>
      <c r="J57" s="90"/>
      <c r="K57" s="90"/>
      <c r="L57" s="90"/>
      <c r="M57" s="90"/>
      <c r="N57" s="90"/>
      <c r="O57" s="90"/>
      <c r="P57" s="90"/>
      <c r="Q57" s="90"/>
      <c r="R57" s="90"/>
      <c r="S57" s="90"/>
      <c r="T57" s="90"/>
      <c r="U57" s="90"/>
      <c r="V57" s="90"/>
    </row>
    <row r="58" spans="2:22" s="74" customFormat="1" ht="12.75">
      <c r="B58" s="90"/>
      <c r="C58" s="90"/>
      <c r="D58" s="90"/>
      <c r="E58" s="90"/>
      <c r="F58" s="90"/>
      <c r="G58" s="90"/>
      <c r="H58" s="90"/>
      <c r="I58" s="90"/>
      <c r="J58" s="90"/>
      <c r="K58" s="90"/>
      <c r="L58" s="90"/>
      <c r="M58" s="90"/>
      <c r="N58" s="90"/>
      <c r="O58" s="90"/>
      <c r="P58" s="90"/>
      <c r="Q58" s="90"/>
      <c r="R58" s="90"/>
      <c r="S58" s="90"/>
      <c r="T58" s="90"/>
      <c r="U58" s="90"/>
      <c r="V58" s="90"/>
    </row>
    <row r="59" spans="2:22" s="74" customFormat="1" ht="12.75">
      <c r="B59" s="90"/>
      <c r="C59" s="90"/>
      <c r="D59" s="90"/>
      <c r="E59" s="90"/>
      <c r="F59" s="90"/>
      <c r="G59" s="90"/>
      <c r="H59" s="90"/>
      <c r="I59" s="90"/>
      <c r="J59" s="90"/>
      <c r="K59" s="90"/>
      <c r="L59" s="90"/>
      <c r="M59" s="90"/>
      <c r="N59" s="90"/>
      <c r="O59" s="90"/>
      <c r="P59" s="90"/>
      <c r="Q59" s="90"/>
      <c r="R59" s="90"/>
      <c r="S59" s="90"/>
      <c r="T59" s="90"/>
      <c r="U59" s="90"/>
      <c r="V59" s="90"/>
    </row>
    <row r="60" spans="2:22" s="74" customFormat="1" ht="12.75">
      <c r="B60" s="90"/>
      <c r="C60" s="90"/>
      <c r="D60" s="90"/>
      <c r="E60" s="90"/>
      <c r="F60" s="90"/>
      <c r="G60" s="90"/>
      <c r="H60" s="90"/>
      <c r="I60" s="90"/>
      <c r="J60" s="90"/>
      <c r="K60" s="90"/>
      <c r="L60" s="90"/>
      <c r="M60" s="90"/>
      <c r="N60" s="90"/>
      <c r="O60" s="90"/>
      <c r="P60" s="90"/>
      <c r="Q60" s="90"/>
      <c r="R60" s="90"/>
      <c r="S60" s="90"/>
      <c r="T60" s="90"/>
      <c r="U60" s="90"/>
      <c r="V60" s="90"/>
    </row>
    <row r="61" spans="2:22" s="74" customFormat="1" ht="12.75">
      <c r="B61" s="90"/>
      <c r="C61" s="90"/>
      <c r="D61" s="90"/>
      <c r="E61" s="90"/>
      <c r="F61" s="90"/>
      <c r="G61" s="90"/>
      <c r="H61" s="90"/>
      <c r="I61" s="90"/>
      <c r="J61" s="90"/>
      <c r="K61" s="90"/>
      <c r="L61" s="90"/>
      <c r="M61" s="90"/>
      <c r="N61" s="90"/>
      <c r="O61" s="90"/>
      <c r="P61" s="90"/>
      <c r="Q61" s="90"/>
      <c r="R61" s="90"/>
      <c r="S61" s="90"/>
      <c r="T61" s="90"/>
      <c r="U61" s="90"/>
      <c r="V61" s="90"/>
    </row>
    <row r="62" spans="2:22" s="74" customFormat="1" ht="12.75">
      <c r="B62" s="90"/>
      <c r="C62" s="90"/>
      <c r="D62" s="90"/>
      <c r="E62" s="90"/>
      <c r="F62" s="90"/>
      <c r="G62" s="90"/>
      <c r="H62" s="90"/>
      <c r="I62" s="90"/>
      <c r="J62" s="90"/>
      <c r="K62" s="90"/>
      <c r="L62" s="90"/>
      <c r="M62" s="90"/>
      <c r="N62" s="90"/>
      <c r="O62" s="90"/>
      <c r="P62" s="90"/>
      <c r="Q62" s="90"/>
      <c r="R62" s="90"/>
      <c r="S62" s="90"/>
      <c r="T62" s="90"/>
      <c r="U62" s="90"/>
      <c r="V62" s="90"/>
    </row>
    <row r="63" spans="2:22" s="74" customFormat="1" ht="12.75">
      <c r="B63" s="90"/>
      <c r="C63" s="90"/>
      <c r="D63" s="90"/>
      <c r="E63" s="90"/>
      <c r="F63" s="90"/>
      <c r="G63" s="90"/>
      <c r="H63" s="90"/>
      <c r="I63" s="90"/>
      <c r="J63" s="90"/>
      <c r="K63" s="90"/>
      <c r="L63" s="90"/>
      <c r="M63" s="90"/>
      <c r="N63" s="90"/>
      <c r="O63" s="90"/>
      <c r="P63" s="90"/>
      <c r="Q63" s="90"/>
      <c r="R63" s="90"/>
      <c r="S63" s="90"/>
      <c r="T63" s="90"/>
      <c r="U63" s="90"/>
      <c r="V63" s="90"/>
    </row>
    <row r="64" spans="2:22" s="74" customFormat="1" ht="12.75">
      <c r="B64" s="90"/>
      <c r="C64" s="90"/>
      <c r="D64" s="90"/>
      <c r="E64" s="90"/>
      <c r="F64" s="90"/>
      <c r="G64" s="90"/>
      <c r="H64" s="90"/>
      <c r="I64" s="90"/>
      <c r="J64" s="90"/>
      <c r="K64" s="90"/>
      <c r="L64" s="90"/>
      <c r="M64" s="90"/>
      <c r="N64" s="90"/>
      <c r="O64" s="90"/>
      <c r="P64" s="90"/>
      <c r="Q64" s="90"/>
      <c r="R64" s="90"/>
      <c r="S64" s="90"/>
      <c r="T64" s="90"/>
      <c r="U64" s="90"/>
      <c r="V64" s="90"/>
    </row>
    <row r="65" spans="2:22" s="74" customFormat="1" ht="12.75">
      <c r="B65" s="90"/>
      <c r="C65" s="90"/>
      <c r="D65" s="90"/>
      <c r="E65" s="90"/>
      <c r="F65" s="90"/>
      <c r="G65" s="90"/>
      <c r="H65" s="90"/>
      <c r="I65" s="90"/>
      <c r="J65" s="90"/>
      <c r="K65" s="90"/>
      <c r="L65" s="90"/>
      <c r="M65" s="90"/>
      <c r="N65" s="90"/>
      <c r="O65" s="90"/>
      <c r="P65" s="90"/>
      <c r="Q65" s="90"/>
      <c r="R65" s="90"/>
      <c r="S65" s="90"/>
      <c r="T65" s="90"/>
      <c r="U65" s="90"/>
      <c r="V65" s="90"/>
    </row>
    <row r="66" spans="2:22" s="74" customFormat="1" ht="12.75">
      <c r="B66" s="90"/>
      <c r="C66" s="90"/>
      <c r="D66" s="90"/>
      <c r="E66" s="90"/>
      <c r="F66" s="90"/>
      <c r="G66" s="90"/>
      <c r="H66" s="90"/>
      <c r="I66" s="90"/>
      <c r="J66" s="90"/>
      <c r="K66" s="90"/>
      <c r="L66" s="90"/>
      <c r="M66" s="90"/>
      <c r="N66" s="90"/>
      <c r="O66" s="90"/>
      <c r="P66" s="90"/>
      <c r="Q66" s="90"/>
      <c r="R66" s="90"/>
      <c r="S66" s="90"/>
      <c r="T66" s="90"/>
      <c r="U66" s="90"/>
      <c r="V66" s="90"/>
    </row>
    <row r="67" spans="1:22" ht="12.75">
      <c r="A67" s="30" t="s">
        <v>72</v>
      </c>
      <c r="C67" s="75"/>
      <c r="V67" s="90"/>
    </row>
    <row r="68" spans="1:22" ht="12.75">
      <c r="A68" s="213" t="s">
        <v>9</v>
      </c>
      <c r="B68" s="213"/>
      <c r="C68" s="213"/>
      <c r="D68" s="213"/>
      <c r="E68" s="213"/>
      <c r="F68" s="213"/>
      <c r="G68" s="213"/>
      <c r="H68" s="213"/>
      <c r="I68" s="213"/>
      <c r="J68" s="213"/>
      <c r="K68" s="213"/>
      <c r="L68" s="213"/>
      <c r="M68" s="213"/>
      <c r="N68" s="213"/>
      <c r="O68" s="213"/>
      <c r="P68" s="213"/>
      <c r="Q68" s="213"/>
      <c r="R68" s="213"/>
      <c r="S68" s="213"/>
      <c r="T68" s="213"/>
      <c r="U68" s="213"/>
      <c r="V68" s="213"/>
    </row>
    <row r="69" spans="1:22" ht="12.75">
      <c r="A69" s="213" t="s">
        <v>52</v>
      </c>
      <c r="B69" s="213"/>
      <c r="C69" s="213"/>
      <c r="D69" s="213"/>
      <c r="E69" s="213"/>
      <c r="F69" s="213"/>
      <c r="G69" s="213"/>
      <c r="H69" s="213"/>
      <c r="I69" s="213"/>
      <c r="J69" s="213"/>
      <c r="K69" s="213"/>
      <c r="L69" s="213"/>
      <c r="M69" s="213"/>
      <c r="N69" s="213"/>
      <c r="O69" s="213"/>
      <c r="P69" s="213"/>
      <c r="Q69" s="213"/>
      <c r="R69" s="213"/>
      <c r="S69" s="213"/>
      <c r="T69" s="213"/>
      <c r="U69" s="213"/>
      <c r="V69" s="213"/>
    </row>
    <row r="70" spans="1:22" s="2" customFormat="1" ht="12.75">
      <c r="A70" s="214" t="s">
        <v>31</v>
      </c>
      <c r="B70" s="214"/>
      <c r="C70" s="214"/>
      <c r="D70" s="214"/>
      <c r="E70" s="214"/>
      <c r="F70" s="214"/>
      <c r="G70" s="214"/>
      <c r="H70" s="214"/>
      <c r="I70" s="214"/>
      <c r="J70" s="214"/>
      <c r="K70" s="214"/>
      <c r="L70" s="214"/>
      <c r="M70" s="214"/>
      <c r="N70" s="214"/>
      <c r="O70" s="214"/>
      <c r="P70" s="214"/>
      <c r="Q70" s="214"/>
      <c r="R70" s="214"/>
      <c r="S70" s="214"/>
      <c r="T70" s="214"/>
      <c r="U70" s="214"/>
      <c r="V70" s="214"/>
    </row>
    <row r="71" spans="1:22" s="2" customFormat="1" ht="12.75">
      <c r="A71" s="73"/>
      <c r="B71" s="73"/>
      <c r="C71" s="73"/>
      <c r="D71" s="73"/>
      <c r="E71" s="73"/>
      <c r="F71" s="73"/>
      <c r="G71" s="73"/>
      <c r="H71" s="73"/>
      <c r="I71" s="73"/>
      <c r="J71" s="73"/>
      <c r="K71" s="73"/>
      <c r="L71" s="73"/>
      <c r="M71" s="73"/>
      <c r="N71" s="73"/>
      <c r="O71" s="73"/>
      <c r="P71" s="73"/>
      <c r="Q71" s="73"/>
      <c r="R71" s="73"/>
      <c r="S71" s="73"/>
      <c r="T71" s="73"/>
      <c r="U71" s="73"/>
      <c r="V71" s="73"/>
    </row>
    <row r="72" spans="1:22" ht="12.75">
      <c r="A72" s="213" t="s">
        <v>25</v>
      </c>
      <c r="B72" s="213"/>
      <c r="C72" s="213"/>
      <c r="D72" s="213"/>
      <c r="E72" s="213"/>
      <c r="F72" s="213"/>
      <c r="G72" s="213"/>
      <c r="H72" s="213"/>
      <c r="I72" s="213"/>
      <c r="J72" s="213"/>
      <c r="K72" s="213"/>
      <c r="L72" s="213"/>
      <c r="M72" s="213"/>
      <c r="N72" s="213"/>
      <c r="O72" s="213"/>
      <c r="P72" s="213"/>
      <c r="Q72" s="213"/>
      <c r="R72" s="213"/>
      <c r="S72" s="213"/>
      <c r="T72" s="213"/>
      <c r="U72" s="213"/>
      <c r="V72" s="213"/>
    </row>
    <row r="73" spans="1:22" ht="7.5" customHeight="1" thickBot="1">
      <c r="A73" s="50"/>
      <c r="B73" s="50"/>
      <c r="C73" s="50"/>
      <c r="D73" s="50"/>
      <c r="E73" s="50"/>
      <c r="F73" s="50"/>
      <c r="G73" s="50"/>
      <c r="H73" s="50"/>
      <c r="I73" s="50"/>
      <c r="J73" s="50"/>
      <c r="K73" s="50"/>
      <c r="L73" s="50"/>
      <c r="M73" s="50"/>
      <c r="N73" s="50"/>
      <c r="O73" s="50"/>
      <c r="P73" s="50"/>
      <c r="Q73" s="50"/>
      <c r="R73" s="50"/>
      <c r="S73" s="50"/>
      <c r="T73" s="50"/>
      <c r="U73" s="50"/>
      <c r="V73" s="50"/>
    </row>
    <row r="74" spans="1:22" ht="12.75">
      <c r="A74" s="76"/>
      <c r="B74" s="215" t="s">
        <v>34</v>
      </c>
      <c r="C74" s="216"/>
      <c r="D74" s="216"/>
      <c r="E74" s="216"/>
      <c r="F74" s="216"/>
      <c r="G74" s="216"/>
      <c r="H74" s="217"/>
      <c r="I74" s="215" t="s">
        <v>35</v>
      </c>
      <c r="J74" s="216"/>
      <c r="K74" s="216"/>
      <c r="L74" s="216"/>
      <c r="M74" s="216"/>
      <c r="N74" s="216"/>
      <c r="O74" s="217"/>
      <c r="P74" s="215" t="s">
        <v>1</v>
      </c>
      <c r="Q74" s="216"/>
      <c r="R74" s="216"/>
      <c r="S74" s="216"/>
      <c r="T74" s="216"/>
      <c r="U74" s="216"/>
      <c r="V74" s="216"/>
    </row>
    <row r="75" spans="2:22" ht="12.75">
      <c r="B75" s="218" t="s">
        <v>36</v>
      </c>
      <c r="C75" s="219"/>
      <c r="D75" s="77" t="s">
        <v>37</v>
      </c>
      <c r="E75" s="219" t="s">
        <v>38</v>
      </c>
      <c r="F75" s="219"/>
      <c r="G75" s="219"/>
      <c r="H75" s="78" t="s">
        <v>1</v>
      </c>
      <c r="I75" s="218" t="s">
        <v>36</v>
      </c>
      <c r="J75" s="220"/>
      <c r="K75" s="74" t="s">
        <v>37</v>
      </c>
      <c r="L75" s="218" t="s">
        <v>38</v>
      </c>
      <c r="M75" s="219"/>
      <c r="N75" s="219"/>
      <c r="O75" s="78" t="s">
        <v>1</v>
      </c>
      <c r="P75" s="218" t="s">
        <v>36</v>
      </c>
      <c r="Q75" s="220"/>
      <c r="R75" s="74" t="s">
        <v>37</v>
      </c>
      <c r="S75" s="218" t="s">
        <v>38</v>
      </c>
      <c r="T75" s="219"/>
      <c r="U75" s="219"/>
      <c r="V75" s="78" t="s">
        <v>1</v>
      </c>
    </row>
    <row r="76" spans="1:22" ht="12.75">
      <c r="A76" s="79" t="s">
        <v>39</v>
      </c>
      <c r="B76" s="80" t="s">
        <v>40</v>
      </c>
      <c r="C76" s="79">
        <v>1</v>
      </c>
      <c r="D76" s="81" t="s">
        <v>41</v>
      </c>
      <c r="E76" s="79" t="s">
        <v>42</v>
      </c>
      <c r="F76" s="79" t="s">
        <v>43</v>
      </c>
      <c r="G76" s="79" t="s">
        <v>44</v>
      </c>
      <c r="H76" s="82"/>
      <c r="I76" s="80" t="s">
        <v>40</v>
      </c>
      <c r="J76" s="79">
        <v>1</v>
      </c>
      <c r="K76" s="81" t="s">
        <v>41</v>
      </c>
      <c r="L76" s="79" t="s">
        <v>42</v>
      </c>
      <c r="M76" s="79" t="s">
        <v>43</v>
      </c>
      <c r="N76" s="79" t="s">
        <v>44</v>
      </c>
      <c r="O76" s="82"/>
      <c r="P76" s="80" t="s">
        <v>40</v>
      </c>
      <c r="Q76" s="79">
        <v>1</v>
      </c>
      <c r="R76" s="81" t="s">
        <v>41</v>
      </c>
      <c r="S76" s="79" t="s">
        <v>42</v>
      </c>
      <c r="T76" s="79" t="s">
        <v>43</v>
      </c>
      <c r="U76" s="79" t="s">
        <v>44</v>
      </c>
      <c r="V76" s="82"/>
    </row>
    <row r="77" spans="1:22" s="74" customFormat="1" ht="12.75">
      <c r="A77" s="83" t="s">
        <v>14</v>
      </c>
      <c r="B77" s="80"/>
      <c r="C77" s="79"/>
      <c r="D77" s="81"/>
      <c r="E77" s="79"/>
      <c r="F77" s="79"/>
      <c r="G77" s="79"/>
      <c r="H77" s="80"/>
      <c r="I77" s="80"/>
      <c r="J77" s="79"/>
      <c r="K77" s="81"/>
      <c r="L77" s="79"/>
      <c r="M77" s="79"/>
      <c r="N77" s="79"/>
      <c r="O77" s="80"/>
      <c r="P77" s="80"/>
      <c r="Q77" s="79"/>
      <c r="R77" s="81"/>
      <c r="S77" s="79"/>
      <c r="T77" s="79"/>
      <c r="U77" s="79"/>
      <c r="V77" s="80"/>
    </row>
    <row r="78" spans="1:22" s="74" customFormat="1" ht="12.75">
      <c r="A78" s="30" t="s">
        <v>17</v>
      </c>
      <c r="B78" s="78"/>
      <c r="C78" s="85"/>
      <c r="D78" s="86"/>
      <c r="E78" s="85"/>
      <c r="F78" s="85"/>
      <c r="G78" s="85"/>
      <c r="H78" s="78"/>
      <c r="I78" s="78"/>
      <c r="J78" s="85"/>
      <c r="K78" s="86"/>
      <c r="L78" s="85"/>
      <c r="M78" s="85"/>
      <c r="N78" s="85"/>
      <c r="O78" s="78"/>
      <c r="P78" s="78"/>
      <c r="Q78" s="85"/>
      <c r="R78" s="86"/>
      <c r="S78" s="85"/>
      <c r="T78" s="85"/>
      <c r="U78" s="85"/>
      <c r="V78" s="78"/>
    </row>
    <row r="79" spans="1:22" s="74" customFormat="1" ht="12.75">
      <c r="A79" s="3" t="s">
        <v>45</v>
      </c>
      <c r="B79" s="108">
        <v>0</v>
      </c>
      <c r="C79" s="109">
        <v>14</v>
      </c>
      <c r="D79" s="110">
        <v>941</v>
      </c>
      <c r="E79" s="109">
        <v>663</v>
      </c>
      <c r="F79" s="109">
        <v>184</v>
      </c>
      <c r="G79" s="109">
        <v>17</v>
      </c>
      <c r="H79" s="108">
        <v>1819</v>
      </c>
      <c r="I79" s="108">
        <v>0</v>
      </c>
      <c r="J79" s="109">
        <v>19</v>
      </c>
      <c r="K79" s="110">
        <v>915</v>
      </c>
      <c r="L79" s="109">
        <v>700</v>
      </c>
      <c r="M79" s="109">
        <v>161</v>
      </c>
      <c r="N79" s="109">
        <v>15</v>
      </c>
      <c r="O79" s="108">
        <v>1810</v>
      </c>
      <c r="P79" s="89">
        <f aca="true" t="shared" si="18" ref="P79:U80">SUM(I79,B79)</f>
        <v>0</v>
      </c>
      <c r="Q79" s="90">
        <f t="shared" si="18"/>
        <v>33</v>
      </c>
      <c r="R79" s="89">
        <f t="shared" si="18"/>
        <v>1856</v>
      </c>
      <c r="S79" s="89">
        <f t="shared" si="18"/>
        <v>1363</v>
      </c>
      <c r="T79" s="90">
        <f t="shared" si="18"/>
        <v>345</v>
      </c>
      <c r="U79" s="92">
        <f t="shared" si="18"/>
        <v>32</v>
      </c>
      <c r="V79" s="89">
        <f>SUM(H79,O79)</f>
        <v>3629</v>
      </c>
    </row>
    <row r="80" spans="1:22" s="74" customFormat="1" ht="12.75">
      <c r="A80" s="3" t="s">
        <v>46</v>
      </c>
      <c r="B80" s="108">
        <v>0</v>
      </c>
      <c r="C80" s="109">
        <v>0</v>
      </c>
      <c r="D80" s="110">
        <v>364</v>
      </c>
      <c r="E80" s="109">
        <v>435</v>
      </c>
      <c r="F80" s="109">
        <v>59</v>
      </c>
      <c r="G80" s="109">
        <v>1</v>
      </c>
      <c r="H80" s="108">
        <v>859</v>
      </c>
      <c r="I80" s="108">
        <v>0</v>
      </c>
      <c r="J80" s="109">
        <v>0</v>
      </c>
      <c r="K80" s="110">
        <v>306</v>
      </c>
      <c r="L80" s="109">
        <v>306</v>
      </c>
      <c r="M80" s="109">
        <v>56</v>
      </c>
      <c r="N80" s="109">
        <v>7</v>
      </c>
      <c r="O80" s="108">
        <v>675</v>
      </c>
      <c r="P80" s="89">
        <f t="shared" si="18"/>
        <v>0</v>
      </c>
      <c r="Q80" s="90">
        <f t="shared" si="18"/>
        <v>0</v>
      </c>
      <c r="R80" s="89">
        <f t="shared" si="18"/>
        <v>670</v>
      </c>
      <c r="S80" s="89">
        <f t="shared" si="18"/>
        <v>741</v>
      </c>
      <c r="T80" s="90">
        <f t="shared" si="18"/>
        <v>115</v>
      </c>
      <c r="U80" s="92">
        <f t="shared" si="18"/>
        <v>8</v>
      </c>
      <c r="V80" s="89">
        <f>SUM(H80,O80)</f>
        <v>1534</v>
      </c>
    </row>
    <row r="81" spans="1:22" s="74" customFormat="1" ht="12.75">
      <c r="A81" s="97" t="s">
        <v>27</v>
      </c>
      <c r="B81" s="93">
        <f>SUM(B79:B80)</f>
        <v>0</v>
      </c>
      <c r="C81" s="94">
        <f aca="true" t="shared" si="19" ref="C81:O81">SUM(C79:C80)</f>
        <v>14</v>
      </c>
      <c r="D81" s="95">
        <f t="shared" si="19"/>
        <v>1305</v>
      </c>
      <c r="E81" s="94">
        <f t="shared" si="19"/>
        <v>1098</v>
      </c>
      <c r="F81" s="94">
        <f t="shared" si="19"/>
        <v>243</v>
      </c>
      <c r="G81" s="94">
        <f t="shared" si="19"/>
        <v>18</v>
      </c>
      <c r="H81" s="93">
        <f t="shared" si="19"/>
        <v>2678</v>
      </c>
      <c r="I81" s="93">
        <f t="shared" si="19"/>
        <v>0</v>
      </c>
      <c r="J81" s="94">
        <f t="shared" si="19"/>
        <v>19</v>
      </c>
      <c r="K81" s="95">
        <f t="shared" si="19"/>
        <v>1221</v>
      </c>
      <c r="L81" s="94">
        <f t="shared" si="19"/>
        <v>1006</v>
      </c>
      <c r="M81" s="94">
        <f t="shared" si="19"/>
        <v>217</v>
      </c>
      <c r="N81" s="94">
        <f t="shared" si="19"/>
        <v>22</v>
      </c>
      <c r="O81" s="93">
        <f t="shared" si="19"/>
        <v>2485</v>
      </c>
      <c r="P81" s="93">
        <f aca="true" t="shared" si="20" ref="P81:V81">SUM(P79:P80)</f>
        <v>0</v>
      </c>
      <c r="Q81" s="94">
        <f t="shared" si="20"/>
        <v>33</v>
      </c>
      <c r="R81" s="93">
        <f t="shared" si="20"/>
        <v>2526</v>
      </c>
      <c r="S81" s="93">
        <f t="shared" si="20"/>
        <v>2104</v>
      </c>
      <c r="T81" s="94">
        <f t="shared" si="20"/>
        <v>460</v>
      </c>
      <c r="U81" s="96">
        <f t="shared" si="20"/>
        <v>40</v>
      </c>
      <c r="V81" s="93">
        <f t="shared" si="20"/>
        <v>5163</v>
      </c>
    </row>
    <row r="82" spans="1:22" s="74" customFormat="1" ht="12.75">
      <c r="A82" s="30" t="s">
        <v>18</v>
      </c>
      <c r="B82" s="108"/>
      <c r="C82" s="109"/>
      <c r="D82" s="110"/>
      <c r="E82" s="109"/>
      <c r="F82" s="109"/>
      <c r="G82" s="109"/>
      <c r="H82" s="108"/>
      <c r="I82" s="108"/>
      <c r="J82" s="109"/>
      <c r="K82" s="110"/>
      <c r="L82" s="109"/>
      <c r="M82" s="109"/>
      <c r="N82" s="109"/>
      <c r="O82" s="108"/>
      <c r="P82" s="108"/>
      <c r="Q82" s="109"/>
      <c r="R82" s="110"/>
      <c r="S82" s="109"/>
      <c r="T82" s="109"/>
      <c r="U82" s="109"/>
      <c r="V82" s="108"/>
    </row>
    <row r="83" spans="1:22" s="74" customFormat="1" ht="12.75">
      <c r="A83" s="3" t="s">
        <v>56</v>
      </c>
      <c r="B83" s="108">
        <v>2</v>
      </c>
      <c r="C83" s="109">
        <v>13</v>
      </c>
      <c r="D83" s="110">
        <v>722</v>
      </c>
      <c r="E83" s="109">
        <v>567</v>
      </c>
      <c r="F83" s="109">
        <v>209</v>
      </c>
      <c r="G83" s="109">
        <v>20</v>
      </c>
      <c r="H83" s="108">
        <v>1533</v>
      </c>
      <c r="I83" s="108">
        <v>0</v>
      </c>
      <c r="J83" s="109">
        <v>14</v>
      </c>
      <c r="K83" s="110">
        <v>804</v>
      </c>
      <c r="L83" s="109">
        <v>543</v>
      </c>
      <c r="M83" s="109">
        <v>196</v>
      </c>
      <c r="N83" s="109">
        <v>18</v>
      </c>
      <c r="O83" s="108">
        <v>1575</v>
      </c>
      <c r="P83" s="108">
        <f aca="true" t="shared" si="21" ref="P83:U86">SUM(I83,B83)</f>
        <v>2</v>
      </c>
      <c r="Q83" s="109">
        <f t="shared" si="21"/>
        <v>27</v>
      </c>
      <c r="R83" s="110">
        <f t="shared" si="21"/>
        <v>1526</v>
      </c>
      <c r="S83" s="109">
        <f t="shared" si="21"/>
        <v>1110</v>
      </c>
      <c r="T83" s="109">
        <f t="shared" si="21"/>
        <v>405</v>
      </c>
      <c r="U83" s="109">
        <f t="shared" si="21"/>
        <v>38</v>
      </c>
      <c r="V83" s="108">
        <f>SUM(H83,O83)</f>
        <v>3108</v>
      </c>
    </row>
    <row r="84" spans="1:22" s="74" customFormat="1" ht="12.75">
      <c r="A84" s="3" t="s">
        <v>47</v>
      </c>
      <c r="B84" s="108">
        <v>0</v>
      </c>
      <c r="C84" s="109">
        <v>0</v>
      </c>
      <c r="D84" s="110">
        <v>355</v>
      </c>
      <c r="E84" s="109">
        <v>544</v>
      </c>
      <c r="F84" s="109">
        <v>117</v>
      </c>
      <c r="G84" s="109">
        <v>13</v>
      </c>
      <c r="H84" s="108">
        <v>1029</v>
      </c>
      <c r="I84" s="108">
        <v>0</v>
      </c>
      <c r="J84" s="109">
        <v>2</v>
      </c>
      <c r="K84" s="110">
        <v>251</v>
      </c>
      <c r="L84" s="109">
        <v>412</v>
      </c>
      <c r="M84" s="109">
        <v>58</v>
      </c>
      <c r="N84" s="109">
        <v>12</v>
      </c>
      <c r="O84" s="108">
        <v>735</v>
      </c>
      <c r="P84" s="108">
        <f t="shared" si="21"/>
        <v>0</v>
      </c>
      <c r="Q84" s="109">
        <f t="shared" si="21"/>
        <v>2</v>
      </c>
      <c r="R84" s="110">
        <f t="shared" si="21"/>
        <v>606</v>
      </c>
      <c r="S84" s="109">
        <f t="shared" si="21"/>
        <v>956</v>
      </c>
      <c r="T84" s="109">
        <f t="shared" si="21"/>
        <v>175</v>
      </c>
      <c r="U84" s="109">
        <f t="shared" si="21"/>
        <v>25</v>
      </c>
      <c r="V84" s="108">
        <f>SUM(H84,O84)</f>
        <v>1764</v>
      </c>
    </row>
    <row r="85" spans="1:22" s="74" customFormat="1" ht="12.75">
      <c r="A85" s="97" t="s">
        <v>28</v>
      </c>
      <c r="B85" s="94">
        <f>SUM(B83:B84)</f>
        <v>2</v>
      </c>
      <c r="C85" s="94">
        <f aca="true" t="shared" si="22" ref="C85:O85">SUM(C83:C84)</f>
        <v>13</v>
      </c>
      <c r="D85" s="95">
        <f t="shared" si="22"/>
        <v>1077</v>
      </c>
      <c r="E85" s="94">
        <f t="shared" si="22"/>
        <v>1111</v>
      </c>
      <c r="F85" s="94">
        <f t="shared" si="22"/>
        <v>326</v>
      </c>
      <c r="G85" s="94">
        <f t="shared" si="22"/>
        <v>33</v>
      </c>
      <c r="H85" s="93">
        <f t="shared" si="22"/>
        <v>2562</v>
      </c>
      <c r="I85" s="93">
        <f t="shared" si="22"/>
        <v>0</v>
      </c>
      <c r="J85" s="94">
        <f t="shared" si="22"/>
        <v>16</v>
      </c>
      <c r="K85" s="95">
        <f t="shared" si="22"/>
        <v>1055</v>
      </c>
      <c r="L85" s="94">
        <f t="shared" si="22"/>
        <v>955</v>
      </c>
      <c r="M85" s="94">
        <f t="shared" si="22"/>
        <v>254</v>
      </c>
      <c r="N85" s="94">
        <f t="shared" si="22"/>
        <v>30</v>
      </c>
      <c r="O85" s="93">
        <f t="shared" si="22"/>
        <v>2310</v>
      </c>
      <c r="P85" s="93">
        <f t="shared" si="21"/>
        <v>2</v>
      </c>
      <c r="Q85" s="94">
        <f t="shared" si="21"/>
        <v>29</v>
      </c>
      <c r="R85" s="95">
        <f t="shared" si="21"/>
        <v>2132</v>
      </c>
      <c r="S85" s="94">
        <f t="shared" si="21"/>
        <v>2066</v>
      </c>
      <c r="T85" s="94">
        <f t="shared" si="21"/>
        <v>580</v>
      </c>
      <c r="U85" s="94">
        <f t="shared" si="21"/>
        <v>63</v>
      </c>
      <c r="V85" s="93">
        <f>SUM(H85,O85)</f>
        <v>4872</v>
      </c>
    </row>
    <row r="86" spans="1:22" s="30" customFormat="1" ht="12.75">
      <c r="A86" s="97" t="s">
        <v>19</v>
      </c>
      <c r="B86" s="98">
        <f>SUM(B85,B81)</f>
        <v>2</v>
      </c>
      <c r="C86" s="99">
        <f aca="true" t="shared" si="23" ref="C86:O86">SUM(C85,C81)</f>
        <v>27</v>
      </c>
      <c r="D86" s="100">
        <f t="shared" si="23"/>
        <v>2382</v>
      </c>
      <c r="E86" s="99">
        <f t="shared" si="23"/>
        <v>2209</v>
      </c>
      <c r="F86" s="99">
        <f t="shared" si="23"/>
        <v>569</v>
      </c>
      <c r="G86" s="99">
        <f t="shared" si="23"/>
        <v>51</v>
      </c>
      <c r="H86" s="98">
        <f t="shared" si="23"/>
        <v>5240</v>
      </c>
      <c r="I86" s="98">
        <f t="shared" si="23"/>
        <v>0</v>
      </c>
      <c r="J86" s="99">
        <f t="shared" si="23"/>
        <v>35</v>
      </c>
      <c r="K86" s="100">
        <f t="shared" si="23"/>
        <v>2276</v>
      </c>
      <c r="L86" s="99">
        <f t="shared" si="23"/>
        <v>1961</v>
      </c>
      <c r="M86" s="99">
        <f t="shared" si="23"/>
        <v>471</v>
      </c>
      <c r="N86" s="99">
        <f t="shared" si="23"/>
        <v>52</v>
      </c>
      <c r="O86" s="98">
        <f t="shared" si="23"/>
        <v>4795</v>
      </c>
      <c r="P86" s="98">
        <f t="shared" si="21"/>
        <v>2</v>
      </c>
      <c r="Q86" s="99">
        <f t="shared" si="21"/>
        <v>62</v>
      </c>
      <c r="R86" s="100">
        <f t="shared" si="21"/>
        <v>4658</v>
      </c>
      <c r="S86" s="99">
        <f t="shared" si="21"/>
        <v>4170</v>
      </c>
      <c r="T86" s="99">
        <f t="shared" si="21"/>
        <v>1040</v>
      </c>
      <c r="U86" s="99">
        <f t="shared" si="21"/>
        <v>103</v>
      </c>
      <c r="V86" s="98">
        <f>SUM(H86,O86)</f>
        <v>10035</v>
      </c>
    </row>
    <row r="87" spans="2:22" s="74" customFormat="1" ht="12.75">
      <c r="B87" s="89"/>
      <c r="C87" s="90"/>
      <c r="D87" s="91"/>
      <c r="E87" s="90"/>
      <c r="F87" s="90"/>
      <c r="G87" s="90"/>
      <c r="H87" s="89"/>
      <c r="I87" s="89"/>
      <c r="J87" s="90"/>
      <c r="K87" s="91"/>
      <c r="L87" s="90"/>
      <c r="M87" s="90"/>
      <c r="N87" s="90"/>
      <c r="O87" s="89"/>
      <c r="P87" s="89"/>
      <c r="Q87" s="90"/>
      <c r="R87" s="89"/>
      <c r="S87" s="89"/>
      <c r="T87" s="90"/>
      <c r="U87" s="90"/>
      <c r="V87" s="89"/>
    </row>
    <row r="88" spans="1:22" s="74" customFormat="1" ht="12.75">
      <c r="A88" s="30" t="s">
        <v>20</v>
      </c>
      <c r="B88" s="89"/>
      <c r="C88" s="90"/>
      <c r="D88" s="91"/>
      <c r="E88" s="90"/>
      <c r="F88" s="90"/>
      <c r="G88" s="90"/>
      <c r="H88" s="89"/>
      <c r="I88" s="89"/>
      <c r="J88" s="90"/>
      <c r="K88" s="91"/>
      <c r="L88" s="90"/>
      <c r="M88" s="90"/>
      <c r="N88" s="90"/>
      <c r="O88" s="89"/>
      <c r="P88" s="89"/>
      <c r="Q88" s="90"/>
      <c r="R88" s="89"/>
      <c r="S88" s="89"/>
      <c r="T88" s="90"/>
      <c r="U88" s="90"/>
      <c r="V88" s="89"/>
    </row>
    <row r="89" spans="1:22" s="74" customFormat="1" ht="12.75">
      <c r="A89" s="30" t="s">
        <v>17</v>
      </c>
      <c r="B89" s="89"/>
      <c r="C89" s="90"/>
      <c r="D89" s="91"/>
      <c r="E89" s="90"/>
      <c r="F89" s="90"/>
      <c r="G89" s="90"/>
      <c r="H89" s="89"/>
      <c r="I89" s="89"/>
      <c r="J89" s="90"/>
      <c r="K89" s="91"/>
      <c r="L89" s="90"/>
      <c r="M89" s="90"/>
      <c r="N89" s="90"/>
      <c r="O89" s="89"/>
      <c r="P89" s="89"/>
      <c r="Q89" s="90"/>
      <c r="R89" s="89"/>
      <c r="S89" s="89"/>
      <c r="T89" s="90"/>
      <c r="U89" s="90"/>
      <c r="V89" s="89"/>
    </row>
    <row r="90" spans="1:22" s="74" customFormat="1" ht="12.75">
      <c r="A90" s="74" t="s">
        <v>48</v>
      </c>
      <c r="B90" s="89">
        <v>0</v>
      </c>
      <c r="C90" s="90">
        <v>8</v>
      </c>
      <c r="D90" s="91">
        <v>354</v>
      </c>
      <c r="E90" s="90">
        <v>258</v>
      </c>
      <c r="F90" s="90">
        <v>85</v>
      </c>
      <c r="G90" s="90">
        <v>17</v>
      </c>
      <c r="H90" s="89">
        <v>722</v>
      </c>
      <c r="I90" s="89">
        <v>0</v>
      </c>
      <c r="J90" s="90">
        <v>14</v>
      </c>
      <c r="K90" s="91">
        <v>483</v>
      </c>
      <c r="L90" s="90">
        <v>295</v>
      </c>
      <c r="M90" s="90">
        <v>111</v>
      </c>
      <c r="N90" s="90">
        <v>18</v>
      </c>
      <c r="O90" s="89">
        <v>921</v>
      </c>
      <c r="P90" s="89">
        <f aca="true" t="shared" si="24" ref="P90:U94">SUM(I90,B90)</f>
        <v>0</v>
      </c>
      <c r="Q90" s="90">
        <f t="shared" si="24"/>
        <v>22</v>
      </c>
      <c r="R90" s="89">
        <f t="shared" si="24"/>
        <v>837</v>
      </c>
      <c r="S90" s="89">
        <f t="shared" si="24"/>
        <v>553</v>
      </c>
      <c r="T90" s="90">
        <f t="shared" si="24"/>
        <v>196</v>
      </c>
      <c r="U90" s="90">
        <f t="shared" si="24"/>
        <v>35</v>
      </c>
      <c r="V90" s="89">
        <f>SUM(H90,O90)</f>
        <v>1643</v>
      </c>
    </row>
    <row r="91" spans="1:22" ht="12.75">
      <c r="A91" s="74" t="s">
        <v>49</v>
      </c>
      <c r="B91" s="89">
        <v>0</v>
      </c>
      <c r="C91" s="103">
        <v>2</v>
      </c>
      <c r="D91" s="91">
        <v>204</v>
      </c>
      <c r="E91" s="103">
        <v>292</v>
      </c>
      <c r="F91" s="103">
        <v>160</v>
      </c>
      <c r="G91" s="103">
        <v>49</v>
      </c>
      <c r="H91" s="89">
        <v>707</v>
      </c>
      <c r="I91" s="89">
        <v>0</v>
      </c>
      <c r="J91" s="103">
        <v>3</v>
      </c>
      <c r="K91" s="91">
        <v>169</v>
      </c>
      <c r="L91" s="103">
        <v>237</v>
      </c>
      <c r="M91" s="103">
        <v>130</v>
      </c>
      <c r="N91" s="103">
        <v>40</v>
      </c>
      <c r="O91" s="89">
        <v>579</v>
      </c>
      <c r="P91" s="89">
        <f t="shared" si="24"/>
        <v>0</v>
      </c>
      <c r="Q91" s="90">
        <f t="shared" si="24"/>
        <v>5</v>
      </c>
      <c r="R91" s="89">
        <f t="shared" si="24"/>
        <v>373</v>
      </c>
      <c r="S91" s="89">
        <f t="shared" si="24"/>
        <v>529</v>
      </c>
      <c r="T91" s="90">
        <f t="shared" si="24"/>
        <v>290</v>
      </c>
      <c r="U91" s="90">
        <f t="shared" si="24"/>
        <v>89</v>
      </c>
      <c r="V91" s="89">
        <f>SUM(H91,O91)</f>
        <v>1286</v>
      </c>
    </row>
    <row r="92" spans="1:22" ht="12.75">
      <c r="A92" s="74" t="s">
        <v>50</v>
      </c>
      <c r="B92" s="89">
        <v>0</v>
      </c>
      <c r="C92" s="103">
        <v>0</v>
      </c>
      <c r="D92" s="91">
        <v>4</v>
      </c>
      <c r="E92" s="103">
        <v>11</v>
      </c>
      <c r="F92" s="103">
        <v>8</v>
      </c>
      <c r="G92" s="103">
        <v>2</v>
      </c>
      <c r="H92" s="89">
        <v>25</v>
      </c>
      <c r="I92" s="89">
        <v>0</v>
      </c>
      <c r="J92" s="103">
        <v>0</v>
      </c>
      <c r="K92" s="91">
        <v>17</v>
      </c>
      <c r="L92" s="103">
        <v>30</v>
      </c>
      <c r="M92" s="103">
        <v>8</v>
      </c>
      <c r="N92" s="103">
        <v>3</v>
      </c>
      <c r="O92" s="89">
        <v>58</v>
      </c>
      <c r="P92" s="89">
        <f t="shared" si="24"/>
        <v>0</v>
      </c>
      <c r="Q92" s="90">
        <f t="shared" si="24"/>
        <v>0</v>
      </c>
      <c r="R92" s="89">
        <f t="shared" si="24"/>
        <v>21</v>
      </c>
      <c r="S92" s="89">
        <f t="shared" si="24"/>
        <v>41</v>
      </c>
      <c r="T92" s="90">
        <f t="shared" si="24"/>
        <v>16</v>
      </c>
      <c r="U92" s="90">
        <f t="shared" si="24"/>
        <v>5</v>
      </c>
      <c r="V92" s="89">
        <f>SUM(H92,O92)</f>
        <v>83</v>
      </c>
    </row>
    <row r="93" spans="1:22" ht="12.75">
      <c r="A93" s="74" t="s">
        <v>51</v>
      </c>
      <c r="B93" s="89">
        <v>0</v>
      </c>
      <c r="C93" s="103">
        <v>1</v>
      </c>
      <c r="D93" s="91">
        <v>311</v>
      </c>
      <c r="E93" s="103">
        <v>674</v>
      </c>
      <c r="F93" s="103">
        <v>269</v>
      </c>
      <c r="G93" s="103">
        <v>113</v>
      </c>
      <c r="H93" s="89">
        <v>1368</v>
      </c>
      <c r="I93" s="89">
        <v>0</v>
      </c>
      <c r="J93" s="103">
        <v>0</v>
      </c>
      <c r="K93" s="91">
        <v>218</v>
      </c>
      <c r="L93" s="103">
        <v>494</v>
      </c>
      <c r="M93" s="103">
        <v>169</v>
      </c>
      <c r="N93" s="103">
        <v>64</v>
      </c>
      <c r="O93" s="89">
        <v>945</v>
      </c>
      <c r="P93" s="89">
        <f t="shared" si="24"/>
        <v>0</v>
      </c>
      <c r="Q93" s="90">
        <f t="shared" si="24"/>
        <v>1</v>
      </c>
      <c r="R93" s="89">
        <f t="shared" si="24"/>
        <v>529</v>
      </c>
      <c r="S93" s="89">
        <f t="shared" si="24"/>
        <v>1168</v>
      </c>
      <c r="T93" s="90">
        <f t="shared" si="24"/>
        <v>438</v>
      </c>
      <c r="U93" s="90">
        <f t="shared" si="24"/>
        <v>177</v>
      </c>
      <c r="V93" s="89">
        <f>SUM(H93,O93)</f>
        <v>2313</v>
      </c>
    </row>
    <row r="94" spans="1:22" s="29" customFormat="1" ht="12.75">
      <c r="A94" s="29" t="s">
        <v>1</v>
      </c>
      <c r="B94" s="93">
        <f aca="true" t="shared" si="25" ref="B94:O94">SUM(B90:B93)</f>
        <v>0</v>
      </c>
      <c r="C94" s="94">
        <f t="shared" si="25"/>
        <v>11</v>
      </c>
      <c r="D94" s="95">
        <f t="shared" si="25"/>
        <v>873</v>
      </c>
      <c r="E94" s="94">
        <f t="shared" si="25"/>
        <v>1235</v>
      </c>
      <c r="F94" s="94">
        <f t="shared" si="25"/>
        <v>522</v>
      </c>
      <c r="G94" s="94">
        <f t="shared" si="25"/>
        <v>181</v>
      </c>
      <c r="H94" s="93">
        <f t="shared" si="25"/>
        <v>2822</v>
      </c>
      <c r="I94" s="93">
        <f t="shared" si="25"/>
        <v>0</v>
      </c>
      <c r="J94" s="94">
        <f t="shared" si="25"/>
        <v>17</v>
      </c>
      <c r="K94" s="95">
        <f t="shared" si="25"/>
        <v>887</v>
      </c>
      <c r="L94" s="94">
        <f t="shared" si="25"/>
        <v>1056</v>
      </c>
      <c r="M94" s="94">
        <f t="shared" si="25"/>
        <v>418</v>
      </c>
      <c r="N94" s="94">
        <f t="shared" si="25"/>
        <v>125</v>
      </c>
      <c r="O94" s="93">
        <f t="shared" si="25"/>
        <v>2503</v>
      </c>
      <c r="P94" s="93">
        <f t="shared" si="24"/>
        <v>0</v>
      </c>
      <c r="Q94" s="94">
        <f t="shared" si="24"/>
        <v>28</v>
      </c>
      <c r="R94" s="93">
        <f t="shared" si="24"/>
        <v>1760</v>
      </c>
      <c r="S94" s="93">
        <f t="shared" si="24"/>
        <v>2291</v>
      </c>
      <c r="T94" s="94">
        <f t="shared" si="24"/>
        <v>940</v>
      </c>
      <c r="U94" s="94">
        <f t="shared" si="24"/>
        <v>306</v>
      </c>
      <c r="V94" s="93">
        <f>SUM(H94,O94)</f>
        <v>5325</v>
      </c>
    </row>
    <row r="95" spans="1:22" s="74" customFormat="1" ht="12.75">
      <c r="A95" s="30" t="s">
        <v>18</v>
      </c>
      <c r="B95" s="89"/>
      <c r="C95" s="90"/>
      <c r="D95" s="91"/>
      <c r="E95" s="90"/>
      <c r="F95" s="90"/>
      <c r="G95" s="90"/>
      <c r="H95" s="89"/>
      <c r="I95" s="89"/>
      <c r="J95" s="90"/>
      <c r="K95" s="91"/>
      <c r="L95" s="90"/>
      <c r="M95" s="90"/>
      <c r="N95" s="90"/>
      <c r="O95" s="89"/>
      <c r="P95" s="89"/>
      <c r="Q95" s="90"/>
      <c r="R95" s="89"/>
      <c r="S95" s="89"/>
      <c r="T95" s="90"/>
      <c r="U95" s="90"/>
      <c r="V95" s="89"/>
    </row>
    <row r="96" spans="1:22" ht="12.75">
      <c r="A96" s="74" t="s">
        <v>48</v>
      </c>
      <c r="B96" s="89">
        <v>1</v>
      </c>
      <c r="C96" s="90">
        <v>11</v>
      </c>
      <c r="D96" s="91">
        <v>313</v>
      </c>
      <c r="E96" s="90">
        <v>166</v>
      </c>
      <c r="F96" s="90">
        <v>67</v>
      </c>
      <c r="G96" s="90">
        <v>21</v>
      </c>
      <c r="H96" s="89">
        <v>579</v>
      </c>
      <c r="I96" s="89">
        <v>1</v>
      </c>
      <c r="J96" s="90">
        <v>12</v>
      </c>
      <c r="K96" s="91">
        <v>411</v>
      </c>
      <c r="L96" s="90">
        <v>239</v>
      </c>
      <c r="M96" s="90">
        <v>72</v>
      </c>
      <c r="N96" s="90">
        <v>14</v>
      </c>
      <c r="O96" s="89">
        <v>749</v>
      </c>
      <c r="P96" s="89">
        <f aca="true" t="shared" si="26" ref="P96:P101">SUM(I96,B96)</f>
        <v>2</v>
      </c>
      <c r="Q96" s="90">
        <f aca="true" t="shared" si="27" ref="Q96:Q101">SUM(J96,C96)</f>
        <v>23</v>
      </c>
      <c r="R96" s="89">
        <f aca="true" t="shared" si="28" ref="R96:R101">SUM(K96,D96)</f>
        <v>724</v>
      </c>
      <c r="S96" s="89">
        <f aca="true" t="shared" si="29" ref="S96:S101">SUM(L96,E96)</f>
        <v>405</v>
      </c>
      <c r="T96" s="90">
        <f aca="true" t="shared" si="30" ref="T96:T101">SUM(M96,F96)</f>
        <v>139</v>
      </c>
      <c r="U96" s="90">
        <f aca="true" t="shared" si="31" ref="U96:U101">SUM(N96,G96)</f>
        <v>35</v>
      </c>
      <c r="V96" s="89">
        <f aca="true" t="shared" si="32" ref="V96:V101">SUM(H96,O96)</f>
        <v>1328</v>
      </c>
    </row>
    <row r="97" spans="1:22" ht="12.75">
      <c r="A97" s="74" t="s">
        <v>49</v>
      </c>
      <c r="B97" s="89">
        <v>0</v>
      </c>
      <c r="C97" s="103">
        <v>0</v>
      </c>
      <c r="D97" s="91">
        <v>209</v>
      </c>
      <c r="E97" s="103">
        <v>242</v>
      </c>
      <c r="F97" s="103">
        <v>168</v>
      </c>
      <c r="G97" s="103">
        <v>72</v>
      </c>
      <c r="H97" s="89">
        <v>691</v>
      </c>
      <c r="I97" s="89">
        <v>0</v>
      </c>
      <c r="J97" s="103">
        <v>0</v>
      </c>
      <c r="K97" s="91">
        <v>180</v>
      </c>
      <c r="L97" s="103">
        <v>224</v>
      </c>
      <c r="M97" s="103">
        <v>148</v>
      </c>
      <c r="N97" s="103">
        <v>43</v>
      </c>
      <c r="O97" s="89">
        <v>595</v>
      </c>
      <c r="P97" s="89">
        <f t="shared" si="26"/>
        <v>0</v>
      </c>
      <c r="Q97" s="90">
        <f t="shared" si="27"/>
        <v>0</v>
      </c>
      <c r="R97" s="89">
        <f t="shared" si="28"/>
        <v>389</v>
      </c>
      <c r="S97" s="89">
        <f t="shared" si="29"/>
        <v>466</v>
      </c>
      <c r="T97" s="90">
        <f t="shared" si="30"/>
        <v>316</v>
      </c>
      <c r="U97" s="90">
        <f t="shared" si="31"/>
        <v>115</v>
      </c>
      <c r="V97" s="89">
        <f t="shared" si="32"/>
        <v>1286</v>
      </c>
    </row>
    <row r="98" spans="1:22" ht="12.75">
      <c r="A98" s="74" t="s">
        <v>50</v>
      </c>
      <c r="B98" s="89">
        <v>0</v>
      </c>
      <c r="C98" s="103">
        <v>0</v>
      </c>
      <c r="D98" s="91">
        <v>6</v>
      </c>
      <c r="E98" s="103">
        <v>8</v>
      </c>
      <c r="F98" s="103">
        <v>12</v>
      </c>
      <c r="G98" s="103">
        <v>5</v>
      </c>
      <c r="H98" s="89">
        <v>31</v>
      </c>
      <c r="I98" s="89">
        <v>0</v>
      </c>
      <c r="J98" s="103">
        <v>0</v>
      </c>
      <c r="K98" s="91">
        <v>15</v>
      </c>
      <c r="L98" s="103">
        <v>32</v>
      </c>
      <c r="M98" s="103">
        <v>15</v>
      </c>
      <c r="N98" s="103">
        <v>5</v>
      </c>
      <c r="O98" s="89">
        <v>67</v>
      </c>
      <c r="P98" s="89">
        <f t="shared" si="26"/>
        <v>0</v>
      </c>
      <c r="Q98" s="90">
        <f t="shared" si="27"/>
        <v>0</v>
      </c>
      <c r="R98" s="89">
        <f t="shared" si="28"/>
        <v>21</v>
      </c>
      <c r="S98" s="89">
        <f t="shared" si="29"/>
        <v>40</v>
      </c>
      <c r="T98" s="90">
        <f t="shared" si="30"/>
        <v>27</v>
      </c>
      <c r="U98" s="90">
        <f t="shared" si="31"/>
        <v>10</v>
      </c>
      <c r="V98" s="89">
        <f t="shared" si="32"/>
        <v>98</v>
      </c>
    </row>
    <row r="99" spans="1:22" ht="12.75">
      <c r="A99" s="74" t="s">
        <v>51</v>
      </c>
      <c r="B99" s="89">
        <v>0</v>
      </c>
      <c r="C99" s="103">
        <v>0</v>
      </c>
      <c r="D99" s="91">
        <v>241</v>
      </c>
      <c r="E99" s="103">
        <v>528</v>
      </c>
      <c r="F99" s="103">
        <v>278</v>
      </c>
      <c r="G99" s="103">
        <v>134</v>
      </c>
      <c r="H99" s="89">
        <v>1181</v>
      </c>
      <c r="I99" s="89">
        <v>0</v>
      </c>
      <c r="J99" s="103">
        <v>0</v>
      </c>
      <c r="K99" s="91">
        <v>192</v>
      </c>
      <c r="L99" s="103">
        <v>403</v>
      </c>
      <c r="M99" s="103">
        <v>203</v>
      </c>
      <c r="N99" s="103">
        <v>71</v>
      </c>
      <c r="O99" s="89">
        <v>869</v>
      </c>
      <c r="P99" s="89">
        <f t="shared" si="26"/>
        <v>0</v>
      </c>
      <c r="Q99" s="90">
        <f t="shared" si="27"/>
        <v>0</v>
      </c>
      <c r="R99" s="89">
        <f t="shared" si="28"/>
        <v>433</v>
      </c>
      <c r="S99" s="89">
        <f t="shared" si="29"/>
        <v>931</v>
      </c>
      <c r="T99" s="90">
        <f t="shared" si="30"/>
        <v>481</v>
      </c>
      <c r="U99" s="90">
        <f t="shared" si="31"/>
        <v>205</v>
      </c>
      <c r="V99" s="89">
        <f t="shared" si="32"/>
        <v>2050</v>
      </c>
    </row>
    <row r="100" spans="1:22" s="60" customFormat="1" ht="12.75">
      <c r="A100" s="29" t="s">
        <v>1</v>
      </c>
      <c r="B100" s="93">
        <f aca="true" t="shared" si="33" ref="B100:O100">SUM(B96:B99)</f>
        <v>1</v>
      </c>
      <c r="C100" s="94">
        <f t="shared" si="33"/>
        <v>11</v>
      </c>
      <c r="D100" s="95">
        <f t="shared" si="33"/>
        <v>769</v>
      </c>
      <c r="E100" s="94">
        <f t="shared" si="33"/>
        <v>944</v>
      </c>
      <c r="F100" s="94">
        <f t="shared" si="33"/>
        <v>525</v>
      </c>
      <c r="G100" s="94">
        <f t="shared" si="33"/>
        <v>232</v>
      </c>
      <c r="H100" s="93">
        <f t="shared" si="33"/>
        <v>2482</v>
      </c>
      <c r="I100" s="93">
        <f t="shared" si="33"/>
        <v>1</v>
      </c>
      <c r="J100" s="94">
        <f t="shared" si="33"/>
        <v>12</v>
      </c>
      <c r="K100" s="95">
        <f t="shared" si="33"/>
        <v>798</v>
      </c>
      <c r="L100" s="94">
        <f t="shared" si="33"/>
        <v>898</v>
      </c>
      <c r="M100" s="94">
        <f t="shared" si="33"/>
        <v>438</v>
      </c>
      <c r="N100" s="94">
        <f t="shared" si="33"/>
        <v>133</v>
      </c>
      <c r="O100" s="93">
        <f t="shared" si="33"/>
        <v>2280</v>
      </c>
      <c r="P100" s="93">
        <f t="shared" si="26"/>
        <v>2</v>
      </c>
      <c r="Q100" s="94">
        <f t="shared" si="27"/>
        <v>23</v>
      </c>
      <c r="R100" s="93">
        <f t="shared" si="28"/>
        <v>1567</v>
      </c>
      <c r="S100" s="93">
        <f t="shared" si="29"/>
        <v>1842</v>
      </c>
      <c r="T100" s="94">
        <f t="shared" si="30"/>
        <v>963</v>
      </c>
      <c r="U100" s="94">
        <f t="shared" si="31"/>
        <v>365</v>
      </c>
      <c r="V100" s="93">
        <f t="shared" si="32"/>
        <v>4762</v>
      </c>
    </row>
    <row r="101" spans="1:22" s="30" customFormat="1" ht="12.75">
      <c r="A101" s="97" t="s">
        <v>21</v>
      </c>
      <c r="B101" s="98">
        <f>SUM(B94,B100)</f>
        <v>1</v>
      </c>
      <c r="C101" s="99">
        <f aca="true" t="shared" si="34" ref="C101:O101">SUM(C94,C100)</f>
        <v>22</v>
      </c>
      <c r="D101" s="100">
        <f t="shared" si="34"/>
        <v>1642</v>
      </c>
      <c r="E101" s="99">
        <f t="shared" si="34"/>
        <v>2179</v>
      </c>
      <c r="F101" s="99">
        <f t="shared" si="34"/>
        <v>1047</v>
      </c>
      <c r="G101" s="99">
        <f t="shared" si="34"/>
        <v>413</v>
      </c>
      <c r="H101" s="98">
        <f t="shared" si="34"/>
        <v>5304</v>
      </c>
      <c r="I101" s="98">
        <f t="shared" si="34"/>
        <v>1</v>
      </c>
      <c r="J101" s="99">
        <f t="shared" si="34"/>
        <v>29</v>
      </c>
      <c r="K101" s="100">
        <f t="shared" si="34"/>
        <v>1685</v>
      </c>
      <c r="L101" s="99">
        <f t="shared" si="34"/>
        <v>1954</v>
      </c>
      <c r="M101" s="99">
        <f t="shared" si="34"/>
        <v>856</v>
      </c>
      <c r="N101" s="99">
        <f t="shared" si="34"/>
        <v>258</v>
      </c>
      <c r="O101" s="98">
        <f t="shared" si="34"/>
        <v>4783</v>
      </c>
      <c r="P101" s="98">
        <f t="shared" si="26"/>
        <v>2</v>
      </c>
      <c r="Q101" s="99">
        <f t="shared" si="27"/>
        <v>51</v>
      </c>
      <c r="R101" s="98">
        <f t="shared" si="28"/>
        <v>3327</v>
      </c>
      <c r="S101" s="98">
        <f t="shared" si="29"/>
        <v>4133</v>
      </c>
      <c r="T101" s="99">
        <f t="shared" si="30"/>
        <v>1903</v>
      </c>
      <c r="U101" s="99">
        <f t="shared" si="31"/>
        <v>671</v>
      </c>
      <c r="V101" s="98">
        <f t="shared" si="32"/>
        <v>10087</v>
      </c>
    </row>
    <row r="102" spans="1:22" s="30" customFormat="1" ht="12.75">
      <c r="A102" s="74"/>
      <c r="B102" s="104"/>
      <c r="C102" s="105"/>
      <c r="D102" s="106"/>
      <c r="E102" s="105"/>
      <c r="F102" s="105"/>
      <c r="G102" s="105"/>
      <c r="H102" s="104"/>
      <c r="I102" s="104"/>
      <c r="J102" s="105"/>
      <c r="K102" s="106"/>
      <c r="L102" s="105"/>
      <c r="M102" s="105"/>
      <c r="N102" s="105"/>
      <c r="O102" s="104"/>
      <c r="P102" s="104"/>
      <c r="Q102" s="105"/>
      <c r="R102" s="104"/>
      <c r="S102" s="104"/>
      <c r="T102" s="105"/>
      <c r="U102" s="105"/>
      <c r="V102" s="104"/>
    </row>
    <row r="103" spans="1:22" s="30" customFormat="1" ht="12.75">
      <c r="A103" s="30" t="s">
        <v>22</v>
      </c>
      <c r="B103" s="104"/>
      <c r="C103" s="105"/>
      <c r="D103" s="106"/>
      <c r="E103" s="105"/>
      <c r="F103" s="105"/>
      <c r="G103" s="105"/>
      <c r="H103" s="104"/>
      <c r="I103" s="104"/>
      <c r="J103" s="105"/>
      <c r="K103" s="106"/>
      <c r="L103" s="105"/>
      <c r="M103" s="105"/>
      <c r="N103" s="105"/>
      <c r="O103" s="104"/>
      <c r="P103" s="104"/>
      <c r="Q103" s="105"/>
      <c r="R103" s="104"/>
      <c r="S103" s="104"/>
      <c r="T103" s="105"/>
      <c r="U103" s="105"/>
      <c r="V103" s="104"/>
    </row>
    <row r="104" spans="1:22" s="30" customFormat="1" ht="12.75">
      <c r="A104" s="30" t="s">
        <v>17</v>
      </c>
      <c r="B104" s="104"/>
      <c r="C104" s="105"/>
      <c r="D104" s="106"/>
      <c r="E104" s="105"/>
      <c r="F104" s="105"/>
      <c r="G104" s="105"/>
      <c r="H104" s="104"/>
      <c r="I104" s="104"/>
      <c r="J104" s="105"/>
      <c r="K104" s="106"/>
      <c r="L104" s="105"/>
      <c r="M104" s="105"/>
      <c r="N104" s="105"/>
      <c r="O104" s="104"/>
      <c r="P104" s="104"/>
      <c r="Q104" s="105"/>
      <c r="R104" s="104"/>
      <c r="S104" s="104"/>
      <c r="T104" s="105"/>
      <c r="U104" s="105"/>
      <c r="V104" s="104"/>
    </row>
    <row r="105" spans="1:22" ht="12.75">
      <c r="A105" s="74" t="s">
        <v>48</v>
      </c>
      <c r="B105" s="89">
        <v>0</v>
      </c>
      <c r="C105" s="90">
        <v>9</v>
      </c>
      <c r="D105" s="91">
        <v>208</v>
      </c>
      <c r="E105" s="90">
        <v>153</v>
      </c>
      <c r="F105" s="90">
        <v>65</v>
      </c>
      <c r="G105" s="90">
        <v>16</v>
      </c>
      <c r="H105" s="89">
        <v>451</v>
      </c>
      <c r="I105" s="89">
        <v>0</v>
      </c>
      <c r="J105" s="90">
        <v>13</v>
      </c>
      <c r="K105" s="91">
        <v>288</v>
      </c>
      <c r="L105" s="90">
        <v>215</v>
      </c>
      <c r="M105" s="90">
        <v>82</v>
      </c>
      <c r="N105" s="90">
        <v>17</v>
      </c>
      <c r="O105" s="89">
        <v>615</v>
      </c>
      <c r="P105" s="89">
        <f aca="true" t="shared" si="35" ref="P105:U109">SUM(I105,B105)</f>
        <v>0</v>
      </c>
      <c r="Q105" s="90">
        <f t="shared" si="35"/>
        <v>22</v>
      </c>
      <c r="R105" s="89">
        <f t="shared" si="35"/>
        <v>496</v>
      </c>
      <c r="S105" s="89">
        <f t="shared" si="35"/>
        <v>368</v>
      </c>
      <c r="T105" s="90">
        <f t="shared" si="35"/>
        <v>147</v>
      </c>
      <c r="U105" s="90">
        <f t="shared" si="35"/>
        <v>33</v>
      </c>
      <c r="V105" s="89">
        <f>SUM(H105,O105)</f>
        <v>1066</v>
      </c>
    </row>
    <row r="106" spans="1:22" ht="12.75">
      <c r="A106" s="74" t="s">
        <v>49</v>
      </c>
      <c r="B106" s="89">
        <v>0</v>
      </c>
      <c r="C106" s="103">
        <v>4</v>
      </c>
      <c r="D106" s="91">
        <v>172</v>
      </c>
      <c r="E106" s="103">
        <v>258</v>
      </c>
      <c r="F106" s="103">
        <v>170</v>
      </c>
      <c r="G106" s="103">
        <v>108</v>
      </c>
      <c r="H106" s="89">
        <v>712</v>
      </c>
      <c r="I106" s="89">
        <v>0</v>
      </c>
      <c r="J106" s="103">
        <v>3</v>
      </c>
      <c r="K106" s="91">
        <v>145</v>
      </c>
      <c r="L106" s="103">
        <v>182</v>
      </c>
      <c r="M106" s="103">
        <v>154</v>
      </c>
      <c r="N106" s="103">
        <v>64</v>
      </c>
      <c r="O106" s="89">
        <v>548</v>
      </c>
      <c r="P106" s="89">
        <f t="shared" si="35"/>
        <v>0</v>
      </c>
      <c r="Q106" s="90">
        <f t="shared" si="35"/>
        <v>7</v>
      </c>
      <c r="R106" s="89">
        <f t="shared" si="35"/>
        <v>317</v>
      </c>
      <c r="S106" s="89">
        <f t="shared" si="35"/>
        <v>440</v>
      </c>
      <c r="T106" s="90">
        <f t="shared" si="35"/>
        <v>324</v>
      </c>
      <c r="U106" s="90">
        <f t="shared" si="35"/>
        <v>172</v>
      </c>
      <c r="V106" s="89">
        <f>SUM(H106,O106)</f>
        <v>1260</v>
      </c>
    </row>
    <row r="107" spans="1:22" ht="12.75">
      <c r="A107" s="74" t="s">
        <v>50</v>
      </c>
      <c r="B107" s="89">
        <v>0</v>
      </c>
      <c r="C107" s="103">
        <v>0</v>
      </c>
      <c r="D107" s="91">
        <v>7</v>
      </c>
      <c r="E107" s="103">
        <v>14</v>
      </c>
      <c r="F107" s="103">
        <v>12</v>
      </c>
      <c r="G107" s="103">
        <v>6</v>
      </c>
      <c r="H107" s="89">
        <v>39</v>
      </c>
      <c r="I107" s="89">
        <v>0</v>
      </c>
      <c r="J107" s="103">
        <v>0</v>
      </c>
      <c r="K107" s="91">
        <v>20</v>
      </c>
      <c r="L107" s="103">
        <v>37</v>
      </c>
      <c r="M107" s="103">
        <v>20</v>
      </c>
      <c r="N107" s="103">
        <v>10</v>
      </c>
      <c r="O107" s="89">
        <v>87</v>
      </c>
      <c r="P107" s="89">
        <f t="shared" si="35"/>
        <v>0</v>
      </c>
      <c r="Q107" s="90">
        <f t="shared" si="35"/>
        <v>0</v>
      </c>
      <c r="R107" s="89">
        <f t="shared" si="35"/>
        <v>27</v>
      </c>
      <c r="S107" s="89">
        <f t="shared" si="35"/>
        <v>51</v>
      </c>
      <c r="T107" s="90">
        <f t="shared" si="35"/>
        <v>32</v>
      </c>
      <c r="U107" s="90">
        <f t="shared" si="35"/>
        <v>16</v>
      </c>
      <c r="V107" s="89">
        <f>SUM(H107,O107)</f>
        <v>126</v>
      </c>
    </row>
    <row r="108" spans="1:22" ht="12.75">
      <c r="A108" s="74" t="s">
        <v>51</v>
      </c>
      <c r="B108" s="89">
        <v>0</v>
      </c>
      <c r="C108" s="103">
        <v>0</v>
      </c>
      <c r="D108" s="91">
        <v>201</v>
      </c>
      <c r="E108" s="103">
        <v>440</v>
      </c>
      <c r="F108" s="103">
        <v>266</v>
      </c>
      <c r="G108" s="103">
        <v>166</v>
      </c>
      <c r="H108" s="89">
        <v>1073</v>
      </c>
      <c r="I108" s="89">
        <v>0</v>
      </c>
      <c r="J108" s="103">
        <v>0</v>
      </c>
      <c r="K108" s="91">
        <v>169</v>
      </c>
      <c r="L108" s="103">
        <v>390</v>
      </c>
      <c r="M108" s="103">
        <v>217</v>
      </c>
      <c r="N108" s="103">
        <v>126</v>
      </c>
      <c r="O108" s="89">
        <v>902</v>
      </c>
      <c r="P108" s="89">
        <f t="shared" si="35"/>
        <v>0</v>
      </c>
      <c r="Q108" s="90">
        <f t="shared" si="35"/>
        <v>0</v>
      </c>
      <c r="R108" s="89">
        <f t="shared" si="35"/>
        <v>370</v>
      </c>
      <c r="S108" s="89">
        <f t="shared" si="35"/>
        <v>830</v>
      </c>
      <c r="T108" s="90">
        <f t="shared" si="35"/>
        <v>483</v>
      </c>
      <c r="U108" s="90">
        <f t="shared" si="35"/>
        <v>292</v>
      </c>
      <c r="V108" s="89">
        <f>SUM(H108,O108)</f>
        <v>1975</v>
      </c>
    </row>
    <row r="109" spans="1:22" s="111" customFormat="1" ht="12.75">
      <c r="A109" s="29" t="s">
        <v>1</v>
      </c>
      <c r="B109" s="93">
        <f aca="true" t="shared" si="36" ref="B109:O109">SUM(B105:B108)</f>
        <v>0</v>
      </c>
      <c r="C109" s="94">
        <f t="shared" si="36"/>
        <v>13</v>
      </c>
      <c r="D109" s="95">
        <f t="shared" si="36"/>
        <v>588</v>
      </c>
      <c r="E109" s="94">
        <f t="shared" si="36"/>
        <v>865</v>
      </c>
      <c r="F109" s="94">
        <f t="shared" si="36"/>
        <v>513</v>
      </c>
      <c r="G109" s="94">
        <f t="shared" si="36"/>
        <v>296</v>
      </c>
      <c r="H109" s="93">
        <f t="shared" si="36"/>
        <v>2275</v>
      </c>
      <c r="I109" s="93">
        <f t="shared" si="36"/>
        <v>0</v>
      </c>
      <c r="J109" s="94">
        <f t="shared" si="36"/>
        <v>16</v>
      </c>
      <c r="K109" s="95">
        <f t="shared" si="36"/>
        <v>622</v>
      </c>
      <c r="L109" s="94">
        <f t="shared" si="36"/>
        <v>824</v>
      </c>
      <c r="M109" s="94">
        <f t="shared" si="36"/>
        <v>473</v>
      </c>
      <c r="N109" s="94">
        <f t="shared" si="36"/>
        <v>217</v>
      </c>
      <c r="O109" s="93">
        <f t="shared" si="36"/>
        <v>2152</v>
      </c>
      <c r="P109" s="93">
        <f t="shared" si="35"/>
        <v>0</v>
      </c>
      <c r="Q109" s="94">
        <f t="shared" si="35"/>
        <v>29</v>
      </c>
      <c r="R109" s="93">
        <f t="shared" si="35"/>
        <v>1210</v>
      </c>
      <c r="S109" s="93">
        <f t="shared" si="35"/>
        <v>1689</v>
      </c>
      <c r="T109" s="94">
        <f t="shared" si="35"/>
        <v>986</v>
      </c>
      <c r="U109" s="94">
        <f t="shared" si="35"/>
        <v>513</v>
      </c>
      <c r="V109" s="93">
        <f>SUM(H109,O109)</f>
        <v>4427</v>
      </c>
    </row>
    <row r="110" spans="1:22" ht="12.75">
      <c r="A110" s="30" t="s">
        <v>18</v>
      </c>
      <c r="B110" s="89"/>
      <c r="C110" s="90"/>
      <c r="D110" s="91"/>
      <c r="E110" s="90"/>
      <c r="F110" s="90"/>
      <c r="G110" s="90"/>
      <c r="H110" s="89"/>
      <c r="I110" s="89"/>
      <c r="J110" s="90"/>
      <c r="K110" s="91"/>
      <c r="L110" s="90"/>
      <c r="M110" s="90"/>
      <c r="N110" s="90"/>
      <c r="O110" s="89"/>
      <c r="P110" s="89"/>
      <c r="Q110" s="90"/>
      <c r="R110" s="89"/>
      <c r="S110" s="89"/>
      <c r="T110" s="90"/>
      <c r="U110" s="90"/>
      <c r="V110" s="89"/>
    </row>
    <row r="111" spans="1:22" s="74" customFormat="1" ht="12.75">
      <c r="A111" s="74" t="s">
        <v>48</v>
      </c>
      <c r="B111" s="89">
        <v>0</v>
      </c>
      <c r="C111" s="90">
        <v>5</v>
      </c>
      <c r="D111" s="91">
        <v>162</v>
      </c>
      <c r="E111" s="90">
        <v>125</v>
      </c>
      <c r="F111" s="90">
        <v>38</v>
      </c>
      <c r="G111" s="90">
        <v>14</v>
      </c>
      <c r="H111" s="89">
        <v>344</v>
      </c>
      <c r="I111" s="89">
        <v>0</v>
      </c>
      <c r="J111" s="90">
        <v>6</v>
      </c>
      <c r="K111" s="91">
        <v>272</v>
      </c>
      <c r="L111" s="90">
        <v>143</v>
      </c>
      <c r="M111" s="90">
        <v>59</v>
      </c>
      <c r="N111" s="90">
        <v>10</v>
      </c>
      <c r="O111" s="89">
        <v>490</v>
      </c>
      <c r="P111" s="89">
        <f aca="true" t="shared" si="37" ref="P111:P117">SUM(I111,B111)</f>
        <v>0</v>
      </c>
      <c r="Q111" s="90">
        <f aca="true" t="shared" si="38" ref="Q111:Q117">SUM(J111,C111)</f>
        <v>11</v>
      </c>
      <c r="R111" s="89">
        <f aca="true" t="shared" si="39" ref="R111:R117">SUM(K111,D111)</f>
        <v>434</v>
      </c>
      <c r="S111" s="89">
        <f aca="true" t="shared" si="40" ref="S111:S117">SUM(L111,E111)</f>
        <v>268</v>
      </c>
      <c r="T111" s="90">
        <f aca="true" t="shared" si="41" ref="T111:T117">SUM(M111,F111)</f>
        <v>97</v>
      </c>
      <c r="U111" s="90">
        <f aca="true" t="shared" si="42" ref="U111:U117">SUM(N111,G111)</f>
        <v>24</v>
      </c>
      <c r="V111" s="89">
        <f aca="true" t="shared" si="43" ref="V111:V117">SUM(H111,O111)</f>
        <v>834</v>
      </c>
    </row>
    <row r="112" spans="1:22" ht="12.75">
      <c r="A112" s="74" t="s">
        <v>49</v>
      </c>
      <c r="B112" s="89">
        <v>0</v>
      </c>
      <c r="C112" s="103">
        <v>2</v>
      </c>
      <c r="D112" s="91">
        <v>109</v>
      </c>
      <c r="E112" s="103">
        <v>179</v>
      </c>
      <c r="F112" s="103">
        <v>119</v>
      </c>
      <c r="G112" s="103">
        <v>58</v>
      </c>
      <c r="H112" s="89">
        <v>467</v>
      </c>
      <c r="I112" s="89">
        <v>0</v>
      </c>
      <c r="J112" s="103">
        <v>2</v>
      </c>
      <c r="K112" s="91">
        <v>135</v>
      </c>
      <c r="L112" s="103">
        <v>164</v>
      </c>
      <c r="M112" s="103">
        <v>104</v>
      </c>
      <c r="N112" s="103">
        <v>46</v>
      </c>
      <c r="O112" s="89">
        <v>451</v>
      </c>
      <c r="P112" s="89">
        <f t="shared" si="37"/>
        <v>0</v>
      </c>
      <c r="Q112" s="90">
        <f t="shared" si="38"/>
        <v>4</v>
      </c>
      <c r="R112" s="89">
        <f t="shared" si="39"/>
        <v>244</v>
      </c>
      <c r="S112" s="89">
        <f t="shared" si="40"/>
        <v>343</v>
      </c>
      <c r="T112" s="90">
        <f t="shared" si="41"/>
        <v>223</v>
      </c>
      <c r="U112" s="90">
        <f t="shared" si="42"/>
        <v>104</v>
      </c>
      <c r="V112" s="89">
        <f t="shared" si="43"/>
        <v>918</v>
      </c>
    </row>
    <row r="113" spans="1:22" ht="12.75">
      <c r="A113" s="74" t="s">
        <v>50</v>
      </c>
      <c r="B113" s="89">
        <v>0</v>
      </c>
      <c r="C113" s="103">
        <v>0</v>
      </c>
      <c r="D113" s="91">
        <v>4</v>
      </c>
      <c r="E113" s="103">
        <v>15</v>
      </c>
      <c r="F113" s="103">
        <v>4</v>
      </c>
      <c r="G113" s="103">
        <v>4</v>
      </c>
      <c r="H113" s="89">
        <v>27</v>
      </c>
      <c r="I113" s="89">
        <v>0</v>
      </c>
      <c r="J113" s="103">
        <v>0</v>
      </c>
      <c r="K113" s="91">
        <v>25</v>
      </c>
      <c r="L113" s="103">
        <v>29</v>
      </c>
      <c r="M113" s="103">
        <v>12</v>
      </c>
      <c r="N113" s="103">
        <v>6</v>
      </c>
      <c r="O113" s="89">
        <v>72</v>
      </c>
      <c r="P113" s="89">
        <f t="shared" si="37"/>
        <v>0</v>
      </c>
      <c r="Q113" s="90">
        <f t="shared" si="38"/>
        <v>0</v>
      </c>
      <c r="R113" s="89">
        <f t="shared" si="39"/>
        <v>29</v>
      </c>
      <c r="S113" s="89">
        <f t="shared" si="40"/>
        <v>44</v>
      </c>
      <c r="T113" s="90">
        <f t="shared" si="41"/>
        <v>16</v>
      </c>
      <c r="U113" s="90">
        <f t="shared" si="42"/>
        <v>10</v>
      </c>
      <c r="V113" s="89">
        <f t="shared" si="43"/>
        <v>99</v>
      </c>
    </row>
    <row r="114" spans="1:22" ht="12.75">
      <c r="A114" s="74" t="s">
        <v>51</v>
      </c>
      <c r="B114" s="89">
        <v>0</v>
      </c>
      <c r="C114" s="103">
        <v>0</v>
      </c>
      <c r="D114" s="91">
        <v>124</v>
      </c>
      <c r="E114" s="103">
        <v>375</v>
      </c>
      <c r="F114" s="103">
        <v>223</v>
      </c>
      <c r="G114" s="103">
        <v>143</v>
      </c>
      <c r="H114" s="89">
        <v>865</v>
      </c>
      <c r="I114" s="89">
        <v>0</v>
      </c>
      <c r="J114" s="103">
        <v>1</v>
      </c>
      <c r="K114" s="91">
        <v>109</v>
      </c>
      <c r="L114" s="103">
        <v>270</v>
      </c>
      <c r="M114" s="103">
        <v>167</v>
      </c>
      <c r="N114" s="103">
        <v>104</v>
      </c>
      <c r="O114" s="89">
        <v>651</v>
      </c>
      <c r="P114" s="89">
        <f t="shared" si="37"/>
        <v>0</v>
      </c>
      <c r="Q114" s="90">
        <f t="shared" si="38"/>
        <v>1</v>
      </c>
      <c r="R114" s="89">
        <f t="shared" si="39"/>
        <v>233</v>
      </c>
      <c r="S114" s="89">
        <f t="shared" si="40"/>
        <v>645</v>
      </c>
      <c r="T114" s="90">
        <f t="shared" si="41"/>
        <v>390</v>
      </c>
      <c r="U114" s="90">
        <f t="shared" si="42"/>
        <v>247</v>
      </c>
      <c r="V114" s="89">
        <f t="shared" si="43"/>
        <v>1516</v>
      </c>
    </row>
    <row r="115" spans="1:22" s="60" customFormat="1" ht="12.75">
      <c r="A115" s="29" t="s">
        <v>1</v>
      </c>
      <c r="B115" s="93">
        <f aca="true" t="shared" si="44" ref="B115:O115">SUM(B111:B114)</f>
        <v>0</v>
      </c>
      <c r="C115" s="94">
        <f t="shared" si="44"/>
        <v>7</v>
      </c>
      <c r="D115" s="95">
        <f t="shared" si="44"/>
        <v>399</v>
      </c>
      <c r="E115" s="94">
        <f t="shared" si="44"/>
        <v>694</v>
      </c>
      <c r="F115" s="94">
        <f t="shared" si="44"/>
        <v>384</v>
      </c>
      <c r="G115" s="94">
        <f t="shared" si="44"/>
        <v>219</v>
      </c>
      <c r="H115" s="93">
        <f t="shared" si="44"/>
        <v>1703</v>
      </c>
      <c r="I115" s="93">
        <f t="shared" si="44"/>
        <v>0</v>
      </c>
      <c r="J115" s="94">
        <f t="shared" si="44"/>
        <v>9</v>
      </c>
      <c r="K115" s="95">
        <f t="shared" si="44"/>
        <v>541</v>
      </c>
      <c r="L115" s="94">
        <f t="shared" si="44"/>
        <v>606</v>
      </c>
      <c r="M115" s="94">
        <f t="shared" si="44"/>
        <v>342</v>
      </c>
      <c r="N115" s="94">
        <f t="shared" si="44"/>
        <v>166</v>
      </c>
      <c r="O115" s="93">
        <f t="shared" si="44"/>
        <v>1664</v>
      </c>
      <c r="P115" s="93">
        <f t="shared" si="37"/>
        <v>0</v>
      </c>
      <c r="Q115" s="94">
        <f t="shared" si="38"/>
        <v>16</v>
      </c>
      <c r="R115" s="93">
        <f t="shared" si="39"/>
        <v>940</v>
      </c>
      <c r="S115" s="93">
        <f t="shared" si="40"/>
        <v>1300</v>
      </c>
      <c r="T115" s="94">
        <f t="shared" si="41"/>
        <v>726</v>
      </c>
      <c r="U115" s="94">
        <f t="shared" si="42"/>
        <v>385</v>
      </c>
      <c r="V115" s="93">
        <f t="shared" si="43"/>
        <v>3367</v>
      </c>
    </row>
    <row r="116" spans="1:22" s="1" customFormat="1" ht="12.75">
      <c r="A116" s="97" t="s">
        <v>23</v>
      </c>
      <c r="B116" s="98">
        <f>SUM(B115,B109)</f>
        <v>0</v>
      </c>
      <c r="C116" s="99">
        <f aca="true" t="shared" si="45" ref="C116:O116">SUM(C115,C109)</f>
        <v>20</v>
      </c>
      <c r="D116" s="100">
        <f t="shared" si="45"/>
        <v>987</v>
      </c>
      <c r="E116" s="99">
        <f t="shared" si="45"/>
        <v>1559</v>
      </c>
      <c r="F116" s="99">
        <f t="shared" si="45"/>
        <v>897</v>
      </c>
      <c r="G116" s="99">
        <f t="shared" si="45"/>
        <v>515</v>
      </c>
      <c r="H116" s="98">
        <f t="shared" si="45"/>
        <v>3978</v>
      </c>
      <c r="I116" s="98">
        <f t="shared" si="45"/>
        <v>0</v>
      </c>
      <c r="J116" s="99">
        <f t="shared" si="45"/>
        <v>25</v>
      </c>
      <c r="K116" s="100">
        <f t="shared" si="45"/>
        <v>1163</v>
      </c>
      <c r="L116" s="99">
        <f t="shared" si="45"/>
        <v>1430</v>
      </c>
      <c r="M116" s="99">
        <f t="shared" si="45"/>
        <v>815</v>
      </c>
      <c r="N116" s="99">
        <f t="shared" si="45"/>
        <v>383</v>
      </c>
      <c r="O116" s="98">
        <f t="shared" si="45"/>
        <v>3816</v>
      </c>
      <c r="P116" s="98">
        <f t="shared" si="37"/>
        <v>0</v>
      </c>
      <c r="Q116" s="99">
        <f t="shared" si="38"/>
        <v>45</v>
      </c>
      <c r="R116" s="98">
        <f t="shared" si="39"/>
        <v>2150</v>
      </c>
      <c r="S116" s="98">
        <f t="shared" si="40"/>
        <v>2989</v>
      </c>
      <c r="T116" s="99">
        <f t="shared" si="41"/>
        <v>1712</v>
      </c>
      <c r="U116" s="99">
        <f t="shared" si="42"/>
        <v>898</v>
      </c>
      <c r="V116" s="98">
        <f t="shared" si="43"/>
        <v>7794</v>
      </c>
    </row>
    <row r="117" spans="1:22" s="30" customFormat="1" ht="15" customHeight="1">
      <c r="A117" s="29" t="s">
        <v>24</v>
      </c>
      <c r="B117" s="104">
        <f>SUM(B116,B101,B86)</f>
        <v>3</v>
      </c>
      <c r="C117" s="105">
        <f aca="true" t="shared" si="46" ref="C117:O117">SUM(C116,C101,C86)</f>
        <v>69</v>
      </c>
      <c r="D117" s="106">
        <f t="shared" si="46"/>
        <v>5011</v>
      </c>
      <c r="E117" s="105">
        <f t="shared" si="46"/>
        <v>5947</v>
      </c>
      <c r="F117" s="105">
        <f t="shared" si="46"/>
        <v>2513</v>
      </c>
      <c r="G117" s="105">
        <f t="shared" si="46"/>
        <v>979</v>
      </c>
      <c r="H117" s="104">
        <f t="shared" si="46"/>
        <v>14522</v>
      </c>
      <c r="I117" s="104">
        <f t="shared" si="46"/>
        <v>1</v>
      </c>
      <c r="J117" s="105">
        <f t="shared" si="46"/>
        <v>89</v>
      </c>
      <c r="K117" s="106">
        <f t="shared" si="46"/>
        <v>5124</v>
      </c>
      <c r="L117" s="105">
        <f t="shared" si="46"/>
        <v>5345</v>
      </c>
      <c r="M117" s="105">
        <f t="shared" si="46"/>
        <v>2142</v>
      </c>
      <c r="N117" s="105">
        <f t="shared" si="46"/>
        <v>693</v>
      </c>
      <c r="O117" s="104">
        <f t="shared" si="46"/>
        <v>13394</v>
      </c>
      <c r="P117" s="104">
        <f t="shared" si="37"/>
        <v>4</v>
      </c>
      <c r="Q117" s="105">
        <f t="shared" si="38"/>
        <v>158</v>
      </c>
      <c r="R117" s="104">
        <f t="shared" si="39"/>
        <v>10135</v>
      </c>
      <c r="S117" s="104">
        <f t="shared" si="40"/>
        <v>11292</v>
      </c>
      <c r="T117" s="105">
        <f t="shared" si="41"/>
        <v>4655</v>
      </c>
      <c r="U117" s="105">
        <f t="shared" si="42"/>
        <v>1672</v>
      </c>
      <c r="V117" s="104">
        <f t="shared" si="43"/>
        <v>27916</v>
      </c>
    </row>
    <row r="118" spans="1:22" s="30" customFormat="1" ht="15" customHeight="1">
      <c r="A118" s="29"/>
      <c r="B118" s="105"/>
      <c r="C118" s="105"/>
      <c r="D118" s="105"/>
      <c r="E118" s="105"/>
      <c r="F118" s="105"/>
      <c r="G118" s="105"/>
      <c r="H118" s="105"/>
      <c r="I118" s="105"/>
      <c r="J118" s="105"/>
      <c r="K118" s="105"/>
      <c r="L118" s="105"/>
      <c r="M118" s="105"/>
      <c r="N118" s="105"/>
      <c r="O118" s="105"/>
      <c r="P118" s="105"/>
      <c r="Q118" s="105"/>
      <c r="R118" s="105"/>
      <c r="S118" s="105"/>
      <c r="T118" s="105"/>
      <c r="U118" s="105"/>
      <c r="V118" s="105"/>
    </row>
    <row r="119" spans="1:22" s="30" customFormat="1" ht="15" customHeight="1">
      <c r="A119" s="29"/>
      <c r="B119" s="105"/>
      <c r="C119" s="105"/>
      <c r="D119" s="105"/>
      <c r="E119" s="105"/>
      <c r="F119" s="105"/>
      <c r="G119" s="105"/>
      <c r="H119" s="105"/>
      <c r="I119" s="105"/>
      <c r="J119" s="105"/>
      <c r="K119" s="105"/>
      <c r="L119" s="105"/>
      <c r="M119" s="105"/>
      <c r="N119" s="105"/>
      <c r="O119" s="105"/>
      <c r="P119" s="105"/>
      <c r="Q119" s="105"/>
      <c r="R119" s="105"/>
      <c r="S119" s="105"/>
      <c r="T119" s="105"/>
      <c r="U119" s="105"/>
      <c r="V119" s="105"/>
    </row>
    <row r="120" spans="1:22" s="30" customFormat="1" ht="15" customHeight="1">
      <c r="A120" s="29"/>
      <c r="B120" s="105"/>
      <c r="C120" s="105"/>
      <c r="D120" s="105"/>
      <c r="E120" s="105"/>
      <c r="F120" s="105"/>
      <c r="G120" s="105"/>
      <c r="H120" s="105"/>
      <c r="I120" s="105"/>
      <c r="J120" s="105"/>
      <c r="K120" s="105"/>
      <c r="L120" s="105"/>
      <c r="M120" s="105"/>
      <c r="N120" s="105"/>
      <c r="O120" s="105"/>
      <c r="P120" s="105"/>
      <c r="Q120" s="105"/>
      <c r="R120" s="105"/>
      <c r="S120" s="105"/>
      <c r="T120" s="105"/>
      <c r="U120" s="105"/>
      <c r="V120" s="105"/>
    </row>
    <row r="121" spans="1:22" s="30" customFormat="1" ht="15" customHeight="1">
      <c r="A121" s="29"/>
      <c r="B121" s="105"/>
      <c r="C121" s="105"/>
      <c r="D121" s="105"/>
      <c r="E121" s="105"/>
      <c r="F121" s="105"/>
      <c r="G121" s="105"/>
      <c r="H121" s="105"/>
      <c r="I121" s="105"/>
      <c r="J121" s="105"/>
      <c r="K121" s="105"/>
      <c r="L121" s="105"/>
      <c r="M121" s="105"/>
      <c r="N121" s="105"/>
      <c r="O121" s="105"/>
      <c r="P121" s="105"/>
      <c r="Q121" s="105"/>
      <c r="R121" s="105"/>
      <c r="S121" s="105"/>
      <c r="T121" s="105"/>
      <c r="U121" s="105"/>
      <c r="V121" s="105"/>
    </row>
    <row r="122" spans="1:22" s="30" customFormat="1" ht="15" customHeight="1">
      <c r="A122" s="29"/>
      <c r="B122" s="105"/>
      <c r="C122" s="105"/>
      <c r="D122" s="105"/>
      <c r="E122" s="105"/>
      <c r="F122" s="105"/>
      <c r="G122" s="105"/>
      <c r="H122" s="105"/>
      <c r="I122" s="105"/>
      <c r="J122" s="105"/>
      <c r="K122" s="105"/>
      <c r="L122" s="105"/>
      <c r="M122" s="105"/>
      <c r="N122" s="105"/>
      <c r="O122" s="105"/>
      <c r="P122" s="105"/>
      <c r="Q122" s="105"/>
      <c r="R122" s="105"/>
      <c r="S122" s="105"/>
      <c r="T122" s="105"/>
      <c r="U122" s="105"/>
      <c r="V122" s="105"/>
    </row>
    <row r="123" spans="1:22" s="30" customFormat="1" ht="15" customHeight="1">
      <c r="A123" s="29"/>
      <c r="B123" s="105"/>
      <c r="C123" s="105"/>
      <c r="D123" s="105"/>
      <c r="E123" s="105"/>
      <c r="F123" s="105"/>
      <c r="G123" s="105"/>
      <c r="H123" s="105"/>
      <c r="I123" s="105"/>
      <c r="J123" s="105"/>
      <c r="K123" s="105"/>
      <c r="L123" s="105"/>
      <c r="M123" s="105"/>
      <c r="N123" s="105"/>
      <c r="O123" s="105"/>
      <c r="P123" s="105"/>
      <c r="Q123" s="105"/>
      <c r="R123" s="105"/>
      <c r="S123" s="105"/>
      <c r="T123" s="105"/>
      <c r="U123" s="105"/>
      <c r="V123" s="105"/>
    </row>
    <row r="124" spans="1:22" s="30" customFormat="1" ht="15" customHeight="1">
      <c r="A124" s="29"/>
      <c r="B124" s="105"/>
      <c r="C124" s="105"/>
      <c r="D124" s="105"/>
      <c r="E124" s="105"/>
      <c r="F124" s="105"/>
      <c r="G124" s="105"/>
      <c r="H124" s="105"/>
      <c r="I124" s="105"/>
      <c r="J124" s="105"/>
      <c r="K124" s="105"/>
      <c r="L124" s="105"/>
      <c r="M124" s="105"/>
      <c r="N124" s="105"/>
      <c r="O124" s="105"/>
      <c r="P124" s="105"/>
      <c r="Q124" s="105"/>
      <c r="R124" s="105"/>
      <c r="S124" s="105"/>
      <c r="T124" s="105"/>
      <c r="U124" s="105"/>
      <c r="V124" s="105"/>
    </row>
    <row r="125" spans="1:22" s="30" customFormat="1" ht="15" customHeight="1">
      <c r="A125" s="29"/>
      <c r="B125" s="105"/>
      <c r="C125" s="105"/>
      <c r="D125" s="105"/>
      <c r="E125" s="105"/>
      <c r="F125" s="105"/>
      <c r="G125" s="105"/>
      <c r="H125" s="105"/>
      <c r="I125" s="105"/>
      <c r="J125" s="105"/>
      <c r="K125" s="105"/>
      <c r="L125" s="105"/>
      <c r="M125" s="105"/>
      <c r="N125" s="105"/>
      <c r="O125" s="105"/>
      <c r="P125" s="105"/>
      <c r="Q125" s="105"/>
      <c r="R125" s="105"/>
      <c r="S125" s="105"/>
      <c r="T125" s="105"/>
      <c r="U125" s="105"/>
      <c r="V125" s="105"/>
    </row>
    <row r="126" spans="1:22" s="30" customFormat="1" ht="15" customHeight="1">
      <c r="A126" s="29"/>
      <c r="B126" s="105"/>
      <c r="C126" s="105"/>
      <c r="D126" s="105"/>
      <c r="E126" s="105"/>
      <c r="F126" s="105"/>
      <c r="G126" s="105"/>
      <c r="H126" s="105"/>
      <c r="I126" s="105"/>
      <c r="J126" s="105"/>
      <c r="K126" s="105"/>
      <c r="L126" s="105"/>
      <c r="M126" s="105"/>
      <c r="N126" s="105"/>
      <c r="O126" s="105"/>
      <c r="P126" s="105"/>
      <c r="Q126" s="105"/>
      <c r="R126" s="105"/>
      <c r="S126" s="105"/>
      <c r="T126" s="105"/>
      <c r="U126" s="105"/>
      <c r="V126" s="105"/>
    </row>
    <row r="127" spans="1:22" s="30" customFormat="1" ht="15" customHeight="1">
      <c r="A127" s="29"/>
      <c r="B127" s="105"/>
      <c r="C127" s="105"/>
      <c r="D127" s="105"/>
      <c r="E127" s="105"/>
      <c r="F127" s="105"/>
      <c r="G127" s="105"/>
      <c r="H127" s="105"/>
      <c r="I127" s="105"/>
      <c r="J127" s="105"/>
      <c r="K127" s="105"/>
      <c r="L127" s="105"/>
      <c r="M127" s="105"/>
      <c r="N127" s="105"/>
      <c r="O127" s="105"/>
      <c r="P127" s="105"/>
      <c r="Q127" s="105"/>
      <c r="R127" s="105"/>
      <c r="S127" s="105"/>
      <c r="T127" s="105"/>
      <c r="U127" s="105"/>
      <c r="V127" s="105"/>
    </row>
    <row r="128" spans="1:22" s="30" customFormat="1" ht="15" customHeight="1">
      <c r="A128" s="29"/>
      <c r="B128" s="105"/>
      <c r="C128" s="105"/>
      <c r="D128" s="105"/>
      <c r="E128" s="105"/>
      <c r="F128" s="105"/>
      <c r="G128" s="105"/>
      <c r="H128" s="105"/>
      <c r="I128" s="105"/>
      <c r="J128" s="105"/>
      <c r="K128" s="105"/>
      <c r="L128" s="105"/>
      <c r="M128" s="105"/>
      <c r="N128" s="105"/>
      <c r="O128" s="105"/>
      <c r="P128" s="105"/>
      <c r="Q128" s="105"/>
      <c r="R128" s="105"/>
      <c r="S128" s="105"/>
      <c r="T128" s="105"/>
      <c r="U128" s="105"/>
      <c r="V128" s="105"/>
    </row>
    <row r="129" spans="1:22" s="30" customFormat="1" ht="15" customHeight="1">
      <c r="A129" s="29"/>
      <c r="B129" s="105"/>
      <c r="C129" s="105"/>
      <c r="D129" s="105"/>
      <c r="E129" s="105"/>
      <c r="F129" s="105"/>
      <c r="G129" s="105"/>
      <c r="H129" s="105"/>
      <c r="I129" s="105"/>
      <c r="J129" s="105"/>
      <c r="K129" s="105"/>
      <c r="L129" s="105"/>
      <c r="M129" s="105"/>
      <c r="N129" s="105"/>
      <c r="O129" s="105"/>
      <c r="P129" s="105"/>
      <c r="Q129" s="105"/>
      <c r="R129" s="105"/>
      <c r="S129" s="105"/>
      <c r="T129" s="105"/>
      <c r="U129" s="105"/>
      <c r="V129" s="105"/>
    </row>
    <row r="130" spans="1:22" s="30" customFormat="1" ht="15" customHeight="1">
      <c r="A130" s="29"/>
      <c r="B130" s="105"/>
      <c r="C130" s="105"/>
      <c r="D130" s="105"/>
      <c r="E130" s="105"/>
      <c r="F130" s="105"/>
      <c r="G130" s="105"/>
      <c r="H130" s="105"/>
      <c r="I130" s="105"/>
      <c r="J130" s="105"/>
      <c r="K130" s="105"/>
      <c r="L130" s="105"/>
      <c r="M130" s="105"/>
      <c r="N130" s="105"/>
      <c r="O130" s="105"/>
      <c r="P130" s="105"/>
      <c r="Q130" s="105"/>
      <c r="R130" s="105"/>
      <c r="S130" s="105"/>
      <c r="T130" s="105"/>
      <c r="U130" s="105"/>
      <c r="V130" s="105"/>
    </row>
    <row r="131" spans="1:3" ht="12.75">
      <c r="A131" s="30" t="s">
        <v>72</v>
      </c>
      <c r="C131" s="75"/>
    </row>
    <row r="132" spans="1:22" ht="12.75">
      <c r="A132" s="213" t="s">
        <v>9</v>
      </c>
      <c r="B132" s="213"/>
      <c r="C132" s="213"/>
      <c r="D132" s="213"/>
      <c r="E132" s="213"/>
      <c r="F132" s="213"/>
      <c r="G132" s="213"/>
      <c r="H132" s="213"/>
      <c r="I132" s="213"/>
      <c r="J132" s="213"/>
      <c r="K132" s="213"/>
      <c r="L132" s="213"/>
      <c r="M132" s="213"/>
      <c r="N132" s="213"/>
      <c r="O132" s="213"/>
      <c r="P132" s="213"/>
      <c r="Q132" s="213"/>
      <c r="R132" s="213"/>
      <c r="S132" s="213"/>
      <c r="T132" s="213"/>
      <c r="U132" s="213"/>
      <c r="V132" s="213"/>
    </row>
    <row r="133" spans="1:22" ht="12.75">
      <c r="A133" s="213" t="s">
        <v>52</v>
      </c>
      <c r="B133" s="213"/>
      <c r="C133" s="213"/>
      <c r="D133" s="213"/>
      <c r="E133" s="213"/>
      <c r="F133" s="213"/>
      <c r="G133" s="213"/>
      <c r="H133" s="213"/>
      <c r="I133" s="213"/>
      <c r="J133" s="213"/>
      <c r="K133" s="213"/>
      <c r="L133" s="213"/>
      <c r="M133" s="213"/>
      <c r="N133" s="213"/>
      <c r="O133" s="213"/>
      <c r="P133" s="213"/>
      <c r="Q133" s="213"/>
      <c r="R133" s="213"/>
      <c r="S133" s="213"/>
      <c r="T133" s="213"/>
      <c r="U133" s="213"/>
      <c r="V133" s="213"/>
    </row>
    <row r="134" spans="1:22" s="2" customFormat="1" ht="12.75">
      <c r="A134" s="214" t="s">
        <v>31</v>
      </c>
      <c r="B134" s="214"/>
      <c r="C134" s="214"/>
      <c r="D134" s="214"/>
      <c r="E134" s="214"/>
      <c r="F134" s="214"/>
      <c r="G134" s="214"/>
      <c r="H134" s="214"/>
      <c r="I134" s="214"/>
      <c r="J134" s="214"/>
      <c r="K134" s="214"/>
      <c r="L134" s="214"/>
      <c r="M134" s="214"/>
      <c r="N134" s="214"/>
      <c r="O134" s="214"/>
      <c r="P134" s="214"/>
      <c r="Q134" s="214"/>
      <c r="R134" s="214"/>
      <c r="S134" s="214"/>
      <c r="T134" s="214"/>
      <c r="U134" s="214"/>
      <c r="V134" s="214"/>
    </row>
    <row r="135" spans="1:22" s="2" customFormat="1" ht="12.75">
      <c r="A135" s="73"/>
      <c r="B135" s="73"/>
      <c r="C135" s="73"/>
      <c r="D135" s="73"/>
      <c r="E135" s="73"/>
      <c r="F135" s="73"/>
      <c r="G135" s="73"/>
      <c r="H135" s="73"/>
      <c r="I135" s="73"/>
      <c r="J135" s="73"/>
      <c r="K135" s="73"/>
      <c r="L135" s="73"/>
      <c r="M135" s="73"/>
      <c r="N135" s="73"/>
      <c r="O135" s="73"/>
      <c r="P135" s="73"/>
      <c r="Q135" s="73"/>
      <c r="R135" s="73"/>
      <c r="S135" s="73"/>
      <c r="T135" s="73"/>
      <c r="U135" s="73"/>
      <c r="V135" s="73"/>
    </row>
    <row r="136" spans="1:22" ht="12.75">
      <c r="A136" s="213" t="s">
        <v>24</v>
      </c>
      <c r="B136" s="213"/>
      <c r="C136" s="213"/>
      <c r="D136" s="213"/>
      <c r="E136" s="213"/>
      <c r="F136" s="213"/>
      <c r="G136" s="213"/>
      <c r="H136" s="213"/>
      <c r="I136" s="213"/>
      <c r="J136" s="213"/>
      <c r="K136" s="213"/>
      <c r="L136" s="213"/>
      <c r="M136" s="213"/>
      <c r="N136" s="213"/>
      <c r="O136" s="213"/>
      <c r="P136" s="213"/>
      <c r="Q136" s="213"/>
      <c r="R136" s="213"/>
      <c r="S136" s="213"/>
      <c r="T136" s="213"/>
      <c r="U136" s="213"/>
      <c r="V136" s="213"/>
    </row>
    <row r="137" ht="6.75" customHeight="1" thickBot="1"/>
    <row r="138" spans="1:22" ht="12.75">
      <c r="A138" s="76"/>
      <c r="B138" s="215" t="s">
        <v>34</v>
      </c>
      <c r="C138" s="216"/>
      <c r="D138" s="216"/>
      <c r="E138" s="216"/>
      <c r="F138" s="216"/>
      <c r="G138" s="216"/>
      <c r="H138" s="217"/>
      <c r="I138" s="215" t="s">
        <v>35</v>
      </c>
      <c r="J138" s="216"/>
      <c r="K138" s="216"/>
      <c r="L138" s="216"/>
      <c r="M138" s="216"/>
      <c r="N138" s="216"/>
      <c r="O138" s="217"/>
      <c r="P138" s="215" t="s">
        <v>1</v>
      </c>
      <c r="Q138" s="216"/>
      <c r="R138" s="216"/>
      <c r="S138" s="216"/>
      <c r="T138" s="216"/>
      <c r="U138" s="216"/>
      <c r="V138" s="216"/>
    </row>
    <row r="139" spans="2:22" ht="12.75">
      <c r="B139" s="218" t="s">
        <v>36</v>
      </c>
      <c r="C139" s="219"/>
      <c r="D139" s="77" t="s">
        <v>37</v>
      </c>
      <c r="E139" s="219" t="s">
        <v>38</v>
      </c>
      <c r="F139" s="219"/>
      <c r="G139" s="219"/>
      <c r="H139" s="78" t="s">
        <v>1</v>
      </c>
      <c r="I139" s="218" t="s">
        <v>36</v>
      </c>
      <c r="J139" s="220"/>
      <c r="K139" s="74" t="s">
        <v>37</v>
      </c>
      <c r="L139" s="218" t="s">
        <v>38</v>
      </c>
      <c r="M139" s="219"/>
      <c r="N139" s="219"/>
      <c r="O139" s="78" t="s">
        <v>1</v>
      </c>
      <c r="P139" s="218" t="s">
        <v>36</v>
      </c>
      <c r="Q139" s="220"/>
      <c r="R139" s="74" t="s">
        <v>37</v>
      </c>
      <c r="S139" s="218" t="s">
        <v>38</v>
      </c>
      <c r="T139" s="219"/>
      <c r="U139" s="219"/>
      <c r="V139" s="78" t="s">
        <v>1</v>
      </c>
    </row>
    <row r="140" spans="1:22" ht="12.75">
      <c r="A140" s="79" t="s">
        <v>39</v>
      </c>
      <c r="B140" s="80" t="s">
        <v>40</v>
      </c>
      <c r="C140" s="79">
        <v>1</v>
      </c>
      <c r="D140" s="81" t="s">
        <v>41</v>
      </c>
      <c r="E140" s="79" t="s">
        <v>42</v>
      </c>
      <c r="F140" s="79" t="s">
        <v>43</v>
      </c>
      <c r="G140" s="79" t="s">
        <v>44</v>
      </c>
      <c r="H140" s="82"/>
      <c r="I140" s="80" t="s">
        <v>40</v>
      </c>
      <c r="J140" s="79">
        <v>1</v>
      </c>
      <c r="K140" s="81" t="s">
        <v>41</v>
      </c>
      <c r="L140" s="79" t="s">
        <v>42</v>
      </c>
      <c r="M140" s="79" t="s">
        <v>43</v>
      </c>
      <c r="N140" s="79" t="s">
        <v>44</v>
      </c>
      <c r="O140" s="82"/>
      <c r="P140" s="80" t="s">
        <v>40</v>
      </c>
      <c r="Q140" s="79">
        <v>1</v>
      </c>
      <c r="R140" s="81" t="s">
        <v>41</v>
      </c>
      <c r="S140" s="79" t="s">
        <v>42</v>
      </c>
      <c r="T140" s="79" t="s">
        <v>43</v>
      </c>
      <c r="U140" s="79" t="s">
        <v>44</v>
      </c>
      <c r="V140" s="82"/>
    </row>
    <row r="141" spans="1:22" ht="12.75">
      <c r="A141" s="83" t="s">
        <v>14</v>
      </c>
      <c r="B141" s="80"/>
      <c r="C141" s="79"/>
      <c r="D141" s="81"/>
      <c r="E141" s="79"/>
      <c r="F141" s="79"/>
      <c r="G141" s="79"/>
      <c r="H141" s="80"/>
      <c r="I141" s="80"/>
      <c r="J141" s="79"/>
      <c r="K141" s="81"/>
      <c r="L141" s="79"/>
      <c r="M141" s="79"/>
      <c r="N141" s="79"/>
      <c r="O141" s="80"/>
      <c r="P141" s="80"/>
      <c r="Q141" s="79"/>
      <c r="R141" s="81"/>
      <c r="S141" s="79"/>
      <c r="T141" s="79"/>
      <c r="U141" s="79"/>
      <c r="V141" s="80"/>
    </row>
    <row r="142" spans="1:22" ht="12.75">
      <c r="A142" s="30" t="s">
        <v>17</v>
      </c>
      <c r="B142" s="78"/>
      <c r="C142" s="85"/>
      <c r="D142" s="86"/>
      <c r="E142" s="85"/>
      <c r="F142" s="85"/>
      <c r="G142" s="85"/>
      <c r="H142" s="78"/>
      <c r="I142" s="78"/>
      <c r="J142" s="85"/>
      <c r="K142" s="86"/>
      <c r="L142" s="85"/>
      <c r="M142" s="85"/>
      <c r="N142" s="85"/>
      <c r="O142" s="78"/>
      <c r="P142" s="78"/>
      <c r="Q142" s="85"/>
      <c r="R142" s="86"/>
      <c r="S142" s="85"/>
      <c r="T142" s="85"/>
      <c r="U142" s="88"/>
      <c r="V142" s="78"/>
    </row>
    <row r="143" spans="1:22" ht="12.75">
      <c r="A143" s="74" t="s">
        <v>45</v>
      </c>
      <c r="B143" s="89">
        <f>SUM(B79,B13)</f>
        <v>10</v>
      </c>
      <c r="C143" s="90">
        <f aca="true" t="shared" si="47" ref="C143:V143">SUM(C79,C13)</f>
        <v>567</v>
      </c>
      <c r="D143" s="91">
        <f t="shared" si="47"/>
        <v>23436</v>
      </c>
      <c r="E143" s="90">
        <f t="shared" si="47"/>
        <v>4165</v>
      </c>
      <c r="F143" s="90">
        <f t="shared" si="47"/>
        <v>520</v>
      </c>
      <c r="G143" s="90">
        <f t="shared" si="47"/>
        <v>26</v>
      </c>
      <c r="H143" s="89">
        <f t="shared" si="47"/>
        <v>28724</v>
      </c>
      <c r="I143" s="89">
        <f t="shared" si="47"/>
        <v>8</v>
      </c>
      <c r="J143" s="90">
        <f t="shared" si="47"/>
        <v>464</v>
      </c>
      <c r="K143" s="91">
        <f t="shared" si="47"/>
        <v>24006</v>
      </c>
      <c r="L143" s="90">
        <f t="shared" si="47"/>
        <v>3830</v>
      </c>
      <c r="M143" s="90">
        <f t="shared" si="47"/>
        <v>403</v>
      </c>
      <c r="N143" s="90">
        <f t="shared" si="47"/>
        <v>22</v>
      </c>
      <c r="O143" s="89">
        <f t="shared" si="47"/>
        <v>28733</v>
      </c>
      <c r="P143" s="89">
        <f t="shared" si="47"/>
        <v>18</v>
      </c>
      <c r="Q143" s="90">
        <f t="shared" si="47"/>
        <v>1031</v>
      </c>
      <c r="R143" s="89">
        <f t="shared" si="47"/>
        <v>47442</v>
      </c>
      <c r="S143" s="89">
        <f t="shared" si="47"/>
        <v>7995</v>
      </c>
      <c r="T143" s="90">
        <f t="shared" si="47"/>
        <v>923</v>
      </c>
      <c r="U143" s="92">
        <f t="shared" si="47"/>
        <v>48</v>
      </c>
      <c r="V143" s="89">
        <f t="shared" si="47"/>
        <v>57457</v>
      </c>
    </row>
    <row r="144" spans="1:22" ht="12.75">
      <c r="A144" s="74" t="s">
        <v>46</v>
      </c>
      <c r="B144" s="89">
        <f aca="true" t="shared" si="48" ref="B144:V144">SUM(B80,B14)</f>
        <v>0</v>
      </c>
      <c r="C144" s="90">
        <f t="shared" si="48"/>
        <v>0</v>
      </c>
      <c r="D144" s="91">
        <f t="shared" si="48"/>
        <v>2502</v>
      </c>
      <c r="E144" s="90">
        <f t="shared" si="48"/>
        <v>2343</v>
      </c>
      <c r="F144" s="90">
        <f t="shared" si="48"/>
        <v>147</v>
      </c>
      <c r="G144" s="90">
        <f t="shared" si="48"/>
        <v>1</v>
      </c>
      <c r="H144" s="89">
        <f t="shared" si="48"/>
        <v>4993</v>
      </c>
      <c r="I144" s="89">
        <f t="shared" si="48"/>
        <v>0</v>
      </c>
      <c r="J144" s="90">
        <f t="shared" si="48"/>
        <v>2</v>
      </c>
      <c r="K144" s="91">
        <f t="shared" si="48"/>
        <v>1986</v>
      </c>
      <c r="L144" s="90">
        <f t="shared" si="48"/>
        <v>1789</v>
      </c>
      <c r="M144" s="90">
        <f t="shared" si="48"/>
        <v>102</v>
      </c>
      <c r="N144" s="90">
        <f t="shared" si="48"/>
        <v>7</v>
      </c>
      <c r="O144" s="89">
        <f t="shared" si="48"/>
        <v>3886</v>
      </c>
      <c r="P144" s="89">
        <f t="shared" si="48"/>
        <v>0</v>
      </c>
      <c r="Q144" s="90">
        <f t="shared" si="48"/>
        <v>2</v>
      </c>
      <c r="R144" s="89">
        <f t="shared" si="48"/>
        <v>4488</v>
      </c>
      <c r="S144" s="89">
        <f t="shared" si="48"/>
        <v>4132</v>
      </c>
      <c r="T144" s="90">
        <f t="shared" si="48"/>
        <v>249</v>
      </c>
      <c r="U144" s="92">
        <f t="shared" si="48"/>
        <v>8</v>
      </c>
      <c r="V144" s="89">
        <f t="shared" si="48"/>
        <v>8879</v>
      </c>
    </row>
    <row r="145" spans="1:22" ht="12.75">
      <c r="A145" s="29" t="s">
        <v>27</v>
      </c>
      <c r="B145" s="93">
        <f aca="true" t="shared" si="49" ref="B145:V145">SUM(B81,B15)</f>
        <v>10</v>
      </c>
      <c r="C145" s="94">
        <f t="shared" si="49"/>
        <v>567</v>
      </c>
      <c r="D145" s="95">
        <f t="shared" si="49"/>
        <v>25938</v>
      </c>
      <c r="E145" s="94">
        <f t="shared" si="49"/>
        <v>6508</v>
      </c>
      <c r="F145" s="94">
        <f t="shared" si="49"/>
        <v>667</v>
      </c>
      <c r="G145" s="94">
        <f t="shared" si="49"/>
        <v>27</v>
      </c>
      <c r="H145" s="93">
        <f t="shared" si="49"/>
        <v>33717</v>
      </c>
      <c r="I145" s="93">
        <f t="shared" si="49"/>
        <v>8</v>
      </c>
      <c r="J145" s="94">
        <f t="shared" si="49"/>
        <v>466</v>
      </c>
      <c r="K145" s="95">
        <f t="shared" si="49"/>
        <v>25992</v>
      </c>
      <c r="L145" s="94">
        <f t="shared" si="49"/>
        <v>5619</v>
      </c>
      <c r="M145" s="94">
        <f t="shared" si="49"/>
        <v>505</v>
      </c>
      <c r="N145" s="94">
        <f t="shared" si="49"/>
        <v>29</v>
      </c>
      <c r="O145" s="93">
        <f t="shared" si="49"/>
        <v>32619</v>
      </c>
      <c r="P145" s="93">
        <f t="shared" si="49"/>
        <v>18</v>
      </c>
      <c r="Q145" s="94">
        <f t="shared" si="49"/>
        <v>1033</v>
      </c>
      <c r="R145" s="93">
        <f t="shared" si="49"/>
        <v>51930</v>
      </c>
      <c r="S145" s="93">
        <f t="shared" si="49"/>
        <v>12127</v>
      </c>
      <c r="T145" s="94">
        <f t="shared" si="49"/>
        <v>1172</v>
      </c>
      <c r="U145" s="96">
        <f t="shared" si="49"/>
        <v>56</v>
      </c>
      <c r="V145" s="93">
        <f t="shared" si="49"/>
        <v>66336</v>
      </c>
    </row>
    <row r="146" spans="1:22" ht="12.75">
      <c r="A146" s="30" t="s">
        <v>18</v>
      </c>
      <c r="B146" s="89"/>
      <c r="C146" s="90"/>
      <c r="D146" s="91"/>
      <c r="E146" s="90"/>
      <c r="F146" s="90"/>
      <c r="G146" s="90"/>
      <c r="H146" s="89"/>
      <c r="I146" s="89"/>
      <c r="J146" s="90"/>
      <c r="K146" s="91"/>
      <c r="L146" s="90"/>
      <c r="M146" s="90"/>
      <c r="N146" s="90"/>
      <c r="O146" s="89"/>
      <c r="P146" s="89"/>
      <c r="Q146" s="90"/>
      <c r="R146" s="89"/>
      <c r="S146" s="89"/>
      <c r="T146" s="90"/>
      <c r="U146" s="92"/>
      <c r="V146" s="89"/>
    </row>
    <row r="147" spans="1:22" ht="12.75">
      <c r="A147" s="74" t="s">
        <v>56</v>
      </c>
      <c r="B147" s="89">
        <f aca="true" t="shared" si="50" ref="B147:V147">SUM(B83,B17)</f>
        <v>13</v>
      </c>
      <c r="C147" s="90">
        <f t="shared" si="50"/>
        <v>501</v>
      </c>
      <c r="D147" s="91">
        <f t="shared" si="50"/>
        <v>21726</v>
      </c>
      <c r="E147" s="90">
        <f t="shared" si="50"/>
        <v>3902</v>
      </c>
      <c r="F147" s="90">
        <f t="shared" si="50"/>
        <v>611</v>
      </c>
      <c r="G147" s="90">
        <f t="shared" si="50"/>
        <v>44</v>
      </c>
      <c r="H147" s="89">
        <f t="shared" si="50"/>
        <v>26797</v>
      </c>
      <c r="I147" s="89">
        <f t="shared" si="50"/>
        <v>12</v>
      </c>
      <c r="J147" s="90">
        <f t="shared" si="50"/>
        <v>446</v>
      </c>
      <c r="K147" s="91">
        <f t="shared" si="50"/>
        <v>22609</v>
      </c>
      <c r="L147" s="90">
        <f t="shared" si="50"/>
        <v>3531</v>
      </c>
      <c r="M147" s="90">
        <f t="shared" si="50"/>
        <v>485</v>
      </c>
      <c r="N147" s="90">
        <f t="shared" si="50"/>
        <v>36</v>
      </c>
      <c r="O147" s="89">
        <f t="shared" si="50"/>
        <v>27119</v>
      </c>
      <c r="P147" s="89">
        <f t="shared" si="50"/>
        <v>25</v>
      </c>
      <c r="Q147" s="90">
        <f t="shared" si="50"/>
        <v>947</v>
      </c>
      <c r="R147" s="89">
        <f t="shared" si="50"/>
        <v>44335</v>
      </c>
      <c r="S147" s="89">
        <f t="shared" si="50"/>
        <v>7433</v>
      </c>
      <c r="T147" s="90">
        <f t="shared" si="50"/>
        <v>1096</v>
      </c>
      <c r="U147" s="92">
        <f t="shared" si="50"/>
        <v>80</v>
      </c>
      <c r="V147" s="89">
        <f t="shared" si="50"/>
        <v>53916</v>
      </c>
    </row>
    <row r="148" spans="1:22" ht="12.75">
      <c r="A148" s="74" t="s">
        <v>47</v>
      </c>
      <c r="B148" s="89">
        <f aca="true" t="shared" si="51" ref="B148:V148">SUM(B84,B18)</f>
        <v>0</v>
      </c>
      <c r="C148" s="90">
        <f t="shared" si="51"/>
        <v>2</v>
      </c>
      <c r="D148" s="91">
        <f t="shared" si="51"/>
        <v>2983</v>
      </c>
      <c r="E148" s="90">
        <f t="shared" si="51"/>
        <v>3126</v>
      </c>
      <c r="F148" s="90">
        <f t="shared" si="51"/>
        <v>294</v>
      </c>
      <c r="G148" s="90">
        <f t="shared" si="51"/>
        <v>18</v>
      </c>
      <c r="H148" s="89">
        <f t="shared" si="51"/>
        <v>6423</v>
      </c>
      <c r="I148" s="89">
        <f t="shared" si="51"/>
        <v>0</v>
      </c>
      <c r="J148" s="90">
        <f t="shared" si="51"/>
        <v>2</v>
      </c>
      <c r="K148" s="91">
        <f t="shared" si="51"/>
        <v>2386</v>
      </c>
      <c r="L148" s="90">
        <f t="shared" si="51"/>
        <v>2435</v>
      </c>
      <c r="M148" s="90">
        <f t="shared" si="51"/>
        <v>150</v>
      </c>
      <c r="N148" s="90">
        <f t="shared" si="51"/>
        <v>17</v>
      </c>
      <c r="O148" s="89">
        <f t="shared" si="51"/>
        <v>4990</v>
      </c>
      <c r="P148" s="89">
        <f t="shared" si="51"/>
        <v>0</v>
      </c>
      <c r="Q148" s="90">
        <f t="shared" si="51"/>
        <v>4</v>
      </c>
      <c r="R148" s="89">
        <f t="shared" si="51"/>
        <v>5369</v>
      </c>
      <c r="S148" s="89">
        <f t="shared" si="51"/>
        <v>5561</v>
      </c>
      <c r="T148" s="90">
        <f t="shared" si="51"/>
        <v>444</v>
      </c>
      <c r="U148" s="92">
        <f t="shared" si="51"/>
        <v>35</v>
      </c>
      <c r="V148" s="89">
        <f t="shared" si="51"/>
        <v>11413</v>
      </c>
    </row>
    <row r="149" spans="1:22" ht="12.75">
      <c r="A149" s="29" t="s">
        <v>28</v>
      </c>
      <c r="B149" s="93">
        <f aca="true" t="shared" si="52" ref="B149:V149">SUM(B85,B19)</f>
        <v>13</v>
      </c>
      <c r="C149" s="94">
        <f t="shared" si="52"/>
        <v>503</v>
      </c>
      <c r="D149" s="95">
        <f t="shared" si="52"/>
        <v>24709</v>
      </c>
      <c r="E149" s="94">
        <f t="shared" si="52"/>
        <v>7028</v>
      </c>
      <c r="F149" s="94">
        <f t="shared" si="52"/>
        <v>905</v>
      </c>
      <c r="G149" s="94">
        <f t="shared" si="52"/>
        <v>62</v>
      </c>
      <c r="H149" s="93">
        <f t="shared" si="52"/>
        <v>33220</v>
      </c>
      <c r="I149" s="93">
        <f t="shared" si="52"/>
        <v>12</v>
      </c>
      <c r="J149" s="94">
        <f t="shared" si="52"/>
        <v>448</v>
      </c>
      <c r="K149" s="95">
        <f t="shared" si="52"/>
        <v>24995</v>
      </c>
      <c r="L149" s="94">
        <f t="shared" si="52"/>
        <v>5966</v>
      </c>
      <c r="M149" s="94">
        <f t="shared" si="52"/>
        <v>635</v>
      </c>
      <c r="N149" s="94">
        <f t="shared" si="52"/>
        <v>53</v>
      </c>
      <c r="O149" s="93">
        <f t="shared" si="52"/>
        <v>32109</v>
      </c>
      <c r="P149" s="93">
        <f t="shared" si="52"/>
        <v>25</v>
      </c>
      <c r="Q149" s="94">
        <f t="shared" si="52"/>
        <v>951</v>
      </c>
      <c r="R149" s="93">
        <f t="shared" si="52"/>
        <v>49704</v>
      </c>
      <c r="S149" s="93">
        <f t="shared" si="52"/>
        <v>12994</v>
      </c>
      <c r="T149" s="94">
        <f t="shared" si="52"/>
        <v>1540</v>
      </c>
      <c r="U149" s="96">
        <f t="shared" si="52"/>
        <v>115</v>
      </c>
      <c r="V149" s="93">
        <f t="shared" si="52"/>
        <v>65329</v>
      </c>
    </row>
    <row r="150" spans="1:22" ht="12.75">
      <c r="A150" s="97" t="s">
        <v>19</v>
      </c>
      <c r="B150" s="98">
        <f aca="true" t="shared" si="53" ref="B150:V150">SUM(B86,B20)</f>
        <v>23</v>
      </c>
      <c r="C150" s="99">
        <f t="shared" si="53"/>
        <v>1070</v>
      </c>
      <c r="D150" s="100">
        <f t="shared" si="53"/>
        <v>50647</v>
      </c>
      <c r="E150" s="99">
        <f t="shared" si="53"/>
        <v>13536</v>
      </c>
      <c r="F150" s="99">
        <f t="shared" si="53"/>
        <v>1572</v>
      </c>
      <c r="G150" s="99">
        <f t="shared" si="53"/>
        <v>89</v>
      </c>
      <c r="H150" s="98">
        <f t="shared" si="53"/>
        <v>66937</v>
      </c>
      <c r="I150" s="98">
        <f t="shared" si="53"/>
        <v>20</v>
      </c>
      <c r="J150" s="99">
        <f t="shared" si="53"/>
        <v>914</v>
      </c>
      <c r="K150" s="100">
        <f t="shared" si="53"/>
        <v>50987</v>
      </c>
      <c r="L150" s="99">
        <f t="shared" si="53"/>
        <v>11585</v>
      </c>
      <c r="M150" s="99">
        <f t="shared" si="53"/>
        <v>1140</v>
      </c>
      <c r="N150" s="99">
        <f t="shared" si="53"/>
        <v>82</v>
      </c>
      <c r="O150" s="98">
        <f t="shared" si="53"/>
        <v>64728</v>
      </c>
      <c r="P150" s="98">
        <f t="shared" si="53"/>
        <v>43</v>
      </c>
      <c r="Q150" s="99">
        <f t="shared" si="53"/>
        <v>1984</v>
      </c>
      <c r="R150" s="98">
        <f t="shared" si="53"/>
        <v>101634</v>
      </c>
      <c r="S150" s="98">
        <f t="shared" si="53"/>
        <v>25121</v>
      </c>
      <c r="T150" s="99">
        <f t="shared" si="53"/>
        <v>2712</v>
      </c>
      <c r="U150" s="101">
        <f t="shared" si="53"/>
        <v>171</v>
      </c>
      <c r="V150" s="98">
        <f t="shared" si="53"/>
        <v>131665</v>
      </c>
    </row>
    <row r="151" spans="2:22" ht="12.75">
      <c r="B151" s="89"/>
      <c r="C151" s="90"/>
      <c r="D151" s="91"/>
      <c r="E151" s="90"/>
      <c r="F151" s="90"/>
      <c r="G151" s="90"/>
      <c r="H151" s="89"/>
      <c r="I151" s="89"/>
      <c r="J151" s="90"/>
      <c r="K151" s="91"/>
      <c r="L151" s="90"/>
      <c r="M151" s="90"/>
      <c r="N151" s="90"/>
      <c r="O151" s="89"/>
      <c r="P151" s="89"/>
      <c r="Q151" s="90"/>
      <c r="R151" s="89"/>
      <c r="S151" s="89"/>
      <c r="T151" s="90"/>
      <c r="U151" s="92"/>
      <c r="V151" s="89"/>
    </row>
    <row r="152" spans="1:22" ht="12.75">
      <c r="A152" s="30" t="s">
        <v>20</v>
      </c>
      <c r="B152" s="89"/>
      <c r="C152" s="90"/>
      <c r="D152" s="91"/>
      <c r="E152" s="90"/>
      <c r="F152" s="90"/>
      <c r="G152" s="90"/>
      <c r="H152" s="89"/>
      <c r="I152" s="89"/>
      <c r="J152" s="90"/>
      <c r="K152" s="91"/>
      <c r="L152" s="90"/>
      <c r="M152" s="90"/>
      <c r="N152" s="90"/>
      <c r="O152" s="89"/>
      <c r="P152" s="89"/>
      <c r="Q152" s="90"/>
      <c r="R152" s="89"/>
      <c r="S152" s="89"/>
      <c r="T152" s="90"/>
      <c r="U152" s="92"/>
      <c r="V152" s="89"/>
    </row>
    <row r="153" spans="1:22" ht="12.75">
      <c r="A153" s="30" t="s">
        <v>17</v>
      </c>
      <c r="B153" s="89"/>
      <c r="C153" s="90"/>
      <c r="D153" s="91"/>
      <c r="E153" s="90"/>
      <c r="F153" s="90"/>
      <c r="G153" s="90"/>
      <c r="H153" s="89"/>
      <c r="I153" s="89"/>
      <c r="J153" s="90"/>
      <c r="K153" s="91"/>
      <c r="L153" s="90"/>
      <c r="M153" s="90"/>
      <c r="N153" s="90"/>
      <c r="O153" s="89"/>
      <c r="P153" s="89"/>
      <c r="Q153" s="90"/>
      <c r="R153" s="89"/>
      <c r="S153" s="89"/>
      <c r="T153" s="90"/>
      <c r="U153" s="92"/>
      <c r="V153" s="89"/>
    </row>
    <row r="154" spans="1:22" ht="12.75">
      <c r="A154" s="74" t="s">
        <v>48</v>
      </c>
      <c r="B154" s="89">
        <f aca="true" t="shared" si="54" ref="B154:V154">SUM(B90,B24)</f>
        <v>9</v>
      </c>
      <c r="C154" s="90">
        <f t="shared" si="54"/>
        <v>423</v>
      </c>
      <c r="D154" s="91">
        <f t="shared" si="54"/>
        <v>12589</v>
      </c>
      <c r="E154" s="90">
        <f t="shared" si="54"/>
        <v>1500</v>
      </c>
      <c r="F154" s="90">
        <f t="shared" si="54"/>
        <v>242</v>
      </c>
      <c r="G154" s="90">
        <f t="shared" si="54"/>
        <v>31</v>
      </c>
      <c r="H154" s="89">
        <f t="shared" si="54"/>
        <v>14794</v>
      </c>
      <c r="I154" s="89">
        <f t="shared" si="54"/>
        <v>3</v>
      </c>
      <c r="J154" s="90">
        <f t="shared" si="54"/>
        <v>408</v>
      </c>
      <c r="K154" s="91">
        <f t="shared" si="54"/>
        <v>15920</v>
      </c>
      <c r="L154" s="90">
        <f t="shared" si="54"/>
        <v>1642</v>
      </c>
      <c r="M154" s="90">
        <f t="shared" si="54"/>
        <v>290</v>
      </c>
      <c r="N154" s="90">
        <f t="shared" si="54"/>
        <v>27</v>
      </c>
      <c r="O154" s="89">
        <f t="shared" si="54"/>
        <v>18290</v>
      </c>
      <c r="P154" s="89">
        <f t="shared" si="54"/>
        <v>12</v>
      </c>
      <c r="Q154" s="90">
        <f t="shared" si="54"/>
        <v>831</v>
      </c>
      <c r="R154" s="89">
        <f t="shared" si="54"/>
        <v>28509</v>
      </c>
      <c r="S154" s="89">
        <f t="shared" si="54"/>
        <v>3142</v>
      </c>
      <c r="T154" s="90">
        <f t="shared" si="54"/>
        <v>532</v>
      </c>
      <c r="U154" s="92">
        <f t="shared" si="54"/>
        <v>58</v>
      </c>
      <c r="V154" s="89">
        <f t="shared" si="54"/>
        <v>33084</v>
      </c>
    </row>
    <row r="155" spans="1:22" ht="12.75">
      <c r="A155" s="74" t="s">
        <v>49</v>
      </c>
      <c r="B155" s="89">
        <f aca="true" t="shared" si="55" ref="B155:V155">SUM(B91,B25)</f>
        <v>0</v>
      </c>
      <c r="C155" s="103">
        <f t="shared" si="55"/>
        <v>33</v>
      </c>
      <c r="D155" s="91">
        <f t="shared" si="55"/>
        <v>7589</v>
      </c>
      <c r="E155" s="103">
        <f t="shared" si="55"/>
        <v>3059</v>
      </c>
      <c r="F155" s="103">
        <f t="shared" si="55"/>
        <v>686</v>
      </c>
      <c r="G155" s="103">
        <f t="shared" si="55"/>
        <v>117</v>
      </c>
      <c r="H155" s="89">
        <f t="shared" si="55"/>
        <v>11484</v>
      </c>
      <c r="I155" s="89">
        <f t="shared" si="55"/>
        <v>0</v>
      </c>
      <c r="J155" s="103">
        <f t="shared" si="55"/>
        <v>29</v>
      </c>
      <c r="K155" s="91">
        <f t="shared" si="55"/>
        <v>5455</v>
      </c>
      <c r="L155" s="103">
        <f t="shared" si="55"/>
        <v>2070</v>
      </c>
      <c r="M155" s="103">
        <f t="shared" si="55"/>
        <v>421</v>
      </c>
      <c r="N155" s="103">
        <f t="shared" si="55"/>
        <v>62</v>
      </c>
      <c r="O155" s="89">
        <f t="shared" si="55"/>
        <v>8037</v>
      </c>
      <c r="P155" s="89">
        <f t="shared" si="55"/>
        <v>0</v>
      </c>
      <c r="Q155" s="90">
        <f t="shared" si="55"/>
        <v>62</v>
      </c>
      <c r="R155" s="89">
        <f t="shared" si="55"/>
        <v>13044</v>
      </c>
      <c r="S155" s="89">
        <f t="shared" si="55"/>
        <v>5129</v>
      </c>
      <c r="T155" s="90">
        <f t="shared" si="55"/>
        <v>1107</v>
      </c>
      <c r="U155" s="92">
        <f t="shared" si="55"/>
        <v>179</v>
      </c>
      <c r="V155" s="89">
        <f t="shared" si="55"/>
        <v>19521</v>
      </c>
    </row>
    <row r="156" spans="1:22" ht="12.75">
      <c r="A156" s="74" t="s">
        <v>50</v>
      </c>
      <c r="B156" s="89">
        <f aca="true" t="shared" si="56" ref="B156:V156">SUM(B92,B26)</f>
        <v>0</v>
      </c>
      <c r="C156" s="103">
        <f t="shared" si="56"/>
        <v>6</v>
      </c>
      <c r="D156" s="91">
        <f t="shared" si="56"/>
        <v>241</v>
      </c>
      <c r="E156" s="103">
        <f t="shared" si="56"/>
        <v>139</v>
      </c>
      <c r="F156" s="103">
        <f t="shared" si="56"/>
        <v>52</v>
      </c>
      <c r="G156" s="103">
        <f t="shared" si="56"/>
        <v>11</v>
      </c>
      <c r="H156" s="89">
        <f t="shared" si="56"/>
        <v>449</v>
      </c>
      <c r="I156" s="89">
        <f t="shared" si="56"/>
        <v>0</v>
      </c>
      <c r="J156" s="103">
        <f t="shared" si="56"/>
        <v>7</v>
      </c>
      <c r="K156" s="91">
        <f t="shared" si="56"/>
        <v>536</v>
      </c>
      <c r="L156" s="103">
        <f t="shared" si="56"/>
        <v>215</v>
      </c>
      <c r="M156" s="103">
        <f t="shared" si="56"/>
        <v>49</v>
      </c>
      <c r="N156" s="103">
        <f t="shared" si="56"/>
        <v>6</v>
      </c>
      <c r="O156" s="89">
        <f t="shared" si="56"/>
        <v>813</v>
      </c>
      <c r="P156" s="89">
        <f t="shared" si="56"/>
        <v>0</v>
      </c>
      <c r="Q156" s="90">
        <f t="shared" si="56"/>
        <v>13</v>
      </c>
      <c r="R156" s="89">
        <f t="shared" si="56"/>
        <v>777</v>
      </c>
      <c r="S156" s="89">
        <f t="shared" si="56"/>
        <v>354</v>
      </c>
      <c r="T156" s="90">
        <f t="shared" si="56"/>
        <v>101</v>
      </c>
      <c r="U156" s="92">
        <f t="shared" si="56"/>
        <v>17</v>
      </c>
      <c r="V156" s="89">
        <f t="shared" si="56"/>
        <v>1262</v>
      </c>
    </row>
    <row r="157" spans="1:22" ht="12.75">
      <c r="A157" s="74" t="s">
        <v>51</v>
      </c>
      <c r="B157" s="89">
        <f aca="true" t="shared" si="57" ref="B157:V157">SUM(B93,B27)</f>
        <v>0</v>
      </c>
      <c r="C157" s="103">
        <f t="shared" si="57"/>
        <v>6</v>
      </c>
      <c r="D157" s="91">
        <f t="shared" si="57"/>
        <v>3312</v>
      </c>
      <c r="E157" s="103">
        <f t="shared" si="57"/>
        <v>4045</v>
      </c>
      <c r="F157" s="103">
        <f t="shared" si="57"/>
        <v>815</v>
      </c>
      <c r="G157" s="103">
        <f t="shared" si="57"/>
        <v>219</v>
      </c>
      <c r="H157" s="89">
        <f t="shared" si="57"/>
        <v>8397</v>
      </c>
      <c r="I157" s="89">
        <f t="shared" si="57"/>
        <v>0</v>
      </c>
      <c r="J157" s="103">
        <f t="shared" si="57"/>
        <v>1</v>
      </c>
      <c r="K157" s="91">
        <f t="shared" si="57"/>
        <v>2703</v>
      </c>
      <c r="L157" s="103">
        <f t="shared" si="57"/>
        <v>2875</v>
      </c>
      <c r="M157" s="103">
        <f t="shared" si="57"/>
        <v>534</v>
      </c>
      <c r="N157" s="103">
        <f t="shared" si="57"/>
        <v>131</v>
      </c>
      <c r="O157" s="89">
        <f t="shared" si="57"/>
        <v>6244</v>
      </c>
      <c r="P157" s="89">
        <f t="shared" si="57"/>
        <v>0</v>
      </c>
      <c r="Q157" s="90">
        <f t="shared" si="57"/>
        <v>7</v>
      </c>
      <c r="R157" s="89">
        <f t="shared" si="57"/>
        <v>6015</v>
      </c>
      <c r="S157" s="89">
        <f t="shared" si="57"/>
        <v>6920</v>
      </c>
      <c r="T157" s="90">
        <f t="shared" si="57"/>
        <v>1349</v>
      </c>
      <c r="U157" s="92">
        <f t="shared" si="57"/>
        <v>350</v>
      </c>
      <c r="V157" s="89">
        <f t="shared" si="57"/>
        <v>14641</v>
      </c>
    </row>
    <row r="158" spans="1:22" s="111" customFormat="1" ht="12.75">
      <c r="A158" s="29" t="s">
        <v>1</v>
      </c>
      <c r="B158" s="93">
        <f aca="true" t="shared" si="58" ref="B158:V158">SUM(B94,B28)</f>
        <v>9</v>
      </c>
      <c r="C158" s="94">
        <f t="shared" si="58"/>
        <v>468</v>
      </c>
      <c r="D158" s="95">
        <f t="shared" si="58"/>
        <v>23731</v>
      </c>
      <c r="E158" s="94">
        <f t="shared" si="58"/>
        <v>8743</v>
      </c>
      <c r="F158" s="94">
        <f t="shared" si="58"/>
        <v>1795</v>
      </c>
      <c r="G158" s="94">
        <f t="shared" si="58"/>
        <v>378</v>
      </c>
      <c r="H158" s="93">
        <f t="shared" si="58"/>
        <v>35124</v>
      </c>
      <c r="I158" s="93">
        <f t="shared" si="58"/>
        <v>3</v>
      </c>
      <c r="J158" s="94">
        <f t="shared" si="58"/>
        <v>445</v>
      </c>
      <c r="K158" s="95">
        <f t="shared" si="58"/>
        <v>24614</v>
      </c>
      <c r="L158" s="94">
        <f t="shared" si="58"/>
        <v>6802</v>
      </c>
      <c r="M158" s="94">
        <f t="shared" si="58"/>
        <v>1294</v>
      </c>
      <c r="N158" s="94">
        <f t="shared" si="58"/>
        <v>226</v>
      </c>
      <c r="O158" s="93">
        <f t="shared" si="58"/>
        <v>33384</v>
      </c>
      <c r="P158" s="93">
        <f t="shared" si="58"/>
        <v>12</v>
      </c>
      <c r="Q158" s="94">
        <f t="shared" si="58"/>
        <v>913</v>
      </c>
      <c r="R158" s="93">
        <f t="shared" si="58"/>
        <v>48345</v>
      </c>
      <c r="S158" s="93">
        <f t="shared" si="58"/>
        <v>15545</v>
      </c>
      <c r="T158" s="94">
        <f t="shared" si="58"/>
        <v>3089</v>
      </c>
      <c r="U158" s="96">
        <f t="shared" si="58"/>
        <v>604</v>
      </c>
      <c r="V158" s="93">
        <f t="shared" si="58"/>
        <v>68508</v>
      </c>
    </row>
    <row r="159" spans="1:22" ht="12.75">
      <c r="A159" s="30" t="s">
        <v>18</v>
      </c>
      <c r="B159" s="89"/>
      <c r="C159" s="90"/>
      <c r="D159" s="91"/>
      <c r="E159" s="90"/>
      <c r="F159" s="90"/>
      <c r="G159" s="90"/>
      <c r="H159" s="89"/>
      <c r="I159" s="89"/>
      <c r="J159" s="90"/>
      <c r="K159" s="91"/>
      <c r="L159" s="90"/>
      <c r="M159" s="90"/>
      <c r="N159" s="90"/>
      <c r="O159" s="89"/>
      <c r="P159" s="89"/>
      <c r="Q159" s="90"/>
      <c r="R159" s="89"/>
      <c r="S159" s="89"/>
      <c r="T159" s="90"/>
      <c r="U159" s="92"/>
      <c r="V159" s="89"/>
    </row>
    <row r="160" spans="1:22" ht="12.75">
      <c r="A160" s="74" t="s">
        <v>48</v>
      </c>
      <c r="B160" s="89">
        <f aca="true" t="shared" si="59" ref="B160:V160">SUM(B96,B30)</f>
        <v>6</v>
      </c>
      <c r="C160" s="90">
        <f t="shared" si="59"/>
        <v>418</v>
      </c>
      <c r="D160" s="91">
        <f t="shared" si="59"/>
        <v>10973</v>
      </c>
      <c r="E160" s="90">
        <f t="shared" si="59"/>
        <v>1389</v>
      </c>
      <c r="F160" s="90">
        <f t="shared" si="59"/>
        <v>193</v>
      </c>
      <c r="G160" s="90">
        <f t="shared" si="59"/>
        <v>35</v>
      </c>
      <c r="H160" s="89">
        <f t="shared" si="59"/>
        <v>13014</v>
      </c>
      <c r="I160" s="89">
        <f t="shared" si="59"/>
        <v>2</v>
      </c>
      <c r="J160" s="90">
        <f t="shared" si="59"/>
        <v>363</v>
      </c>
      <c r="K160" s="91">
        <f t="shared" si="59"/>
        <v>14548</v>
      </c>
      <c r="L160" s="90">
        <f t="shared" si="59"/>
        <v>1383</v>
      </c>
      <c r="M160" s="90">
        <f t="shared" si="59"/>
        <v>193</v>
      </c>
      <c r="N160" s="90">
        <f t="shared" si="59"/>
        <v>30</v>
      </c>
      <c r="O160" s="89">
        <f t="shared" si="59"/>
        <v>16519</v>
      </c>
      <c r="P160" s="89">
        <f t="shared" si="59"/>
        <v>8</v>
      </c>
      <c r="Q160" s="90">
        <f t="shared" si="59"/>
        <v>781</v>
      </c>
      <c r="R160" s="89">
        <f t="shared" si="59"/>
        <v>25521</v>
      </c>
      <c r="S160" s="89">
        <f t="shared" si="59"/>
        <v>2772</v>
      </c>
      <c r="T160" s="90">
        <f t="shared" si="59"/>
        <v>386</v>
      </c>
      <c r="U160" s="92">
        <f t="shared" si="59"/>
        <v>65</v>
      </c>
      <c r="V160" s="89">
        <f t="shared" si="59"/>
        <v>29533</v>
      </c>
    </row>
    <row r="161" spans="1:22" ht="12.75">
      <c r="A161" s="74" t="s">
        <v>49</v>
      </c>
      <c r="B161" s="89">
        <f aca="true" t="shared" si="60" ref="B161:V161">SUM(B97,B31)</f>
        <v>0</v>
      </c>
      <c r="C161" s="103">
        <f t="shared" si="60"/>
        <v>36</v>
      </c>
      <c r="D161" s="91">
        <f t="shared" si="60"/>
        <v>7553</v>
      </c>
      <c r="E161" s="103">
        <f t="shared" si="60"/>
        <v>3251</v>
      </c>
      <c r="F161" s="103">
        <f t="shared" si="60"/>
        <v>864</v>
      </c>
      <c r="G161" s="103">
        <f t="shared" si="60"/>
        <v>174</v>
      </c>
      <c r="H161" s="89">
        <f t="shared" si="60"/>
        <v>11878</v>
      </c>
      <c r="I161" s="89">
        <f t="shared" si="60"/>
        <v>0</v>
      </c>
      <c r="J161" s="103">
        <f t="shared" si="60"/>
        <v>17</v>
      </c>
      <c r="K161" s="91">
        <f t="shared" si="60"/>
        <v>6052</v>
      </c>
      <c r="L161" s="103">
        <f t="shared" si="60"/>
        <v>2260</v>
      </c>
      <c r="M161" s="103">
        <f t="shared" si="60"/>
        <v>534</v>
      </c>
      <c r="N161" s="103">
        <f t="shared" si="60"/>
        <v>99</v>
      </c>
      <c r="O161" s="89">
        <f t="shared" si="60"/>
        <v>8962</v>
      </c>
      <c r="P161" s="89">
        <f t="shared" si="60"/>
        <v>0</v>
      </c>
      <c r="Q161" s="90">
        <f t="shared" si="60"/>
        <v>53</v>
      </c>
      <c r="R161" s="89">
        <f t="shared" si="60"/>
        <v>13605</v>
      </c>
      <c r="S161" s="89">
        <f t="shared" si="60"/>
        <v>5511</v>
      </c>
      <c r="T161" s="90">
        <f t="shared" si="60"/>
        <v>1398</v>
      </c>
      <c r="U161" s="92">
        <f t="shared" si="60"/>
        <v>273</v>
      </c>
      <c r="V161" s="89">
        <f t="shared" si="60"/>
        <v>20840</v>
      </c>
    </row>
    <row r="162" spans="1:22" ht="12.75">
      <c r="A162" s="74" t="s">
        <v>50</v>
      </c>
      <c r="B162" s="89">
        <f aca="true" t="shared" si="61" ref="B162:V162">SUM(B98,B32)</f>
        <v>0</v>
      </c>
      <c r="C162" s="103">
        <f t="shared" si="61"/>
        <v>3</v>
      </c>
      <c r="D162" s="91">
        <f t="shared" si="61"/>
        <v>244</v>
      </c>
      <c r="E162" s="103">
        <f t="shared" si="61"/>
        <v>183</v>
      </c>
      <c r="F162" s="103">
        <f t="shared" si="61"/>
        <v>59</v>
      </c>
      <c r="G162" s="103">
        <f t="shared" si="61"/>
        <v>12</v>
      </c>
      <c r="H162" s="89">
        <f t="shared" si="61"/>
        <v>501</v>
      </c>
      <c r="I162" s="89">
        <f t="shared" si="61"/>
        <v>0</v>
      </c>
      <c r="J162" s="103">
        <f t="shared" si="61"/>
        <v>8</v>
      </c>
      <c r="K162" s="91">
        <f t="shared" si="61"/>
        <v>587</v>
      </c>
      <c r="L162" s="103">
        <f t="shared" si="61"/>
        <v>271</v>
      </c>
      <c r="M162" s="103">
        <f t="shared" si="61"/>
        <v>62</v>
      </c>
      <c r="N162" s="103">
        <f t="shared" si="61"/>
        <v>8</v>
      </c>
      <c r="O162" s="89">
        <f t="shared" si="61"/>
        <v>936</v>
      </c>
      <c r="P162" s="89">
        <f t="shared" si="61"/>
        <v>0</v>
      </c>
      <c r="Q162" s="90">
        <f t="shared" si="61"/>
        <v>11</v>
      </c>
      <c r="R162" s="89">
        <f t="shared" si="61"/>
        <v>831</v>
      </c>
      <c r="S162" s="89">
        <f t="shared" si="61"/>
        <v>454</v>
      </c>
      <c r="T162" s="90">
        <f t="shared" si="61"/>
        <v>121</v>
      </c>
      <c r="U162" s="92">
        <f t="shared" si="61"/>
        <v>20</v>
      </c>
      <c r="V162" s="89">
        <f t="shared" si="61"/>
        <v>1437</v>
      </c>
    </row>
    <row r="163" spans="1:22" ht="12.75">
      <c r="A163" s="74" t="s">
        <v>51</v>
      </c>
      <c r="B163" s="89">
        <f aca="true" t="shared" si="62" ref="B163:V163">SUM(B99,B33)</f>
        <v>0</v>
      </c>
      <c r="C163" s="103">
        <f t="shared" si="62"/>
        <v>2</v>
      </c>
      <c r="D163" s="91">
        <f t="shared" si="62"/>
        <v>3324</v>
      </c>
      <c r="E163" s="103">
        <f t="shared" si="62"/>
        <v>3739</v>
      </c>
      <c r="F163" s="103">
        <f t="shared" si="62"/>
        <v>1040</v>
      </c>
      <c r="G163" s="103">
        <f t="shared" si="62"/>
        <v>258</v>
      </c>
      <c r="H163" s="89">
        <f t="shared" si="62"/>
        <v>8363</v>
      </c>
      <c r="I163" s="89">
        <f t="shared" si="62"/>
        <v>0</v>
      </c>
      <c r="J163" s="103">
        <f t="shared" si="62"/>
        <v>4</v>
      </c>
      <c r="K163" s="91">
        <f t="shared" si="62"/>
        <v>2792</v>
      </c>
      <c r="L163" s="103">
        <f t="shared" si="62"/>
        <v>2930</v>
      </c>
      <c r="M163" s="103">
        <f t="shared" si="62"/>
        <v>634</v>
      </c>
      <c r="N163" s="103">
        <f t="shared" si="62"/>
        <v>147</v>
      </c>
      <c r="O163" s="89">
        <f t="shared" si="62"/>
        <v>6507</v>
      </c>
      <c r="P163" s="89">
        <f t="shared" si="62"/>
        <v>0</v>
      </c>
      <c r="Q163" s="90">
        <f t="shared" si="62"/>
        <v>6</v>
      </c>
      <c r="R163" s="89">
        <f t="shared" si="62"/>
        <v>6116</v>
      </c>
      <c r="S163" s="89">
        <f t="shared" si="62"/>
        <v>6669</v>
      </c>
      <c r="T163" s="90">
        <f t="shared" si="62"/>
        <v>1674</v>
      </c>
      <c r="U163" s="92">
        <f t="shared" si="62"/>
        <v>405</v>
      </c>
      <c r="V163" s="89">
        <f t="shared" si="62"/>
        <v>14870</v>
      </c>
    </row>
    <row r="164" spans="1:22" ht="12.75">
      <c r="A164" s="29" t="s">
        <v>1</v>
      </c>
      <c r="B164" s="98">
        <f aca="true" t="shared" si="63" ref="B164:V164">SUM(B100,B34)</f>
        <v>6</v>
      </c>
      <c r="C164" s="99">
        <f t="shared" si="63"/>
        <v>459</v>
      </c>
      <c r="D164" s="100">
        <f t="shared" si="63"/>
        <v>22094</v>
      </c>
      <c r="E164" s="99">
        <f t="shared" si="63"/>
        <v>8562</v>
      </c>
      <c r="F164" s="99">
        <f t="shared" si="63"/>
        <v>2156</v>
      </c>
      <c r="G164" s="99">
        <f t="shared" si="63"/>
        <v>479</v>
      </c>
      <c r="H164" s="98">
        <f t="shared" si="63"/>
        <v>33756</v>
      </c>
      <c r="I164" s="98">
        <f t="shared" si="63"/>
        <v>2</v>
      </c>
      <c r="J164" s="99">
        <f t="shared" si="63"/>
        <v>392</v>
      </c>
      <c r="K164" s="100">
        <f t="shared" si="63"/>
        <v>23979</v>
      </c>
      <c r="L164" s="99">
        <f t="shared" si="63"/>
        <v>6844</v>
      </c>
      <c r="M164" s="99">
        <f t="shared" si="63"/>
        <v>1423</v>
      </c>
      <c r="N164" s="99">
        <f t="shared" si="63"/>
        <v>284</v>
      </c>
      <c r="O164" s="98">
        <f t="shared" si="63"/>
        <v>32924</v>
      </c>
      <c r="P164" s="98">
        <f t="shared" si="63"/>
        <v>8</v>
      </c>
      <c r="Q164" s="99">
        <f t="shared" si="63"/>
        <v>851</v>
      </c>
      <c r="R164" s="98">
        <f t="shared" si="63"/>
        <v>46073</v>
      </c>
      <c r="S164" s="98">
        <f t="shared" si="63"/>
        <v>15406</v>
      </c>
      <c r="T164" s="99">
        <f t="shared" si="63"/>
        <v>3579</v>
      </c>
      <c r="U164" s="101">
        <f t="shared" si="63"/>
        <v>763</v>
      </c>
      <c r="V164" s="98">
        <f t="shared" si="63"/>
        <v>66680</v>
      </c>
    </row>
    <row r="165" spans="1:22" ht="12.75">
      <c r="A165" s="97" t="s">
        <v>21</v>
      </c>
      <c r="B165" s="98">
        <f aca="true" t="shared" si="64" ref="B165:V165">SUM(B101,B35)</f>
        <v>15</v>
      </c>
      <c r="C165" s="99">
        <f t="shared" si="64"/>
        <v>927</v>
      </c>
      <c r="D165" s="100">
        <f t="shared" si="64"/>
        <v>45825</v>
      </c>
      <c r="E165" s="99">
        <f t="shared" si="64"/>
        <v>17305</v>
      </c>
      <c r="F165" s="99">
        <f t="shared" si="64"/>
        <v>3951</v>
      </c>
      <c r="G165" s="99">
        <f t="shared" si="64"/>
        <v>857</v>
      </c>
      <c r="H165" s="98">
        <f t="shared" si="64"/>
        <v>68880</v>
      </c>
      <c r="I165" s="98">
        <f t="shared" si="64"/>
        <v>5</v>
      </c>
      <c r="J165" s="99">
        <f t="shared" si="64"/>
        <v>837</v>
      </c>
      <c r="K165" s="100">
        <f t="shared" si="64"/>
        <v>48593</v>
      </c>
      <c r="L165" s="99">
        <f t="shared" si="64"/>
        <v>13646</v>
      </c>
      <c r="M165" s="99">
        <f t="shared" si="64"/>
        <v>2717</v>
      </c>
      <c r="N165" s="99">
        <f t="shared" si="64"/>
        <v>510</v>
      </c>
      <c r="O165" s="98">
        <f t="shared" si="64"/>
        <v>66308</v>
      </c>
      <c r="P165" s="98">
        <f t="shared" si="64"/>
        <v>20</v>
      </c>
      <c r="Q165" s="99">
        <f t="shared" si="64"/>
        <v>1764</v>
      </c>
      <c r="R165" s="98">
        <f t="shared" si="64"/>
        <v>94418</v>
      </c>
      <c r="S165" s="98">
        <f t="shared" si="64"/>
        <v>30951</v>
      </c>
      <c r="T165" s="99">
        <f t="shared" si="64"/>
        <v>6668</v>
      </c>
      <c r="U165" s="101">
        <f t="shared" si="64"/>
        <v>1367</v>
      </c>
      <c r="V165" s="98">
        <f t="shared" si="64"/>
        <v>135188</v>
      </c>
    </row>
    <row r="166" spans="2:22" ht="12.75">
      <c r="B166" s="89"/>
      <c r="C166" s="90"/>
      <c r="D166" s="91"/>
      <c r="E166" s="90"/>
      <c r="F166" s="90"/>
      <c r="G166" s="90"/>
      <c r="H166" s="89"/>
      <c r="I166" s="89"/>
      <c r="J166" s="90"/>
      <c r="K166" s="91"/>
      <c r="L166" s="90"/>
      <c r="M166" s="90"/>
      <c r="N166" s="90"/>
      <c r="O166" s="89"/>
      <c r="P166" s="89"/>
      <c r="Q166" s="90"/>
      <c r="R166" s="89"/>
      <c r="S166" s="89"/>
      <c r="T166" s="90"/>
      <c r="U166" s="92"/>
      <c r="V166" s="89"/>
    </row>
    <row r="167" spans="1:22" ht="12.75">
      <c r="A167" s="30" t="s">
        <v>22</v>
      </c>
      <c r="B167" s="89"/>
      <c r="C167" s="90"/>
      <c r="D167" s="91"/>
      <c r="E167" s="90"/>
      <c r="F167" s="90"/>
      <c r="G167" s="90"/>
      <c r="H167" s="89"/>
      <c r="I167" s="89"/>
      <c r="J167" s="90"/>
      <c r="K167" s="91"/>
      <c r="L167" s="90"/>
      <c r="M167" s="90"/>
      <c r="N167" s="90"/>
      <c r="O167" s="89"/>
      <c r="P167" s="89"/>
      <c r="Q167" s="90"/>
      <c r="R167" s="89"/>
      <c r="S167" s="89"/>
      <c r="T167" s="90"/>
      <c r="U167" s="92"/>
      <c r="V167" s="89"/>
    </row>
    <row r="168" spans="1:22" ht="12.75">
      <c r="A168" s="30" t="s">
        <v>17</v>
      </c>
      <c r="B168" s="89"/>
      <c r="C168" s="90"/>
      <c r="D168" s="91"/>
      <c r="E168" s="90"/>
      <c r="F168" s="90"/>
      <c r="G168" s="90"/>
      <c r="H168" s="89"/>
      <c r="I168" s="89"/>
      <c r="J168" s="90"/>
      <c r="K168" s="91"/>
      <c r="L168" s="90"/>
      <c r="M168" s="90"/>
      <c r="N168" s="90"/>
      <c r="O168" s="89"/>
      <c r="P168" s="89"/>
      <c r="Q168" s="90"/>
      <c r="R168" s="89"/>
      <c r="S168" s="89"/>
      <c r="T168" s="90"/>
      <c r="U168" s="92"/>
      <c r="V168" s="89"/>
    </row>
    <row r="169" spans="1:22" ht="12.75">
      <c r="A169" s="74" t="s">
        <v>48</v>
      </c>
      <c r="B169" s="89">
        <f aca="true" t="shared" si="65" ref="B169:V169">SUM(B105,B39)</f>
        <v>14</v>
      </c>
      <c r="C169" s="90">
        <f t="shared" si="65"/>
        <v>353</v>
      </c>
      <c r="D169" s="91">
        <f t="shared" si="65"/>
        <v>9351</v>
      </c>
      <c r="E169" s="90">
        <f t="shared" si="65"/>
        <v>1575</v>
      </c>
      <c r="F169" s="90">
        <f t="shared" si="65"/>
        <v>263</v>
      </c>
      <c r="G169" s="90">
        <f t="shared" si="65"/>
        <v>40</v>
      </c>
      <c r="H169" s="89">
        <f t="shared" si="65"/>
        <v>11596</v>
      </c>
      <c r="I169" s="89">
        <f t="shared" si="65"/>
        <v>6</v>
      </c>
      <c r="J169" s="90">
        <f t="shared" si="65"/>
        <v>398</v>
      </c>
      <c r="K169" s="91">
        <f t="shared" si="65"/>
        <v>12830</v>
      </c>
      <c r="L169" s="90">
        <f t="shared" si="65"/>
        <v>1497</v>
      </c>
      <c r="M169" s="90">
        <f t="shared" si="65"/>
        <v>245</v>
      </c>
      <c r="N169" s="90">
        <f t="shared" si="65"/>
        <v>32</v>
      </c>
      <c r="O169" s="89">
        <f t="shared" si="65"/>
        <v>15008</v>
      </c>
      <c r="P169" s="89">
        <f t="shared" si="65"/>
        <v>20</v>
      </c>
      <c r="Q169" s="90">
        <f t="shared" si="65"/>
        <v>751</v>
      </c>
      <c r="R169" s="89">
        <f t="shared" si="65"/>
        <v>22181</v>
      </c>
      <c r="S169" s="89">
        <f t="shared" si="65"/>
        <v>3072</v>
      </c>
      <c r="T169" s="90">
        <f t="shared" si="65"/>
        <v>508</v>
      </c>
      <c r="U169" s="92">
        <f t="shared" si="65"/>
        <v>72</v>
      </c>
      <c r="V169" s="89">
        <f t="shared" si="65"/>
        <v>26604</v>
      </c>
    </row>
    <row r="170" spans="1:22" ht="12.75">
      <c r="A170" s="74" t="s">
        <v>49</v>
      </c>
      <c r="B170" s="89">
        <f aca="true" t="shared" si="66" ref="B170:V170">SUM(B106,B40)</f>
        <v>0</v>
      </c>
      <c r="C170" s="103">
        <f t="shared" si="66"/>
        <v>57</v>
      </c>
      <c r="D170" s="91">
        <f t="shared" si="66"/>
        <v>7677</v>
      </c>
      <c r="E170" s="103">
        <f t="shared" si="66"/>
        <v>4181</v>
      </c>
      <c r="F170" s="103">
        <f t="shared" si="66"/>
        <v>1346</v>
      </c>
      <c r="G170" s="103">
        <f t="shared" si="66"/>
        <v>335</v>
      </c>
      <c r="H170" s="89">
        <f t="shared" si="66"/>
        <v>13596</v>
      </c>
      <c r="I170" s="89">
        <f t="shared" si="66"/>
        <v>0</v>
      </c>
      <c r="J170" s="103">
        <f t="shared" si="66"/>
        <v>40</v>
      </c>
      <c r="K170" s="91">
        <f t="shared" si="66"/>
        <v>6611</v>
      </c>
      <c r="L170" s="103">
        <f t="shared" si="66"/>
        <v>2703</v>
      </c>
      <c r="M170" s="103">
        <f t="shared" si="66"/>
        <v>717</v>
      </c>
      <c r="N170" s="103">
        <f t="shared" si="66"/>
        <v>210</v>
      </c>
      <c r="O170" s="89">
        <f t="shared" si="66"/>
        <v>10281</v>
      </c>
      <c r="P170" s="89">
        <f t="shared" si="66"/>
        <v>0</v>
      </c>
      <c r="Q170" s="90">
        <f t="shared" si="66"/>
        <v>97</v>
      </c>
      <c r="R170" s="89">
        <f t="shared" si="66"/>
        <v>14288</v>
      </c>
      <c r="S170" s="89">
        <f t="shared" si="66"/>
        <v>6884</v>
      </c>
      <c r="T170" s="90">
        <f t="shared" si="66"/>
        <v>2063</v>
      </c>
      <c r="U170" s="92">
        <f t="shared" si="66"/>
        <v>545</v>
      </c>
      <c r="V170" s="89">
        <f t="shared" si="66"/>
        <v>23877</v>
      </c>
    </row>
    <row r="171" spans="1:22" ht="12.75">
      <c r="A171" s="74" t="s">
        <v>50</v>
      </c>
      <c r="B171" s="89">
        <f aca="true" t="shared" si="67" ref="B171:V171">SUM(B107,B41)</f>
        <v>0</v>
      </c>
      <c r="C171" s="103">
        <f t="shared" si="67"/>
        <v>4</v>
      </c>
      <c r="D171" s="91">
        <f t="shared" si="67"/>
        <v>275</v>
      </c>
      <c r="E171" s="103">
        <f t="shared" si="67"/>
        <v>208</v>
      </c>
      <c r="F171" s="103">
        <f t="shared" si="67"/>
        <v>85</v>
      </c>
      <c r="G171" s="103">
        <f t="shared" si="67"/>
        <v>32</v>
      </c>
      <c r="H171" s="89">
        <f t="shared" si="67"/>
        <v>604</v>
      </c>
      <c r="I171" s="89">
        <f t="shared" si="67"/>
        <v>0</v>
      </c>
      <c r="J171" s="103">
        <f t="shared" si="67"/>
        <v>10</v>
      </c>
      <c r="K171" s="91">
        <f t="shared" si="67"/>
        <v>623</v>
      </c>
      <c r="L171" s="103">
        <f t="shared" si="67"/>
        <v>312</v>
      </c>
      <c r="M171" s="103">
        <f t="shared" si="67"/>
        <v>104</v>
      </c>
      <c r="N171" s="103">
        <f t="shared" si="67"/>
        <v>21</v>
      </c>
      <c r="O171" s="89">
        <f t="shared" si="67"/>
        <v>1070</v>
      </c>
      <c r="P171" s="89">
        <f t="shared" si="67"/>
        <v>0</v>
      </c>
      <c r="Q171" s="90">
        <f t="shared" si="67"/>
        <v>14</v>
      </c>
      <c r="R171" s="89">
        <f t="shared" si="67"/>
        <v>898</v>
      </c>
      <c r="S171" s="89">
        <f t="shared" si="67"/>
        <v>520</v>
      </c>
      <c r="T171" s="90">
        <f t="shared" si="67"/>
        <v>189</v>
      </c>
      <c r="U171" s="92">
        <f t="shared" si="67"/>
        <v>53</v>
      </c>
      <c r="V171" s="89">
        <f t="shared" si="67"/>
        <v>1674</v>
      </c>
    </row>
    <row r="172" spans="1:22" ht="12.75">
      <c r="A172" s="74" t="s">
        <v>51</v>
      </c>
      <c r="B172" s="89">
        <f aca="true" t="shared" si="68" ref="B172:V172">SUM(B108,B42)</f>
        <v>0</v>
      </c>
      <c r="C172" s="103">
        <f t="shared" si="68"/>
        <v>2</v>
      </c>
      <c r="D172" s="91">
        <f t="shared" si="68"/>
        <v>3120</v>
      </c>
      <c r="E172" s="103">
        <f t="shared" si="68"/>
        <v>3806</v>
      </c>
      <c r="F172" s="103">
        <f t="shared" si="68"/>
        <v>1288</v>
      </c>
      <c r="G172" s="103">
        <f t="shared" si="68"/>
        <v>464</v>
      </c>
      <c r="H172" s="89">
        <f t="shared" si="68"/>
        <v>8680</v>
      </c>
      <c r="I172" s="89">
        <f t="shared" si="68"/>
        <v>0</v>
      </c>
      <c r="J172" s="103">
        <f t="shared" si="68"/>
        <v>1</v>
      </c>
      <c r="K172" s="91">
        <f t="shared" si="68"/>
        <v>2886</v>
      </c>
      <c r="L172" s="103">
        <f t="shared" si="68"/>
        <v>3154</v>
      </c>
      <c r="M172" s="103">
        <f t="shared" si="68"/>
        <v>866</v>
      </c>
      <c r="N172" s="103">
        <f t="shared" si="68"/>
        <v>306</v>
      </c>
      <c r="O172" s="89">
        <f t="shared" si="68"/>
        <v>7213</v>
      </c>
      <c r="P172" s="89">
        <f t="shared" si="68"/>
        <v>0</v>
      </c>
      <c r="Q172" s="90">
        <f t="shared" si="68"/>
        <v>3</v>
      </c>
      <c r="R172" s="89">
        <f t="shared" si="68"/>
        <v>6006</v>
      </c>
      <c r="S172" s="89">
        <f t="shared" si="68"/>
        <v>6960</v>
      </c>
      <c r="T172" s="90">
        <f t="shared" si="68"/>
        <v>2154</v>
      </c>
      <c r="U172" s="92">
        <f t="shared" si="68"/>
        <v>770</v>
      </c>
      <c r="V172" s="89">
        <f t="shared" si="68"/>
        <v>15893</v>
      </c>
    </row>
    <row r="173" spans="1:22" ht="12.75">
      <c r="A173" s="29" t="s">
        <v>1</v>
      </c>
      <c r="B173" s="98">
        <f aca="true" t="shared" si="69" ref="B173:V173">SUM(B109,B43)</f>
        <v>14</v>
      </c>
      <c r="C173" s="99">
        <f t="shared" si="69"/>
        <v>416</v>
      </c>
      <c r="D173" s="100">
        <f t="shared" si="69"/>
        <v>20423</v>
      </c>
      <c r="E173" s="99">
        <f t="shared" si="69"/>
        <v>9770</v>
      </c>
      <c r="F173" s="99">
        <f t="shared" si="69"/>
        <v>2982</v>
      </c>
      <c r="G173" s="99">
        <f t="shared" si="69"/>
        <v>871</v>
      </c>
      <c r="H173" s="98">
        <f t="shared" si="69"/>
        <v>34476</v>
      </c>
      <c r="I173" s="98">
        <f t="shared" si="69"/>
        <v>6</v>
      </c>
      <c r="J173" s="99">
        <f t="shared" si="69"/>
        <v>449</v>
      </c>
      <c r="K173" s="100">
        <f t="shared" si="69"/>
        <v>22950</v>
      </c>
      <c r="L173" s="99">
        <f t="shared" si="69"/>
        <v>7666</v>
      </c>
      <c r="M173" s="99">
        <f t="shared" si="69"/>
        <v>1932</v>
      </c>
      <c r="N173" s="99">
        <f t="shared" si="69"/>
        <v>569</v>
      </c>
      <c r="O173" s="98">
        <f t="shared" si="69"/>
        <v>33572</v>
      </c>
      <c r="P173" s="98">
        <f t="shared" si="69"/>
        <v>20</v>
      </c>
      <c r="Q173" s="99">
        <f t="shared" si="69"/>
        <v>865</v>
      </c>
      <c r="R173" s="98">
        <f t="shared" si="69"/>
        <v>43373</v>
      </c>
      <c r="S173" s="98">
        <f t="shared" si="69"/>
        <v>17436</v>
      </c>
      <c r="T173" s="99">
        <f t="shared" si="69"/>
        <v>4914</v>
      </c>
      <c r="U173" s="101">
        <f t="shared" si="69"/>
        <v>1440</v>
      </c>
      <c r="V173" s="98">
        <f t="shared" si="69"/>
        <v>68048</v>
      </c>
    </row>
    <row r="174" spans="1:22" ht="12.75">
      <c r="A174" s="30" t="s">
        <v>18</v>
      </c>
      <c r="B174" s="89"/>
      <c r="C174" s="90"/>
      <c r="D174" s="91"/>
      <c r="E174" s="90"/>
      <c r="F174" s="90"/>
      <c r="G174" s="90"/>
      <c r="H174" s="89"/>
      <c r="I174" s="89"/>
      <c r="J174" s="90"/>
      <c r="K174" s="91"/>
      <c r="L174" s="90"/>
      <c r="M174" s="90"/>
      <c r="N174" s="90"/>
      <c r="O174" s="89"/>
      <c r="P174" s="89"/>
      <c r="Q174" s="90"/>
      <c r="R174" s="89"/>
      <c r="S174" s="89"/>
      <c r="T174" s="90"/>
      <c r="U174" s="92"/>
      <c r="V174" s="89"/>
    </row>
    <row r="175" spans="1:22" ht="12.75">
      <c r="A175" s="74" t="s">
        <v>48</v>
      </c>
      <c r="B175" s="89">
        <f aca="true" t="shared" si="70" ref="B175:V175">SUM(B111,B45)</f>
        <v>6</v>
      </c>
      <c r="C175" s="90">
        <f t="shared" si="70"/>
        <v>289</v>
      </c>
      <c r="D175" s="91">
        <f t="shared" si="70"/>
        <v>8779</v>
      </c>
      <c r="E175" s="90">
        <f t="shared" si="70"/>
        <v>1546</v>
      </c>
      <c r="F175" s="90">
        <f t="shared" si="70"/>
        <v>222</v>
      </c>
      <c r="G175" s="90">
        <f t="shared" si="70"/>
        <v>47</v>
      </c>
      <c r="H175" s="89">
        <f t="shared" si="70"/>
        <v>10889</v>
      </c>
      <c r="I175" s="89">
        <f t="shared" si="70"/>
        <v>5</v>
      </c>
      <c r="J175" s="90">
        <f t="shared" si="70"/>
        <v>311</v>
      </c>
      <c r="K175" s="91">
        <f t="shared" si="70"/>
        <v>12267</v>
      </c>
      <c r="L175" s="90">
        <f t="shared" si="70"/>
        <v>1375</v>
      </c>
      <c r="M175" s="90">
        <f t="shared" si="70"/>
        <v>208</v>
      </c>
      <c r="N175" s="90">
        <f t="shared" si="70"/>
        <v>32</v>
      </c>
      <c r="O175" s="89">
        <f t="shared" si="70"/>
        <v>14198</v>
      </c>
      <c r="P175" s="89">
        <f t="shared" si="70"/>
        <v>11</v>
      </c>
      <c r="Q175" s="90">
        <f t="shared" si="70"/>
        <v>600</v>
      </c>
      <c r="R175" s="89">
        <f t="shared" si="70"/>
        <v>21046</v>
      </c>
      <c r="S175" s="89">
        <f t="shared" si="70"/>
        <v>2921</v>
      </c>
      <c r="T175" s="90">
        <f t="shared" si="70"/>
        <v>430</v>
      </c>
      <c r="U175" s="92">
        <f t="shared" si="70"/>
        <v>79</v>
      </c>
      <c r="V175" s="89">
        <f t="shared" si="70"/>
        <v>25087</v>
      </c>
    </row>
    <row r="176" spans="1:22" ht="12.75">
      <c r="A176" s="74" t="s">
        <v>49</v>
      </c>
      <c r="B176" s="89">
        <f aca="true" t="shared" si="71" ref="B176:V176">SUM(B112,B46)</f>
        <v>0</v>
      </c>
      <c r="C176" s="103">
        <f t="shared" si="71"/>
        <v>28</v>
      </c>
      <c r="D176" s="91">
        <f t="shared" si="71"/>
        <v>6657</v>
      </c>
      <c r="E176" s="103">
        <f t="shared" si="71"/>
        <v>3608</v>
      </c>
      <c r="F176" s="103">
        <f t="shared" si="71"/>
        <v>1150</v>
      </c>
      <c r="G176" s="103">
        <f t="shared" si="71"/>
        <v>301</v>
      </c>
      <c r="H176" s="89">
        <f t="shared" si="71"/>
        <v>11744</v>
      </c>
      <c r="I176" s="89">
        <f t="shared" si="71"/>
        <v>0</v>
      </c>
      <c r="J176" s="103">
        <f t="shared" si="71"/>
        <v>34</v>
      </c>
      <c r="K176" s="91">
        <f t="shared" si="71"/>
        <v>5934</v>
      </c>
      <c r="L176" s="103">
        <f t="shared" si="71"/>
        <v>2461</v>
      </c>
      <c r="M176" s="103">
        <f t="shared" si="71"/>
        <v>703</v>
      </c>
      <c r="N176" s="103">
        <f t="shared" si="71"/>
        <v>184</v>
      </c>
      <c r="O176" s="89">
        <f t="shared" si="71"/>
        <v>9316</v>
      </c>
      <c r="P176" s="89">
        <f t="shared" si="71"/>
        <v>0</v>
      </c>
      <c r="Q176" s="90">
        <f t="shared" si="71"/>
        <v>62</v>
      </c>
      <c r="R176" s="89">
        <f t="shared" si="71"/>
        <v>12591</v>
      </c>
      <c r="S176" s="89">
        <f t="shared" si="71"/>
        <v>6069</v>
      </c>
      <c r="T176" s="90">
        <f t="shared" si="71"/>
        <v>1853</v>
      </c>
      <c r="U176" s="92">
        <f t="shared" si="71"/>
        <v>485</v>
      </c>
      <c r="V176" s="89">
        <f t="shared" si="71"/>
        <v>21060</v>
      </c>
    </row>
    <row r="177" spans="1:22" ht="12.75">
      <c r="A177" s="74" t="s">
        <v>50</v>
      </c>
      <c r="B177" s="89">
        <f aca="true" t="shared" si="72" ref="B177:V177">SUM(B113,B47)</f>
        <v>0</v>
      </c>
      <c r="C177" s="103">
        <f t="shared" si="72"/>
        <v>6</v>
      </c>
      <c r="D177" s="91">
        <f t="shared" si="72"/>
        <v>221</v>
      </c>
      <c r="E177" s="103">
        <f t="shared" si="72"/>
        <v>192</v>
      </c>
      <c r="F177" s="103">
        <f t="shared" si="72"/>
        <v>56</v>
      </c>
      <c r="G177" s="103">
        <f t="shared" si="72"/>
        <v>16</v>
      </c>
      <c r="H177" s="89">
        <f t="shared" si="72"/>
        <v>491</v>
      </c>
      <c r="I177" s="89">
        <f t="shared" si="72"/>
        <v>0</v>
      </c>
      <c r="J177" s="103">
        <f t="shared" si="72"/>
        <v>6</v>
      </c>
      <c r="K177" s="91">
        <f t="shared" si="72"/>
        <v>592</v>
      </c>
      <c r="L177" s="103">
        <f t="shared" si="72"/>
        <v>272</v>
      </c>
      <c r="M177" s="103">
        <f t="shared" si="72"/>
        <v>77</v>
      </c>
      <c r="N177" s="103">
        <f t="shared" si="72"/>
        <v>22</v>
      </c>
      <c r="O177" s="89">
        <f t="shared" si="72"/>
        <v>969</v>
      </c>
      <c r="P177" s="89">
        <f t="shared" si="72"/>
        <v>0</v>
      </c>
      <c r="Q177" s="90">
        <f t="shared" si="72"/>
        <v>12</v>
      </c>
      <c r="R177" s="89">
        <f t="shared" si="72"/>
        <v>813</v>
      </c>
      <c r="S177" s="89">
        <f t="shared" si="72"/>
        <v>464</v>
      </c>
      <c r="T177" s="90">
        <f t="shared" si="72"/>
        <v>133</v>
      </c>
      <c r="U177" s="92">
        <f t="shared" si="72"/>
        <v>38</v>
      </c>
      <c r="V177" s="89">
        <f t="shared" si="72"/>
        <v>1460</v>
      </c>
    </row>
    <row r="178" spans="1:22" ht="12.75">
      <c r="A178" s="74" t="s">
        <v>51</v>
      </c>
      <c r="B178" s="89">
        <f aca="true" t="shared" si="73" ref="B178:V178">SUM(B114,B48)</f>
        <v>0</v>
      </c>
      <c r="C178" s="103">
        <f t="shared" si="73"/>
        <v>1</v>
      </c>
      <c r="D178" s="91">
        <f t="shared" si="73"/>
        <v>2848</v>
      </c>
      <c r="E178" s="103">
        <f t="shared" si="73"/>
        <v>3485</v>
      </c>
      <c r="F178" s="103">
        <f t="shared" si="73"/>
        <v>1186</v>
      </c>
      <c r="G178" s="103">
        <f t="shared" si="73"/>
        <v>437</v>
      </c>
      <c r="H178" s="89">
        <f t="shared" si="73"/>
        <v>7957</v>
      </c>
      <c r="I178" s="89">
        <f t="shared" si="73"/>
        <v>0</v>
      </c>
      <c r="J178" s="103">
        <f t="shared" si="73"/>
        <v>3</v>
      </c>
      <c r="K178" s="91">
        <f t="shared" si="73"/>
        <v>2757</v>
      </c>
      <c r="L178" s="103">
        <f t="shared" si="73"/>
        <v>2826</v>
      </c>
      <c r="M178" s="103">
        <f t="shared" si="73"/>
        <v>771</v>
      </c>
      <c r="N178" s="103">
        <f t="shared" si="73"/>
        <v>294</v>
      </c>
      <c r="O178" s="89">
        <f t="shared" si="73"/>
        <v>6651</v>
      </c>
      <c r="P178" s="89">
        <f t="shared" si="73"/>
        <v>0</v>
      </c>
      <c r="Q178" s="90">
        <f t="shared" si="73"/>
        <v>4</v>
      </c>
      <c r="R178" s="89">
        <f t="shared" si="73"/>
        <v>5605</v>
      </c>
      <c r="S178" s="89">
        <f t="shared" si="73"/>
        <v>6311</v>
      </c>
      <c r="T178" s="90">
        <f t="shared" si="73"/>
        <v>1957</v>
      </c>
      <c r="U178" s="92">
        <f t="shared" si="73"/>
        <v>731</v>
      </c>
      <c r="V178" s="89">
        <f t="shared" si="73"/>
        <v>14608</v>
      </c>
    </row>
    <row r="179" spans="1:22" ht="12.75">
      <c r="A179" s="29" t="s">
        <v>1</v>
      </c>
      <c r="B179" s="98">
        <f aca="true" t="shared" si="74" ref="B179:V179">SUM(B115,B49)</f>
        <v>6</v>
      </c>
      <c r="C179" s="99">
        <f t="shared" si="74"/>
        <v>324</v>
      </c>
      <c r="D179" s="100">
        <f t="shared" si="74"/>
        <v>18505</v>
      </c>
      <c r="E179" s="99">
        <f t="shared" si="74"/>
        <v>8831</v>
      </c>
      <c r="F179" s="99">
        <f t="shared" si="74"/>
        <v>2614</v>
      </c>
      <c r="G179" s="99">
        <f t="shared" si="74"/>
        <v>801</v>
      </c>
      <c r="H179" s="98">
        <f t="shared" si="74"/>
        <v>31081</v>
      </c>
      <c r="I179" s="98">
        <f t="shared" si="74"/>
        <v>5</v>
      </c>
      <c r="J179" s="99">
        <f t="shared" si="74"/>
        <v>354</v>
      </c>
      <c r="K179" s="100">
        <f t="shared" si="74"/>
        <v>21550</v>
      </c>
      <c r="L179" s="99">
        <f t="shared" si="74"/>
        <v>6934</v>
      </c>
      <c r="M179" s="99">
        <f t="shared" si="74"/>
        <v>1759</v>
      </c>
      <c r="N179" s="99">
        <f t="shared" si="74"/>
        <v>532</v>
      </c>
      <c r="O179" s="98">
        <f t="shared" si="74"/>
        <v>31134</v>
      </c>
      <c r="P179" s="98">
        <f t="shared" si="74"/>
        <v>11</v>
      </c>
      <c r="Q179" s="99">
        <f t="shared" si="74"/>
        <v>678</v>
      </c>
      <c r="R179" s="98">
        <f t="shared" si="74"/>
        <v>40055</v>
      </c>
      <c r="S179" s="98">
        <f t="shared" si="74"/>
        <v>15765</v>
      </c>
      <c r="T179" s="99">
        <f t="shared" si="74"/>
        <v>4373</v>
      </c>
      <c r="U179" s="101">
        <f t="shared" si="74"/>
        <v>1333</v>
      </c>
      <c r="V179" s="98">
        <f t="shared" si="74"/>
        <v>62215</v>
      </c>
    </row>
    <row r="180" spans="1:22" ht="12.75">
      <c r="A180" s="97" t="s">
        <v>23</v>
      </c>
      <c r="B180" s="98">
        <f aca="true" t="shared" si="75" ref="B180:V180">SUM(B116,B50)</f>
        <v>20</v>
      </c>
      <c r="C180" s="99">
        <f t="shared" si="75"/>
        <v>740</v>
      </c>
      <c r="D180" s="100">
        <f t="shared" si="75"/>
        <v>38928</v>
      </c>
      <c r="E180" s="99">
        <f t="shared" si="75"/>
        <v>18601</v>
      </c>
      <c r="F180" s="99">
        <f t="shared" si="75"/>
        <v>5596</v>
      </c>
      <c r="G180" s="99">
        <f t="shared" si="75"/>
        <v>1672</v>
      </c>
      <c r="H180" s="98">
        <f t="shared" si="75"/>
        <v>65557</v>
      </c>
      <c r="I180" s="98">
        <f t="shared" si="75"/>
        <v>11</v>
      </c>
      <c r="J180" s="99">
        <f t="shared" si="75"/>
        <v>803</v>
      </c>
      <c r="K180" s="100">
        <f t="shared" si="75"/>
        <v>44500</v>
      </c>
      <c r="L180" s="99">
        <f t="shared" si="75"/>
        <v>14600</v>
      </c>
      <c r="M180" s="99">
        <f t="shared" si="75"/>
        <v>3691</v>
      </c>
      <c r="N180" s="99">
        <f t="shared" si="75"/>
        <v>1101</v>
      </c>
      <c r="O180" s="98">
        <f t="shared" si="75"/>
        <v>64706</v>
      </c>
      <c r="P180" s="98">
        <f t="shared" si="75"/>
        <v>31</v>
      </c>
      <c r="Q180" s="99">
        <f t="shared" si="75"/>
        <v>1543</v>
      </c>
      <c r="R180" s="98">
        <f t="shared" si="75"/>
        <v>83428</v>
      </c>
      <c r="S180" s="98">
        <f t="shared" si="75"/>
        <v>33201</v>
      </c>
      <c r="T180" s="99">
        <f t="shared" si="75"/>
        <v>9287</v>
      </c>
      <c r="U180" s="101">
        <f t="shared" si="75"/>
        <v>2773</v>
      </c>
      <c r="V180" s="98">
        <f t="shared" si="75"/>
        <v>130263</v>
      </c>
    </row>
    <row r="181" spans="1:22" ht="12.75">
      <c r="A181" s="29" t="s">
        <v>24</v>
      </c>
      <c r="B181" s="104">
        <f aca="true" t="shared" si="76" ref="B181:V181">SUM(B117,B51)</f>
        <v>58</v>
      </c>
      <c r="C181" s="105">
        <f t="shared" si="76"/>
        <v>2737</v>
      </c>
      <c r="D181" s="106">
        <f t="shared" si="76"/>
        <v>135400</v>
      </c>
      <c r="E181" s="105">
        <f t="shared" si="76"/>
        <v>49442</v>
      </c>
      <c r="F181" s="105">
        <f t="shared" si="76"/>
        <v>11119</v>
      </c>
      <c r="G181" s="105">
        <f t="shared" si="76"/>
        <v>2618</v>
      </c>
      <c r="H181" s="104">
        <f t="shared" si="76"/>
        <v>201374</v>
      </c>
      <c r="I181" s="104">
        <f t="shared" si="76"/>
        <v>36</v>
      </c>
      <c r="J181" s="105">
        <f t="shared" si="76"/>
        <v>2554</v>
      </c>
      <c r="K181" s="106">
        <f t="shared" si="76"/>
        <v>144080</v>
      </c>
      <c r="L181" s="105">
        <f t="shared" si="76"/>
        <v>39831</v>
      </c>
      <c r="M181" s="105">
        <f t="shared" si="76"/>
        <v>7548</v>
      </c>
      <c r="N181" s="105">
        <f t="shared" si="76"/>
        <v>1693</v>
      </c>
      <c r="O181" s="104">
        <f t="shared" si="76"/>
        <v>195742</v>
      </c>
      <c r="P181" s="104">
        <f t="shared" si="76"/>
        <v>94</v>
      </c>
      <c r="Q181" s="105">
        <f t="shared" si="76"/>
        <v>5291</v>
      </c>
      <c r="R181" s="104">
        <f t="shared" si="76"/>
        <v>279480</v>
      </c>
      <c r="S181" s="104">
        <f t="shared" si="76"/>
        <v>89273</v>
      </c>
      <c r="T181" s="105">
        <f t="shared" si="76"/>
        <v>18667</v>
      </c>
      <c r="U181" s="107">
        <f t="shared" si="76"/>
        <v>4311</v>
      </c>
      <c r="V181" s="104">
        <f t="shared" si="76"/>
        <v>397116</v>
      </c>
    </row>
  </sheetData>
  <sheetProtection/>
  <mergeCells count="39">
    <mergeCell ref="B138:H138"/>
    <mergeCell ref="I138:O138"/>
    <mergeCell ref="P138:V138"/>
    <mergeCell ref="B139:C139"/>
    <mergeCell ref="E139:G139"/>
    <mergeCell ref="I139:J139"/>
    <mergeCell ref="L139:N139"/>
    <mergeCell ref="P139:Q139"/>
    <mergeCell ref="S139:U139"/>
    <mergeCell ref="A132:V132"/>
    <mergeCell ref="A133:V133"/>
    <mergeCell ref="A134:V134"/>
    <mergeCell ref="A136:V136"/>
    <mergeCell ref="B74:H74"/>
    <mergeCell ref="I74:O74"/>
    <mergeCell ref="P74:V74"/>
    <mergeCell ref="B75:C75"/>
    <mergeCell ref="E75:G75"/>
    <mergeCell ref="I75:J75"/>
    <mergeCell ref="L75:N75"/>
    <mergeCell ref="P75:Q75"/>
    <mergeCell ref="S75:U75"/>
    <mergeCell ref="A68:V68"/>
    <mergeCell ref="A69:V69"/>
    <mergeCell ref="A70:V70"/>
    <mergeCell ref="A72:V72"/>
    <mergeCell ref="B9:C9"/>
    <mergeCell ref="E9:G9"/>
    <mergeCell ref="I9:J9"/>
    <mergeCell ref="L9:N9"/>
    <mergeCell ref="P9:Q9"/>
    <mergeCell ref="S9:U9"/>
    <mergeCell ref="A2:V2"/>
    <mergeCell ref="A3:V3"/>
    <mergeCell ref="A4:V4"/>
    <mergeCell ref="A6:V6"/>
    <mergeCell ref="B8:H8"/>
    <mergeCell ref="I8:O8"/>
    <mergeCell ref="P8:V8"/>
  </mergeCells>
  <printOptions horizontalCentered="1"/>
  <pageMargins left="0" right="0" top="0.3937007874015748" bottom="0.3937007874015748" header="0.5118110236220472" footer="0.5118110236220472"/>
  <pageSetup horizontalDpi="204" verticalDpi="204" orientation="landscape" paperSize="9" scale="80" r:id="rId2"/>
  <headerFooter alignWithMargins="0">
    <oddFooter>&amp;R&amp;A</oddFooter>
  </headerFooter>
  <rowBreaks count="5" manualBreakCount="5">
    <brk id="51" max="255" man="1"/>
    <brk id="66" max="255" man="1"/>
    <brk id="117" max="255" man="1"/>
    <brk id="130" max="255" man="1"/>
    <brk id="181" max="255" man="1"/>
  </rowBreaks>
  <drawing r:id="rId1"/>
</worksheet>
</file>

<file path=xl/worksheets/sheet3.xml><?xml version="1.0" encoding="utf-8"?>
<worksheet xmlns="http://schemas.openxmlformats.org/spreadsheetml/2006/main" xmlns:r="http://schemas.openxmlformats.org/officeDocument/2006/relationships">
  <dimension ref="A1:V182"/>
  <sheetViews>
    <sheetView zoomScalePageLayoutView="0" workbookViewId="0" topLeftCell="A1">
      <selection activeCell="J23" sqref="J23"/>
    </sheetView>
  </sheetViews>
  <sheetFormatPr defaultColWidth="22.7109375" defaultRowHeight="12.75"/>
  <cols>
    <col min="1" max="1" width="27.28125" style="113" customWidth="1"/>
    <col min="2" max="2" width="6.421875" style="113" customWidth="1"/>
    <col min="3" max="3" width="7.28125" style="113" customWidth="1"/>
    <col min="4" max="4" width="8.57421875" style="0" customWidth="1"/>
    <col min="5" max="8" width="7.28125" style="0" customWidth="1"/>
    <col min="9" max="9" width="6.421875" style="0" customWidth="1"/>
    <col min="10" max="10" width="7.28125" style="0" customWidth="1"/>
    <col min="11" max="11" width="8.7109375" style="0" customWidth="1"/>
    <col min="12" max="15" width="7.28125" style="0" customWidth="1"/>
    <col min="16" max="16" width="6.7109375" style="0" customWidth="1"/>
    <col min="17" max="17" width="7.28125" style="113" customWidth="1"/>
    <col min="18" max="18" width="8.421875" style="0" customWidth="1"/>
    <col min="19" max="19" width="7.28125" style="113" customWidth="1"/>
    <col min="20" max="21" width="7.28125" style="0" customWidth="1"/>
    <col min="22" max="22" width="7.28125" style="113" customWidth="1"/>
  </cols>
  <sheetData>
    <row r="1" spans="1:3" ht="12.75">
      <c r="A1" s="30" t="s">
        <v>72</v>
      </c>
      <c r="C1"/>
    </row>
    <row r="2" spans="1:22" ht="12.75">
      <c r="A2" s="221" t="s">
        <v>9</v>
      </c>
      <c r="B2" s="221"/>
      <c r="C2" s="221"/>
      <c r="D2" s="221"/>
      <c r="E2" s="221"/>
      <c r="F2" s="221"/>
      <c r="G2" s="221"/>
      <c r="H2" s="221"/>
      <c r="I2" s="221"/>
      <c r="J2" s="221"/>
      <c r="K2" s="221"/>
      <c r="L2" s="221"/>
      <c r="M2" s="221"/>
      <c r="N2" s="221"/>
      <c r="O2" s="221"/>
      <c r="P2" s="221"/>
      <c r="Q2" s="221"/>
      <c r="R2" s="221"/>
      <c r="S2" s="221"/>
      <c r="T2" s="221"/>
      <c r="U2" s="221"/>
      <c r="V2" s="221"/>
    </row>
    <row r="3" spans="1:22" ht="12.75">
      <c r="A3" s="221" t="s">
        <v>53</v>
      </c>
      <c r="B3" s="221"/>
      <c r="C3" s="221"/>
      <c r="D3" s="221"/>
      <c r="E3" s="221"/>
      <c r="F3" s="221"/>
      <c r="G3" s="221"/>
      <c r="H3" s="221"/>
      <c r="I3" s="221"/>
      <c r="J3" s="221"/>
      <c r="K3" s="221"/>
      <c r="L3" s="221"/>
      <c r="M3" s="221"/>
      <c r="N3" s="221"/>
      <c r="O3" s="221"/>
      <c r="P3" s="221"/>
      <c r="Q3" s="221"/>
      <c r="R3" s="221"/>
      <c r="S3" s="221"/>
      <c r="T3" s="221"/>
      <c r="U3" s="221"/>
      <c r="V3" s="221"/>
    </row>
    <row r="4" spans="1:22" s="115" customFormat="1" ht="12.75">
      <c r="A4" s="222" t="s">
        <v>31</v>
      </c>
      <c r="B4" s="222"/>
      <c r="C4" s="222"/>
      <c r="D4" s="222"/>
      <c r="E4" s="222"/>
      <c r="F4" s="222"/>
      <c r="G4" s="222"/>
      <c r="H4" s="222"/>
      <c r="I4" s="222"/>
      <c r="J4" s="222"/>
      <c r="K4" s="222"/>
      <c r="L4" s="222"/>
      <c r="M4" s="222"/>
      <c r="N4" s="222"/>
      <c r="O4" s="222"/>
      <c r="P4" s="222"/>
      <c r="Q4" s="222"/>
      <c r="R4" s="222"/>
      <c r="S4" s="222"/>
      <c r="T4" s="222"/>
      <c r="U4" s="222"/>
      <c r="V4" s="222"/>
    </row>
    <row r="5" spans="1:22" s="115" customFormat="1" ht="12.75">
      <c r="A5" s="114"/>
      <c r="B5" s="114"/>
      <c r="C5" s="114"/>
      <c r="D5" s="114"/>
      <c r="E5" s="114"/>
      <c r="F5" s="114"/>
      <c r="G5" s="114"/>
      <c r="H5" s="114"/>
      <c r="I5" s="114"/>
      <c r="J5" s="114"/>
      <c r="K5" s="114"/>
      <c r="L5" s="114"/>
      <c r="M5" s="114"/>
      <c r="N5" s="114"/>
      <c r="O5" s="114"/>
      <c r="P5" s="114"/>
      <c r="Q5" s="114"/>
      <c r="R5" s="114"/>
      <c r="S5" s="114"/>
      <c r="T5" s="114"/>
      <c r="U5" s="114"/>
      <c r="V5" s="114"/>
    </row>
    <row r="6" spans="1:22" ht="12.75">
      <c r="A6" s="221" t="s">
        <v>10</v>
      </c>
      <c r="B6" s="221"/>
      <c r="C6" s="221"/>
      <c r="D6" s="221"/>
      <c r="E6" s="221"/>
      <c r="F6" s="221"/>
      <c r="G6" s="221"/>
      <c r="H6" s="221"/>
      <c r="I6" s="221"/>
      <c r="J6" s="221"/>
      <c r="K6" s="221"/>
      <c r="L6" s="221"/>
      <c r="M6" s="221"/>
      <c r="N6" s="221"/>
      <c r="O6" s="221"/>
      <c r="P6" s="221"/>
      <c r="Q6" s="221"/>
      <c r="R6" s="221"/>
      <c r="S6" s="221"/>
      <c r="T6" s="221"/>
      <c r="U6" s="221"/>
      <c r="V6" s="221"/>
    </row>
    <row r="7" ht="6.75" customHeight="1" thickBot="1">
      <c r="C7"/>
    </row>
    <row r="8" spans="1:22" ht="12.75">
      <c r="A8" s="116"/>
      <c r="B8" s="223" t="s">
        <v>34</v>
      </c>
      <c r="C8" s="224"/>
      <c r="D8" s="224"/>
      <c r="E8" s="224"/>
      <c r="F8" s="224"/>
      <c r="G8" s="224"/>
      <c r="H8" s="225"/>
      <c r="I8" s="223" t="s">
        <v>35</v>
      </c>
      <c r="J8" s="224"/>
      <c r="K8" s="224"/>
      <c r="L8" s="224"/>
      <c r="M8" s="224"/>
      <c r="N8" s="224"/>
      <c r="O8" s="225"/>
      <c r="P8" s="223" t="s">
        <v>1</v>
      </c>
      <c r="Q8" s="224"/>
      <c r="R8" s="224"/>
      <c r="S8" s="224"/>
      <c r="T8" s="224"/>
      <c r="U8" s="224"/>
      <c r="V8" s="224"/>
    </row>
    <row r="9" spans="2:22" ht="12.75">
      <c r="B9" s="226" t="s">
        <v>36</v>
      </c>
      <c r="C9" s="227"/>
      <c r="D9" s="117" t="s">
        <v>37</v>
      </c>
      <c r="E9" s="227" t="s">
        <v>38</v>
      </c>
      <c r="F9" s="227"/>
      <c r="G9" s="227"/>
      <c r="H9" s="118" t="s">
        <v>1</v>
      </c>
      <c r="I9" s="226" t="s">
        <v>36</v>
      </c>
      <c r="J9" s="228"/>
      <c r="K9" s="113" t="s">
        <v>37</v>
      </c>
      <c r="L9" s="226" t="s">
        <v>38</v>
      </c>
      <c r="M9" s="227"/>
      <c r="N9" s="227"/>
      <c r="O9" s="118" t="s">
        <v>1</v>
      </c>
      <c r="P9" s="226" t="s">
        <v>36</v>
      </c>
      <c r="Q9" s="228"/>
      <c r="R9" s="113" t="s">
        <v>37</v>
      </c>
      <c r="S9" s="226" t="s">
        <v>38</v>
      </c>
      <c r="T9" s="227"/>
      <c r="U9" s="227"/>
      <c r="V9" s="118" t="s">
        <v>1</v>
      </c>
    </row>
    <row r="10" spans="1:22" ht="12.75">
      <c r="A10" s="119" t="s">
        <v>39</v>
      </c>
      <c r="B10" s="120" t="s">
        <v>40</v>
      </c>
      <c r="C10" s="119">
        <v>1</v>
      </c>
      <c r="D10" s="121" t="s">
        <v>41</v>
      </c>
      <c r="E10" s="119" t="s">
        <v>42</v>
      </c>
      <c r="F10" s="119" t="s">
        <v>43</v>
      </c>
      <c r="G10" s="119" t="s">
        <v>44</v>
      </c>
      <c r="H10" s="122"/>
      <c r="I10" s="120" t="s">
        <v>40</v>
      </c>
      <c r="J10" s="119">
        <v>1</v>
      </c>
      <c r="K10" s="121" t="s">
        <v>41</v>
      </c>
      <c r="L10" s="119" t="s">
        <v>42</v>
      </c>
      <c r="M10" s="119" t="s">
        <v>43</v>
      </c>
      <c r="N10" s="119" t="s">
        <v>44</v>
      </c>
      <c r="O10" s="122"/>
      <c r="P10" s="120" t="s">
        <v>40</v>
      </c>
      <c r="Q10" s="119">
        <v>1</v>
      </c>
      <c r="R10" s="121" t="s">
        <v>41</v>
      </c>
      <c r="S10" s="119" t="s">
        <v>42</v>
      </c>
      <c r="T10" s="119" t="s">
        <v>43</v>
      </c>
      <c r="U10" s="119" t="s">
        <v>44</v>
      </c>
      <c r="V10" s="122"/>
    </row>
    <row r="11" spans="1:22" ht="12.75">
      <c r="A11" s="123" t="s">
        <v>14</v>
      </c>
      <c r="B11" s="120"/>
      <c r="C11" s="119"/>
      <c r="D11" s="121"/>
      <c r="E11" s="119"/>
      <c r="F11" s="119"/>
      <c r="G11" s="119"/>
      <c r="H11" s="120"/>
      <c r="I11" s="120"/>
      <c r="J11" s="119"/>
      <c r="K11" s="121"/>
      <c r="L11" s="119"/>
      <c r="M11" s="119"/>
      <c r="N11" s="119"/>
      <c r="O11" s="120"/>
      <c r="P11" s="120"/>
      <c r="Q11" s="119"/>
      <c r="R11" s="121"/>
      <c r="S11" s="119"/>
      <c r="T11" s="119"/>
      <c r="U11" s="124"/>
      <c r="V11" s="120"/>
    </row>
    <row r="12" spans="1:22" ht="12.75">
      <c r="A12" s="112" t="s">
        <v>17</v>
      </c>
      <c r="B12" s="118"/>
      <c r="C12" s="125"/>
      <c r="D12" s="126"/>
      <c r="E12" s="125"/>
      <c r="F12" s="125"/>
      <c r="G12" s="125"/>
      <c r="H12" s="118"/>
      <c r="I12" s="118"/>
      <c r="J12" s="125"/>
      <c r="K12" s="126"/>
      <c r="L12" s="125"/>
      <c r="M12" s="125"/>
      <c r="N12" s="125"/>
      <c r="O12" s="118"/>
      <c r="P12" s="118"/>
      <c r="Q12" s="125"/>
      <c r="R12" s="118"/>
      <c r="S12" s="127"/>
      <c r="T12" s="125"/>
      <c r="U12" s="128"/>
      <c r="V12" s="118"/>
    </row>
    <row r="13" spans="1:22" s="113" customFormat="1" ht="12.75">
      <c r="A13" s="113" t="s">
        <v>45</v>
      </c>
      <c r="B13" s="129">
        <f>SV_SO_1516_1a!B13/SV_SO_1516_1a!$H13*100</f>
        <v>0.03716781267422412</v>
      </c>
      <c r="C13" s="130">
        <f>SV_SO_1516_1a!C13/SV_SO_1516_1a!$H13*100</f>
        <v>2.055380040884594</v>
      </c>
      <c r="D13" s="131">
        <f>SV_SO_1516_1a!D13/SV_SO_1516_1a!$H13*100</f>
        <v>83.60899461066717</v>
      </c>
      <c r="E13" s="130">
        <f>SV_SO_1516_1a!E13/SV_SO_1516_1a!$H13*100</f>
        <v>13.016167998513287</v>
      </c>
      <c r="F13" s="130">
        <f>SV_SO_1516_1a!F13/SV_SO_1516_1a!$H13*100</f>
        <v>1.2488385058539304</v>
      </c>
      <c r="G13" s="130">
        <f>SV_SO_1516_1a!G13/SV_SO_1516_1a!$H13*100</f>
        <v>0.03345103140680171</v>
      </c>
      <c r="H13" s="129">
        <f>SV_SO_1516_1a!H13/SV_SO_1516_1a!$H13*100</f>
        <v>100</v>
      </c>
      <c r="I13" s="129">
        <f>SV_SO_1516_1a!I13/SV_SO_1516_1a!$O13*100</f>
        <v>0.029714370612487464</v>
      </c>
      <c r="J13" s="130">
        <f>SV_SO_1516_1a!J13/SV_SO_1516_1a!$O13*100</f>
        <v>1.6528618653196152</v>
      </c>
      <c r="K13" s="131">
        <f>SV_SO_1516_1a!K13/SV_SO_1516_1a!$O13*100</f>
        <v>85.7668164766185</v>
      </c>
      <c r="L13" s="130">
        <f>SV_SO_1516_1a!L13/SV_SO_1516_1a!$O13*100</f>
        <v>11.62574750213572</v>
      </c>
      <c r="M13" s="130">
        <f>SV_SO_1516_1a!M13/SV_SO_1516_1a!$O13*100</f>
        <v>0.8988597110277459</v>
      </c>
      <c r="N13" s="130">
        <f>SV_SO_1516_1a!N13/SV_SO_1516_1a!$O13*100</f>
        <v>0.02600007428592653</v>
      </c>
      <c r="O13" s="129">
        <f>SV_SO_1516_1a!O13/SV_SO_1516_1a!$O13*100</f>
        <v>100</v>
      </c>
      <c r="P13" s="129">
        <f>SV_SO_1516_1a!P13/SV_SO_1516_1a!$V13*100</f>
        <v>0.03343984543360333</v>
      </c>
      <c r="Q13" s="130">
        <f>SV_SO_1516_1a!Q13/SV_SO_1516_1a!$V13*100</f>
        <v>1.8540536523742288</v>
      </c>
      <c r="R13" s="131">
        <f>SV_SO_1516_1a!R13/SV_SO_1516_1a!$V13*100</f>
        <v>84.68826632979119</v>
      </c>
      <c r="S13" s="130">
        <f>SV_SO_1516_1a!S13/SV_SO_1516_1a!$V13*100</f>
        <v>12.320725273092071</v>
      </c>
      <c r="T13" s="130">
        <f>SV_SO_1516_1a!T13/SV_SO_1516_1a!$V13*100</f>
        <v>1.073790592256818</v>
      </c>
      <c r="U13" s="130">
        <f>SV_SO_1516_1a!U13/SV_SO_1516_1a!$V13*100</f>
        <v>0.029724307052091847</v>
      </c>
      <c r="V13" s="129">
        <f>SV_SO_1516_1a!V13/SV_SO_1516_1a!$V13*100</f>
        <v>100</v>
      </c>
    </row>
    <row r="14" spans="1:22" ht="12.75">
      <c r="A14" s="113" t="s">
        <v>46</v>
      </c>
      <c r="B14" s="129">
        <f>SV_SO_1516_1a!B14/SV_SO_1516_1a!$H14*100</f>
        <v>0</v>
      </c>
      <c r="C14" s="130">
        <f>SV_SO_1516_1a!C14/SV_SO_1516_1a!$H14*100</f>
        <v>0</v>
      </c>
      <c r="D14" s="131">
        <f>SV_SO_1516_1a!D14/SV_SO_1516_1a!$H14*100</f>
        <v>51.71746492501209</v>
      </c>
      <c r="E14" s="130">
        <f>SV_SO_1516_1a!E14/SV_SO_1516_1a!$H14*100</f>
        <v>46.15384615384615</v>
      </c>
      <c r="F14" s="130">
        <f>SV_SO_1516_1a!F14/SV_SO_1516_1a!$H14*100</f>
        <v>2.1286889211417512</v>
      </c>
      <c r="G14" s="130">
        <f>SV_SO_1516_1a!G14/SV_SO_1516_1a!$H14*100</f>
        <v>0</v>
      </c>
      <c r="H14" s="129">
        <f>SV_SO_1516_1a!H14/SV_SO_1516_1a!$H14*100</f>
        <v>100</v>
      </c>
      <c r="I14" s="129">
        <f>SV_SO_1516_1a!I14/SV_SO_1516_1a!$O14*100</f>
        <v>0</v>
      </c>
      <c r="J14" s="130">
        <f>SV_SO_1516_1a!J14/SV_SO_1516_1a!$O14*100</f>
        <v>0.06228589224540642</v>
      </c>
      <c r="K14" s="131">
        <f>SV_SO_1516_1a!K14/SV_SO_1516_1a!$O14*100</f>
        <v>52.32014948614139</v>
      </c>
      <c r="L14" s="130">
        <f>SV_SO_1516_1a!L14/SV_SO_1516_1a!$O14*100</f>
        <v>46.18498909996886</v>
      </c>
      <c r="M14" s="130">
        <f>SV_SO_1516_1a!M14/SV_SO_1516_1a!$O14*100</f>
        <v>1.4325755216443474</v>
      </c>
      <c r="N14" s="130">
        <f>SV_SO_1516_1a!N14/SV_SO_1516_1a!$O14*100</f>
        <v>0</v>
      </c>
      <c r="O14" s="129">
        <f>SV_SO_1516_1a!O14/SV_SO_1516_1a!$O14*100</f>
        <v>100</v>
      </c>
      <c r="P14" s="129">
        <f>SV_SO_1516_1a!P14/SV_SO_1516_1a!$V14*100</f>
        <v>0</v>
      </c>
      <c r="Q14" s="130">
        <f>SV_SO_1516_1a!Q14/SV_SO_1516_1a!$V14*100</f>
        <v>0.027229407760381213</v>
      </c>
      <c r="R14" s="129">
        <f>SV_SO_1516_1a!R14/SV_SO_1516_1a!$V14*100</f>
        <v>51.98093941456773</v>
      </c>
      <c r="S14" s="129">
        <f>SV_SO_1516_1a!S14/SV_SO_1516_1a!$V14*100</f>
        <v>46.16746085772635</v>
      </c>
      <c r="T14" s="130">
        <f>SV_SO_1516_1a!T14/SV_SO_1516_1a!$V14*100</f>
        <v>1.824370319945541</v>
      </c>
      <c r="U14" s="132">
        <f>SV_SO_1516_1a!U14/SV_SO_1516_1a!$V14*100</f>
        <v>0</v>
      </c>
      <c r="V14" s="129">
        <f>SV_SO_1516_1a!V14/SV_SO_1516_1a!$V14*100</f>
        <v>100</v>
      </c>
    </row>
    <row r="15" spans="1:22" s="137" customFormat="1" ht="12.75">
      <c r="A15" s="29" t="s">
        <v>27</v>
      </c>
      <c r="B15" s="133">
        <f>SV_SO_1516_1a!B15/SV_SO_1516_1a!$H15*100</f>
        <v>0.032217532781339604</v>
      </c>
      <c r="C15" s="134">
        <f>SV_SO_1516_1a!C15/SV_SO_1516_1a!$H15*100</f>
        <v>1.7816295628080803</v>
      </c>
      <c r="D15" s="135">
        <f>SV_SO_1516_1a!D15/SV_SO_1516_1a!$H15*100</f>
        <v>79.36144850027385</v>
      </c>
      <c r="E15" s="134">
        <f>SV_SO_1516_1a!E15/SV_SO_1516_1a!$H15*100</f>
        <v>17.429685234704724</v>
      </c>
      <c r="F15" s="134">
        <f>SV_SO_1516_1a!F15/SV_SO_1516_1a!$H15*100</f>
        <v>1.3660233899287992</v>
      </c>
      <c r="G15" s="134">
        <f>SV_SO_1516_1a!G15/SV_SO_1516_1a!$H15*100</f>
        <v>0.028995779503205643</v>
      </c>
      <c r="H15" s="133">
        <f>SV_SO_1516_1a!H15/SV_SO_1516_1a!$H15*100</f>
        <v>100</v>
      </c>
      <c r="I15" s="133">
        <f>SV_SO_1516_1a!I15/SV_SO_1516_1a!$O15*100</f>
        <v>0.02654808521935355</v>
      </c>
      <c r="J15" s="134">
        <f>SV_SO_1516_1a!J15/SV_SO_1516_1a!$O15*100</f>
        <v>1.4833742616313799</v>
      </c>
      <c r="K15" s="135">
        <f>SV_SO_1516_1a!K15/SV_SO_1516_1a!$O15*100</f>
        <v>82.20282737107586</v>
      </c>
      <c r="L15" s="134">
        <f>SV_SO_1516_1a!L15/SV_SO_1516_1a!$O15*100</f>
        <v>15.308289639609743</v>
      </c>
      <c r="M15" s="134">
        <f>SV_SO_1516_1a!M15/SV_SO_1516_1a!$O15*100</f>
        <v>0.9557310678967279</v>
      </c>
      <c r="N15" s="134">
        <f>SV_SO_1516_1a!N15/SV_SO_1516_1a!$O15*100</f>
        <v>0.02322957456693436</v>
      </c>
      <c r="O15" s="133">
        <f>SV_SO_1516_1a!O15/SV_SO_1516_1a!$O15*100</f>
        <v>100</v>
      </c>
      <c r="P15" s="133">
        <f>SV_SO_1516_1a!P15/SV_SO_1516_1a!$V15*100</f>
        <v>0.029424746211563924</v>
      </c>
      <c r="Q15" s="134">
        <f>SV_SO_1516_1a!Q15/SV_SO_1516_1a!$V15*100</f>
        <v>1.6347081228646625</v>
      </c>
      <c r="R15" s="133">
        <f>SV_SO_1516_1a!R15/SV_SO_1516_1a!$V15*100</f>
        <v>80.76112010200579</v>
      </c>
      <c r="S15" s="133">
        <f>SV_SO_1516_1a!S15/SV_SO_1516_1a!$V15*100</f>
        <v>16.384679515472513</v>
      </c>
      <c r="T15" s="134">
        <f>SV_SO_1516_1a!T15/SV_SO_1516_1a!$V15*100</f>
        <v>1.1639121834796398</v>
      </c>
      <c r="U15" s="136">
        <f>SV_SO_1516_1a!U15/SV_SO_1516_1a!$V15*100</f>
        <v>0.0261553299658346</v>
      </c>
      <c r="V15" s="133">
        <f>SV_SO_1516_1a!V15/SV_SO_1516_1a!$V15*100</f>
        <v>100</v>
      </c>
    </row>
    <row r="16" spans="1:22" ht="12.75">
      <c r="A16" s="30" t="s">
        <v>18</v>
      </c>
      <c r="B16" s="138"/>
      <c r="C16" s="139"/>
      <c r="D16" s="140"/>
      <c r="E16" s="139"/>
      <c r="F16" s="139"/>
      <c r="G16" s="139"/>
      <c r="H16" s="138"/>
      <c r="I16" s="138"/>
      <c r="J16" s="139"/>
      <c r="K16" s="140"/>
      <c r="L16" s="139"/>
      <c r="M16" s="139"/>
      <c r="N16" s="139"/>
      <c r="O16" s="138"/>
      <c r="P16" s="138"/>
      <c r="Q16" s="139"/>
      <c r="R16" s="138"/>
      <c r="S16" s="138"/>
      <c r="T16" s="139"/>
      <c r="U16" s="141"/>
      <c r="V16" s="138"/>
    </row>
    <row r="17" spans="1:22" ht="12.75">
      <c r="A17" s="113" t="s">
        <v>56</v>
      </c>
      <c r="B17" s="129">
        <f>SV_SO_1516_1a!B17/SV_SO_1516_1a!$H17*100</f>
        <v>0.0435402153261558</v>
      </c>
      <c r="C17" s="130">
        <f>SV_SO_1516_1a!C17/SV_SO_1516_1a!$H17*100</f>
        <v>1.9316022799240027</v>
      </c>
      <c r="D17" s="131">
        <f>SV_SO_1516_1a!D17/SV_SO_1516_1a!$H17*100</f>
        <v>83.13806206459785</v>
      </c>
      <c r="E17" s="130">
        <f>SV_SO_1516_1a!E17/SV_SO_1516_1a!$H17*100</f>
        <v>13.200601646611778</v>
      </c>
      <c r="F17" s="130">
        <f>SV_SO_1516_1a!F17/SV_SO_1516_1a!$H17*100</f>
        <v>1.59119696010133</v>
      </c>
      <c r="G17" s="130">
        <f>SV_SO_1516_1a!G17/SV_SO_1516_1a!$H17*100</f>
        <v>0.09499683343888536</v>
      </c>
      <c r="H17" s="129">
        <f>SV_SO_1516_1a!H17/SV_SO_1516_1a!$H17*100</f>
        <v>100</v>
      </c>
      <c r="I17" s="129">
        <f>SV_SO_1516_1a!I17/SV_SO_1516_1a!$O17*100</f>
        <v>0.04697776385844034</v>
      </c>
      <c r="J17" s="130">
        <f>SV_SO_1516_1a!J17/SV_SO_1516_1a!$O17*100</f>
        <v>1.6911994989038521</v>
      </c>
      <c r="K17" s="131">
        <f>SV_SO_1516_1a!K17/SV_SO_1516_1a!$O17*100</f>
        <v>85.36251174444097</v>
      </c>
      <c r="L17" s="130">
        <f>SV_SO_1516_1a!L17/SV_SO_1516_1a!$O17*100</f>
        <v>11.697463200751644</v>
      </c>
      <c r="M17" s="130">
        <f>SV_SO_1516_1a!M17/SV_SO_1516_1a!$O17*100</f>
        <v>1.1313811462574381</v>
      </c>
      <c r="N17" s="130">
        <f>SV_SO_1516_1a!N17/SV_SO_1516_1a!$O17*100</f>
        <v>0.0704666457876605</v>
      </c>
      <c r="O17" s="129">
        <f>SV_SO_1516_1a!O17/SV_SO_1516_1a!$O17*100</f>
        <v>100</v>
      </c>
      <c r="P17" s="129">
        <f>SV_SO_1516_1a!P17/SV_SO_1516_1a!$V17*100</f>
        <v>0.04526846165958117</v>
      </c>
      <c r="Q17" s="130">
        <f>SV_SO_1516_1a!Q17/SV_SO_1516_1a!$V17*100</f>
        <v>1.8107384663832469</v>
      </c>
      <c r="R17" s="129">
        <f>SV_SO_1516_1a!R17/SV_SO_1516_1a!$V17*100</f>
        <v>84.25641631239175</v>
      </c>
      <c r="S17" s="129">
        <f>SV_SO_1516_1a!S17/SV_SO_1516_1a!$V17*100</f>
        <v>12.444890568414422</v>
      </c>
      <c r="T17" s="130">
        <f>SV_SO_1516_1a!T17/SV_SO_1516_1a!$V17*100</f>
        <v>1.3600220437726342</v>
      </c>
      <c r="U17" s="132">
        <f>SV_SO_1516_1a!U17/SV_SO_1516_1a!$V17*100</f>
        <v>0.08266414737836561</v>
      </c>
      <c r="V17" s="129">
        <f>SV_SO_1516_1a!V17/SV_SO_1516_1a!$V17*100</f>
        <v>100</v>
      </c>
    </row>
    <row r="18" spans="1:22" ht="12.75">
      <c r="A18" s="113" t="s">
        <v>47</v>
      </c>
      <c r="B18" s="129">
        <f>SV_SO_1516_1a!B18/SV_SO_1516_1a!$H18*100</f>
        <v>0</v>
      </c>
      <c r="C18" s="130">
        <f>SV_SO_1516_1a!C18/SV_SO_1516_1a!$H18*100</f>
        <v>0.03707823507601038</v>
      </c>
      <c r="D18" s="131">
        <f>SV_SO_1516_1a!D18/SV_SO_1516_1a!$H18*100</f>
        <v>48.720800889877644</v>
      </c>
      <c r="E18" s="130">
        <f>SV_SO_1516_1a!E18/SV_SO_1516_1a!$H18*100</f>
        <v>47.868001483129405</v>
      </c>
      <c r="F18" s="130">
        <f>SV_SO_1516_1a!F18/SV_SO_1516_1a!$H18*100</f>
        <v>3.281423804226919</v>
      </c>
      <c r="G18" s="130">
        <f>SV_SO_1516_1a!G18/SV_SO_1516_1a!$H18*100</f>
        <v>0.09269558769002596</v>
      </c>
      <c r="H18" s="129">
        <f>SV_SO_1516_1a!H18/SV_SO_1516_1a!$H18*100</f>
        <v>100</v>
      </c>
      <c r="I18" s="129">
        <f>SV_SO_1516_1a!I18/SV_SO_1516_1a!$O18*100</f>
        <v>0</v>
      </c>
      <c r="J18" s="130">
        <f>SV_SO_1516_1a!J18/SV_SO_1516_1a!$O18*100</f>
        <v>0</v>
      </c>
      <c r="K18" s="131">
        <f>SV_SO_1516_1a!K18/SV_SO_1516_1a!$O18*100</f>
        <v>50.17626321974148</v>
      </c>
      <c r="L18" s="130">
        <f>SV_SO_1516_1a!L18/SV_SO_1516_1a!$O18*100</f>
        <v>47.54406580493537</v>
      </c>
      <c r="M18" s="130">
        <f>SV_SO_1516_1a!M18/SV_SO_1516_1a!$O18*100</f>
        <v>2.1621621621621623</v>
      </c>
      <c r="N18" s="130">
        <f>SV_SO_1516_1a!N18/SV_SO_1516_1a!$O18*100</f>
        <v>0.11750881316098707</v>
      </c>
      <c r="O18" s="129">
        <f>SV_SO_1516_1a!O18/SV_SO_1516_1a!$O18*100</f>
        <v>100</v>
      </c>
      <c r="P18" s="129">
        <f>SV_SO_1516_1a!P18/SV_SO_1516_1a!$V18*100</f>
        <v>0</v>
      </c>
      <c r="Q18" s="130">
        <f>SV_SO_1516_1a!Q18/SV_SO_1516_1a!$V18*100</f>
        <v>0.02072753653228314</v>
      </c>
      <c r="R18" s="129">
        <f>SV_SO_1516_1a!R18/SV_SO_1516_1a!$V18*100</f>
        <v>49.362628251632295</v>
      </c>
      <c r="S18" s="129">
        <f>SV_SO_1516_1a!S18/SV_SO_1516_1a!$V18*100</f>
        <v>47.725152865581926</v>
      </c>
      <c r="T18" s="130">
        <f>SV_SO_1516_1a!T18/SV_SO_1516_1a!$V18*100</f>
        <v>2.7878536635920823</v>
      </c>
      <c r="U18" s="132">
        <f>SV_SO_1516_1a!U18/SV_SO_1516_1a!$V18*100</f>
        <v>0.1036376826614157</v>
      </c>
      <c r="V18" s="129">
        <f>SV_SO_1516_1a!V18/SV_SO_1516_1a!$V18*100</f>
        <v>100</v>
      </c>
    </row>
    <row r="19" spans="1:22" s="137" customFormat="1" ht="12.75">
      <c r="A19" s="29" t="s">
        <v>28</v>
      </c>
      <c r="B19" s="133">
        <f>SV_SO_1516_1a!B19/SV_SO_1516_1a!$H19*100</f>
        <v>0.03587970513405963</v>
      </c>
      <c r="C19" s="134">
        <f>SV_SO_1516_1a!C19/SV_SO_1516_1a!$H19*100</f>
        <v>1.5982777741535652</v>
      </c>
      <c r="D19" s="135">
        <f>SV_SO_1516_1a!D19/SV_SO_1516_1a!$H19*100</f>
        <v>77.08265379346338</v>
      </c>
      <c r="E19" s="134">
        <f>SV_SO_1516_1a!E19/SV_SO_1516_1a!$H19*100</f>
        <v>19.300019570748255</v>
      </c>
      <c r="F19" s="134">
        <f>SV_SO_1516_1a!F19/SV_SO_1516_1a!$H19*100</f>
        <v>1.8885772066018658</v>
      </c>
      <c r="G19" s="134">
        <f>SV_SO_1516_1a!G19/SV_SO_1516_1a!$H19*100</f>
        <v>0.09459194989888446</v>
      </c>
      <c r="H19" s="133">
        <f>SV_SO_1516_1a!H19/SV_SO_1516_1a!$H19*100</f>
        <v>100</v>
      </c>
      <c r="I19" s="133">
        <f>SV_SO_1516_1a!I19/SV_SO_1516_1a!$O19*100</f>
        <v>0.040269807711668174</v>
      </c>
      <c r="J19" s="134">
        <f>SV_SO_1516_1a!J19/SV_SO_1516_1a!$O19*100</f>
        <v>1.4497130776200544</v>
      </c>
      <c r="K19" s="135">
        <f>SV_SO_1516_1a!K19/SV_SO_1516_1a!$O19*100</f>
        <v>80.33826638477801</v>
      </c>
      <c r="L19" s="134">
        <f>SV_SO_1516_1a!L19/SV_SO_1516_1a!$O19*100</f>
        <v>16.81600053693077</v>
      </c>
      <c r="M19" s="134">
        <f>SV_SO_1516_1a!M19/SV_SO_1516_1a!$O19*100</f>
        <v>1.2785663948454646</v>
      </c>
      <c r="N19" s="134">
        <f>SV_SO_1516_1a!N19/SV_SO_1516_1a!$O19*100</f>
        <v>0.07718379811403067</v>
      </c>
      <c r="O19" s="133">
        <f>SV_SO_1516_1a!O19/SV_SO_1516_1a!$O19*100</f>
        <v>100</v>
      </c>
      <c r="P19" s="133">
        <f>SV_SO_1516_1a!P19/SV_SO_1516_1a!$V19*100</f>
        <v>0.038043568155879386</v>
      </c>
      <c r="Q19" s="134">
        <f>SV_SO_1516_1a!Q19/SV_SO_1516_1a!$V19*100</f>
        <v>1.5250508625965562</v>
      </c>
      <c r="R19" s="133">
        <f>SV_SO_1516_1a!R19/SV_SO_1516_1a!$V19*100</f>
        <v>78.68733149180409</v>
      </c>
      <c r="S19" s="133">
        <f>SV_SO_1516_1a!S19/SV_SO_1516_1a!$V19*100</f>
        <v>18.07565707858478</v>
      </c>
      <c r="T19" s="134">
        <f>SV_SO_1516_1a!T19/SV_SO_1516_1a!$V19*100</f>
        <v>1.5879054534627919</v>
      </c>
      <c r="U19" s="136">
        <f>SV_SO_1516_1a!U19/SV_SO_1516_1a!$V19*100</f>
        <v>0.08601154539590121</v>
      </c>
      <c r="V19" s="133">
        <f>SV_SO_1516_1a!V19/SV_SO_1516_1a!$V19*100</f>
        <v>100</v>
      </c>
    </row>
    <row r="20" spans="1:22" s="112" customFormat="1" ht="12.75">
      <c r="A20" s="142" t="s">
        <v>19</v>
      </c>
      <c r="B20" s="143">
        <f>SV_SO_1516_1a!B20/SV_SO_1516_1a!$H20*100</f>
        <v>0.03403731137656612</v>
      </c>
      <c r="C20" s="144">
        <f>SV_SO_1516_1a!C20/SV_SO_1516_1a!$H20*100</f>
        <v>1.6905197983694509</v>
      </c>
      <c r="D20" s="145">
        <f>SV_SO_1516_1a!D20/SV_SO_1516_1a!$H20*100</f>
        <v>78.2290873138078</v>
      </c>
      <c r="E20" s="144">
        <f>SV_SO_1516_1a!E20/SV_SO_1516_1a!$H20*100</f>
        <v>18.359077426779262</v>
      </c>
      <c r="F20" s="144">
        <f>SV_SO_1516_1a!F20/SV_SO_1516_1a!$H20*100</f>
        <v>1.6256868243188485</v>
      </c>
      <c r="G20" s="144">
        <f>SV_SO_1516_1a!G20/SV_SO_1516_1a!$H20*100</f>
        <v>0.06159132534807203</v>
      </c>
      <c r="H20" s="143">
        <f>SV_SO_1516_1a!H20/SV_SO_1516_1a!$H20*100</f>
        <v>100</v>
      </c>
      <c r="I20" s="143">
        <f>SV_SO_1516_1a!I20/SV_SO_1516_1a!$O20*100</f>
        <v>0.033370597166836304</v>
      </c>
      <c r="J20" s="144">
        <f>SV_SO_1516_1a!J20/SV_SO_1516_1a!$O20*100</f>
        <v>1.4666377454824555</v>
      </c>
      <c r="K20" s="145">
        <f>SV_SO_1516_1a!K20/SV_SO_1516_1a!$O20*100</f>
        <v>81.27575792968815</v>
      </c>
      <c r="L20" s="144">
        <f>SV_SO_1516_1a!L20/SV_SO_1516_1a!$O20*100</f>
        <v>16.057931356681628</v>
      </c>
      <c r="M20" s="144">
        <f>SV_SO_1516_1a!M20/SV_SO_1516_1a!$O20*100</f>
        <v>1.1162464752306744</v>
      </c>
      <c r="N20" s="144">
        <f>SV_SO_1516_1a!N20/SV_SO_1516_1a!$O20*100</f>
        <v>0.05005589575025445</v>
      </c>
      <c r="O20" s="143">
        <f>SV_SO_1516_1a!O20/SV_SO_1516_1a!$O20*100</f>
        <v>100</v>
      </c>
      <c r="P20" s="143">
        <f>SV_SO_1516_1a!P20/SV_SO_1516_1a!$V20*100</f>
        <v>0.03370878895009455</v>
      </c>
      <c r="Q20" s="144">
        <f>SV_SO_1516_1a!Q20/SV_SO_1516_1a!$V20*100</f>
        <v>1.5802022527337005</v>
      </c>
      <c r="R20" s="143">
        <f>SV_SO_1516_1a!R20/SV_SO_1516_1a!$V20*100</f>
        <v>79.73032968839925</v>
      </c>
      <c r="S20" s="143">
        <f>SV_SO_1516_1a!S20/SV_SO_1516_1a!$V20*100</f>
        <v>17.225191153498315</v>
      </c>
      <c r="T20" s="144">
        <f>SV_SO_1516_1a!T20/SV_SO_1516_1a!$V20*100</f>
        <v>1.3746608566965386</v>
      </c>
      <c r="U20" s="146">
        <f>SV_SO_1516_1a!U20/SV_SO_1516_1a!$V20*100</f>
        <v>0.05590725972210803</v>
      </c>
      <c r="V20" s="143">
        <f>SV_SO_1516_1a!V20/SV_SO_1516_1a!$V20*100</f>
        <v>100</v>
      </c>
    </row>
    <row r="21" spans="2:22" s="113" customFormat="1" ht="12.75">
      <c r="B21" s="138"/>
      <c r="C21" s="139"/>
      <c r="D21" s="140"/>
      <c r="E21" s="139"/>
      <c r="F21" s="139"/>
      <c r="G21" s="139"/>
      <c r="H21" s="138"/>
      <c r="I21" s="138"/>
      <c r="J21" s="139"/>
      <c r="K21" s="140"/>
      <c r="L21" s="139"/>
      <c r="M21" s="139"/>
      <c r="N21" s="139"/>
      <c r="O21" s="138"/>
      <c r="P21" s="138"/>
      <c r="Q21" s="139"/>
      <c r="R21" s="138"/>
      <c r="S21" s="138"/>
      <c r="T21" s="139"/>
      <c r="U21" s="141"/>
      <c r="V21" s="138"/>
    </row>
    <row r="22" spans="1:22" ht="12.75">
      <c r="A22" s="112" t="s">
        <v>20</v>
      </c>
      <c r="B22" s="138"/>
      <c r="C22" s="139"/>
      <c r="D22" s="140"/>
      <c r="E22" s="139"/>
      <c r="F22" s="139"/>
      <c r="G22" s="139"/>
      <c r="H22" s="138"/>
      <c r="I22" s="138"/>
      <c r="J22" s="139"/>
      <c r="K22" s="140"/>
      <c r="L22" s="139"/>
      <c r="M22" s="139"/>
      <c r="N22" s="139"/>
      <c r="O22" s="138"/>
      <c r="P22" s="138"/>
      <c r="Q22" s="139"/>
      <c r="R22" s="138"/>
      <c r="S22" s="138"/>
      <c r="T22" s="139"/>
      <c r="U22" s="141"/>
      <c r="V22" s="138"/>
    </row>
    <row r="23" spans="1:22" ht="12.75">
      <c r="A23" s="102" t="s">
        <v>17</v>
      </c>
      <c r="B23" s="138"/>
      <c r="C23" s="139"/>
      <c r="D23" s="140"/>
      <c r="E23" s="139"/>
      <c r="F23" s="139"/>
      <c r="G23" s="139"/>
      <c r="H23" s="138"/>
      <c r="I23" s="138"/>
      <c r="J23" s="139"/>
      <c r="K23" s="140"/>
      <c r="L23" s="139"/>
      <c r="M23" s="139"/>
      <c r="N23" s="139"/>
      <c r="O23" s="138"/>
      <c r="P23" s="138"/>
      <c r="Q23" s="139"/>
      <c r="R23" s="138"/>
      <c r="S23" s="138"/>
      <c r="T23" s="139"/>
      <c r="U23" s="141"/>
      <c r="V23" s="138"/>
    </row>
    <row r="24" spans="1:22" ht="12.75">
      <c r="A24" s="74" t="s">
        <v>48</v>
      </c>
      <c r="B24" s="129">
        <f>SV_SO_1516_1a!B24/SV_SO_1516_1a!$H24*100</f>
        <v>0.06395679363274588</v>
      </c>
      <c r="C24" s="130">
        <f>SV_SO_1516_1a!C24/SV_SO_1516_1a!$H24*100</f>
        <v>2.949118817509949</v>
      </c>
      <c r="D24" s="131">
        <f>SV_SO_1516_1a!D24/SV_SO_1516_1a!$H24*100</f>
        <v>86.9457077885162</v>
      </c>
      <c r="E24" s="130">
        <f>SV_SO_1516_1a!E24/SV_SO_1516_1a!$H24*100</f>
        <v>8.826037521318932</v>
      </c>
      <c r="F24" s="130">
        <f>SV_SO_1516_1a!F24/SV_SO_1516_1a!$H24*100</f>
        <v>1.1156907333712336</v>
      </c>
      <c r="G24" s="130">
        <f>SV_SO_1516_1a!G24/SV_SO_1516_1a!$H24*100</f>
        <v>0.09948834565093805</v>
      </c>
      <c r="H24" s="129">
        <f>SV_SO_1516_1a!H24/SV_SO_1516_1a!$H24*100</f>
        <v>100</v>
      </c>
      <c r="I24" s="129">
        <f>SV_SO_1516_1a!I24/SV_SO_1516_1a!$O24*100</f>
        <v>0.017272151534342795</v>
      </c>
      <c r="J24" s="130">
        <f>SV_SO_1516_1a!J24/SV_SO_1516_1a!$O24*100</f>
        <v>2.268409234843687</v>
      </c>
      <c r="K24" s="131">
        <f>SV_SO_1516_1a!K24/SV_SO_1516_1a!$O24*100</f>
        <v>88.87673441188323</v>
      </c>
      <c r="L24" s="130">
        <f>SV_SO_1516_1a!L24/SV_SO_1516_1a!$O24*100</f>
        <v>7.755196038919915</v>
      </c>
      <c r="M24" s="130">
        <f>SV_SO_1516_1a!M24/SV_SO_1516_1a!$O24*100</f>
        <v>1.0305717082157868</v>
      </c>
      <c r="N24" s="130">
        <f>SV_SO_1516_1a!N24/SV_SO_1516_1a!$O24*100</f>
        <v>0.05181645460302838</v>
      </c>
      <c r="O24" s="129">
        <f>SV_SO_1516_1a!O24/SV_SO_1516_1a!$O24*100</f>
        <v>100</v>
      </c>
      <c r="P24" s="129">
        <f>SV_SO_1516_1a!P24/SV_SO_1516_1a!$V24*100</f>
        <v>0.03816672497694094</v>
      </c>
      <c r="Q24" s="130">
        <f>SV_SO_1516_1a!Q24/SV_SO_1516_1a!$V24*100</f>
        <v>2.573073375528768</v>
      </c>
      <c r="R24" s="129">
        <f>SV_SO_1516_1a!R24/SV_SO_1516_1a!$V24*100</f>
        <v>88.0124677968258</v>
      </c>
      <c r="S24" s="129">
        <f>SV_SO_1516_1a!S24/SV_SO_1516_1a!$V24*100</f>
        <v>8.234470913775008</v>
      </c>
      <c r="T24" s="130">
        <f>SV_SO_1516_1a!T24/SV_SO_1516_1a!$V24*100</f>
        <v>1.0686682993543462</v>
      </c>
      <c r="U24" s="132">
        <f>SV_SO_1516_1a!U24/SV_SO_1516_1a!$V24*100</f>
        <v>0.0731528895391368</v>
      </c>
      <c r="V24" s="129">
        <f>SV_SO_1516_1a!V24/SV_SO_1516_1a!$V24*100</f>
        <v>100</v>
      </c>
    </row>
    <row r="25" spans="1:22" ht="12.75">
      <c r="A25" s="74" t="s">
        <v>49</v>
      </c>
      <c r="B25" s="129">
        <f>SV_SO_1516_1a!B25/SV_SO_1516_1a!$H25*100</f>
        <v>0</v>
      </c>
      <c r="C25" s="147">
        <f>SV_SO_1516_1a!C25/SV_SO_1516_1a!$H25*100</f>
        <v>0.2876496241996845</v>
      </c>
      <c r="D25" s="131">
        <f>SV_SO_1516_1a!D25/SV_SO_1516_1a!$H25*100</f>
        <v>68.52556370047324</v>
      </c>
      <c r="E25" s="147">
        <f>SV_SO_1516_1a!E25/SV_SO_1516_1a!$H25*100</f>
        <v>25.675048714855713</v>
      </c>
      <c r="F25" s="147">
        <f>SV_SO_1516_1a!F25/SV_SO_1516_1a!$H25*100</f>
        <v>4.8807645912591635</v>
      </c>
      <c r="G25" s="147">
        <f>SV_SO_1516_1a!G25/SV_SO_1516_1a!$H25*100</f>
        <v>0.6309733692122111</v>
      </c>
      <c r="H25" s="129">
        <f>SV_SO_1516_1a!H25/SV_SO_1516_1a!$H25*100</f>
        <v>100</v>
      </c>
      <c r="I25" s="129">
        <f>SV_SO_1516_1a!I25/SV_SO_1516_1a!$O25*100</f>
        <v>0</v>
      </c>
      <c r="J25" s="147">
        <f>SV_SO_1516_1a!J25/SV_SO_1516_1a!$O25*100</f>
        <v>0.34861893268972916</v>
      </c>
      <c r="K25" s="131">
        <f>SV_SO_1516_1a!K25/SV_SO_1516_1a!$O25*100</f>
        <v>70.87691069991955</v>
      </c>
      <c r="L25" s="147">
        <f>SV_SO_1516_1a!L25/SV_SO_1516_1a!$O25*100</f>
        <v>24.577634754625905</v>
      </c>
      <c r="M25" s="147">
        <f>SV_SO_1516_1a!M25/SV_SO_1516_1a!$O25*100</f>
        <v>3.901850362027353</v>
      </c>
      <c r="N25" s="147">
        <f>SV_SO_1516_1a!N25/SV_SO_1516_1a!$O25*100</f>
        <v>0.2949852507374631</v>
      </c>
      <c r="O25" s="129">
        <f>SV_SO_1516_1a!O25/SV_SO_1516_1a!$O25*100</f>
        <v>100</v>
      </c>
      <c r="P25" s="129">
        <f>SV_SO_1516_1a!P25/SV_SO_1516_1a!$V25*100</f>
        <v>0</v>
      </c>
      <c r="Q25" s="130">
        <f>SV_SO_1516_1a!Q25/SV_SO_1516_1a!$V25*100</f>
        <v>0.31258568686591715</v>
      </c>
      <c r="R25" s="129">
        <f>SV_SO_1516_1a!R25/SV_SO_1516_1a!$V25*100</f>
        <v>69.48724979435153</v>
      </c>
      <c r="S25" s="129">
        <f>SV_SO_1516_1a!S25/SV_SO_1516_1a!$V25*100</f>
        <v>25.226213326021384</v>
      </c>
      <c r="T25" s="130">
        <f>SV_SO_1516_1a!T25/SV_SO_1516_1a!$V25*100</f>
        <v>4.480394845078147</v>
      </c>
      <c r="U25" s="132">
        <f>SV_SO_1516_1a!U25/SV_SO_1516_1a!$V25*100</f>
        <v>0.4935563476830271</v>
      </c>
      <c r="V25" s="129">
        <f>SV_SO_1516_1a!V25/SV_SO_1516_1a!$V25*100</f>
        <v>100</v>
      </c>
    </row>
    <row r="26" spans="1:22" ht="12.75">
      <c r="A26" s="74" t="s">
        <v>50</v>
      </c>
      <c r="B26" s="129">
        <f>SV_SO_1516_1a!B26/SV_SO_1516_1a!$H26*100</f>
        <v>0</v>
      </c>
      <c r="C26" s="147">
        <f>SV_SO_1516_1a!C26/SV_SO_1516_1a!$H26*100</f>
        <v>1.4150943396226416</v>
      </c>
      <c r="D26" s="131">
        <f>SV_SO_1516_1a!D26/SV_SO_1516_1a!$H26*100</f>
        <v>55.89622641509434</v>
      </c>
      <c r="E26" s="147">
        <f>SV_SO_1516_1a!E26/SV_SO_1516_1a!$H26*100</f>
        <v>30.18867924528302</v>
      </c>
      <c r="F26" s="147">
        <f>SV_SO_1516_1a!F26/SV_SO_1516_1a!$H26*100</f>
        <v>10.377358490566039</v>
      </c>
      <c r="G26" s="147">
        <f>SV_SO_1516_1a!G26/SV_SO_1516_1a!$H26*100</f>
        <v>2.1226415094339623</v>
      </c>
      <c r="H26" s="129">
        <f>SV_SO_1516_1a!H26/SV_SO_1516_1a!$H26*100</f>
        <v>100</v>
      </c>
      <c r="I26" s="129">
        <f>SV_SO_1516_1a!I26/SV_SO_1516_1a!$O26*100</f>
        <v>0</v>
      </c>
      <c r="J26" s="147">
        <f>SV_SO_1516_1a!J26/SV_SO_1516_1a!$O26*100</f>
        <v>0.9271523178807948</v>
      </c>
      <c r="K26" s="131">
        <f>SV_SO_1516_1a!K26/SV_SO_1516_1a!$O26*100</f>
        <v>68.74172185430464</v>
      </c>
      <c r="L26" s="147">
        <f>SV_SO_1516_1a!L26/SV_SO_1516_1a!$O26*100</f>
        <v>24.503311258278146</v>
      </c>
      <c r="M26" s="147">
        <f>SV_SO_1516_1a!M26/SV_SO_1516_1a!$O26*100</f>
        <v>5.430463576158941</v>
      </c>
      <c r="N26" s="147">
        <f>SV_SO_1516_1a!N26/SV_SO_1516_1a!$O26*100</f>
        <v>0.3973509933774834</v>
      </c>
      <c r="O26" s="129">
        <f>SV_SO_1516_1a!O26/SV_SO_1516_1a!$O26*100</f>
        <v>100</v>
      </c>
      <c r="P26" s="129">
        <f>SV_SO_1516_1a!P26/SV_SO_1516_1a!$V26*100</f>
        <v>0</v>
      </c>
      <c r="Q26" s="130">
        <f>SV_SO_1516_1a!Q26/SV_SO_1516_1a!$V26*100</f>
        <v>1.102629346904156</v>
      </c>
      <c r="R26" s="129">
        <f>SV_SO_1516_1a!R26/SV_SO_1516_1a!$V26*100</f>
        <v>64.12213740458014</v>
      </c>
      <c r="S26" s="129">
        <f>SV_SO_1516_1a!S26/SV_SO_1516_1a!$V26*100</f>
        <v>26.547921967769295</v>
      </c>
      <c r="T26" s="130">
        <f>SV_SO_1516_1a!T26/SV_SO_1516_1a!$V26*100</f>
        <v>7.20949957591179</v>
      </c>
      <c r="U26" s="132">
        <f>SV_SO_1516_1a!U26/SV_SO_1516_1a!$V26*100</f>
        <v>1.0178117048346056</v>
      </c>
      <c r="V26" s="129">
        <f>SV_SO_1516_1a!V26/SV_SO_1516_1a!$V26*100</f>
        <v>100</v>
      </c>
    </row>
    <row r="27" spans="1:22" ht="12.75">
      <c r="A27" s="74" t="s">
        <v>51</v>
      </c>
      <c r="B27" s="129">
        <f>SV_SO_1516_1a!B27/SV_SO_1516_1a!$H27*100</f>
        <v>0</v>
      </c>
      <c r="C27" s="147">
        <f>SV_SO_1516_1a!C27/SV_SO_1516_1a!$H27*100</f>
        <v>0.07113387395077536</v>
      </c>
      <c r="D27" s="131">
        <f>SV_SO_1516_1a!D27/SV_SO_1516_1a!$H27*100</f>
        <v>42.694551145255375</v>
      </c>
      <c r="E27" s="147">
        <f>SV_SO_1516_1a!E27/SV_SO_1516_1a!$H27*100</f>
        <v>47.95845781761275</v>
      </c>
      <c r="F27" s="147">
        <f>SV_SO_1516_1a!F27/SV_SO_1516_1a!$H27*100</f>
        <v>7.76781903542467</v>
      </c>
      <c r="G27" s="147">
        <f>SV_SO_1516_1a!G27/SV_SO_1516_1a!$H27*100</f>
        <v>1.5080381277564376</v>
      </c>
      <c r="H27" s="129">
        <f>SV_SO_1516_1a!H27/SV_SO_1516_1a!$H27*100</f>
        <v>100</v>
      </c>
      <c r="I27" s="129">
        <f>SV_SO_1516_1a!I27/SV_SO_1516_1a!$O27*100</f>
        <v>0</v>
      </c>
      <c r="J27" s="147">
        <f>SV_SO_1516_1a!J27/SV_SO_1516_1a!$O27*100</f>
        <v>0.018871485185884128</v>
      </c>
      <c r="K27" s="131">
        <f>SV_SO_1516_1a!K27/SV_SO_1516_1a!$O27*100</f>
        <v>46.895640686922064</v>
      </c>
      <c r="L27" s="147">
        <f>SV_SO_1516_1a!L27/SV_SO_1516_1a!$O27*100</f>
        <v>44.93300622759011</v>
      </c>
      <c r="M27" s="147">
        <f>SV_SO_1516_1a!M27/SV_SO_1516_1a!$O27*100</f>
        <v>6.888092092847707</v>
      </c>
      <c r="N27" s="147">
        <f>SV_SO_1516_1a!N27/SV_SO_1516_1a!$O27*100</f>
        <v>1.2643895074542366</v>
      </c>
      <c r="O27" s="129">
        <f>SV_SO_1516_1a!O27/SV_SO_1516_1a!$O27*100</f>
        <v>100</v>
      </c>
      <c r="P27" s="129">
        <f>SV_SO_1516_1a!P27/SV_SO_1516_1a!$V27*100</f>
        <v>0</v>
      </c>
      <c r="Q27" s="130">
        <f>SV_SO_1516_1a!Q27/SV_SO_1516_1a!$V27*100</f>
        <v>0.04866969500324465</v>
      </c>
      <c r="R27" s="129">
        <f>SV_SO_1516_1a!R27/SV_SO_1516_1a!$V27*100</f>
        <v>44.50032446463336</v>
      </c>
      <c r="S27" s="129">
        <f>SV_SO_1516_1a!S27/SV_SO_1516_1a!$V27*100</f>
        <v>46.658014276443865</v>
      </c>
      <c r="T27" s="130">
        <f>SV_SO_1516_1a!T27/SV_SO_1516_1a!$V27*100</f>
        <v>7.3896820246593125</v>
      </c>
      <c r="U27" s="132">
        <f>SV_SO_1516_1a!U27/SV_SO_1516_1a!$V27*100</f>
        <v>1.4033095392602206</v>
      </c>
      <c r="V27" s="129">
        <f>SV_SO_1516_1a!V27/SV_SO_1516_1a!$V27*100</f>
        <v>100</v>
      </c>
    </row>
    <row r="28" spans="1:22" ht="12.75">
      <c r="A28" s="29" t="s">
        <v>1</v>
      </c>
      <c r="B28" s="148">
        <f>SV_SO_1516_1a!B28/SV_SO_1516_1a!$H28*100</f>
        <v>0.027862051885332178</v>
      </c>
      <c r="C28" s="149">
        <f>SV_SO_1516_1a!C28/SV_SO_1516_1a!$H28*100</f>
        <v>1.4147730790663118</v>
      </c>
      <c r="D28" s="150">
        <f>SV_SO_1516_1a!D28/SV_SO_1516_1a!$H28*100</f>
        <v>70.76342022165811</v>
      </c>
      <c r="E28" s="149">
        <f>SV_SO_1516_1a!E28/SV_SO_1516_1a!$H28*100</f>
        <v>23.243142839452666</v>
      </c>
      <c r="F28" s="149">
        <f>SV_SO_1516_1a!F28/SV_SO_1516_1a!$H28*100</f>
        <v>3.9409324500030958</v>
      </c>
      <c r="G28" s="149">
        <f>SV_SO_1516_1a!G28/SV_SO_1516_1a!$H28*100</f>
        <v>0.6098693579344932</v>
      </c>
      <c r="H28" s="148">
        <f>SV_SO_1516_1a!H28/SV_SO_1516_1a!$H28*100</f>
        <v>100</v>
      </c>
      <c r="I28" s="148">
        <f>SV_SO_1516_1a!I28/SV_SO_1516_1a!$O28*100</f>
        <v>0.009714711311162203</v>
      </c>
      <c r="J28" s="149">
        <f>SV_SO_1516_1a!J28/SV_SO_1516_1a!$O28*100</f>
        <v>1.3859654803924744</v>
      </c>
      <c r="K28" s="150">
        <f>SV_SO_1516_1a!K28/SV_SO_1516_1a!$O28*100</f>
        <v>76.83365175998188</v>
      </c>
      <c r="L28" s="149">
        <f>SV_SO_1516_1a!L28/SV_SO_1516_1a!$O28*100</f>
        <v>18.60691039797934</v>
      </c>
      <c r="M28" s="149">
        <f>SV_SO_1516_1a!M28/SV_SO_1516_1a!$O28*100</f>
        <v>2.8366957028593633</v>
      </c>
      <c r="N28" s="149">
        <f>SV_SO_1516_1a!N28/SV_SO_1516_1a!$O28*100</f>
        <v>0.3270619474757942</v>
      </c>
      <c r="O28" s="148">
        <f>SV_SO_1516_1a!O28/SV_SO_1516_1a!$O28*100</f>
        <v>100</v>
      </c>
      <c r="P28" s="148">
        <f>SV_SO_1516_1a!P28/SV_SO_1516_1a!$V28*100</f>
        <v>0.01899245050092588</v>
      </c>
      <c r="Q28" s="134">
        <f>SV_SO_1516_1a!Q28/SV_SO_1516_1a!$V28*100</f>
        <v>1.400693224443284</v>
      </c>
      <c r="R28" s="135">
        <f>SV_SO_1516_1a!R28/SV_SO_1516_1a!$V28*100</f>
        <v>73.73027554880268</v>
      </c>
      <c r="S28" s="134">
        <f>SV_SO_1516_1a!S28/SV_SO_1516_1a!$V28*100</f>
        <v>20.97716157827264</v>
      </c>
      <c r="T28" s="134">
        <f>SV_SO_1516_1a!T28/SV_SO_1516_1a!$V28*100</f>
        <v>3.4012313438741435</v>
      </c>
      <c r="U28" s="134">
        <f>SV_SO_1516_1a!U28/SV_SO_1516_1a!$V28*100</f>
        <v>0.4716458541063261</v>
      </c>
      <c r="V28" s="133">
        <f>SV_SO_1516_1a!V28/SV_SO_1516_1a!$V28*100</f>
        <v>100</v>
      </c>
    </row>
    <row r="29" spans="1:22" ht="12.75">
      <c r="A29" s="30" t="s">
        <v>18</v>
      </c>
      <c r="B29" s="89"/>
      <c r="C29" s="90"/>
      <c r="D29" s="91"/>
      <c r="E29" s="90"/>
      <c r="F29" s="90"/>
      <c r="G29" s="90"/>
      <c r="H29" s="89"/>
      <c r="I29" s="89"/>
      <c r="J29" s="90"/>
      <c r="K29" s="91"/>
      <c r="L29" s="90"/>
      <c r="M29" s="90"/>
      <c r="N29" s="90"/>
      <c r="O29" s="89"/>
      <c r="P29" s="89"/>
      <c r="Q29" s="139"/>
      <c r="R29" s="138"/>
      <c r="S29" s="138"/>
      <c r="T29" s="139"/>
      <c r="U29" s="141"/>
      <c r="V29" s="138"/>
    </row>
    <row r="30" spans="1:22" s="113" customFormat="1" ht="12.75">
      <c r="A30" s="74" t="s">
        <v>48</v>
      </c>
      <c r="B30" s="151">
        <f>SV_SO_1516_1a!B30/SV_SO_1516_1a!$H30*100</f>
        <v>0.04020908725371934</v>
      </c>
      <c r="C30" s="152">
        <f>SV_SO_1516_1a!C30/SV_SO_1516_1a!$H30*100</f>
        <v>3.2730197024527543</v>
      </c>
      <c r="D30" s="153">
        <f>SV_SO_1516_1a!D30/SV_SO_1516_1a!$H30*100</f>
        <v>85.72577402492963</v>
      </c>
      <c r="E30" s="152">
        <f>SV_SO_1516_1a!E30/SV_SO_1516_1a!$H30*100</f>
        <v>9.83514274225975</v>
      </c>
      <c r="F30" s="152">
        <f>SV_SO_1516_1a!F30/SV_SO_1516_1a!$H30*100</f>
        <v>1.0132689987937273</v>
      </c>
      <c r="G30" s="152">
        <f>SV_SO_1516_1a!G30/SV_SO_1516_1a!$H30*100</f>
        <v>0.11258544431041416</v>
      </c>
      <c r="H30" s="151">
        <f>SV_SO_1516_1a!H30/SV_SO_1516_1a!$H30*100</f>
        <v>100</v>
      </c>
      <c r="I30" s="151">
        <f>SV_SO_1516_1a!I30/SV_SO_1516_1a!$O30*100</f>
        <v>0.0063411540900443885</v>
      </c>
      <c r="J30" s="152">
        <f>SV_SO_1516_1a!J30/SV_SO_1516_1a!$O30*100</f>
        <v>2.2257450856055803</v>
      </c>
      <c r="K30" s="153">
        <f>SV_SO_1516_1a!K30/SV_SO_1516_1a!$O30*100</f>
        <v>89.64489537095751</v>
      </c>
      <c r="L30" s="152">
        <f>SV_SO_1516_1a!L30/SV_SO_1516_1a!$O30*100</f>
        <v>7.25428027901078</v>
      </c>
      <c r="M30" s="152">
        <f>SV_SO_1516_1a!M30/SV_SO_1516_1a!$O30*100</f>
        <v>0.7672796448953709</v>
      </c>
      <c r="N30" s="152">
        <f>SV_SO_1516_1a!N30/SV_SO_1516_1a!$O30*100</f>
        <v>0.10145846544071022</v>
      </c>
      <c r="O30" s="151">
        <f>SV_SO_1516_1a!O30/SV_SO_1516_1a!$O30*100</f>
        <v>100</v>
      </c>
      <c r="P30" s="151">
        <f>SV_SO_1516_1a!P30/SV_SO_1516_1a!$V30*100</f>
        <v>0.02127282396738167</v>
      </c>
      <c r="Q30" s="130">
        <f>SV_SO_1516_1a!Q30/SV_SO_1516_1a!$V30*100</f>
        <v>2.6874667612125513</v>
      </c>
      <c r="R30" s="129">
        <f>SV_SO_1516_1a!R30/SV_SO_1516_1a!$V30*100</f>
        <v>87.91703598652721</v>
      </c>
      <c r="S30" s="129">
        <f>SV_SO_1516_1a!S30/SV_SO_1516_1a!$V30*100</f>
        <v>8.39212905513207</v>
      </c>
      <c r="T30" s="130">
        <f>SV_SO_1516_1a!T30/SV_SO_1516_1a!$V30*100</f>
        <v>0.8757312533238788</v>
      </c>
      <c r="U30" s="132">
        <f>SV_SO_1516_1a!U30/SV_SO_1516_1a!$V30*100</f>
        <v>0.10636411983690834</v>
      </c>
      <c r="V30" s="129">
        <f>SV_SO_1516_1a!V30/SV_SO_1516_1a!$V30*100</f>
        <v>100</v>
      </c>
    </row>
    <row r="31" spans="1:22" ht="12.75">
      <c r="A31" s="74" t="s">
        <v>49</v>
      </c>
      <c r="B31" s="151">
        <f>SV_SO_1516_1a!B31/SV_SO_1516_1a!$H31*100</f>
        <v>0</v>
      </c>
      <c r="C31" s="154">
        <f>SV_SO_1516_1a!C31/SV_SO_1516_1a!$H31*100</f>
        <v>0.32180209171359614</v>
      </c>
      <c r="D31" s="153">
        <f>SV_SO_1516_1a!D31/SV_SO_1516_1a!$H31*100</f>
        <v>65.64762670957361</v>
      </c>
      <c r="E31" s="154">
        <f>SV_SO_1516_1a!E31/SV_SO_1516_1a!$H31*100</f>
        <v>26.89729149906141</v>
      </c>
      <c r="F31" s="154">
        <f>SV_SO_1516_1a!F31/SV_SO_1516_1a!$H31*100</f>
        <v>6.221507106462858</v>
      </c>
      <c r="G31" s="154">
        <f>SV_SO_1516_1a!G31/SV_SO_1516_1a!$H31*100</f>
        <v>0.9117725931885223</v>
      </c>
      <c r="H31" s="151">
        <f>SV_SO_1516_1a!H31/SV_SO_1516_1a!$H31*100</f>
        <v>100</v>
      </c>
      <c r="I31" s="151">
        <f>SV_SO_1516_1a!I31/SV_SO_1516_1a!$O31*100</f>
        <v>0</v>
      </c>
      <c r="J31" s="154">
        <f>SV_SO_1516_1a!J31/SV_SO_1516_1a!$O31*100</f>
        <v>0.20317915620891597</v>
      </c>
      <c r="K31" s="153">
        <f>SV_SO_1516_1a!K31/SV_SO_1516_1a!$O31*100</f>
        <v>70.1804708975738</v>
      </c>
      <c r="L31" s="154">
        <f>SV_SO_1516_1a!L31/SV_SO_1516_1a!$O31*100</f>
        <v>24.333691884785466</v>
      </c>
      <c r="M31" s="154">
        <f>SV_SO_1516_1a!M31/SV_SO_1516_1a!$O31*100</f>
        <v>4.613362017449504</v>
      </c>
      <c r="N31" s="154">
        <f>SV_SO_1516_1a!N31/SV_SO_1516_1a!$O31*100</f>
        <v>0.6692960439823115</v>
      </c>
      <c r="O31" s="151">
        <f>SV_SO_1516_1a!O31/SV_SO_1516_1a!$O31*100</f>
        <v>100</v>
      </c>
      <c r="P31" s="151">
        <f>SV_SO_1516_1a!P31/SV_SO_1516_1a!$V31*100</f>
        <v>0</v>
      </c>
      <c r="Q31" s="130">
        <f>SV_SO_1516_1a!Q31/SV_SO_1516_1a!$V31*100</f>
        <v>0.27104428761378746</v>
      </c>
      <c r="R31" s="129">
        <f>SV_SO_1516_1a!R31/SV_SO_1516_1a!$V31*100</f>
        <v>67.58719443592103</v>
      </c>
      <c r="S31" s="129">
        <f>SV_SO_1516_1a!S31/SV_SO_1516_1a!$V31*100</f>
        <v>25.80034775493505</v>
      </c>
      <c r="T31" s="130">
        <f>SV_SO_1516_1a!T31/SV_SO_1516_1a!$V31*100</f>
        <v>5.533394701851284</v>
      </c>
      <c r="U31" s="132">
        <f>SV_SO_1516_1a!U31/SV_SO_1516_1a!$V31*100</f>
        <v>0.8080188196788382</v>
      </c>
      <c r="V31" s="129">
        <f>SV_SO_1516_1a!V31/SV_SO_1516_1a!$V31*100</f>
        <v>100</v>
      </c>
    </row>
    <row r="32" spans="1:22" ht="12.75">
      <c r="A32" s="74" t="s">
        <v>50</v>
      </c>
      <c r="B32" s="151">
        <f>SV_SO_1516_1a!B32/SV_SO_1516_1a!$H32*100</f>
        <v>0</v>
      </c>
      <c r="C32" s="154">
        <f>SV_SO_1516_1a!C32/SV_SO_1516_1a!$H32*100</f>
        <v>0.6382978723404255</v>
      </c>
      <c r="D32" s="153">
        <f>SV_SO_1516_1a!D32/SV_SO_1516_1a!$H32*100</f>
        <v>50.638297872340424</v>
      </c>
      <c r="E32" s="154">
        <f>SV_SO_1516_1a!E32/SV_SO_1516_1a!$H32*100</f>
        <v>37.234042553191486</v>
      </c>
      <c r="F32" s="154">
        <f>SV_SO_1516_1a!F32/SV_SO_1516_1a!$H32*100</f>
        <v>10</v>
      </c>
      <c r="G32" s="154">
        <f>SV_SO_1516_1a!G32/SV_SO_1516_1a!$H32*100</f>
        <v>1.4893617021276597</v>
      </c>
      <c r="H32" s="151">
        <f>SV_SO_1516_1a!H32/SV_SO_1516_1a!$H32*100</f>
        <v>100</v>
      </c>
      <c r="I32" s="151">
        <f>SV_SO_1516_1a!I32/SV_SO_1516_1a!$O32*100</f>
        <v>0</v>
      </c>
      <c r="J32" s="154">
        <f>SV_SO_1516_1a!J32/SV_SO_1516_1a!$O32*100</f>
        <v>0.9205983889528193</v>
      </c>
      <c r="K32" s="153">
        <f>SV_SO_1516_1a!K32/SV_SO_1516_1a!$O32*100</f>
        <v>65.82278481012658</v>
      </c>
      <c r="L32" s="154">
        <f>SV_SO_1516_1a!L32/SV_SO_1516_1a!$O32*100</f>
        <v>27.502876869965476</v>
      </c>
      <c r="M32" s="154">
        <f>SV_SO_1516_1a!M32/SV_SO_1516_1a!$O32*100</f>
        <v>5.408515535097814</v>
      </c>
      <c r="N32" s="154">
        <f>SV_SO_1516_1a!N32/SV_SO_1516_1a!$O32*100</f>
        <v>0.34522439585730724</v>
      </c>
      <c r="O32" s="151">
        <f>SV_SO_1516_1a!O32/SV_SO_1516_1a!$O32*100</f>
        <v>100</v>
      </c>
      <c r="P32" s="151">
        <f>SV_SO_1516_1a!P32/SV_SO_1516_1a!$V32*100</f>
        <v>0</v>
      </c>
      <c r="Q32" s="130">
        <f>SV_SO_1516_1a!Q32/SV_SO_1516_1a!$V32*100</f>
        <v>0.8215085884988798</v>
      </c>
      <c r="R32" s="129">
        <f>SV_SO_1516_1a!R32/SV_SO_1516_1a!$V32*100</f>
        <v>60.49290515309933</v>
      </c>
      <c r="S32" s="129">
        <f>SV_SO_1516_1a!S32/SV_SO_1516_1a!$V32*100</f>
        <v>30.918595967139655</v>
      </c>
      <c r="T32" s="130">
        <f>SV_SO_1516_1a!T32/SV_SO_1516_1a!$V32*100</f>
        <v>7.0201643017177</v>
      </c>
      <c r="U32" s="132">
        <f>SV_SO_1516_1a!U32/SV_SO_1516_1a!$V32*100</f>
        <v>0.7468259895444361</v>
      </c>
      <c r="V32" s="129">
        <f>SV_SO_1516_1a!V32/SV_SO_1516_1a!$V32*100</f>
        <v>100</v>
      </c>
    </row>
    <row r="33" spans="1:22" ht="12.75">
      <c r="A33" s="74" t="s">
        <v>51</v>
      </c>
      <c r="B33" s="151">
        <f>SV_SO_1516_1a!B33/SV_SO_1516_1a!$H33*100</f>
        <v>0</v>
      </c>
      <c r="C33" s="154">
        <f>SV_SO_1516_1a!C33/SV_SO_1516_1a!$H33*100</f>
        <v>0.0278473962684489</v>
      </c>
      <c r="D33" s="153">
        <f>SV_SO_1516_1a!D33/SV_SO_1516_1a!$H33*100</f>
        <v>42.92676134781398</v>
      </c>
      <c r="E33" s="154">
        <f>SV_SO_1516_1a!E33/SV_SO_1516_1a!$H33*100</f>
        <v>44.70899470899471</v>
      </c>
      <c r="F33" s="154">
        <f>SV_SO_1516_1a!F33/SV_SO_1516_1a!$H33*100</f>
        <v>10.609857978279031</v>
      </c>
      <c r="G33" s="154">
        <f>SV_SO_1516_1a!G33/SV_SO_1516_1a!$H33*100</f>
        <v>1.7265385686438317</v>
      </c>
      <c r="H33" s="151">
        <f>SV_SO_1516_1a!H33/SV_SO_1516_1a!$H33*100</f>
        <v>100</v>
      </c>
      <c r="I33" s="151">
        <f>SV_SO_1516_1a!I33/SV_SO_1516_1a!$O33*100</f>
        <v>0</v>
      </c>
      <c r="J33" s="154">
        <f>SV_SO_1516_1a!J33/SV_SO_1516_1a!$O33*100</f>
        <v>0.0709471443774388</v>
      </c>
      <c r="K33" s="153">
        <f>SV_SO_1516_1a!K33/SV_SO_1516_1a!$O33*100</f>
        <v>46.11564384533523</v>
      </c>
      <c r="L33" s="154">
        <f>SV_SO_1516_1a!L33/SV_SO_1516_1a!$O33*100</f>
        <v>44.82085846044696</v>
      </c>
      <c r="M33" s="154">
        <f>SV_SO_1516_1a!M33/SV_SO_1516_1a!$O33*100</f>
        <v>7.644554806669032</v>
      </c>
      <c r="N33" s="154">
        <f>SV_SO_1516_1a!N33/SV_SO_1516_1a!$O33*100</f>
        <v>1.3479957431713374</v>
      </c>
      <c r="O33" s="151">
        <f>SV_SO_1516_1a!O33/SV_SO_1516_1a!$O33*100</f>
        <v>100</v>
      </c>
      <c r="P33" s="151">
        <f>SV_SO_1516_1a!P33/SV_SO_1516_1a!$V33*100</f>
        <v>0</v>
      </c>
      <c r="Q33" s="130">
        <f>SV_SO_1516_1a!Q33/SV_SO_1516_1a!$V33*100</f>
        <v>0.046801872074883</v>
      </c>
      <c r="R33" s="129">
        <f>SV_SO_1516_1a!R33/SV_SO_1516_1a!$V33*100</f>
        <v>44.32917316692668</v>
      </c>
      <c r="S33" s="129">
        <f>SV_SO_1516_1a!S33/SV_SO_1516_1a!$V33*100</f>
        <v>44.75819032761311</v>
      </c>
      <c r="T33" s="130">
        <f>SV_SO_1516_1a!T33/SV_SO_1516_1a!$V33*100</f>
        <v>9.305772230889236</v>
      </c>
      <c r="U33" s="132">
        <f>SV_SO_1516_1a!U33/SV_SO_1516_1a!$V33*100</f>
        <v>1.5600624024960998</v>
      </c>
      <c r="V33" s="129">
        <f>SV_SO_1516_1a!V33/SV_SO_1516_1a!$V33*100</f>
        <v>100</v>
      </c>
    </row>
    <row r="34" spans="1:22" ht="12.75">
      <c r="A34" s="29" t="s">
        <v>1</v>
      </c>
      <c r="B34" s="148">
        <f>SV_SO_1516_1a!B34/SV_SO_1516_1a!$H34*100</f>
        <v>0.015987721429941804</v>
      </c>
      <c r="C34" s="149">
        <f>SV_SO_1516_1a!C34/SV_SO_1516_1a!$H34*100</f>
        <v>1.4324998401227858</v>
      </c>
      <c r="D34" s="150">
        <f>SV_SO_1516_1a!D34/SV_SO_1516_1a!$H34*100</f>
        <v>68.1876318987018</v>
      </c>
      <c r="E34" s="149">
        <f>SV_SO_1516_1a!E34/SV_SO_1516_1a!$H34*100</f>
        <v>24.358892370659333</v>
      </c>
      <c r="F34" s="149">
        <f>SV_SO_1516_1a!F34/SV_SO_1516_1a!$H34*100</f>
        <v>5.215194730447017</v>
      </c>
      <c r="G34" s="149">
        <f>SV_SO_1516_1a!G34/SV_SO_1516_1a!$H34*100</f>
        <v>0.7897934386391251</v>
      </c>
      <c r="H34" s="148">
        <f>SV_SO_1516_1a!H34/SV_SO_1516_1a!$H34*100</f>
        <v>100</v>
      </c>
      <c r="I34" s="148">
        <f>SV_SO_1516_1a!I34/SV_SO_1516_1a!$O34*100</f>
        <v>0.003263281555932646</v>
      </c>
      <c r="J34" s="149">
        <f>SV_SO_1516_1a!J34/SV_SO_1516_1a!$O34*100</f>
        <v>1.2400469912544054</v>
      </c>
      <c r="K34" s="150">
        <f>SV_SO_1516_1a!K34/SV_SO_1516_1a!$O34*100</f>
        <v>75.64612974807467</v>
      </c>
      <c r="L34" s="149">
        <f>SV_SO_1516_1a!L34/SV_SO_1516_1a!$O34*100</f>
        <v>19.403472131575512</v>
      </c>
      <c r="M34" s="149">
        <f>SV_SO_1516_1a!M34/SV_SO_1516_1a!$O34*100</f>
        <v>3.2143323325936564</v>
      </c>
      <c r="N34" s="149">
        <f>SV_SO_1516_1a!N34/SV_SO_1516_1a!$O34*100</f>
        <v>0.4927555149458295</v>
      </c>
      <c r="O34" s="148">
        <f>SV_SO_1516_1a!O34/SV_SO_1516_1a!$O34*100</f>
        <v>100</v>
      </c>
      <c r="P34" s="148">
        <f>SV_SO_1516_1a!P34/SV_SO_1516_1a!$V34*100</f>
        <v>0.009690235472721988</v>
      </c>
      <c r="Q34" s="134">
        <f>SV_SO_1516_1a!Q34/SV_SO_1516_1a!$V34*100</f>
        <v>1.3372524952356342</v>
      </c>
      <c r="R34" s="135">
        <f>SV_SO_1516_1a!R34/SV_SO_1516_1a!$V34*100</f>
        <v>71.8789366581608</v>
      </c>
      <c r="S34" s="134">
        <f>SV_SO_1516_1a!S34/SV_SO_1516_1a!$V34*100</f>
        <v>21.906392325333506</v>
      </c>
      <c r="T34" s="134">
        <f>SV_SO_1516_1a!T34/SV_SO_1516_1a!$V34*100</f>
        <v>4.224942666106787</v>
      </c>
      <c r="U34" s="134">
        <f>SV_SO_1516_1a!U34/SV_SO_1516_1a!$V34*100</f>
        <v>0.6427856196905585</v>
      </c>
      <c r="V34" s="133">
        <f>SV_SO_1516_1a!V34/SV_SO_1516_1a!$V34*100</f>
        <v>100</v>
      </c>
    </row>
    <row r="35" spans="1:22" s="158" customFormat="1" ht="12.75">
      <c r="A35" s="142" t="s">
        <v>21</v>
      </c>
      <c r="B35" s="155">
        <f>SV_SO_1516_1a!B35/SV_SO_1516_1a!$H35*100</f>
        <v>0.0220208883855543</v>
      </c>
      <c r="C35" s="156">
        <f>SV_SO_1516_1a!C35/SV_SO_1516_1a!$H35*100</f>
        <v>1.4234931420661885</v>
      </c>
      <c r="D35" s="157">
        <f>SV_SO_1516_1a!D35/SV_SO_1516_1a!$H35*100</f>
        <v>69.4963508242104</v>
      </c>
      <c r="E35" s="156">
        <f>SV_SO_1516_1a!E35/SV_SO_1516_1a!$H35*100</f>
        <v>23.79199697999245</v>
      </c>
      <c r="F35" s="156">
        <f>SV_SO_1516_1a!F35/SV_SO_1516_1a!$H35*100</f>
        <v>4.567761419403549</v>
      </c>
      <c r="G35" s="156">
        <f>SV_SO_1516_1a!G35/SV_SO_1516_1a!$H35*100</f>
        <v>0.6983767459418648</v>
      </c>
      <c r="H35" s="155">
        <f>SV_SO_1516_1a!H35/SV_SO_1516_1a!$H35*100</f>
        <v>100</v>
      </c>
      <c r="I35" s="155">
        <f>SV_SO_1516_1a!I35/SV_SO_1516_1a!$O35*100</f>
        <v>0.006501422186103211</v>
      </c>
      <c r="J35" s="156">
        <f>SV_SO_1516_1a!J35/SV_SO_1516_1a!$O35*100</f>
        <v>1.3132872815928485</v>
      </c>
      <c r="K35" s="157">
        <f>SV_SO_1516_1a!K35/SV_SO_1516_1a!$O35*100</f>
        <v>76.24217797643234</v>
      </c>
      <c r="L35" s="156">
        <f>SV_SO_1516_1a!L35/SV_SO_1516_1a!$O35*100</f>
        <v>19.003657049979683</v>
      </c>
      <c r="M35" s="156">
        <f>SV_SO_1516_1a!M35/SV_SO_1516_1a!$O35*100</f>
        <v>3.0247866720845185</v>
      </c>
      <c r="N35" s="156">
        <f>SV_SO_1516_1a!N35/SV_SO_1516_1a!$O35*100</f>
        <v>0.4095895977245022</v>
      </c>
      <c r="O35" s="155">
        <f>SV_SO_1516_1a!O35/SV_SO_1516_1a!$O35*100</f>
        <v>100</v>
      </c>
      <c r="P35" s="155">
        <f>SV_SO_1516_1a!P35/SV_SO_1516_1a!$V35*100</f>
        <v>0.01438837419365153</v>
      </c>
      <c r="Q35" s="144">
        <f>SV_SO_1516_1a!Q35/SV_SO_1516_1a!$V35*100</f>
        <v>1.3692936107625038</v>
      </c>
      <c r="R35" s="143">
        <f>SV_SO_1516_1a!R35/SV_SO_1516_1a!$V35*100</f>
        <v>72.8139663152173</v>
      </c>
      <c r="S35" s="143">
        <f>SV_SO_1516_1a!S35/SV_SO_1516_1a!$V35*100</f>
        <v>21.43707884029704</v>
      </c>
      <c r="T35" s="144">
        <f>SV_SO_1516_1a!T35/SV_SO_1516_1a!$V35*100</f>
        <v>3.8089223907083074</v>
      </c>
      <c r="U35" s="146">
        <f>SV_SO_1516_1a!U35/SV_SO_1516_1a!$V35*100</f>
        <v>0.5563504688211924</v>
      </c>
      <c r="V35" s="143">
        <f>SV_SO_1516_1a!V35/SV_SO_1516_1a!$V35*100</f>
        <v>100</v>
      </c>
    </row>
    <row r="36" spans="2:22" s="113" customFormat="1" ht="12.75">
      <c r="B36" s="89"/>
      <c r="C36" s="90"/>
      <c r="D36" s="91"/>
      <c r="E36" s="90"/>
      <c r="F36" s="90"/>
      <c r="G36" s="90"/>
      <c r="H36" s="89"/>
      <c r="I36" s="89"/>
      <c r="J36" s="90"/>
      <c r="K36" s="91"/>
      <c r="L36" s="90"/>
      <c r="M36" s="90"/>
      <c r="N36" s="90"/>
      <c r="O36" s="89"/>
      <c r="P36" s="89"/>
      <c r="Q36" s="139"/>
      <c r="R36" s="138"/>
      <c r="S36" s="138"/>
      <c r="T36" s="139"/>
      <c r="U36" s="141"/>
      <c r="V36" s="138"/>
    </row>
    <row r="37" spans="1:22" ht="12.75">
      <c r="A37" s="112" t="s">
        <v>22</v>
      </c>
      <c r="B37" s="89"/>
      <c r="C37" s="90"/>
      <c r="D37" s="91"/>
      <c r="E37" s="90"/>
      <c r="F37" s="90"/>
      <c r="G37" s="90"/>
      <c r="H37" s="89"/>
      <c r="I37" s="89"/>
      <c r="J37" s="90"/>
      <c r="K37" s="91"/>
      <c r="L37" s="90"/>
      <c r="M37" s="90"/>
      <c r="N37" s="90"/>
      <c r="O37" s="89"/>
      <c r="P37" s="89"/>
      <c r="Q37" s="139"/>
      <c r="R37" s="138"/>
      <c r="S37" s="138"/>
      <c r="T37" s="139"/>
      <c r="U37" s="141"/>
      <c r="V37" s="138"/>
    </row>
    <row r="38" spans="1:22" ht="12.75">
      <c r="A38" s="102" t="s">
        <v>17</v>
      </c>
      <c r="B38" s="89"/>
      <c r="C38" s="90"/>
      <c r="D38" s="91"/>
      <c r="E38" s="90"/>
      <c r="F38" s="90"/>
      <c r="G38" s="90"/>
      <c r="H38" s="89"/>
      <c r="I38" s="89"/>
      <c r="J38" s="90"/>
      <c r="K38" s="91"/>
      <c r="L38" s="90"/>
      <c r="M38" s="90"/>
      <c r="N38" s="90"/>
      <c r="O38" s="89"/>
      <c r="P38" s="89"/>
      <c r="Q38" s="139"/>
      <c r="R38" s="138"/>
      <c r="S38" s="138"/>
      <c r="T38" s="139"/>
      <c r="U38" s="141"/>
      <c r="V38" s="138"/>
    </row>
    <row r="39" spans="1:22" s="113" customFormat="1" ht="12.75">
      <c r="A39" s="74" t="s">
        <v>48</v>
      </c>
      <c r="B39" s="151">
        <f>SV_SO_1516_1a!B39/SV_SO_1516_1a!$H39*100</f>
        <v>0.1256168685509197</v>
      </c>
      <c r="C39" s="152">
        <f>SV_SO_1516_1a!C39/SV_SO_1516_1a!$H39*100</f>
        <v>3.086585912965455</v>
      </c>
      <c r="D39" s="153">
        <f>SV_SO_1516_1a!D39/SV_SO_1516_1a!$H39*100</f>
        <v>82.03678779721848</v>
      </c>
      <c r="E39" s="152">
        <f>SV_SO_1516_1a!E39/SV_SO_1516_1a!$H39*100</f>
        <v>12.759084791386272</v>
      </c>
      <c r="F39" s="152">
        <f>SV_SO_1516_1a!F39/SV_SO_1516_1a!$H39*100</f>
        <v>1.7765814266487217</v>
      </c>
      <c r="G39" s="152">
        <f>SV_SO_1516_1a!G39/SV_SO_1516_1a!$H39*100</f>
        <v>0.21534320323014802</v>
      </c>
      <c r="H39" s="151">
        <f>SV_SO_1516_1a!H39/SV_SO_1516_1a!$H39*100</f>
        <v>100</v>
      </c>
      <c r="I39" s="151">
        <f>SV_SO_1516_1a!I39/SV_SO_1516_1a!$O39*100</f>
        <v>0.04168693114708539</v>
      </c>
      <c r="J39" s="152">
        <f>SV_SO_1516_1a!J39/SV_SO_1516_1a!$O39*100</f>
        <v>2.6749114152713123</v>
      </c>
      <c r="K39" s="153">
        <f>SV_SO_1516_1a!K39/SV_SO_1516_1a!$O39*100</f>
        <v>87.13958174112416</v>
      </c>
      <c r="L39" s="152">
        <f>SV_SO_1516_1a!L39/SV_SO_1516_1a!$O39*100</f>
        <v>8.907107621760577</v>
      </c>
      <c r="M39" s="152">
        <f>SV_SO_1516_1a!M39/SV_SO_1516_1a!$O39*100</f>
        <v>1.1324949628291532</v>
      </c>
      <c r="N39" s="152">
        <f>SV_SO_1516_1a!N39/SV_SO_1516_1a!$O39*100</f>
        <v>0.10421732786771347</v>
      </c>
      <c r="O39" s="151">
        <f>SV_SO_1516_1a!O39/SV_SO_1516_1a!$O39*100</f>
        <v>100</v>
      </c>
      <c r="P39" s="151">
        <f>SV_SO_1516_1a!P39/SV_SO_1516_1a!$V39*100</f>
        <v>0.07831466833737959</v>
      </c>
      <c r="Q39" s="130">
        <f>SV_SO_1516_1a!Q39/SV_SO_1516_1a!$V39*100</f>
        <v>2.854569660897486</v>
      </c>
      <c r="R39" s="129">
        <f>SV_SO_1516_1a!R39/SV_SO_1516_1a!$V39*100</f>
        <v>84.91267914480383</v>
      </c>
      <c r="S39" s="129">
        <f>SV_SO_1516_1a!S39/SV_SO_1516_1a!$V39*100</f>
        <v>10.588143159213722</v>
      </c>
      <c r="T39" s="130">
        <f>SV_SO_1516_1a!T39/SV_SO_1516_1a!$V39*100</f>
        <v>1.4135797634897016</v>
      </c>
      <c r="U39" s="132">
        <f>SV_SO_1516_1a!U39/SV_SO_1516_1a!$V39*100</f>
        <v>0.15271360325789018</v>
      </c>
      <c r="V39" s="129">
        <f>SV_SO_1516_1a!V39/SV_SO_1516_1a!$V39*100</f>
        <v>100</v>
      </c>
    </row>
    <row r="40" spans="1:22" ht="12.75">
      <c r="A40" s="74" t="s">
        <v>49</v>
      </c>
      <c r="B40" s="151">
        <f>SV_SO_1516_1a!B40/SV_SO_1516_1a!$H40*100</f>
        <v>0</v>
      </c>
      <c r="C40" s="154">
        <f>SV_SO_1516_1a!C40/SV_SO_1516_1a!$H40*100</f>
        <v>0.4113629307668426</v>
      </c>
      <c r="D40" s="153">
        <f>SV_SO_1516_1a!D40/SV_SO_1516_1a!$H40*100</f>
        <v>58.2505433095312</v>
      </c>
      <c r="E40" s="154">
        <f>SV_SO_1516_1a!E40/SV_SO_1516_1a!$H40*100</f>
        <v>30.448618441477805</v>
      </c>
      <c r="F40" s="154">
        <f>SV_SO_1516_1a!F40/SV_SO_1516_1a!$H40*100</f>
        <v>9.127600124185035</v>
      </c>
      <c r="G40" s="154">
        <f>SV_SO_1516_1a!G40/SV_SO_1516_1a!$H40*100</f>
        <v>1.7618751940391184</v>
      </c>
      <c r="H40" s="151">
        <f>SV_SO_1516_1a!H40/SV_SO_1516_1a!$H40*100</f>
        <v>100</v>
      </c>
      <c r="I40" s="151">
        <f>SV_SO_1516_1a!I40/SV_SO_1516_1a!$O40*100</f>
        <v>0</v>
      </c>
      <c r="J40" s="154">
        <f>SV_SO_1516_1a!J40/SV_SO_1516_1a!$O40*100</f>
        <v>0.38015000513716224</v>
      </c>
      <c r="K40" s="153">
        <f>SV_SO_1516_1a!K40/SV_SO_1516_1a!$O40*100</f>
        <v>66.4337819788349</v>
      </c>
      <c r="L40" s="154">
        <f>SV_SO_1516_1a!L40/SV_SO_1516_1a!$O40*100</f>
        <v>25.901571971642866</v>
      </c>
      <c r="M40" s="154">
        <f>SV_SO_1516_1a!M40/SV_SO_1516_1a!$O40*100</f>
        <v>5.784444672762766</v>
      </c>
      <c r="N40" s="154">
        <f>SV_SO_1516_1a!N40/SV_SO_1516_1a!$O40*100</f>
        <v>1.5000513716223158</v>
      </c>
      <c r="O40" s="151">
        <f>SV_SO_1516_1a!O40/SV_SO_1516_1a!$O40*100</f>
        <v>100</v>
      </c>
      <c r="P40" s="151">
        <f>SV_SO_1516_1a!P40/SV_SO_1516_1a!$V40*100</f>
        <v>0</v>
      </c>
      <c r="Q40" s="130">
        <f>SV_SO_1516_1a!Q40/SV_SO_1516_1a!$V40*100</f>
        <v>0.39793076004775174</v>
      </c>
      <c r="R40" s="129">
        <f>SV_SO_1516_1a!R40/SV_SO_1516_1a!$V40*100</f>
        <v>61.772118318079315</v>
      </c>
      <c r="S40" s="129">
        <f>SV_SO_1516_1a!S40/SV_SO_1516_1a!$V40*100</f>
        <v>28.491842419419022</v>
      </c>
      <c r="T40" s="130">
        <f>SV_SO_1516_1a!T40/SV_SO_1516_1a!$V40*100</f>
        <v>7.688906574700447</v>
      </c>
      <c r="U40" s="132">
        <f>SV_SO_1516_1a!U40/SV_SO_1516_1a!$V40*100</f>
        <v>1.64920192775346</v>
      </c>
      <c r="V40" s="129">
        <f>SV_SO_1516_1a!V40/SV_SO_1516_1a!$V40*100</f>
        <v>100</v>
      </c>
    </row>
    <row r="41" spans="1:22" ht="12.75">
      <c r="A41" s="74" t="s">
        <v>50</v>
      </c>
      <c r="B41" s="151">
        <f>SV_SO_1516_1a!B41/SV_SO_1516_1a!$H41*100</f>
        <v>0</v>
      </c>
      <c r="C41" s="154">
        <f>SV_SO_1516_1a!C41/SV_SO_1516_1a!$H41*100</f>
        <v>0.7079646017699115</v>
      </c>
      <c r="D41" s="153">
        <f>SV_SO_1516_1a!D41/SV_SO_1516_1a!$H41*100</f>
        <v>47.43362831858407</v>
      </c>
      <c r="E41" s="154">
        <f>SV_SO_1516_1a!E41/SV_SO_1516_1a!$H41*100</f>
        <v>34.33628318584071</v>
      </c>
      <c r="F41" s="154">
        <f>SV_SO_1516_1a!F41/SV_SO_1516_1a!$H41*100</f>
        <v>12.920353982300886</v>
      </c>
      <c r="G41" s="154">
        <f>SV_SO_1516_1a!G41/SV_SO_1516_1a!$H41*100</f>
        <v>4.601769911504425</v>
      </c>
      <c r="H41" s="151">
        <f>SV_SO_1516_1a!H41/SV_SO_1516_1a!$H41*100</f>
        <v>100</v>
      </c>
      <c r="I41" s="151">
        <f>SV_SO_1516_1a!I41/SV_SO_1516_1a!$O41*100</f>
        <v>0</v>
      </c>
      <c r="J41" s="154">
        <f>SV_SO_1516_1a!J41/SV_SO_1516_1a!$O41*100</f>
        <v>1.017293997965412</v>
      </c>
      <c r="K41" s="153">
        <f>SV_SO_1516_1a!K41/SV_SO_1516_1a!$O41*100</f>
        <v>61.34282807731435</v>
      </c>
      <c r="L41" s="154">
        <f>SV_SO_1516_1a!L41/SV_SO_1516_1a!$O41*100</f>
        <v>27.97558494404883</v>
      </c>
      <c r="M41" s="154">
        <f>SV_SO_1516_1a!M41/SV_SO_1516_1a!$O41*100</f>
        <v>8.54526958290946</v>
      </c>
      <c r="N41" s="154">
        <f>SV_SO_1516_1a!N41/SV_SO_1516_1a!$O41*100</f>
        <v>1.119023397761953</v>
      </c>
      <c r="O41" s="151">
        <f>SV_SO_1516_1a!O41/SV_SO_1516_1a!$O41*100</f>
        <v>100</v>
      </c>
      <c r="P41" s="151">
        <f>SV_SO_1516_1a!P41/SV_SO_1516_1a!$V41*100</f>
        <v>0</v>
      </c>
      <c r="Q41" s="130">
        <f>SV_SO_1516_1a!Q41/SV_SO_1516_1a!$V41*100</f>
        <v>0.9043927648578811</v>
      </c>
      <c r="R41" s="129">
        <f>SV_SO_1516_1a!R41/SV_SO_1516_1a!$V41*100</f>
        <v>56.26614987080103</v>
      </c>
      <c r="S41" s="129">
        <f>SV_SO_1516_1a!S41/SV_SO_1516_1a!$V41*100</f>
        <v>30.297157622739018</v>
      </c>
      <c r="T41" s="130">
        <f>SV_SO_1516_1a!T41/SV_SO_1516_1a!$V41*100</f>
        <v>10.142118863049095</v>
      </c>
      <c r="U41" s="132">
        <f>SV_SO_1516_1a!U41/SV_SO_1516_1a!$V41*100</f>
        <v>2.3901808785529712</v>
      </c>
      <c r="V41" s="129">
        <f>SV_SO_1516_1a!V41/SV_SO_1516_1a!$V41*100</f>
        <v>100</v>
      </c>
    </row>
    <row r="42" spans="1:22" ht="12.75">
      <c r="A42" s="74" t="s">
        <v>51</v>
      </c>
      <c r="B42" s="151">
        <f>SV_SO_1516_1a!B42/SV_SO_1516_1a!$H42*100</f>
        <v>0</v>
      </c>
      <c r="C42" s="154">
        <f>SV_SO_1516_1a!C42/SV_SO_1516_1a!$H42*100</f>
        <v>0.02629157355067701</v>
      </c>
      <c r="D42" s="153">
        <f>SV_SO_1516_1a!D42/SV_SO_1516_1a!$H42*100</f>
        <v>38.372551597213096</v>
      </c>
      <c r="E42" s="154">
        <f>SV_SO_1516_1a!E42/SV_SO_1516_1a!$H42*100</f>
        <v>44.24871828578941</v>
      </c>
      <c r="F42" s="154">
        <f>SV_SO_1516_1a!F42/SV_SO_1516_1a!$H42*100</f>
        <v>13.434994084395951</v>
      </c>
      <c r="G42" s="154">
        <f>SV_SO_1516_1a!G42/SV_SO_1516_1a!$H42*100</f>
        <v>3.9174444590508744</v>
      </c>
      <c r="H42" s="151">
        <f>SV_SO_1516_1a!H42/SV_SO_1516_1a!$H42*100</f>
        <v>100</v>
      </c>
      <c r="I42" s="151">
        <f>SV_SO_1516_1a!I42/SV_SO_1516_1a!$O42*100</f>
        <v>0</v>
      </c>
      <c r="J42" s="154">
        <f>SV_SO_1516_1a!J42/SV_SO_1516_1a!$O42*100</f>
        <v>0.01584534938995405</v>
      </c>
      <c r="K42" s="153">
        <f>SV_SO_1516_1a!K42/SV_SO_1516_1a!$O42*100</f>
        <v>43.05181429250515</v>
      </c>
      <c r="L42" s="154">
        <f>SV_SO_1516_1a!L42/SV_SO_1516_1a!$O42*100</f>
        <v>43.79654571383299</v>
      </c>
      <c r="M42" s="154">
        <f>SV_SO_1516_1a!M42/SV_SO_1516_1a!$O42*100</f>
        <v>10.283631754080178</v>
      </c>
      <c r="N42" s="154">
        <f>SV_SO_1516_1a!N42/SV_SO_1516_1a!$O42*100</f>
        <v>2.8521628901917286</v>
      </c>
      <c r="O42" s="151">
        <f>SV_SO_1516_1a!O42/SV_SO_1516_1a!$O42*100</f>
        <v>100</v>
      </c>
      <c r="P42" s="151">
        <f>SV_SO_1516_1a!P42/SV_SO_1516_1a!$V42*100</f>
        <v>0</v>
      </c>
      <c r="Q42" s="130">
        <f>SV_SO_1516_1a!Q42/SV_SO_1516_1a!$V42*100</f>
        <v>0.02155482109498491</v>
      </c>
      <c r="R42" s="129">
        <f>SV_SO_1516_1a!R42/SV_SO_1516_1a!$V42*100</f>
        <v>40.494323897111656</v>
      </c>
      <c r="S42" s="129">
        <f>SV_SO_1516_1a!S42/SV_SO_1516_1a!$V42*100</f>
        <v>44.04368443741917</v>
      </c>
      <c r="T42" s="130">
        <f>SV_SO_1516_1a!T42/SV_SO_1516_1a!$V42*100</f>
        <v>12.006035349906597</v>
      </c>
      <c r="U42" s="132">
        <f>SV_SO_1516_1a!U42/SV_SO_1516_1a!$V42*100</f>
        <v>3.434401494467596</v>
      </c>
      <c r="V42" s="129">
        <f>SV_SO_1516_1a!V42/SV_SO_1516_1a!$V42*100</f>
        <v>100</v>
      </c>
    </row>
    <row r="43" spans="1:22" ht="12.75">
      <c r="A43" s="29" t="s">
        <v>1</v>
      </c>
      <c r="B43" s="148">
        <f>SV_SO_1516_1a!B43/SV_SO_1516_1a!$H43*100</f>
        <v>0.0434769106549486</v>
      </c>
      <c r="C43" s="149">
        <f>SV_SO_1516_1a!C43/SV_SO_1516_1a!$H43*100</f>
        <v>1.2515139281388776</v>
      </c>
      <c r="D43" s="150">
        <f>SV_SO_1516_1a!D43/SV_SO_1516_1a!$H43*100</f>
        <v>61.597465917207536</v>
      </c>
      <c r="E43" s="149">
        <f>SV_SO_1516_1a!E43/SV_SO_1516_1a!$H43*100</f>
        <v>27.654420670165525</v>
      </c>
      <c r="F43" s="149">
        <f>SV_SO_1516_1a!F43/SV_SO_1516_1a!$H43*100</f>
        <v>7.667463743362007</v>
      </c>
      <c r="G43" s="149">
        <f>SV_SO_1516_1a!G43/SV_SO_1516_1a!$H43*100</f>
        <v>1.7856588304711034</v>
      </c>
      <c r="H43" s="148">
        <f>SV_SO_1516_1a!H43/SV_SO_1516_1a!$H43*100</f>
        <v>100</v>
      </c>
      <c r="I43" s="148">
        <f>SV_SO_1516_1a!I43/SV_SO_1516_1a!$O43*100</f>
        <v>0.019096117122851686</v>
      </c>
      <c r="J43" s="149">
        <f>SV_SO_1516_1a!J43/SV_SO_1516_1a!$O43*100</f>
        <v>1.3781031190324633</v>
      </c>
      <c r="K43" s="150">
        <f>SV_SO_1516_1a!K43/SV_SO_1516_1a!$O43*100</f>
        <v>71.0630171865054</v>
      </c>
      <c r="L43" s="149">
        <f>SV_SO_1516_1a!L43/SV_SO_1516_1a!$O43*100</f>
        <v>21.775938892425206</v>
      </c>
      <c r="M43" s="149">
        <f>SV_SO_1516_1a!M43/SV_SO_1516_1a!$O43*100</f>
        <v>4.6435391470401015</v>
      </c>
      <c r="N43" s="149">
        <f>SV_SO_1516_1a!N43/SV_SO_1516_1a!$O43*100</f>
        <v>1.1203055378739657</v>
      </c>
      <c r="O43" s="148">
        <f>SV_SO_1516_1a!O43/SV_SO_1516_1a!$O43*100</f>
        <v>100</v>
      </c>
      <c r="P43" s="148">
        <f>SV_SO_1516_1a!P43/SV_SO_1516_1a!$V43*100</f>
        <v>0.03143616101601672</v>
      </c>
      <c r="Q43" s="134">
        <f>SV_SO_1516_1a!Q43/SV_SO_1516_1a!$V43*100</f>
        <v>1.3140315304694992</v>
      </c>
      <c r="R43" s="135">
        <f>SV_SO_1516_1a!R43/SV_SO_1516_1a!$V43*100</f>
        <v>66.27214284591567</v>
      </c>
      <c r="S43" s="134">
        <f>SV_SO_1516_1a!S43/SV_SO_1516_1a!$V43*100</f>
        <v>24.751261375960766</v>
      </c>
      <c r="T43" s="134">
        <f>SV_SO_1516_1a!T43/SV_SO_1516_1a!$V43*100</f>
        <v>6.174062023545685</v>
      </c>
      <c r="U43" s="134">
        <f>SV_SO_1516_1a!U43/SV_SO_1516_1a!$V43*100</f>
        <v>1.457066063092375</v>
      </c>
      <c r="V43" s="133">
        <f>SV_SO_1516_1a!V43/SV_SO_1516_1a!$V43*100</f>
        <v>100</v>
      </c>
    </row>
    <row r="44" spans="1:22" ht="12.75">
      <c r="A44" s="30" t="s">
        <v>18</v>
      </c>
      <c r="B44" s="89"/>
      <c r="C44" s="90"/>
      <c r="D44" s="91"/>
      <c r="E44" s="90"/>
      <c r="F44" s="90"/>
      <c r="G44" s="90"/>
      <c r="H44" s="89"/>
      <c r="I44" s="89"/>
      <c r="J44" s="90"/>
      <c r="K44" s="91"/>
      <c r="L44" s="90"/>
      <c r="M44" s="90"/>
      <c r="N44" s="90"/>
      <c r="O44" s="89"/>
      <c r="P44" s="89"/>
      <c r="Q44" s="139"/>
      <c r="R44" s="138"/>
      <c r="S44" s="138"/>
      <c r="T44" s="139"/>
      <c r="U44" s="141"/>
      <c r="V44" s="138"/>
    </row>
    <row r="45" spans="1:22" ht="12.75">
      <c r="A45" s="74" t="s">
        <v>48</v>
      </c>
      <c r="B45" s="151">
        <f>SV_SO_1516_1a!B45/SV_SO_1516_1a!$H45*100</f>
        <v>0.05689900426742533</v>
      </c>
      <c r="C45" s="152">
        <f>SV_SO_1516_1a!C45/SV_SO_1516_1a!$H45*100</f>
        <v>2.6932195353247987</v>
      </c>
      <c r="D45" s="153">
        <f>SV_SO_1516_1a!D45/SV_SO_1516_1a!$H45*100</f>
        <v>81.71645329540065</v>
      </c>
      <c r="E45" s="152">
        <f>SV_SO_1516_1a!E45/SV_SO_1516_1a!$H45*100</f>
        <v>13.475580844001897</v>
      </c>
      <c r="F45" s="152">
        <f>SV_SO_1516_1a!F45/SV_SO_1516_1a!$H45*100</f>
        <v>1.7449027975343767</v>
      </c>
      <c r="G45" s="152">
        <f>SV_SO_1516_1a!G45/SV_SO_1516_1a!$H45*100</f>
        <v>0.3129445234708393</v>
      </c>
      <c r="H45" s="151">
        <f>SV_SO_1516_1a!H45/SV_SO_1516_1a!$H45*100</f>
        <v>100</v>
      </c>
      <c r="I45" s="151">
        <f>SV_SO_1516_1a!I45/SV_SO_1516_1a!$O45*100</f>
        <v>0.03647505106507149</v>
      </c>
      <c r="J45" s="152">
        <f>SV_SO_1516_1a!J45/SV_SO_1516_1a!$O45*100</f>
        <v>2.224978114969361</v>
      </c>
      <c r="K45" s="153">
        <f>SV_SO_1516_1a!K45/SV_SO_1516_1a!$O45*100</f>
        <v>87.50364750510651</v>
      </c>
      <c r="L45" s="152">
        <f>SV_SO_1516_1a!L45/SV_SO_1516_1a!$O45*100</f>
        <v>8.987452582433615</v>
      </c>
      <c r="M45" s="152">
        <f>SV_SO_1516_1a!M45/SV_SO_1516_1a!$O45*100</f>
        <v>1.0869565217391304</v>
      </c>
      <c r="N45" s="152">
        <f>SV_SO_1516_1a!N45/SV_SO_1516_1a!$O45*100</f>
        <v>0.16049022468631458</v>
      </c>
      <c r="O45" s="151">
        <f>SV_SO_1516_1a!O45/SV_SO_1516_1a!$O45*100</f>
        <v>100</v>
      </c>
      <c r="P45" s="151">
        <f>SV_SO_1516_1a!P45/SV_SO_1516_1a!$V45*100</f>
        <v>0.045355213787984995</v>
      </c>
      <c r="Q45" s="130">
        <f>SV_SO_1516_1a!Q45/SV_SO_1516_1a!$V45*100</f>
        <v>2.4285655382839235</v>
      </c>
      <c r="R45" s="129">
        <f>SV_SO_1516_1a!R45/SV_SO_1516_1a!$V45*100</f>
        <v>84.98742423617696</v>
      </c>
      <c r="S45" s="129">
        <f>SV_SO_1516_1a!S45/SV_SO_1516_1a!$V45*100</f>
        <v>10.93885292541129</v>
      </c>
      <c r="T45" s="130">
        <f>SV_SO_1516_1a!T45/SV_SO_1516_1a!$V45*100</f>
        <v>1.3730260173999091</v>
      </c>
      <c r="U45" s="132">
        <f>SV_SO_1516_1a!U45/SV_SO_1516_1a!$V45*100</f>
        <v>0.22677606893992497</v>
      </c>
      <c r="V45" s="129">
        <f>SV_SO_1516_1a!V45/SV_SO_1516_1a!$V45*100</f>
        <v>100</v>
      </c>
    </row>
    <row r="46" spans="1:22" ht="12.75">
      <c r="A46" s="74" t="s">
        <v>49</v>
      </c>
      <c r="B46" s="151">
        <f>SV_SO_1516_1a!B46/SV_SO_1516_1a!$H46*100</f>
        <v>0</v>
      </c>
      <c r="C46" s="154">
        <f>SV_SO_1516_1a!C46/SV_SO_1516_1a!$H46*100</f>
        <v>0.23055777245721382</v>
      </c>
      <c r="D46" s="153">
        <f>SV_SO_1516_1a!D46/SV_SO_1516_1a!$H46*100</f>
        <v>58.065088232686</v>
      </c>
      <c r="E46" s="154">
        <f>SV_SO_1516_1a!E46/SV_SO_1516_1a!$H46*100</f>
        <v>30.40702314445331</v>
      </c>
      <c r="F46" s="154">
        <f>SV_SO_1516_1a!F46/SV_SO_1516_1a!$H46*100</f>
        <v>9.142502438591823</v>
      </c>
      <c r="G46" s="154">
        <f>SV_SO_1516_1a!G46/SV_SO_1516_1a!$H46*100</f>
        <v>2.154828411811652</v>
      </c>
      <c r="H46" s="151">
        <f>SV_SO_1516_1a!H46/SV_SO_1516_1a!$H46*100</f>
        <v>100</v>
      </c>
      <c r="I46" s="151">
        <f>SV_SO_1516_1a!I46/SV_SO_1516_1a!$O46*100</f>
        <v>0</v>
      </c>
      <c r="J46" s="154">
        <f>SV_SO_1516_1a!J46/SV_SO_1516_1a!$O46*100</f>
        <v>0.36097010716300054</v>
      </c>
      <c r="K46" s="153">
        <f>SV_SO_1516_1a!K46/SV_SO_1516_1a!$O46*100</f>
        <v>65.414551607445</v>
      </c>
      <c r="L46" s="154">
        <f>SV_SO_1516_1a!L46/SV_SO_1516_1a!$O46*100</f>
        <v>25.910885504794134</v>
      </c>
      <c r="M46" s="154">
        <f>SV_SO_1516_1a!M46/SV_SO_1516_1a!$O46*100</f>
        <v>6.756909193457417</v>
      </c>
      <c r="N46" s="154">
        <f>SV_SO_1516_1a!N46/SV_SO_1516_1a!$O46*100</f>
        <v>1.5566835871404399</v>
      </c>
      <c r="O46" s="151">
        <f>SV_SO_1516_1a!O46/SV_SO_1516_1a!$O46*100</f>
        <v>100</v>
      </c>
      <c r="P46" s="151">
        <f>SV_SO_1516_1a!P46/SV_SO_1516_1a!$V46*100</f>
        <v>0</v>
      </c>
      <c r="Q46" s="130">
        <f>SV_SO_1516_1a!Q46/SV_SO_1516_1a!$V46*100</f>
        <v>0.2879555158375534</v>
      </c>
      <c r="R46" s="129">
        <f>SV_SO_1516_1a!R46/SV_SO_1516_1a!$V46*100</f>
        <v>61.299771621487444</v>
      </c>
      <c r="S46" s="129">
        <f>SV_SO_1516_1a!S46/SV_SO_1516_1a!$V46*100</f>
        <v>28.428160063548802</v>
      </c>
      <c r="T46" s="130">
        <f>SV_SO_1516_1a!T46/SV_SO_1516_1a!$V46*100</f>
        <v>8.092542945089862</v>
      </c>
      <c r="U46" s="132">
        <f>SV_SO_1516_1a!U46/SV_SO_1516_1a!$V46*100</f>
        <v>1.891569854036342</v>
      </c>
      <c r="V46" s="129">
        <f>SV_SO_1516_1a!V46/SV_SO_1516_1a!$V46*100</f>
        <v>100</v>
      </c>
    </row>
    <row r="47" spans="1:22" ht="12.75">
      <c r="A47" s="74" t="s">
        <v>50</v>
      </c>
      <c r="B47" s="151">
        <f>SV_SO_1516_1a!B47/SV_SO_1516_1a!$H47*100</f>
        <v>0</v>
      </c>
      <c r="C47" s="154">
        <f>SV_SO_1516_1a!C47/SV_SO_1516_1a!$H47*100</f>
        <v>1.293103448275862</v>
      </c>
      <c r="D47" s="153">
        <f>SV_SO_1516_1a!D47/SV_SO_1516_1a!$H47*100</f>
        <v>46.76724137931034</v>
      </c>
      <c r="E47" s="154">
        <f>SV_SO_1516_1a!E47/SV_SO_1516_1a!$H47*100</f>
        <v>38.146551724137936</v>
      </c>
      <c r="F47" s="154">
        <f>SV_SO_1516_1a!F47/SV_SO_1516_1a!$H47*100</f>
        <v>11.206896551724139</v>
      </c>
      <c r="G47" s="154">
        <f>SV_SO_1516_1a!G47/SV_SO_1516_1a!$H47*100</f>
        <v>2.586206896551724</v>
      </c>
      <c r="H47" s="151">
        <f>SV_SO_1516_1a!H47/SV_SO_1516_1a!$H47*100</f>
        <v>100</v>
      </c>
      <c r="I47" s="151">
        <f>SV_SO_1516_1a!I47/SV_SO_1516_1a!$O47*100</f>
        <v>0</v>
      </c>
      <c r="J47" s="154">
        <f>SV_SO_1516_1a!J47/SV_SO_1516_1a!$O47*100</f>
        <v>0.6688963210702341</v>
      </c>
      <c r="K47" s="153">
        <f>SV_SO_1516_1a!K47/SV_SO_1516_1a!$O47*100</f>
        <v>63.21070234113713</v>
      </c>
      <c r="L47" s="154">
        <f>SV_SO_1516_1a!L47/SV_SO_1516_1a!$O47*100</f>
        <v>27.09030100334448</v>
      </c>
      <c r="M47" s="154">
        <f>SV_SO_1516_1a!M47/SV_SO_1516_1a!$O47*100</f>
        <v>7.246376811594203</v>
      </c>
      <c r="N47" s="154">
        <f>SV_SO_1516_1a!N47/SV_SO_1516_1a!$O47*100</f>
        <v>1.7837235228539576</v>
      </c>
      <c r="O47" s="151">
        <f>SV_SO_1516_1a!O47/SV_SO_1516_1a!$O47*100</f>
        <v>100</v>
      </c>
      <c r="P47" s="151">
        <f>SV_SO_1516_1a!P47/SV_SO_1516_1a!$V47*100</f>
        <v>0</v>
      </c>
      <c r="Q47" s="130">
        <f>SV_SO_1516_1a!Q47/SV_SO_1516_1a!$V47*100</f>
        <v>0.881704628949302</v>
      </c>
      <c r="R47" s="129">
        <f>SV_SO_1516_1a!R47/SV_SO_1516_1a!$V47*100</f>
        <v>57.60470242468772</v>
      </c>
      <c r="S47" s="129">
        <f>SV_SO_1516_1a!S47/SV_SO_1516_1a!$V47*100</f>
        <v>30.85966201322557</v>
      </c>
      <c r="T47" s="130">
        <f>SV_SO_1516_1a!T47/SV_SO_1516_1a!$V47*100</f>
        <v>8.596620132255694</v>
      </c>
      <c r="U47" s="132">
        <f>SV_SO_1516_1a!U47/SV_SO_1516_1a!$V47*100</f>
        <v>2.0573108008817047</v>
      </c>
      <c r="V47" s="129">
        <f>SV_SO_1516_1a!V47/SV_SO_1516_1a!$V47*100</f>
        <v>100</v>
      </c>
    </row>
    <row r="48" spans="1:22" ht="12.75">
      <c r="A48" s="74" t="s">
        <v>51</v>
      </c>
      <c r="B48" s="151">
        <f>SV_SO_1516_1a!B48/SV_SO_1516_1a!$H48*100</f>
        <v>0</v>
      </c>
      <c r="C48" s="154">
        <f>SV_SO_1516_1a!C48/SV_SO_1516_1a!$H48*100</f>
        <v>0.014100394811054712</v>
      </c>
      <c r="D48" s="153">
        <f>SV_SO_1516_1a!D48/SV_SO_1516_1a!$H48*100</f>
        <v>38.40947546531303</v>
      </c>
      <c r="E48" s="154">
        <f>SV_SO_1516_1a!E48/SV_SO_1516_1a!$H48*100</f>
        <v>43.85222786238015</v>
      </c>
      <c r="F48" s="154">
        <f>SV_SO_1516_1a!F48/SV_SO_1516_1a!$H48*100</f>
        <v>13.578680203045684</v>
      </c>
      <c r="G48" s="154">
        <f>SV_SO_1516_1a!G48/SV_SO_1516_1a!$H48*100</f>
        <v>4.145516074450085</v>
      </c>
      <c r="H48" s="151">
        <f>SV_SO_1516_1a!H48/SV_SO_1516_1a!$H48*100</f>
        <v>100</v>
      </c>
      <c r="I48" s="151">
        <f>SV_SO_1516_1a!I48/SV_SO_1516_1a!$O48*100</f>
        <v>0</v>
      </c>
      <c r="J48" s="154">
        <f>SV_SO_1516_1a!J48/SV_SO_1516_1a!$O48*100</f>
        <v>0.03333333333333333</v>
      </c>
      <c r="K48" s="153">
        <f>SV_SO_1516_1a!K48/SV_SO_1516_1a!$O48*100</f>
        <v>44.13333333333333</v>
      </c>
      <c r="L48" s="154">
        <f>SV_SO_1516_1a!L48/SV_SO_1516_1a!$O48*100</f>
        <v>42.6</v>
      </c>
      <c r="M48" s="154">
        <f>SV_SO_1516_1a!M48/SV_SO_1516_1a!$O48*100</f>
        <v>10.066666666666666</v>
      </c>
      <c r="N48" s="154">
        <f>SV_SO_1516_1a!N48/SV_SO_1516_1a!$O48*100</f>
        <v>3.166666666666667</v>
      </c>
      <c r="O48" s="151">
        <f>SV_SO_1516_1a!O48/SV_SO_1516_1a!$O48*100</f>
        <v>100</v>
      </c>
      <c r="P48" s="151">
        <f>SV_SO_1516_1a!P48/SV_SO_1516_1a!$V48*100</f>
        <v>0</v>
      </c>
      <c r="Q48" s="130">
        <f>SV_SO_1516_1a!Q48/SV_SO_1516_1a!$V48*100</f>
        <v>0.022914757103574702</v>
      </c>
      <c r="R48" s="129">
        <f>SV_SO_1516_1a!R48/SV_SO_1516_1a!$V48*100</f>
        <v>41.03269172013444</v>
      </c>
      <c r="S48" s="129">
        <f>SV_SO_1516_1a!S48/SV_SO_1516_1a!$V48*100</f>
        <v>43.278337916284755</v>
      </c>
      <c r="T48" s="130">
        <f>SV_SO_1516_1a!T48/SV_SO_1516_1a!$V48*100</f>
        <v>11.969141460433853</v>
      </c>
      <c r="U48" s="132">
        <f>SV_SO_1516_1a!U48/SV_SO_1516_1a!$V48*100</f>
        <v>3.6969141460433854</v>
      </c>
      <c r="V48" s="129">
        <f>SV_SO_1516_1a!V48/SV_SO_1516_1a!$V48*100</f>
        <v>100</v>
      </c>
    </row>
    <row r="49" spans="1:22" ht="12.75">
      <c r="A49" s="29" t="s">
        <v>1</v>
      </c>
      <c r="B49" s="148">
        <f>SV_SO_1516_1a!B49/SV_SO_1516_1a!$H49*100</f>
        <v>0.02042344611614133</v>
      </c>
      <c r="C49" s="149">
        <f>SV_SO_1516_1a!C49/SV_SO_1516_1a!$H49*100</f>
        <v>1.079038736469467</v>
      </c>
      <c r="D49" s="150">
        <f>SV_SO_1516_1a!D49/SV_SO_1516_1a!$H49*100</f>
        <v>61.631152563142486</v>
      </c>
      <c r="E49" s="149">
        <f>SV_SO_1516_1a!E49/SV_SO_1516_1a!$H49*100</f>
        <v>27.697596841173667</v>
      </c>
      <c r="F49" s="149">
        <f>SV_SO_1516_1a!F49/SV_SO_1516_1a!$H49*100</f>
        <v>7.590714139832527</v>
      </c>
      <c r="G49" s="149">
        <f>SV_SO_1516_1a!G49/SV_SO_1516_1a!$H49*100</f>
        <v>1.981074273265709</v>
      </c>
      <c r="H49" s="148">
        <f>SV_SO_1516_1a!H49/SV_SO_1516_1a!$H49*100</f>
        <v>100</v>
      </c>
      <c r="I49" s="148">
        <f>SV_SO_1516_1a!I49/SV_SO_1516_1a!$O49*100</f>
        <v>0.0169664065151001</v>
      </c>
      <c r="J49" s="149">
        <f>SV_SO_1516_1a!J49/SV_SO_1516_1a!$O49*100</f>
        <v>1.170682049541907</v>
      </c>
      <c r="K49" s="150">
        <f>SV_SO_1516_1a!K49/SV_SO_1516_1a!$O49*100</f>
        <v>71.2894468951476</v>
      </c>
      <c r="L49" s="149">
        <f>SV_SO_1516_1a!L49/SV_SO_1516_1a!$O49*100</f>
        <v>21.47268408551069</v>
      </c>
      <c r="M49" s="149">
        <f>SV_SO_1516_1a!M49/SV_SO_1516_1a!$O49*100</f>
        <v>4.808279606379369</v>
      </c>
      <c r="N49" s="149">
        <f>SV_SO_1516_1a!N49/SV_SO_1516_1a!$O49*100</f>
        <v>1.2419409569053275</v>
      </c>
      <c r="O49" s="148">
        <f>SV_SO_1516_1a!O49/SV_SO_1516_1a!$O49*100</f>
        <v>100</v>
      </c>
      <c r="P49" s="148">
        <f>SV_SO_1516_1a!P49/SV_SO_1516_1a!$V49*100</f>
        <v>0.018692224034801523</v>
      </c>
      <c r="Q49" s="134">
        <f>SV_SO_1516_1a!Q49/SV_SO_1516_1a!$V49*100</f>
        <v>1.1249320282762372</v>
      </c>
      <c r="R49" s="135">
        <f>SV_SO_1516_1a!R49/SV_SO_1516_1a!$V49*100</f>
        <v>66.46784937466013</v>
      </c>
      <c r="S49" s="134">
        <f>SV_SO_1516_1a!S49/SV_SO_1516_1a!$V49*100</f>
        <v>24.580274605764004</v>
      </c>
      <c r="T49" s="134">
        <f>SV_SO_1516_1a!T49/SV_SO_1516_1a!$V49*100</f>
        <v>6.197321914083742</v>
      </c>
      <c r="U49" s="134">
        <f>SV_SO_1516_1a!U49/SV_SO_1516_1a!$V49*100</f>
        <v>1.6109298531810767</v>
      </c>
      <c r="V49" s="133">
        <f>SV_SO_1516_1a!V49/SV_SO_1516_1a!$V49*100</f>
        <v>100</v>
      </c>
    </row>
    <row r="50" spans="1:22" s="158" customFormat="1" ht="12.75">
      <c r="A50" s="142" t="s">
        <v>23</v>
      </c>
      <c r="B50" s="143">
        <f>SV_SO_1516_1a!B50/SV_SO_1516_1a!$H50*100</f>
        <v>0.03247860471914126</v>
      </c>
      <c r="C50" s="144">
        <f>SV_SO_1516_1a!C50/SV_SO_1516_1a!$H50*100</f>
        <v>1.1692297698890857</v>
      </c>
      <c r="D50" s="145">
        <f>SV_SO_1516_1a!D50/SV_SO_1516_1a!$H50*100</f>
        <v>61.61353708244693</v>
      </c>
      <c r="E50" s="144">
        <f>SV_SO_1516_1a!E50/SV_SO_1516_1a!$H50*100</f>
        <v>27.675019081180274</v>
      </c>
      <c r="F50" s="144">
        <f>SV_SO_1516_1a!F50/SV_SO_1516_1a!$H50*100</f>
        <v>7.630848178762241</v>
      </c>
      <c r="G50" s="144">
        <f>SV_SO_1516_1a!G50/SV_SO_1516_1a!$H50*100</f>
        <v>1.8788872830023222</v>
      </c>
      <c r="H50" s="143">
        <f>SV_SO_1516_1a!H50/SV_SO_1516_1a!$H50*100</f>
        <v>100</v>
      </c>
      <c r="I50" s="143">
        <f>SV_SO_1516_1a!I50/SV_SO_1516_1a!$O50*100</f>
        <v>0.01806536377073411</v>
      </c>
      <c r="J50" s="144">
        <f>SV_SO_1516_1a!J50/SV_SO_1516_1a!$O50*100</f>
        <v>1.2777139103301034</v>
      </c>
      <c r="K50" s="145">
        <f>SV_SO_1516_1a!K50/SV_SO_1516_1a!$O50*100</f>
        <v>71.17260633930039</v>
      </c>
      <c r="L50" s="144">
        <f>SV_SO_1516_1a!L50/SV_SO_1516_1a!$O50*100</f>
        <v>21.62916735096075</v>
      </c>
      <c r="M50" s="144">
        <f>SV_SO_1516_1a!M50/SV_SO_1516_1a!$O50*100</f>
        <v>4.7232714731483005</v>
      </c>
      <c r="N50" s="144">
        <f>SV_SO_1516_1a!N50/SV_SO_1516_1a!$O50*100</f>
        <v>1.1791755624897355</v>
      </c>
      <c r="O50" s="143">
        <f>SV_SO_1516_1a!O50/SV_SO_1516_1a!$O50*100</f>
        <v>100</v>
      </c>
      <c r="P50" s="143">
        <f>SV_SO_1516_1a!P50/SV_SO_1516_1a!$V50*100</f>
        <v>0.025312528068327494</v>
      </c>
      <c r="Q50" s="144">
        <f>SV_SO_1516_1a!Q50/SV_SO_1516_1a!$V50*100</f>
        <v>1.223166678914664</v>
      </c>
      <c r="R50" s="143">
        <f>SV_SO_1516_1a!R50/SV_SO_1516_1a!$V50*100</f>
        <v>66.36618246250072</v>
      </c>
      <c r="S50" s="143">
        <f>SV_SO_1516_1a!S50/SV_SO_1516_1a!$V50*100</f>
        <v>24.66909993549388</v>
      </c>
      <c r="T50" s="144">
        <f>SV_SO_1516_1a!T50/SV_SO_1516_1a!$V50*100</f>
        <v>6.185238713470348</v>
      </c>
      <c r="U50" s="146">
        <f>SV_SO_1516_1a!U50/SV_SO_1516_1a!$V50*100</f>
        <v>1.5309996815520663</v>
      </c>
      <c r="V50" s="143">
        <f>SV_SO_1516_1a!V50/SV_SO_1516_1a!$V50*100</f>
        <v>100</v>
      </c>
    </row>
    <row r="51" spans="1:22" s="112" customFormat="1" ht="12.75">
      <c r="A51" s="159" t="s">
        <v>24</v>
      </c>
      <c r="B51" s="160">
        <f>SV_SO_1516_1a!B51/SV_SO_1516_1a!$H51*100</f>
        <v>0.029435060903816927</v>
      </c>
      <c r="C51" s="161">
        <f>SV_SO_1516_1a!C51/SV_SO_1516_1a!$H51*100</f>
        <v>1.427868045297883</v>
      </c>
      <c r="D51" s="162">
        <f>SV_SO_1516_1a!D51/SV_SO_1516_1a!$H51*100</f>
        <v>69.78196647614155</v>
      </c>
      <c r="E51" s="161">
        <f>SV_SO_1516_1a!E51/SV_SO_1516_1a!$H51*100</f>
        <v>23.277781345663946</v>
      </c>
      <c r="F51" s="161">
        <f>SV_SO_1516_1a!F51/SV_SO_1516_1a!$H51*100</f>
        <v>4.605784257059063</v>
      </c>
      <c r="G51" s="161">
        <f>SV_SO_1516_1a!G51/SV_SO_1516_1a!$H51*100</f>
        <v>0.8771648149337443</v>
      </c>
      <c r="H51" s="160">
        <f>SV_SO_1516_1a!H51/SV_SO_1516_1a!$H51*100</f>
        <v>100</v>
      </c>
      <c r="I51" s="160">
        <f>SV_SO_1516_1a!I51/SV_SO_1516_1a!$O51*100</f>
        <v>0.01919406848443635</v>
      </c>
      <c r="J51" s="161">
        <f>SV_SO_1516_1a!J51/SV_SO_1516_1a!$O51*100</f>
        <v>1.3518108232610173</v>
      </c>
      <c r="K51" s="162">
        <f>SV_SO_1516_1a!K51/SV_SO_1516_1a!$O51*100</f>
        <v>76.2037422949525</v>
      </c>
      <c r="L51" s="161">
        <f>SV_SO_1516_1a!L51/SV_SO_1516_1a!$O51*100</f>
        <v>18.912189878693486</v>
      </c>
      <c r="M51" s="161">
        <f>SV_SO_1516_1a!M51/SV_SO_1516_1a!$O51*100</f>
        <v>2.9646609779103694</v>
      </c>
      <c r="N51" s="161">
        <f>SV_SO_1516_1a!N51/SV_SO_1516_1a!$O51*100</f>
        <v>0.5484019566981815</v>
      </c>
      <c r="O51" s="160">
        <f>SV_SO_1516_1a!O51/SV_SO_1516_1a!$O51*100</f>
        <v>100</v>
      </c>
      <c r="P51" s="160">
        <f>SV_SO_1516_1a!P51/SV_SO_1516_1a!$V51*100</f>
        <v>0.02437703141928494</v>
      </c>
      <c r="Q51" s="161">
        <f>SV_SO_1516_1a!Q51/SV_SO_1516_1a!$V51*100</f>
        <v>1.3903033586132179</v>
      </c>
      <c r="R51" s="160">
        <f>SV_SO_1516_1a!R51/SV_SO_1516_1a!$V51*100</f>
        <v>72.95368364030335</v>
      </c>
      <c r="S51" s="160">
        <f>SV_SO_1516_1a!S51/SV_SO_1516_1a!$V51*100</f>
        <v>21.121614301191766</v>
      </c>
      <c r="T51" s="161">
        <f>SV_SO_1516_1a!T51/SV_SO_1516_1a!$V51*100</f>
        <v>3.7952329360780066</v>
      </c>
      <c r="U51" s="163">
        <f>SV_SO_1516_1a!U51/SV_SO_1516_1a!$V51*100</f>
        <v>0.7147887323943662</v>
      </c>
      <c r="V51" s="160">
        <f>SV_SO_1516_1a!V51/SV_SO_1516_1a!$V51*100</f>
        <v>100</v>
      </c>
    </row>
    <row r="52" spans="1:22" s="112" customFormat="1" ht="12.75">
      <c r="A52" s="159"/>
      <c r="B52" s="164"/>
      <c r="C52" s="164"/>
      <c r="D52" s="164"/>
      <c r="E52" s="164"/>
      <c r="F52" s="164"/>
      <c r="G52" s="164"/>
      <c r="H52" s="164"/>
      <c r="I52" s="164"/>
      <c r="J52" s="164"/>
      <c r="K52" s="164"/>
      <c r="L52" s="164"/>
      <c r="M52" s="164"/>
      <c r="N52" s="164"/>
      <c r="O52" s="164"/>
      <c r="P52" s="164"/>
      <c r="Q52" s="164"/>
      <c r="R52" s="164"/>
      <c r="S52" s="164"/>
      <c r="T52" s="164"/>
      <c r="U52" s="164"/>
      <c r="V52" s="164"/>
    </row>
    <row r="53" spans="1:22" s="112" customFormat="1" ht="12.75">
      <c r="A53" s="159"/>
      <c r="B53" s="164"/>
      <c r="C53" s="164"/>
      <c r="D53" s="164"/>
      <c r="E53" s="164"/>
      <c r="F53" s="164"/>
      <c r="G53" s="164"/>
      <c r="H53" s="164"/>
      <c r="I53" s="164"/>
      <c r="J53" s="164"/>
      <c r="K53" s="164"/>
      <c r="L53" s="164"/>
      <c r="M53" s="164"/>
      <c r="N53" s="164"/>
      <c r="O53" s="164"/>
      <c r="P53" s="164"/>
      <c r="Q53" s="164"/>
      <c r="R53" s="164"/>
      <c r="S53" s="164"/>
      <c r="T53" s="164"/>
      <c r="U53" s="164"/>
      <c r="V53" s="164"/>
    </row>
    <row r="54" spans="1:22" s="112" customFormat="1" ht="12.75">
      <c r="A54" s="159"/>
      <c r="B54" s="164"/>
      <c r="C54" s="164"/>
      <c r="D54" s="164"/>
      <c r="E54" s="164"/>
      <c r="F54" s="164"/>
      <c r="G54" s="164"/>
      <c r="H54" s="164"/>
      <c r="I54" s="164"/>
      <c r="J54" s="164"/>
      <c r="K54" s="164"/>
      <c r="L54" s="164"/>
      <c r="M54" s="164"/>
      <c r="N54" s="164"/>
      <c r="O54" s="164"/>
      <c r="P54" s="164"/>
      <c r="Q54" s="164"/>
      <c r="R54" s="164"/>
      <c r="S54" s="164"/>
      <c r="T54" s="164"/>
      <c r="U54" s="164"/>
      <c r="V54" s="164"/>
    </row>
    <row r="55" spans="1:22" s="112" customFormat="1" ht="12.75">
      <c r="A55" s="159"/>
      <c r="B55" s="164"/>
      <c r="C55" s="164"/>
      <c r="D55" s="164"/>
      <c r="E55" s="164"/>
      <c r="F55" s="164"/>
      <c r="G55" s="164"/>
      <c r="H55" s="164"/>
      <c r="I55" s="164"/>
      <c r="J55" s="164"/>
      <c r="K55" s="164"/>
      <c r="L55" s="164"/>
      <c r="M55" s="164"/>
      <c r="N55" s="164"/>
      <c r="O55" s="164"/>
      <c r="P55" s="164"/>
      <c r="Q55" s="164"/>
      <c r="R55" s="164"/>
      <c r="S55" s="164"/>
      <c r="T55" s="164"/>
      <c r="U55" s="164"/>
      <c r="V55" s="164"/>
    </row>
    <row r="56" spans="1:22" s="112" customFormat="1" ht="12.75">
      <c r="A56" s="159"/>
      <c r="B56" s="164"/>
      <c r="C56" s="164"/>
      <c r="D56" s="164"/>
      <c r="E56" s="164"/>
      <c r="F56" s="164"/>
      <c r="G56" s="164"/>
      <c r="H56" s="164"/>
      <c r="I56" s="164"/>
      <c r="J56" s="164"/>
      <c r="K56" s="164"/>
      <c r="L56" s="164"/>
      <c r="M56" s="164"/>
      <c r="N56" s="164"/>
      <c r="O56" s="164"/>
      <c r="P56" s="164"/>
      <c r="Q56" s="164"/>
      <c r="R56" s="164"/>
      <c r="S56" s="164"/>
      <c r="T56" s="164"/>
      <c r="U56" s="164"/>
      <c r="V56" s="164"/>
    </row>
    <row r="57" spans="1:22" s="112" customFormat="1" ht="12.75">
      <c r="A57" s="159"/>
      <c r="B57" s="164"/>
      <c r="C57" s="164"/>
      <c r="D57" s="164"/>
      <c r="E57" s="164"/>
      <c r="F57" s="164"/>
      <c r="G57" s="164"/>
      <c r="H57" s="164"/>
      <c r="I57" s="164"/>
      <c r="J57" s="164"/>
      <c r="K57" s="164"/>
      <c r="L57" s="164"/>
      <c r="M57" s="164"/>
      <c r="N57" s="164"/>
      <c r="O57" s="164"/>
      <c r="P57" s="164"/>
      <c r="Q57" s="164"/>
      <c r="R57" s="164"/>
      <c r="S57" s="164"/>
      <c r="T57" s="164"/>
      <c r="U57" s="164"/>
      <c r="V57" s="164"/>
    </row>
    <row r="58" spans="1:22" s="112" customFormat="1" ht="12.75">
      <c r="A58" s="159"/>
      <c r="B58" s="164"/>
      <c r="C58" s="164"/>
      <c r="D58" s="164"/>
      <c r="E58" s="164"/>
      <c r="F58" s="164"/>
      <c r="G58" s="164"/>
      <c r="H58" s="164"/>
      <c r="I58" s="164"/>
      <c r="J58" s="164"/>
      <c r="K58" s="164"/>
      <c r="L58" s="164"/>
      <c r="M58" s="164"/>
      <c r="N58" s="164"/>
      <c r="O58" s="164"/>
      <c r="P58" s="164"/>
      <c r="Q58" s="164"/>
      <c r="R58" s="164"/>
      <c r="S58" s="164"/>
      <c r="T58" s="164"/>
      <c r="U58" s="164"/>
      <c r="V58" s="164"/>
    </row>
    <row r="59" spans="1:22" s="112" customFormat="1" ht="12.75">
      <c r="A59" s="159"/>
      <c r="B59" s="164"/>
      <c r="C59" s="164"/>
      <c r="D59" s="164"/>
      <c r="E59" s="164"/>
      <c r="F59" s="164"/>
      <c r="G59" s="164"/>
      <c r="H59" s="164"/>
      <c r="I59" s="164"/>
      <c r="J59" s="164"/>
      <c r="K59" s="164"/>
      <c r="L59" s="164"/>
      <c r="M59" s="164"/>
      <c r="N59" s="164"/>
      <c r="O59" s="164"/>
      <c r="P59" s="164"/>
      <c r="Q59" s="164"/>
      <c r="R59" s="164"/>
      <c r="S59" s="164"/>
      <c r="T59" s="164"/>
      <c r="U59" s="164"/>
      <c r="V59" s="164"/>
    </row>
    <row r="60" spans="1:22" s="112" customFormat="1" ht="12.75">
      <c r="A60" s="159"/>
      <c r="B60" s="164"/>
      <c r="C60" s="164"/>
      <c r="D60" s="164"/>
      <c r="E60" s="164"/>
      <c r="F60" s="164"/>
      <c r="G60" s="164"/>
      <c r="H60" s="164"/>
      <c r="I60" s="164"/>
      <c r="J60" s="164"/>
      <c r="K60" s="164"/>
      <c r="L60" s="164"/>
      <c r="M60" s="164"/>
      <c r="N60" s="164"/>
      <c r="O60" s="164"/>
      <c r="P60" s="164"/>
      <c r="Q60" s="164"/>
      <c r="R60" s="164"/>
      <c r="S60" s="164"/>
      <c r="T60" s="164"/>
      <c r="U60" s="164"/>
      <c r="V60" s="164"/>
    </row>
    <row r="61" spans="1:22" s="112" customFormat="1" ht="12.75">
      <c r="A61" s="159"/>
      <c r="B61" s="164"/>
      <c r="C61" s="164"/>
      <c r="D61" s="164"/>
      <c r="E61" s="164"/>
      <c r="F61" s="164"/>
      <c r="G61" s="164"/>
      <c r="H61" s="164"/>
      <c r="I61" s="164"/>
      <c r="J61" s="164"/>
      <c r="K61" s="164"/>
      <c r="L61" s="164"/>
      <c r="M61" s="164"/>
      <c r="N61" s="164"/>
      <c r="O61" s="164"/>
      <c r="P61" s="164"/>
      <c r="Q61" s="164"/>
      <c r="R61" s="164"/>
      <c r="S61" s="164"/>
      <c r="T61" s="164"/>
      <c r="U61" s="164"/>
      <c r="V61" s="164"/>
    </row>
    <row r="62" spans="1:22" s="112" customFormat="1" ht="12.75">
      <c r="A62" s="159"/>
      <c r="B62" s="164"/>
      <c r="C62" s="164"/>
      <c r="D62" s="164"/>
      <c r="E62" s="164"/>
      <c r="F62" s="164"/>
      <c r="G62" s="164"/>
      <c r="H62" s="164"/>
      <c r="I62" s="164"/>
      <c r="J62" s="164"/>
      <c r="K62" s="164"/>
      <c r="L62" s="164"/>
      <c r="M62" s="164"/>
      <c r="N62" s="164"/>
      <c r="O62" s="164"/>
      <c r="P62" s="164"/>
      <c r="Q62" s="164"/>
      <c r="R62" s="164"/>
      <c r="S62" s="164"/>
      <c r="T62" s="164"/>
      <c r="U62" s="164"/>
      <c r="V62" s="164"/>
    </row>
    <row r="63" spans="1:22" s="112" customFormat="1" ht="12.75">
      <c r="A63" s="159"/>
      <c r="B63" s="164"/>
      <c r="C63" s="164"/>
      <c r="D63" s="164"/>
      <c r="E63" s="164"/>
      <c r="F63" s="164"/>
      <c r="G63" s="164"/>
      <c r="H63" s="164"/>
      <c r="I63" s="164"/>
      <c r="J63" s="164"/>
      <c r="K63" s="164"/>
      <c r="L63" s="164"/>
      <c r="M63" s="164"/>
      <c r="N63" s="164"/>
      <c r="O63" s="164"/>
      <c r="P63" s="164"/>
      <c r="Q63" s="164"/>
      <c r="R63" s="164"/>
      <c r="S63" s="164"/>
      <c r="T63" s="164"/>
      <c r="U63" s="164"/>
      <c r="V63" s="164"/>
    </row>
    <row r="64" spans="1:22" s="112" customFormat="1" ht="12.75">
      <c r="A64" s="159"/>
      <c r="B64" s="164"/>
      <c r="C64" s="164"/>
      <c r="D64" s="164"/>
      <c r="E64" s="164"/>
      <c r="F64" s="164"/>
      <c r="G64" s="164"/>
      <c r="H64" s="164"/>
      <c r="I64" s="164"/>
      <c r="J64" s="164"/>
      <c r="K64" s="164"/>
      <c r="L64" s="164"/>
      <c r="M64" s="164"/>
      <c r="N64" s="164"/>
      <c r="O64" s="164"/>
      <c r="P64" s="164"/>
      <c r="Q64" s="164"/>
      <c r="R64" s="164"/>
      <c r="S64" s="164"/>
      <c r="T64" s="164"/>
      <c r="U64" s="164"/>
      <c r="V64" s="164"/>
    </row>
    <row r="65" spans="1:22" s="112" customFormat="1" ht="12.75">
      <c r="A65" s="159"/>
      <c r="B65" s="164"/>
      <c r="C65" s="164"/>
      <c r="D65" s="164"/>
      <c r="E65" s="164"/>
      <c r="F65" s="164"/>
      <c r="G65" s="164"/>
      <c r="H65" s="164"/>
      <c r="I65" s="164"/>
      <c r="J65" s="164"/>
      <c r="K65" s="164"/>
      <c r="L65" s="164"/>
      <c r="M65" s="164"/>
      <c r="N65" s="164"/>
      <c r="O65" s="164"/>
      <c r="P65" s="164"/>
      <c r="Q65" s="164"/>
      <c r="R65" s="164"/>
      <c r="S65" s="164"/>
      <c r="T65" s="164"/>
      <c r="U65" s="164"/>
      <c r="V65" s="164"/>
    </row>
    <row r="66" spans="1:22" s="112" customFormat="1" ht="14.25" customHeight="1">
      <c r="A66" s="159"/>
      <c r="B66" s="164"/>
      <c r="C66" s="164"/>
      <c r="D66" s="164"/>
      <c r="E66" s="164"/>
      <c r="F66" s="164"/>
      <c r="G66" s="164"/>
      <c r="H66" s="164"/>
      <c r="I66" s="164"/>
      <c r="J66" s="164"/>
      <c r="K66" s="164"/>
      <c r="L66" s="164"/>
      <c r="M66" s="164"/>
      <c r="N66" s="164"/>
      <c r="O66" s="164"/>
      <c r="P66" s="164"/>
      <c r="Q66" s="164"/>
      <c r="R66" s="164"/>
      <c r="S66" s="164"/>
      <c r="T66" s="164"/>
      <c r="U66" s="164"/>
      <c r="V66" s="164"/>
    </row>
    <row r="67" spans="1:3" ht="12.75">
      <c r="A67" s="30" t="s">
        <v>72</v>
      </c>
      <c r="C67"/>
    </row>
    <row r="68" spans="1:22" ht="12.75">
      <c r="A68" s="221" t="s">
        <v>9</v>
      </c>
      <c r="B68" s="221"/>
      <c r="C68" s="221"/>
      <c r="D68" s="221"/>
      <c r="E68" s="221"/>
      <c r="F68" s="221"/>
      <c r="G68" s="221"/>
      <c r="H68" s="221"/>
      <c r="I68" s="221"/>
      <c r="J68" s="221"/>
      <c r="K68" s="221"/>
      <c r="L68" s="221"/>
      <c r="M68" s="221"/>
      <c r="N68" s="221"/>
      <c r="O68" s="221"/>
      <c r="P68" s="221"/>
      <c r="Q68" s="221"/>
      <c r="R68" s="221"/>
      <c r="S68" s="221"/>
      <c r="T68" s="221"/>
      <c r="U68" s="221"/>
      <c r="V68" s="221"/>
    </row>
    <row r="69" spans="1:22" ht="12.75">
      <c r="A69" s="221" t="s">
        <v>53</v>
      </c>
      <c r="B69" s="221"/>
      <c r="C69" s="221"/>
      <c r="D69" s="221"/>
      <c r="E69" s="221"/>
      <c r="F69" s="221"/>
      <c r="G69" s="221"/>
      <c r="H69" s="221"/>
      <c r="I69" s="221"/>
      <c r="J69" s="221"/>
      <c r="K69" s="221"/>
      <c r="L69" s="221"/>
      <c r="M69" s="221"/>
      <c r="N69" s="221"/>
      <c r="O69" s="221"/>
      <c r="P69" s="221"/>
      <c r="Q69" s="221"/>
      <c r="R69" s="221"/>
      <c r="S69" s="221"/>
      <c r="T69" s="221"/>
      <c r="U69" s="221"/>
      <c r="V69" s="221"/>
    </row>
    <row r="70" spans="1:22" s="115" customFormat="1" ht="12.75">
      <c r="A70" s="222" t="s">
        <v>31</v>
      </c>
      <c r="B70" s="222"/>
      <c r="C70" s="222"/>
      <c r="D70" s="222"/>
      <c r="E70" s="222"/>
      <c r="F70" s="222"/>
      <c r="G70" s="222"/>
      <c r="H70" s="222"/>
      <c r="I70" s="222"/>
      <c r="J70" s="222"/>
      <c r="K70" s="222"/>
      <c r="L70" s="222"/>
      <c r="M70" s="222"/>
      <c r="N70" s="222"/>
      <c r="O70" s="222"/>
      <c r="P70" s="222"/>
      <c r="Q70" s="222"/>
      <c r="R70" s="222"/>
      <c r="S70" s="222"/>
      <c r="T70" s="222"/>
      <c r="U70" s="222"/>
      <c r="V70" s="222"/>
    </row>
    <row r="71" spans="1:22" s="115" customFormat="1" ht="12.75">
      <c r="A71" s="114"/>
      <c r="B71" s="114"/>
      <c r="C71" s="114"/>
      <c r="D71" s="114"/>
      <c r="E71" s="114"/>
      <c r="F71" s="114"/>
      <c r="G71" s="114"/>
      <c r="H71" s="114"/>
      <c r="I71" s="114"/>
      <c r="J71" s="114"/>
      <c r="K71" s="114"/>
      <c r="L71" s="114"/>
      <c r="M71" s="114"/>
      <c r="N71" s="114"/>
      <c r="O71" s="114"/>
      <c r="P71" s="114"/>
      <c r="Q71" s="114"/>
      <c r="R71" s="114"/>
      <c r="S71" s="114"/>
      <c r="T71" s="114"/>
      <c r="U71" s="114"/>
      <c r="V71" s="114"/>
    </row>
    <row r="72" spans="1:22" ht="12.75">
      <c r="A72" s="221" t="s">
        <v>25</v>
      </c>
      <c r="B72" s="221"/>
      <c r="C72" s="221"/>
      <c r="D72" s="221"/>
      <c r="E72" s="221"/>
      <c r="F72" s="221"/>
      <c r="G72" s="221"/>
      <c r="H72" s="221"/>
      <c r="I72" s="221"/>
      <c r="J72" s="221"/>
      <c r="K72" s="221"/>
      <c r="L72" s="221"/>
      <c r="M72" s="221"/>
      <c r="N72" s="221"/>
      <c r="O72" s="221"/>
      <c r="P72" s="221"/>
      <c r="Q72" s="221"/>
      <c r="R72" s="221"/>
      <c r="S72" s="221"/>
      <c r="T72" s="221"/>
      <c r="U72" s="221"/>
      <c r="V72" s="221"/>
    </row>
    <row r="73" spans="1:22" ht="9" customHeight="1" thickBot="1">
      <c r="A73" s="165"/>
      <c r="B73" s="165"/>
      <c r="C73" s="165"/>
      <c r="D73" s="165"/>
      <c r="E73" s="165"/>
      <c r="F73" s="165"/>
      <c r="G73" s="165"/>
      <c r="H73" s="165"/>
      <c r="I73" s="165"/>
      <c r="J73" s="165"/>
      <c r="K73" s="165"/>
      <c r="L73" s="165"/>
      <c r="M73" s="165"/>
      <c r="N73" s="165"/>
      <c r="O73" s="165"/>
      <c r="P73" s="165"/>
      <c r="Q73" s="165"/>
      <c r="R73" s="165"/>
      <c r="S73" s="165"/>
      <c r="T73" s="165"/>
      <c r="U73" s="165"/>
      <c r="V73" s="165"/>
    </row>
    <row r="74" spans="1:22" ht="12.75">
      <c r="A74" s="116"/>
      <c r="B74" s="223" t="s">
        <v>34</v>
      </c>
      <c r="C74" s="224"/>
      <c r="D74" s="224"/>
      <c r="E74" s="224"/>
      <c r="F74" s="224"/>
      <c r="G74" s="224"/>
      <c r="H74" s="225"/>
      <c r="I74" s="223" t="s">
        <v>35</v>
      </c>
      <c r="J74" s="224"/>
      <c r="K74" s="224"/>
      <c r="L74" s="224"/>
      <c r="M74" s="224"/>
      <c r="N74" s="224"/>
      <c r="O74" s="225"/>
      <c r="P74" s="223" t="s">
        <v>1</v>
      </c>
      <c r="Q74" s="224"/>
      <c r="R74" s="224"/>
      <c r="S74" s="224"/>
      <c r="T74" s="224"/>
      <c r="U74" s="224"/>
      <c r="V74" s="224"/>
    </row>
    <row r="75" spans="2:22" ht="12.75">
      <c r="B75" s="226" t="s">
        <v>36</v>
      </c>
      <c r="C75" s="227"/>
      <c r="D75" s="117" t="s">
        <v>37</v>
      </c>
      <c r="E75" s="227" t="s">
        <v>38</v>
      </c>
      <c r="F75" s="227"/>
      <c r="G75" s="227"/>
      <c r="H75" s="118" t="s">
        <v>1</v>
      </c>
      <c r="I75" s="226" t="s">
        <v>36</v>
      </c>
      <c r="J75" s="228"/>
      <c r="K75" s="113" t="s">
        <v>37</v>
      </c>
      <c r="L75" s="226" t="s">
        <v>38</v>
      </c>
      <c r="M75" s="227"/>
      <c r="N75" s="227"/>
      <c r="O75" s="118" t="s">
        <v>1</v>
      </c>
      <c r="P75" s="226" t="s">
        <v>36</v>
      </c>
      <c r="Q75" s="228"/>
      <c r="R75" s="113" t="s">
        <v>37</v>
      </c>
      <c r="S75" s="226" t="s">
        <v>38</v>
      </c>
      <c r="T75" s="227"/>
      <c r="U75" s="227"/>
      <c r="V75" s="118" t="s">
        <v>1</v>
      </c>
    </row>
    <row r="76" spans="1:22" ht="12.75">
      <c r="A76" s="119" t="s">
        <v>39</v>
      </c>
      <c r="B76" s="120" t="s">
        <v>40</v>
      </c>
      <c r="C76" s="119">
        <v>1</v>
      </c>
      <c r="D76" s="121" t="s">
        <v>41</v>
      </c>
      <c r="E76" s="119" t="s">
        <v>42</v>
      </c>
      <c r="F76" s="119" t="s">
        <v>43</v>
      </c>
      <c r="G76" s="119" t="s">
        <v>44</v>
      </c>
      <c r="H76" s="122"/>
      <c r="I76" s="120" t="s">
        <v>40</v>
      </c>
      <c r="J76" s="119">
        <v>1</v>
      </c>
      <c r="K76" s="121" t="s">
        <v>41</v>
      </c>
      <c r="L76" s="119" t="s">
        <v>42</v>
      </c>
      <c r="M76" s="119" t="s">
        <v>43</v>
      </c>
      <c r="N76" s="119" t="s">
        <v>44</v>
      </c>
      <c r="O76" s="122"/>
      <c r="P76" s="120" t="s">
        <v>40</v>
      </c>
      <c r="Q76" s="119">
        <v>1</v>
      </c>
      <c r="R76" s="121" t="s">
        <v>41</v>
      </c>
      <c r="S76" s="119" t="s">
        <v>42</v>
      </c>
      <c r="T76" s="119" t="s">
        <v>43</v>
      </c>
      <c r="U76" s="119" t="s">
        <v>44</v>
      </c>
      <c r="V76" s="122"/>
    </row>
    <row r="77" spans="1:22" s="113" customFormat="1" ht="12.75">
      <c r="A77" s="123" t="s">
        <v>14</v>
      </c>
      <c r="B77" s="120"/>
      <c r="C77" s="119"/>
      <c r="D77" s="121"/>
      <c r="E77" s="119"/>
      <c r="F77" s="119"/>
      <c r="G77" s="119"/>
      <c r="H77" s="120"/>
      <c r="I77" s="120"/>
      <c r="J77" s="119"/>
      <c r="K77" s="121"/>
      <c r="L77" s="119"/>
      <c r="M77" s="119"/>
      <c r="N77" s="119"/>
      <c r="O77" s="120"/>
      <c r="P77" s="120"/>
      <c r="Q77" s="119"/>
      <c r="R77" s="121"/>
      <c r="S77" s="119"/>
      <c r="T77" s="119"/>
      <c r="U77" s="124"/>
      <c r="V77" s="120"/>
    </row>
    <row r="78" spans="1:22" s="113" customFormat="1" ht="12.75">
      <c r="A78" s="112" t="s">
        <v>17</v>
      </c>
      <c r="B78" s="118"/>
      <c r="C78" s="125"/>
      <c r="D78" s="126"/>
      <c r="E78" s="125"/>
      <c r="F78" s="125"/>
      <c r="G78" s="125"/>
      <c r="H78" s="118"/>
      <c r="I78" s="118"/>
      <c r="J78" s="125"/>
      <c r="K78" s="126"/>
      <c r="L78" s="125"/>
      <c r="M78" s="125"/>
      <c r="N78" s="125"/>
      <c r="O78" s="118"/>
      <c r="P78" s="118"/>
      <c r="Q78" s="125"/>
      <c r="R78" s="118"/>
      <c r="S78" s="127"/>
      <c r="T78" s="125"/>
      <c r="U78" s="128"/>
      <c r="V78" s="118"/>
    </row>
    <row r="79" spans="1:22" s="113" customFormat="1" ht="12.75">
      <c r="A79" s="113" t="s">
        <v>45</v>
      </c>
      <c r="B79" s="129">
        <f>SV_SO_1516_1a!B79/SV_SO_1516_1a!$H79*100</f>
        <v>0</v>
      </c>
      <c r="C79" s="130">
        <f>SV_SO_1516_1a!C79/SV_SO_1516_1a!$H79*100</f>
        <v>0.7696536558548653</v>
      </c>
      <c r="D79" s="131">
        <f>SV_SO_1516_1a!D79/SV_SO_1516_1a!$H79*100</f>
        <v>51.73172072567345</v>
      </c>
      <c r="E79" s="130">
        <f>SV_SO_1516_1a!E79/SV_SO_1516_1a!$H79*100</f>
        <v>36.44859813084112</v>
      </c>
      <c r="F79" s="130">
        <f>SV_SO_1516_1a!F79/SV_SO_1516_1a!$H79*100</f>
        <v>10.11544804837823</v>
      </c>
      <c r="G79" s="130">
        <f>SV_SO_1516_1a!G79/SV_SO_1516_1a!$H79*100</f>
        <v>0.9345794392523363</v>
      </c>
      <c r="H79" s="129">
        <f>SV_SO_1516_1a!H79/SV_SO_1516_1a!$H79*100</f>
        <v>100</v>
      </c>
      <c r="I79" s="129">
        <f>SV_SO_1516_1a!I79/SV_SO_1516_1a!$O79*100</f>
        <v>0</v>
      </c>
      <c r="J79" s="130">
        <f>SV_SO_1516_1a!J79/SV_SO_1516_1a!$O79*100</f>
        <v>1.0497237569060773</v>
      </c>
      <c r="K79" s="131">
        <f>SV_SO_1516_1a!K79/SV_SO_1516_1a!$O79*100</f>
        <v>50.552486187845304</v>
      </c>
      <c r="L79" s="130">
        <f>SV_SO_1516_1a!L79/SV_SO_1516_1a!$O79*100</f>
        <v>38.67403314917127</v>
      </c>
      <c r="M79" s="130">
        <f>SV_SO_1516_1a!M79/SV_SO_1516_1a!$O79*100</f>
        <v>8.895027624309392</v>
      </c>
      <c r="N79" s="130">
        <f>SV_SO_1516_1a!N79/SV_SO_1516_1a!$O79*100</f>
        <v>0.8287292817679558</v>
      </c>
      <c r="O79" s="129">
        <f>SV_SO_1516_1a!O79/SV_SO_1516_1a!$O79*100</f>
        <v>100</v>
      </c>
      <c r="P79" s="129">
        <f>SV_SO_1516_1a!P79/SV_SO_1516_1a!$V79*100</f>
        <v>0</v>
      </c>
      <c r="Q79" s="130">
        <f>SV_SO_1516_1a!Q79/SV_SO_1516_1a!$V79*100</f>
        <v>0.9093414163681455</v>
      </c>
      <c r="R79" s="129">
        <f>SV_SO_1516_1a!R79/SV_SO_1516_1a!$V79*100</f>
        <v>51.143565720584185</v>
      </c>
      <c r="S79" s="129">
        <f>SV_SO_1516_1a!S79/SV_SO_1516_1a!$V79*100</f>
        <v>37.55855607605401</v>
      </c>
      <c r="T79" s="130">
        <f>SV_SO_1516_1a!T79/SV_SO_1516_1a!$V79*100</f>
        <v>9.50675117112152</v>
      </c>
      <c r="U79" s="132">
        <f>SV_SO_1516_1a!U79/SV_SO_1516_1a!$V79*100</f>
        <v>0.8817856158721412</v>
      </c>
      <c r="V79" s="129">
        <f>SV_SO_1516_1a!V79/SV_SO_1516_1a!$V79*100</f>
        <v>100</v>
      </c>
    </row>
    <row r="80" spans="1:22" s="113" customFormat="1" ht="12.75">
      <c r="A80" s="113" t="s">
        <v>46</v>
      </c>
      <c r="B80" s="129">
        <f>SV_SO_1516_1a!B80/SV_SO_1516_1a!$H80*100</f>
        <v>0</v>
      </c>
      <c r="C80" s="130">
        <f>SV_SO_1516_1a!C80/SV_SO_1516_1a!$H80*100</f>
        <v>0</v>
      </c>
      <c r="D80" s="131">
        <f>SV_SO_1516_1a!D80/SV_SO_1516_1a!$H80*100</f>
        <v>42.374854481955765</v>
      </c>
      <c r="E80" s="130">
        <f>SV_SO_1516_1a!E80/SV_SO_1516_1a!$H80*100</f>
        <v>50.640279394644935</v>
      </c>
      <c r="F80" s="130">
        <f>SV_SO_1516_1a!F80/SV_SO_1516_1a!$H80*100</f>
        <v>6.868451688009314</v>
      </c>
      <c r="G80" s="130">
        <f>SV_SO_1516_1a!G80/SV_SO_1516_1a!$H80*100</f>
        <v>0.11641443538998836</v>
      </c>
      <c r="H80" s="129">
        <f>SV_SO_1516_1a!H80/SV_SO_1516_1a!$H80*100</f>
        <v>100</v>
      </c>
      <c r="I80" s="129">
        <f>SV_SO_1516_1a!I80/SV_SO_1516_1a!$O80*100</f>
        <v>0</v>
      </c>
      <c r="J80" s="130">
        <f>SV_SO_1516_1a!J80/SV_SO_1516_1a!$O80*100</f>
        <v>0</v>
      </c>
      <c r="K80" s="131">
        <f>SV_SO_1516_1a!K80/SV_SO_1516_1a!$O80*100</f>
        <v>45.33333333333333</v>
      </c>
      <c r="L80" s="130">
        <f>SV_SO_1516_1a!L80/SV_SO_1516_1a!$O80*100</f>
        <v>45.33333333333333</v>
      </c>
      <c r="M80" s="130">
        <f>SV_SO_1516_1a!M80/SV_SO_1516_1a!$O80*100</f>
        <v>8.296296296296296</v>
      </c>
      <c r="N80" s="130">
        <f>SV_SO_1516_1a!N80/SV_SO_1516_1a!$O80*100</f>
        <v>1.037037037037037</v>
      </c>
      <c r="O80" s="129">
        <f>SV_SO_1516_1a!O80/SV_SO_1516_1a!$O80*100</f>
        <v>100</v>
      </c>
      <c r="P80" s="129">
        <f>SV_SO_1516_1a!P80/SV_SO_1516_1a!$V80*100</f>
        <v>0</v>
      </c>
      <c r="Q80" s="130">
        <f>SV_SO_1516_1a!Q80/SV_SO_1516_1a!$V80*100</f>
        <v>0</v>
      </c>
      <c r="R80" s="129">
        <f>SV_SO_1516_1a!R80/SV_SO_1516_1a!$V80*100</f>
        <v>43.67666232073012</v>
      </c>
      <c r="S80" s="129">
        <f>SV_SO_1516_1a!S80/SV_SO_1516_1a!$V80*100</f>
        <v>48.30508474576271</v>
      </c>
      <c r="T80" s="130">
        <f>SV_SO_1516_1a!T80/SV_SO_1516_1a!$V80*100</f>
        <v>7.496740547588006</v>
      </c>
      <c r="U80" s="132">
        <f>SV_SO_1516_1a!U80/SV_SO_1516_1a!$V80*100</f>
        <v>0.5215123859191656</v>
      </c>
      <c r="V80" s="129">
        <f>SV_SO_1516_1a!V80/SV_SO_1516_1a!$V80*100</f>
        <v>100</v>
      </c>
    </row>
    <row r="81" spans="1:22" s="113" customFormat="1" ht="12.75">
      <c r="A81" s="29" t="s">
        <v>27</v>
      </c>
      <c r="B81" s="133">
        <f>SV_SO_1516_1a!B81/SV_SO_1516_1a!$H81*100</f>
        <v>0</v>
      </c>
      <c r="C81" s="134">
        <f>SV_SO_1516_1a!C81/SV_SO_1516_1a!$H81*100</f>
        <v>0.5227781926811054</v>
      </c>
      <c r="D81" s="135">
        <f>SV_SO_1516_1a!D81/SV_SO_1516_1a!$H81*100</f>
        <v>48.73039581777446</v>
      </c>
      <c r="E81" s="134">
        <f>SV_SO_1516_1a!E81/SV_SO_1516_1a!$H81*100</f>
        <v>41.000746825989545</v>
      </c>
      <c r="F81" s="134">
        <f>SV_SO_1516_1a!F81/SV_SO_1516_1a!$H81*100</f>
        <v>9.073935772964898</v>
      </c>
      <c r="G81" s="134">
        <f>SV_SO_1516_1a!G81/SV_SO_1516_1a!$H81*100</f>
        <v>0.6721433905899925</v>
      </c>
      <c r="H81" s="133">
        <f>SV_SO_1516_1a!H81/SV_SO_1516_1a!$H81*100</f>
        <v>100</v>
      </c>
      <c r="I81" s="133">
        <f>SV_SO_1516_1a!I81/SV_SO_1516_1a!$O81*100</f>
        <v>0</v>
      </c>
      <c r="J81" s="134">
        <f>SV_SO_1516_1a!J81/SV_SO_1516_1a!$O81*100</f>
        <v>0.7645875251509054</v>
      </c>
      <c r="K81" s="135">
        <f>SV_SO_1516_1a!K81/SV_SO_1516_1a!$O81*100</f>
        <v>49.13480885311871</v>
      </c>
      <c r="L81" s="134">
        <f>SV_SO_1516_1a!L81/SV_SO_1516_1a!$O81*100</f>
        <v>40.48289738430583</v>
      </c>
      <c r="M81" s="134">
        <f>SV_SO_1516_1a!M81/SV_SO_1516_1a!$O81*100</f>
        <v>8.732394366197182</v>
      </c>
      <c r="N81" s="134">
        <f>SV_SO_1516_1a!N81/SV_SO_1516_1a!$O81*100</f>
        <v>0.8853118712273641</v>
      </c>
      <c r="O81" s="133">
        <f>SV_SO_1516_1a!O81/SV_SO_1516_1a!$O81*100</f>
        <v>100</v>
      </c>
      <c r="P81" s="133">
        <f>SV_SO_1516_1a!P81/SV_SO_1516_1a!$V81*100</f>
        <v>0</v>
      </c>
      <c r="Q81" s="134">
        <f>SV_SO_1516_1a!Q81/SV_SO_1516_1a!$V81*100</f>
        <v>0.6391632771644393</v>
      </c>
      <c r="R81" s="133">
        <f>SV_SO_1516_1a!R81/SV_SO_1516_1a!$V81*100</f>
        <v>48.925043579314355</v>
      </c>
      <c r="S81" s="133">
        <f>SV_SO_1516_1a!S81/SV_SO_1516_1a!$V81*100</f>
        <v>40.75150106527213</v>
      </c>
      <c r="T81" s="134">
        <f>SV_SO_1516_1a!T81/SV_SO_1516_1a!$V81*100</f>
        <v>8.909548711989155</v>
      </c>
      <c r="U81" s="136">
        <f>SV_SO_1516_1a!U81/SV_SO_1516_1a!$V81*100</f>
        <v>0.7747433662599265</v>
      </c>
      <c r="V81" s="133">
        <f>SV_SO_1516_1a!V81/SV_SO_1516_1a!$V81*100</f>
        <v>100</v>
      </c>
    </row>
    <row r="82" spans="1:22" s="113" customFormat="1" ht="12.75">
      <c r="A82" s="30" t="s">
        <v>18</v>
      </c>
      <c r="B82" s="138"/>
      <c r="C82" s="139"/>
      <c r="D82" s="140"/>
      <c r="E82" s="139"/>
      <c r="F82" s="139"/>
      <c r="G82" s="139"/>
      <c r="H82" s="138"/>
      <c r="I82" s="138"/>
      <c r="J82" s="139"/>
      <c r="K82" s="140"/>
      <c r="L82" s="139"/>
      <c r="M82" s="139"/>
      <c r="N82" s="139"/>
      <c r="O82" s="138"/>
      <c r="P82" s="138"/>
      <c r="Q82" s="139"/>
      <c r="R82" s="138"/>
      <c r="S82" s="138"/>
      <c r="T82" s="139"/>
      <c r="U82" s="141"/>
      <c r="V82" s="138"/>
    </row>
    <row r="83" spans="1:22" s="113" customFormat="1" ht="12.75">
      <c r="A83" s="113" t="s">
        <v>56</v>
      </c>
      <c r="B83" s="129">
        <f>SV_SO_1516_1a!B83/SV_SO_1516_1a!$H83*100</f>
        <v>0.1304631441617743</v>
      </c>
      <c r="C83" s="130">
        <f>SV_SO_1516_1a!C83/SV_SO_1516_1a!$H83*100</f>
        <v>0.8480104370515329</v>
      </c>
      <c r="D83" s="131">
        <f>SV_SO_1516_1a!D83/SV_SO_1516_1a!$H83*100</f>
        <v>47.09719504240052</v>
      </c>
      <c r="E83" s="130">
        <f>SV_SO_1516_1a!E83/SV_SO_1516_1a!$H83*100</f>
        <v>36.986301369863014</v>
      </c>
      <c r="F83" s="130">
        <f>SV_SO_1516_1a!F83/SV_SO_1516_1a!$H83*100</f>
        <v>13.633398564905413</v>
      </c>
      <c r="G83" s="130">
        <f>SV_SO_1516_1a!G83/SV_SO_1516_1a!$H83*100</f>
        <v>1.304631441617743</v>
      </c>
      <c r="H83" s="129">
        <f>SV_SO_1516_1a!H83/SV_SO_1516_1a!$H83*100</f>
        <v>100</v>
      </c>
      <c r="I83" s="129">
        <f>SV_SO_1516_1a!I83/SV_SO_1516_1a!$O83*100</f>
        <v>0</v>
      </c>
      <c r="J83" s="130">
        <f>SV_SO_1516_1a!J83/SV_SO_1516_1a!$O83*100</f>
        <v>0.8888888888888888</v>
      </c>
      <c r="K83" s="131">
        <f>SV_SO_1516_1a!K83/SV_SO_1516_1a!$O83*100</f>
        <v>51.04761904761905</v>
      </c>
      <c r="L83" s="130">
        <f>SV_SO_1516_1a!L83/SV_SO_1516_1a!$O83*100</f>
        <v>34.476190476190474</v>
      </c>
      <c r="M83" s="130">
        <f>SV_SO_1516_1a!M83/SV_SO_1516_1a!$O83*100</f>
        <v>12.444444444444445</v>
      </c>
      <c r="N83" s="130">
        <f>SV_SO_1516_1a!N83/SV_SO_1516_1a!$O83*100</f>
        <v>1.1428571428571428</v>
      </c>
      <c r="O83" s="129">
        <f>SV_SO_1516_1a!O83/SV_SO_1516_1a!$O83*100</f>
        <v>100</v>
      </c>
      <c r="P83" s="129">
        <f>SV_SO_1516_1a!P83/SV_SO_1516_1a!$V83*100</f>
        <v>0.06435006435006435</v>
      </c>
      <c r="Q83" s="130">
        <f>SV_SO_1516_1a!Q83/SV_SO_1516_1a!$V83*100</f>
        <v>0.8687258687258688</v>
      </c>
      <c r="R83" s="129">
        <f>SV_SO_1516_1a!R83/SV_SO_1516_1a!$V83*100</f>
        <v>49.0990990990991</v>
      </c>
      <c r="S83" s="129">
        <f>SV_SO_1516_1a!S83/SV_SO_1516_1a!$V83*100</f>
        <v>35.714285714285715</v>
      </c>
      <c r="T83" s="130">
        <f>SV_SO_1516_1a!T83/SV_SO_1516_1a!$V83*100</f>
        <v>13.030888030888029</v>
      </c>
      <c r="U83" s="132">
        <f>SV_SO_1516_1a!U83/SV_SO_1516_1a!$V83*100</f>
        <v>1.2226512226512225</v>
      </c>
      <c r="V83" s="129">
        <f>SV_SO_1516_1a!V83/SV_SO_1516_1a!$V83*100</f>
        <v>100</v>
      </c>
    </row>
    <row r="84" spans="1:22" s="113" customFormat="1" ht="12.75">
      <c r="A84" s="113" t="s">
        <v>47</v>
      </c>
      <c r="B84" s="129">
        <f>SV_SO_1516_1a!B84/SV_SO_1516_1a!$H84*100</f>
        <v>0</v>
      </c>
      <c r="C84" s="130">
        <f>SV_SO_1516_1a!C84/SV_SO_1516_1a!$H84*100</f>
        <v>0</v>
      </c>
      <c r="D84" s="131">
        <f>SV_SO_1516_1a!D84/SV_SO_1516_1a!$H84*100</f>
        <v>34.499514091350825</v>
      </c>
      <c r="E84" s="130">
        <f>SV_SO_1516_1a!E84/SV_SO_1516_1a!$H84*100</f>
        <v>52.86686103012633</v>
      </c>
      <c r="F84" s="130">
        <f>SV_SO_1516_1a!F84/SV_SO_1516_1a!$H84*100</f>
        <v>11.370262390670554</v>
      </c>
      <c r="G84" s="130">
        <f>SV_SO_1516_1a!G84/SV_SO_1516_1a!$H84*100</f>
        <v>1.2633624878522838</v>
      </c>
      <c r="H84" s="129">
        <f>SV_SO_1516_1a!H84/SV_SO_1516_1a!$H84*100</f>
        <v>100</v>
      </c>
      <c r="I84" s="129">
        <f>SV_SO_1516_1a!I84/SV_SO_1516_1a!$O84*100</f>
        <v>0</v>
      </c>
      <c r="J84" s="130">
        <f>SV_SO_1516_1a!J84/SV_SO_1516_1a!$O84*100</f>
        <v>0.27210884353741494</v>
      </c>
      <c r="K84" s="131">
        <f>SV_SO_1516_1a!K84/SV_SO_1516_1a!$O84*100</f>
        <v>34.14965986394558</v>
      </c>
      <c r="L84" s="130">
        <f>SV_SO_1516_1a!L84/SV_SO_1516_1a!$O84*100</f>
        <v>56.054421768707485</v>
      </c>
      <c r="M84" s="130">
        <f>SV_SO_1516_1a!M84/SV_SO_1516_1a!$O84*100</f>
        <v>7.891156462585033</v>
      </c>
      <c r="N84" s="130">
        <f>SV_SO_1516_1a!N84/SV_SO_1516_1a!$O84*100</f>
        <v>1.6326530612244898</v>
      </c>
      <c r="O84" s="129">
        <f>SV_SO_1516_1a!O84/SV_SO_1516_1a!$O84*100</f>
        <v>100</v>
      </c>
      <c r="P84" s="129">
        <f>SV_SO_1516_1a!P84/SV_SO_1516_1a!$V84*100</f>
        <v>0</v>
      </c>
      <c r="Q84" s="130">
        <f>SV_SO_1516_1a!Q84/SV_SO_1516_1a!$V84*100</f>
        <v>0.11337868480725624</v>
      </c>
      <c r="R84" s="129">
        <f>SV_SO_1516_1a!R84/SV_SO_1516_1a!$V84*100</f>
        <v>34.35374149659864</v>
      </c>
      <c r="S84" s="129">
        <f>SV_SO_1516_1a!S84/SV_SO_1516_1a!$V84*100</f>
        <v>54.19501133786848</v>
      </c>
      <c r="T84" s="130">
        <f>SV_SO_1516_1a!T84/SV_SO_1516_1a!$V84*100</f>
        <v>9.920634920634921</v>
      </c>
      <c r="U84" s="132">
        <f>SV_SO_1516_1a!U84/SV_SO_1516_1a!$V84*100</f>
        <v>1.4172335600907031</v>
      </c>
      <c r="V84" s="129">
        <f>SV_SO_1516_1a!V84/SV_SO_1516_1a!$V84*100</f>
        <v>100</v>
      </c>
    </row>
    <row r="85" spans="1:22" s="113" customFormat="1" ht="12.75">
      <c r="A85" s="29" t="s">
        <v>28</v>
      </c>
      <c r="B85" s="133">
        <f>SV_SO_1516_1a!B85/SV_SO_1516_1a!$H85*100</f>
        <v>0.078064012490242</v>
      </c>
      <c r="C85" s="134">
        <f>SV_SO_1516_1a!C85/SV_SO_1516_1a!$H85*100</f>
        <v>0.507416081186573</v>
      </c>
      <c r="D85" s="135">
        <f>SV_SO_1516_1a!D85/SV_SO_1516_1a!$H85*100</f>
        <v>42.03747072599532</v>
      </c>
      <c r="E85" s="134">
        <f>SV_SO_1516_1a!E85/SV_SO_1516_1a!$H85*100</f>
        <v>43.36455893832943</v>
      </c>
      <c r="F85" s="134">
        <f>SV_SO_1516_1a!F85/SV_SO_1516_1a!$H85*100</f>
        <v>12.724434035909447</v>
      </c>
      <c r="G85" s="134">
        <f>SV_SO_1516_1a!G85/SV_SO_1516_1a!$H85*100</f>
        <v>1.288056206088993</v>
      </c>
      <c r="H85" s="133">
        <f>SV_SO_1516_1a!H85/SV_SO_1516_1a!$H85*100</f>
        <v>100</v>
      </c>
      <c r="I85" s="148">
        <f>SV_SO_1516_1a!I85/SV_SO_1516_1a!$O85*100</f>
        <v>0</v>
      </c>
      <c r="J85" s="149">
        <f>SV_SO_1516_1a!J85/SV_SO_1516_1a!$O85*100</f>
        <v>0.6926406926406926</v>
      </c>
      <c r="K85" s="150">
        <f>SV_SO_1516_1a!K85/SV_SO_1516_1a!$O85*100</f>
        <v>45.67099567099567</v>
      </c>
      <c r="L85" s="149">
        <f>SV_SO_1516_1a!L85/SV_SO_1516_1a!$O85*100</f>
        <v>41.34199134199134</v>
      </c>
      <c r="M85" s="149">
        <f>SV_SO_1516_1a!M85/SV_SO_1516_1a!$O85*100</f>
        <v>10.995670995670997</v>
      </c>
      <c r="N85" s="149">
        <f>SV_SO_1516_1a!N85/SV_SO_1516_1a!$O85*100</f>
        <v>1.2987012987012987</v>
      </c>
      <c r="O85" s="148">
        <f>SV_SO_1516_1a!O85/SV_SO_1516_1a!$O85*100</f>
        <v>100</v>
      </c>
      <c r="P85" s="133">
        <f>SV_SO_1516_1a!P85/SV_SO_1516_1a!$V85*100</f>
        <v>0.041050903119868636</v>
      </c>
      <c r="Q85" s="134">
        <f>SV_SO_1516_1a!Q85/SV_SO_1516_1a!$V85*100</f>
        <v>0.5952380952380952</v>
      </c>
      <c r="R85" s="133">
        <f>SV_SO_1516_1a!R85/SV_SO_1516_1a!$V85*100</f>
        <v>43.76026272577997</v>
      </c>
      <c r="S85" s="133">
        <f>SV_SO_1516_1a!S85/SV_SO_1516_1a!$V85*100</f>
        <v>42.4055829228243</v>
      </c>
      <c r="T85" s="134">
        <f>SV_SO_1516_1a!T85/SV_SO_1516_1a!$V85*100</f>
        <v>11.904761904761903</v>
      </c>
      <c r="U85" s="136">
        <f>SV_SO_1516_1a!U85/SV_SO_1516_1a!$V85*100</f>
        <v>1.293103448275862</v>
      </c>
      <c r="V85" s="133">
        <f>SV_SO_1516_1a!V85/SV_SO_1516_1a!$V85*100</f>
        <v>100</v>
      </c>
    </row>
    <row r="86" spans="1:22" s="112" customFormat="1" ht="12.75">
      <c r="A86" s="142" t="s">
        <v>19</v>
      </c>
      <c r="B86" s="143">
        <f>SV_SO_1516_1a!B86/SV_SO_1516_1a!$H86*100</f>
        <v>0.03816793893129771</v>
      </c>
      <c r="C86" s="144">
        <f>SV_SO_1516_1a!C86/SV_SO_1516_1a!$H86*100</f>
        <v>0.5152671755725191</v>
      </c>
      <c r="D86" s="145">
        <f>SV_SO_1516_1a!D86/SV_SO_1516_1a!$H86*100</f>
        <v>45.458015267175576</v>
      </c>
      <c r="E86" s="144">
        <f>SV_SO_1516_1a!E86/SV_SO_1516_1a!$H86*100</f>
        <v>42.156488549618324</v>
      </c>
      <c r="F86" s="144">
        <f>SV_SO_1516_1a!F86/SV_SO_1516_1a!$H86*100</f>
        <v>10.8587786259542</v>
      </c>
      <c r="G86" s="144">
        <f>SV_SO_1516_1a!G86/SV_SO_1516_1a!$H86*100</f>
        <v>0.9732824427480916</v>
      </c>
      <c r="H86" s="143">
        <f>SV_SO_1516_1a!H86/SV_SO_1516_1a!$H86*100</f>
        <v>100</v>
      </c>
      <c r="I86" s="148">
        <f>SV_SO_1516_1a!I86/SV_SO_1516_1a!$O86*100</f>
        <v>0</v>
      </c>
      <c r="J86" s="156">
        <f>SV_SO_1516_1a!J86/SV_SO_1516_1a!$O86*100</f>
        <v>0.7299270072992701</v>
      </c>
      <c r="K86" s="157">
        <f>SV_SO_1516_1a!K86/SV_SO_1516_1a!$O86*100</f>
        <v>47.46611053180396</v>
      </c>
      <c r="L86" s="156">
        <f>SV_SO_1516_1a!L86/SV_SO_1516_1a!$O86*100</f>
        <v>40.89676746611053</v>
      </c>
      <c r="M86" s="156">
        <f>SV_SO_1516_1a!M86/SV_SO_1516_1a!$O86*100</f>
        <v>9.822732012513034</v>
      </c>
      <c r="N86" s="156">
        <f>SV_SO_1516_1a!N86/SV_SO_1516_1a!$O86*100</f>
        <v>1.0844629822732013</v>
      </c>
      <c r="O86" s="155">
        <f>SV_SO_1516_1a!O86/SV_SO_1516_1a!$O86*100</f>
        <v>100</v>
      </c>
      <c r="P86" s="143">
        <f>SV_SO_1516_1a!P86/SV_SO_1516_1a!$V86*100</f>
        <v>0.019930244145490782</v>
      </c>
      <c r="Q86" s="144">
        <f>SV_SO_1516_1a!Q86/SV_SO_1516_1a!$V86*100</f>
        <v>0.6178375685102142</v>
      </c>
      <c r="R86" s="143">
        <f>SV_SO_1516_1a!R86/SV_SO_1516_1a!$V86*100</f>
        <v>46.41753861484803</v>
      </c>
      <c r="S86" s="143">
        <f>SV_SO_1516_1a!S86/SV_SO_1516_1a!$V86*100</f>
        <v>41.554559043348284</v>
      </c>
      <c r="T86" s="144">
        <f>SV_SO_1516_1a!T86/SV_SO_1516_1a!$V86*100</f>
        <v>10.363726955655208</v>
      </c>
      <c r="U86" s="146">
        <f>SV_SO_1516_1a!U86/SV_SO_1516_1a!$V86*100</f>
        <v>1.0264075734927753</v>
      </c>
      <c r="V86" s="143">
        <f>SV_SO_1516_1a!V86/SV_SO_1516_1a!$V86*100</f>
        <v>100</v>
      </c>
    </row>
    <row r="87" spans="2:22" s="113" customFormat="1" ht="12.75">
      <c r="B87" s="138"/>
      <c r="C87" s="139"/>
      <c r="D87" s="140"/>
      <c r="E87" s="139"/>
      <c r="F87" s="139"/>
      <c r="G87" s="139"/>
      <c r="H87" s="138"/>
      <c r="I87" s="138"/>
      <c r="J87" s="139"/>
      <c r="K87" s="140"/>
      <c r="L87" s="139"/>
      <c r="M87" s="139"/>
      <c r="N87" s="139"/>
      <c r="O87" s="138"/>
      <c r="P87" s="138"/>
      <c r="Q87" s="139"/>
      <c r="R87" s="138"/>
      <c r="S87" s="138"/>
      <c r="T87" s="139"/>
      <c r="U87" s="141"/>
      <c r="V87" s="138"/>
    </row>
    <row r="88" spans="1:22" s="113" customFormat="1" ht="12.75">
      <c r="A88" s="112" t="s">
        <v>20</v>
      </c>
      <c r="B88" s="138"/>
      <c r="C88" s="139"/>
      <c r="D88" s="140"/>
      <c r="E88" s="139"/>
      <c r="F88" s="139"/>
      <c r="G88" s="139"/>
      <c r="H88" s="138"/>
      <c r="I88" s="138"/>
      <c r="J88" s="139"/>
      <c r="K88" s="140"/>
      <c r="L88" s="139"/>
      <c r="M88" s="139"/>
      <c r="N88" s="139"/>
      <c r="O88" s="138"/>
      <c r="P88" s="138"/>
      <c r="Q88" s="139"/>
      <c r="R88" s="138"/>
      <c r="S88" s="138"/>
      <c r="T88" s="139"/>
      <c r="U88" s="141"/>
      <c r="V88" s="138"/>
    </row>
    <row r="89" spans="1:22" s="113" customFormat="1" ht="12.75">
      <c r="A89" s="102" t="s">
        <v>17</v>
      </c>
      <c r="B89" s="138"/>
      <c r="C89" s="139"/>
      <c r="D89" s="140"/>
      <c r="E89" s="139"/>
      <c r="F89" s="139"/>
      <c r="G89" s="139"/>
      <c r="H89" s="138"/>
      <c r="I89" s="138"/>
      <c r="J89" s="139"/>
      <c r="K89" s="140"/>
      <c r="L89" s="139"/>
      <c r="M89" s="139"/>
      <c r="N89" s="139"/>
      <c r="O89" s="138"/>
      <c r="P89" s="138"/>
      <c r="Q89" s="139"/>
      <c r="R89" s="138"/>
      <c r="S89" s="138"/>
      <c r="T89" s="139"/>
      <c r="U89" s="141"/>
      <c r="V89" s="138"/>
    </row>
    <row r="90" spans="1:22" s="113" customFormat="1" ht="12.75">
      <c r="A90" s="74" t="s">
        <v>48</v>
      </c>
      <c r="B90" s="129">
        <f>SV_SO_1516_1a!B90/SV_SO_1516_1a!$H90*100</f>
        <v>0</v>
      </c>
      <c r="C90" s="130">
        <f>SV_SO_1516_1a!C90/SV_SO_1516_1a!$H90*100</f>
        <v>1.10803324099723</v>
      </c>
      <c r="D90" s="131">
        <f>SV_SO_1516_1a!D90/SV_SO_1516_1a!$H90*100</f>
        <v>49.03047091412742</v>
      </c>
      <c r="E90" s="130">
        <f>SV_SO_1516_1a!E90/SV_SO_1516_1a!$H90*100</f>
        <v>35.73407202216066</v>
      </c>
      <c r="F90" s="130">
        <f>SV_SO_1516_1a!F90/SV_SO_1516_1a!$H90*100</f>
        <v>11.772853185595569</v>
      </c>
      <c r="G90" s="130">
        <f>SV_SO_1516_1a!G90/SV_SO_1516_1a!$H90*100</f>
        <v>2.3545706371191137</v>
      </c>
      <c r="H90" s="129">
        <f>SV_SO_1516_1a!H90/SV_SO_1516_1a!$H90*100</f>
        <v>100</v>
      </c>
      <c r="I90" s="129">
        <f>SV_SO_1516_1a!I90/SV_SO_1516_1a!$O90*100</f>
        <v>0</v>
      </c>
      <c r="J90" s="130">
        <f>SV_SO_1516_1a!J90/SV_SO_1516_1a!$O90*100</f>
        <v>1.520086862106406</v>
      </c>
      <c r="K90" s="131">
        <f>SV_SO_1516_1a!K90/SV_SO_1516_1a!$O90*100</f>
        <v>52.44299674267101</v>
      </c>
      <c r="L90" s="130">
        <f>SV_SO_1516_1a!L90/SV_SO_1516_1a!$O90*100</f>
        <v>32.03040173724212</v>
      </c>
      <c r="M90" s="130">
        <f>SV_SO_1516_1a!M90/SV_SO_1516_1a!$O90*100</f>
        <v>12.052117263843648</v>
      </c>
      <c r="N90" s="130">
        <f>SV_SO_1516_1a!N90/SV_SO_1516_1a!$O90*100</f>
        <v>1.9543973941368076</v>
      </c>
      <c r="O90" s="129">
        <f>SV_SO_1516_1a!O90/SV_SO_1516_1a!$O90*100</f>
        <v>100</v>
      </c>
      <c r="P90" s="129">
        <f>SV_SO_1516_1a!P90/SV_SO_1516_1a!$V90*100</f>
        <v>0</v>
      </c>
      <c r="Q90" s="130">
        <f>SV_SO_1516_1a!Q90/SV_SO_1516_1a!$V90*100</f>
        <v>1.3390139987827145</v>
      </c>
      <c r="R90" s="129">
        <f>SV_SO_1516_1a!R90/SV_SO_1516_1a!$V90*100</f>
        <v>50.943396226415096</v>
      </c>
      <c r="S90" s="129">
        <f>SV_SO_1516_1a!S90/SV_SO_1516_1a!$V90*100</f>
        <v>33.657942787583686</v>
      </c>
      <c r="T90" s="130">
        <f>SV_SO_1516_1a!T90/SV_SO_1516_1a!$V90*100</f>
        <v>11.929397443700548</v>
      </c>
      <c r="U90" s="132">
        <f>SV_SO_1516_1a!U90/SV_SO_1516_1a!$V90*100</f>
        <v>2.130249543517955</v>
      </c>
      <c r="V90" s="129">
        <f>SV_SO_1516_1a!V90/SV_SO_1516_1a!$V90*100</f>
        <v>100</v>
      </c>
    </row>
    <row r="91" spans="1:22" ht="12.75">
      <c r="A91" s="74" t="s">
        <v>49</v>
      </c>
      <c r="B91" s="129">
        <f>SV_SO_1516_1a!B91/SV_SO_1516_1a!$H91*100</f>
        <v>0</v>
      </c>
      <c r="C91" s="147">
        <f>SV_SO_1516_1a!C91/SV_SO_1516_1a!$H91*100</f>
        <v>0.2828854314002829</v>
      </c>
      <c r="D91" s="131">
        <f>SV_SO_1516_1a!D91/SV_SO_1516_1a!$H91*100</f>
        <v>28.854314002828858</v>
      </c>
      <c r="E91" s="147">
        <f>SV_SO_1516_1a!E91/SV_SO_1516_1a!$H91*100</f>
        <v>41.3012729844413</v>
      </c>
      <c r="F91" s="147">
        <f>SV_SO_1516_1a!F91/SV_SO_1516_1a!$H91*100</f>
        <v>22.63083451202263</v>
      </c>
      <c r="G91" s="147">
        <f>SV_SO_1516_1a!G91/SV_SO_1516_1a!$H91*100</f>
        <v>6.9306930693069315</v>
      </c>
      <c r="H91" s="129">
        <f>SV_SO_1516_1a!H91/SV_SO_1516_1a!$H91*100</f>
        <v>100</v>
      </c>
      <c r="I91" s="129">
        <f>SV_SO_1516_1a!I91/SV_SO_1516_1a!$O91*100</f>
        <v>0</v>
      </c>
      <c r="J91" s="147">
        <f>SV_SO_1516_1a!J91/SV_SO_1516_1a!$O91*100</f>
        <v>0.5181347150259068</v>
      </c>
      <c r="K91" s="131">
        <f>SV_SO_1516_1a!K91/SV_SO_1516_1a!$O91*100</f>
        <v>29.18825561312608</v>
      </c>
      <c r="L91" s="147">
        <f>SV_SO_1516_1a!L91/SV_SO_1516_1a!$O91*100</f>
        <v>40.932642487046635</v>
      </c>
      <c r="M91" s="147">
        <f>SV_SO_1516_1a!M91/SV_SO_1516_1a!$O91*100</f>
        <v>22.452504317789295</v>
      </c>
      <c r="N91" s="147">
        <f>SV_SO_1516_1a!N91/SV_SO_1516_1a!$O91*100</f>
        <v>6.90846286701209</v>
      </c>
      <c r="O91" s="129">
        <f>SV_SO_1516_1a!O91/SV_SO_1516_1a!$O91*100</f>
        <v>100</v>
      </c>
      <c r="P91" s="129">
        <f>SV_SO_1516_1a!P91/SV_SO_1516_1a!$V91*100</f>
        <v>0</v>
      </c>
      <c r="Q91" s="130">
        <f>SV_SO_1516_1a!Q91/SV_SO_1516_1a!$V91*100</f>
        <v>0.38880248833592534</v>
      </c>
      <c r="R91" s="129">
        <f>SV_SO_1516_1a!R91/SV_SO_1516_1a!$V91*100</f>
        <v>29.004665629860032</v>
      </c>
      <c r="S91" s="129">
        <f>SV_SO_1516_1a!S91/SV_SO_1516_1a!$V91*100</f>
        <v>41.135303265940905</v>
      </c>
      <c r="T91" s="130">
        <f>SV_SO_1516_1a!T91/SV_SO_1516_1a!$V91*100</f>
        <v>22.55054432348367</v>
      </c>
      <c r="U91" s="132">
        <f>SV_SO_1516_1a!U91/SV_SO_1516_1a!$V91*100</f>
        <v>6.920684292379471</v>
      </c>
      <c r="V91" s="129">
        <f>SV_SO_1516_1a!V91/SV_SO_1516_1a!$V91*100</f>
        <v>100</v>
      </c>
    </row>
    <row r="92" spans="1:22" ht="12.75">
      <c r="A92" s="74" t="s">
        <v>50</v>
      </c>
      <c r="B92" s="129">
        <f>SV_SO_1516_1a!B92/SV_SO_1516_1a!$H92*100</f>
        <v>0</v>
      </c>
      <c r="C92" s="147">
        <f>SV_SO_1516_1a!C92/SV_SO_1516_1a!$H92*100</f>
        <v>0</v>
      </c>
      <c r="D92" s="131">
        <f>SV_SO_1516_1a!D92/SV_SO_1516_1a!$H92*100</f>
        <v>16</v>
      </c>
      <c r="E92" s="147">
        <f>SV_SO_1516_1a!E92/SV_SO_1516_1a!$H92*100</f>
        <v>44</v>
      </c>
      <c r="F92" s="147">
        <f>SV_SO_1516_1a!F92/SV_SO_1516_1a!$H92*100</f>
        <v>32</v>
      </c>
      <c r="G92" s="147">
        <f>SV_SO_1516_1a!G92/SV_SO_1516_1a!$H92*100</f>
        <v>8</v>
      </c>
      <c r="H92" s="129">
        <f>SV_SO_1516_1a!H92/SV_SO_1516_1a!$H92*100</f>
        <v>100</v>
      </c>
      <c r="I92" s="129">
        <f>SV_SO_1516_1a!I92/SV_SO_1516_1a!$O92*100</f>
        <v>0</v>
      </c>
      <c r="J92" s="147">
        <f>SV_SO_1516_1a!J92/SV_SO_1516_1a!$O92*100</f>
        <v>0</v>
      </c>
      <c r="K92" s="131">
        <f>SV_SO_1516_1a!K92/SV_SO_1516_1a!$O92*100</f>
        <v>29.310344827586203</v>
      </c>
      <c r="L92" s="147">
        <f>SV_SO_1516_1a!L92/SV_SO_1516_1a!$O92*100</f>
        <v>51.724137931034484</v>
      </c>
      <c r="M92" s="147">
        <f>SV_SO_1516_1a!M92/SV_SO_1516_1a!$O92*100</f>
        <v>13.793103448275861</v>
      </c>
      <c r="N92" s="147">
        <f>SV_SO_1516_1a!N92/SV_SO_1516_1a!$O92*100</f>
        <v>5.172413793103448</v>
      </c>
      <c r="O92" s="129">
        <f>SV_SO_1516_1a!O92/SV_SO_1516_1a!$O92*100</f>
        <v>100</v>
      </c>
      <c r="P92" s="129">
        <f>SV_SO_1516_1a!P92/SV_SO_1516_1a!$V92*100</f>
        <v>0</v>
      </c>
      <c r="Q92" s="130">
        <f>SV_SO_1516_1a!Q92/SV_SO_1516_1a!$V92*100</f>
        <v>0</v>
      </c>
      <c r="R92" s="129">
        <f>SV_SO_1516_1a!R92/SV_SO_1516_1a!$V92*100</f>
        <v>25.301204819277107</v>
      </c>
      <c r="S92" s="129">
        <f>SV_SO_1516_1a!S92/SV_SO_1516_1a!$V92*100</f>
        <v>49.39759036144578</v>
      </c>
      <c r="T92" s="130">
        <f>SV_SO_1516_1a!T92/SV_SO_1516_1a!$V92*100</f>
        <v>19.27710843373494</v>
      </c>
      <c r="U92" s="132">
        <f>SV_SO_1516_1a!U92/SV_SO_1516_1a!$V92*100</f>
        <v>6.024096385542169</v>
      </c>
      <c r="V92" s="129">
        <f>SV_SO_1516_1a!V92/SV_SO_1516_1a!$V92*100</f>
        <v>100</v>
      </c>
    </row>
    <row r="93" spans="1:22" ht="12.75">
      <c r="A93" s="74" t="s">
        <v>51</v>
      </c>
      <c r="B93" s="129">
        <f>SV_SO_1516_1a!B93/SV_SO_1516_1a!$H93*100</f>
        <v>0</v>
      </c>
      <c r="C93" s="147">
        <f>SV_SO_1516_1a!C93/SV_SO_1516_1a!$H93*100</f>
        <v>0.07309941520467836</v>
      </c>
      <c r="D93" s="131">
        <f>SV_SO_1516_1a!D93/SV_SO_1516_1a!$H93*100</f>
        <v>22.73391812865497</v>
      </c>
      <c r="E93" s="147">
        <f>SV_SO_1516_1a!E93/SV_SO_1516_1a!$H93*100</f>
        <v>49.26900584795322</v>
      </c>
      <c r="F93" s="147">
        <f>SV_SO_1516_1a!F93/SV_SO_1516_1a!$H93*100</f>
        <v>19.66374269005848</v>
      </c>
      <c r="G93" s="147">
        <f>SV_SO_1516_1a!G93/SV_SO_1516_1a!$H93*100</f>
        <v>8.260233918128655</v>
      </c>
      <c r="H93" s="129">
        <f>SV_SO_1516_1a!H93/SV_SO_1516_1a!$H93*100</f>
        <v>100</v>
      </c>
      <c r="I93" s="129">
        <f>SV_SO_1516_1a!I93/SV_SO_1516_1a!$O93*100</f>
        <v>0</v>
      </c>
      <c r="J93" s="147">
        <f>SV_SO_1516_1a!J93/SV_SO_1516_1a!$O93*100</f>
        <v>0</v>
      </c>
      <c r="K93" s="131">
        <f>SV_SO_1516_1a!K93/SV_SO_1516_1a!$O93*100</f>
        <v>23.06878306878307</v>
      </c>
      <c r="L93" s="147">
        <f>SV_SO_1516_1a!L93/SV_SO_1516_1a!$O93*100</f>
        <v>52.27513227513227</v>
      </c>
      <c r="M93" s="147">
        <f>SV_SO_1516_1a!M93/SV_SO_1516_1a!$O93*100</f>
        <v>17.883597883597886</v>
      </c>
      <c r="N93" s="147">
        <f>SV_SO_1516_1a!N93/SV_SO_1516_1a!$O93*100</f>
        <v>6.772486772486773</v>
      </c>
      <c r="O93" s="129">
        <f>SV_SO_1516_1a!O93/SV_SO_1516_1a!$O93*100</f>
        <v>100</v>
      </c>
      <c r="P93" s="129">
        <f>SV_SO_1516_1a!P93/SV_SO_1516_1a!$V93*100</f>
        <v>0</v>
      </c>
      <c r="Q93" s="130">
        <f>SV_SO_1516_1a!Q93/SV_SO_1516_1a!$V93*100</f>
        <v>0.043233895373973194</v>
      </c>
      <c r="R93" s="129">
        <f>SV_SO_1516_1a!R93/SV_SO_1516_1a!$V93*100</f>
        <v>22.87073065283182</v>
      </c>
      <c r="S93" s="129">
        <f>SV_SO_1516_1a!S93/SV_SO_1516_1a!$V93*100</f>
        <v>50.49718979680069</v>
      </c>
      <c r="T93" s="130">
        <f>SV_SO_1516_1a!T93/SV_SO_1516_1a!$V93*100</f>
        <v>18.93644617380026</v>
      </c>
      <c r="U93" s="132">
        <f>SV_SO_1516_1a!U93/SV_SO_1516_1a!$V93*100</f>
        <v>7.652399481193256</v>
      </c>
      <c r="V93" s="129">
        <f>SV_SO_1516_1a!V93/SV_SO_1516_1a!$V93*100</f>
        <v>100</v>
      </c>
    </row>
    <row r="94" spans="1:22" s="113" customFormat="1" ht="12.75">
      <c r="A94" s="29" t="s">
        <v>1</v>
      </c>
      <c r="B94" s="148">
        <f>SV_SO_1516_1a!B94/SV_SO_1516_1a!$H94*100</f>
        <v>0</v>
      </c>
      <c r="C94" s="149">
        <f>SV_SO_1516_1a!C94/SV_SO_1516_1a!$H94*100</f>
        <v>0.38979447200566975</v>
      </c>
      <c r="D94" s="150">
        <f>SV_SO_1516_1a!D94/SV_SO_1516_1a!$H94*100</f>
        <v>30.935506732813607</v>
      </c>
      <c r="E94" s="149">
        <f>SV_SO_1516_1a!E94/SV_SO_1516_1a!$H94*100</f>
        <v>43.76328844790928</v>
      </c>
      <c r="F94" s="149">
        <f>SV_SO_1516_1a!F94/SV_SO_1516_1a!$H94*100</f>
        <v>18.497519489723597</v>
      </c>
      <c r="G94" s="149">
        <f>SV_SO_1516_1a!G94/SV_SO_1516_1a!$H94*100</f>
        <v>6.413890857547838</v>
      </c>
      <c r="H94" s="148">
        <f>SV_SO_1516_1a!H94/SV_SO_1516_1a!$H94*100</f>
        <v>100</v>
      </c>
      <c r="I94" s="148">
        <f>SV_SO_1516_1a!I94/SV_SO_1516_1a!$O94*100</f>
        <v>0</v>
      </c>
      <c r="J94" s="149">
        <f>SV_SO_1516_1a!J94/SV_SO_1516_1a!$O94*100</f>
        <v>0.6791849780263683</v>
      </c>
      <c r="K94" s="150">
        <f>SV_SO_1516_1a!K94/SV_SO_1516_1a!$O94*100</f>
        <v>35.43747502996404</v>
      </c>
      <c r="L94" s="149">
        <f>SV_SO_1516_1a!L94/SV_SO_1516_1a!$O94*100</f>
        <v>42.18937275269676</v>
      </c>
      <c r="M94" s="149">
        <f>SV_SO_1516_1a!M94/SV_SO_1516_1a!$O94*100</f>
        <v>16.69996004794247</v>
      </c>
      <c r="N94" s="149">
        <f>SV_SO_1516_1a!N94/SV_SO_1516_1a!$O94*100</f>
        <v>4.994007191370355</v>
      </c>
      <c r="O94" s="148">
        <f>SV_SO_1516_1a!O94/SV_SO_1516_1a!$O94*100</f>
        <v>100</v>
      </c>
      <c r="P94" s="148">
        <f>SV_SO_1516_1a!P94/SV_SO_1516_1a!$V94*100</f>
        <v>0</v>
      </c>
      <c r="Q94" s="134">
        <f>SV_SO_1516_1a!Q94/SV_SO_1516_1a!$V94*100</f>
        <v>0.5258215962441314</v>
      </c>
      <c r="R94" s="135">
        <f>SV_SO_1516_1a!R94/SV_SO_1516_1a!$V94*100</f>
        <v>33.051643192488264</v>
      </c>
      <c r="S94" s="134">
        <f>SV_SO_1516_1a!S94/SV_SO_1516_1a!$V94*100</f>
        <v>43.02347417840375</v>
      </c>
      <c r="T94" s="134">
        <f>SV_SO_1516_1a!T94/SV_SO_1516_1a!$V94*100</f>
        <v>17.652582159624412</v>
      </c>
      <c r="U94" s="134">
        <f>SV_SO_1516_1a!U94/SV_SO_1516_1a!$V94*100</f>
        <v>5.746478873239436</v>
      </c>
      <c r="V94" s="133">
        <f>SV_SO_1516_1a!V94/SV_SO_1516_1a!$V94*100</f>
        <v>100</v>
      </c>
    </row>
    <row r="95" spans="1:22" s="113" customFormat="1" ht="12.75">
      <c r="A95" s="30" t="s">
        <v>18</v>
      </c>
      <c r="B95" s="138"/>
      <c r="C95" s="139"/>
      <c r="D95" s="140"/>
      <c r="E95" s="139"/>
      <c r="F95" s="139"/>
      <c r="G95" s="139"/>
      <c r="H95" s="138"/>
      <c r="I95" s="138"/>
      <c r="J95" s="139"/>
      <c r="K95" s="140"/>
      <c r="L95" s="139"/>
      <c r="M95" s="139"/>
      <c r="N95" s="139"/>
      <c r="O95" s="138"/>
      <c r="P95" s="138"/>
      <c r="Q95" s="139"/>
      <c r="R95" s="138"/>
      <c r="S95" s="138"/>
      <c r="T95" s="139"/>
      <c r="U95" s="141"/>
      <c r="V95" s="138"/>
    </row>
    <row r="96" spans="1:22" ht="12.75">
      <c r="A96" s="74" t="s">
        <v>48</v>
      </c>
      <c r="B96" s="129">
        <f>SV_SO_1516_1a!B96/SV_SO_1516_1a!$H96*100</f>
        <v>0.17271157167530224</v>
      </c>
      <c r="C96" s="130">
        <f>SV_SO_1516_1a!C96/SV_SO_1516_1a!$H96*100</f>
        <v>1.8998272884283247</v>
      </c>
      <c r="D96" s="131">
        <f>SV_SO_1516_1a!D96/SV_SO_1516_1a!$H96*100</f>
        <v>54.0587219343696</v>
      </c>
      <c r="E96" s="130">
        <f>SV_SO_1516_1a!E96/SV_SO_1516_1a!$H96*100</f>
        <v>28.670120898100173</v>
      </c>
      <c r="F96" s="130">
        <f>SV_SO_1516_1a!F96/SV_SO_1516_1a!$H96*100</f>
        <v>11.57167530224525</v>
      </c>
      <c r="G96" s="130">
        <f>SV_SO_1516_1a!G96/SV_SO_1516_1a!$H96*100</f>
        <v>3.6269430051813467</v>
      </c>
      <c r="H96" s="129">
        <f>SV_SO_1516_1a!H96/SV_SO_1516_1a!$H96*100</f>
        <v>100</v>
      </c>
      <c r="I96" s="129">
        <f>SV_SO_1516_1a!I96/SV_SO_1516_1a!$O96*100</f>
        <v>0.13351134846461948</v>
      </c>
      <c r="J96" s="130">
        <f>SV_SO_1516_1a!J96/SV_SO_1516_1a!$O96*100</f>
        <v>1.602136181575434</v>
      </c>
      <c r="K96" s="131">
        <f>SV_SO_1516_1a!K96/SV_SO_1516_1a!$O96*100</f>
        <v>54.873164218958614</v>
      </c>
      <c r="L96" s="130">
        <f>SV_SO_1516_1a!L96/SV_SO_1516_1a!$O96*100</f>
        <v>31.90921228304406</v>
      </c>
      <c r="M96" s="130">
        <f>SV_SO_1516_1a!M96/SV_SO_1516_1a!$O96*100</f>
        <v>9.612817089452603</v>
      </c>
      <c r="N96" s="130">
        <f>SV_SO_1516_1a!N96/SV_SO_1516_1a!$O96*100</f>
        <v>1.8691588785046727</v>
      </c>
      <c r="O96" s="129">
        <f>SV_SO_1516_1a!O96/SV_SO_1516_1a!$O96*100</f>
        <v>100</v>
      </c>
      <c r="P96" s="129">
        <f>SV_SO_1516_1a!P96/SV_SO_1516_1a!$V96*100</f>
        <v>0.15060240963855423</v>
      </c>
      <c r="Q96" s="130">
        <f>SV_SO_1516_1a!Q96/SV_SO_1516_1a!$V96*100</f>
        <v>1.7319277108433735</v>
      </c>
      <c r="R96" s="129">
        <f>SV_SO_1516_1a!R96/SV_SO_1516_1a!$V96*100</f>
        <v>54.51807228915663</v>
      </c>
      <c r="S96" s="129">
        <f>SV_SO_1516_1a!S96/SV_SO_1516_1a!$V96*100</f>
        <v>30.49698795180723</v>
      </c>
      <c r="T96" s="130">
        <f>SV_SO_1516_1a!T96/SV_SO_1516_1a!$V96*100</f>
        <v>10.466867469879517</v>
      </c>
      <c r="U96" s="132">
        <f>SV_SO_1516_1a!U96/SV_SO_1516_1a!$V96*100</f>
        <v>2.635542168674699</v>
      </c>
      <c r="V96" s="129">
        <f>SV_SO_1516_1a!V96/SV_SO_1516_1a!$V96*100</f>
        <v>100</v>
      </c>
    </row>
    <row r="97" spans="1:22" ht="12.75">
      <c r="A97" s="74" t="s">
        <v>49</v>
      </c>
      <c r="B97" s="129">
        <f>SV_SO_1516_1a!B97/SV_SO_1516_1a!$H97*100</f>
        <v>0</v>
      </c>
      <c r="C97" s="147">
        <f>SV_SO_1516_1a!C97/SV_SO_1516_1a!$H97*100</f>
        <v>0</v>
      </c>
      <c r="D97" s="131">
        <f>SV_SO_1516_1a!D97/SV_SO_1516_1a!$H97*100</f>
        <v>30.246020260492042</v>
      </c>
      <c r="E97" s="147">
        <f>SV_SO_1516_1a!E97/SV_SO_1516_1a!$H97*100</f>
        <v>35.02170767004342</v>
      </c>
      <c r="F97" s="147">
        <f>SV_SO_1516_1a!F97/SV_SO_1516_1a!$H97*100</f>
        <v>24.312590448625183</v>
      </c>
      <c r="G97" s="147">
        <f>SV_SO_1516_1a!G97/SV_SO_1516_1a!$H97*100</f>
        <v>10.419681620839363</v>
      </c>
      <c r="H97" s="129">
        <f>SV_SO_1516_1a!H97/SV_SO_1516_1a!$H97*100</f>
        <v>100</v>
      </c>
      <c r="I97" s="129">
        <f>SV_SO_1516_1a!I97/SV_SO_1516_1a!$O97*100</f>
        <v>0</v>
      </c>
      <c r="J97" s="147">
        <f>SV_SO_1516_1a!J97/SV_SO_1516_1a!$O97*100</f>
        <v>0</v>
      </c>
      <c r="K97" s="131">
        <f>SV_SO_1516_1a!K97/SV_SO_1516_1a!$O97*100</f>
        <v>30.252100840336134</v>
      </c>
      <c r="L97" s="147">
        <f>SV_SO_1516_1a!L97/SV_SO_1516_1a!$O97*100</f>
        <v>37.64705882352941</v>
      </c>
      <c r="M97" s="147">
        <f>SV_SO_1516_1a!M97/SV_SO_1516_1a!$O97*100</f>
        <v>24.873949579831933</v>
      </c>
      <c r="N97" s="147">
        <f>SV_SO_1516_1a!N97/SV_SO_1516_1a!$O97*100</f>
        <v>7.226890756302522</v>
      </c>
      <c r="O97" s="129">
        <f>SV_SO_1516_1a!O97/SV_SO_1516_1a!$O97*100</f>
        <v>100</v>
      </c>
      <c r="P97" s="129">
        <f>SV_SO_1516_1a!P97/SV_SO_1516_1a!$V97*100</f>
        <v>0</v>
      </c>
      <c r="Q97" s="130">
        <f>SV_SO_1516_1a!Q97/SV_SO_1516_1a!$V97*100</f>
        <v>0</v>
      </c>
      <c r="R97" s="129">
        <f>SV_SO_1516_1a!R97/SV_SO_1516_1a!$V97*100</f>
        <v>30.24883359253499</v>
      </c>
      <c r="S97" s="129">
        <f>SV_SO_1516_1a!S97/SV_SO_1516_1a!$V97*100</f>
        <v>36.236391912908246</v>
      </c>
      <c r="T97" s="130">
        <f>SV_SO_1516_1a!T97/SV_SO_1516_1a!$V97*100</f>
        <v>24.57231726283048</v>
      </c>
      <c r="U97" s="132">
        <f>SV_SO_1516_1a!U97/SV_SO_1516_1a!$V97*100</f>
        <v>8.942457231726284</v>
      </c>
      <c r="V97" s="129">
        <f>SV_SO_1516_1a!V97/SV_SO_1516_1a!$V97*100</f>
        <v>100</v>
      </c>
    </row>
    <row r="98" spans="1:22" ht="12.75">
      <c r="A98" s="74" t="s">
        <v>50</v>
      </c>
      <c r="B98" s="129">
        <f>SV_SO_1516_1a!B98/SV_SO_1516_1a!$H98*100</f>
        <v>0</v>
      </c>
      <c r="C98" s="147">
        <f>SV_SO_1516_1a!C98/SV_SO_1516_1a!$H98*100</f>
        <v>0</v>
      </c>
      <c r="D98" s="131">
        <f>SV_SO_1516_1a!D98/SV_SO_1516_1a!$H98*100</f>
        <v>19.35483870967742</v>
      </c>
      <c r="E98" s="147">
        <f>SV_SO_1516_1a!E98/SV_SO_1516_1a!$H98*100</f>
        <v>25.806451612903224</v>
      </c>
      <c r="F98" s="147">
        <f>SV_SO_1516_1a!F98/SV_SO_1516_1a!$H98*100</f>
        <v>38.70967741935484</v>
      </c>
      <c r="G98" s="147">
        <f>SV_SO_1516_1a!G98/SV_SO_1516_1a!$H98*100</f>
        <v>16.129032258064516</v>
      </c>
      <c r="H98" s="129">
        <f>SV_SO_1516_1a!H98/SV_SO_1516_1a!$H98*100</f>
        <v>100</v>
      </c>
      <c r="I98" s="129">
        <f>SV_SO_1516_1a!I98/SV_SO_1516_1a!$O98*100</f>
        <v>0</v>
      </c>
      <c r="J98" s="147">
        <f>SV_SO_1516_1a!J98/SV_SO_1516_1a!$O98*100</f>
        <v>0</v>
      </c>
      <c r="K98" s="131">
        <f>SV_SO_1516_1a!K98/SV_SO_1516_1a!$O98*100</f>
        <v>22.388059701492537</v>
      </c>
      <c r="L98" s="147">
        <f>SV_SO_1516_1a!L98/SV_SO_1516_1a!$O98*100</f>
        <v>47.76119402985074</v>
      </c>
      <c r="M98" s="147">
        <f>SV_SO_1516_1a!M98/SV_SO_1516_1a!$O98*100</f>
        <v>22.388059701492537</v>
      </c>
      <c r="N98" s="147">
        <f>SV_SO_1516_1a!N98/SV_SO_1516_1a!$O98*100</f>
        <v>7.462686567164178</v>
      </c>
      <c r="O98" s="129">
        <f>SV_SO_1516_1a!O98/SV_SO_1516_1a!$O98*100</f>
        <v>100</v>
      </c>
      <c r="P98" s="129">
        <f>SV_SO_1516_1a!P98/SV_SO_1516_1a!$V98*100</f>
        <v>0</v>
      </c>
      <c r="Q98" s="130">
        <f>SV_SO_1516_1a!Q98/SV_SO_1516_1a!$V98*100</f>
        <v>0</v>
      </c>
      <c r="R98" s="129">
        <f>SV_SO_1516_1a!R98/SV_SO_1516_1a!$V98*100</f>
        <v>21.428571428571427</v>
      </c>
      <c r="S98" s="129">
        <f>SV_SO_1516_1a!S98/SV_SO_1516_1a!$V98*100</f>
        <v>40.816326530612244</v>
      </c>
      <c r="T98" s="130">
        <f>SV_SO_1516_1a!T98/SV_SO_1516_1a!$V98*100</f>
        <v>27.55102040816326</v>
      </c>
      <c r="U98" s="132">
        <f>SV_SO_1516_1a!U98/SV_SO_1516_1a!$V98*100</f>
        <v>10.204081632653061</v>
      </c>
      <c r="V98" s="129">
        <f>SV_SO_1516_1a!V98/SV_SO_1516_1a!$V98*100</f>
        <v>100</v>
      </c>
    </row>
    <row r="99" spans="1:22" ht="12.75">
      <c r="A99" s="74" t="s">
        <v>51</v>
      </c>
      <c r="B99" s="129">
        <f>SV_SO_1516_1a!B99/SV_SO_1516_1a!$H99*100</f>
        <v>0</v>
      </c>
      <c r="C99" s="147">
        <f>SV_SO_1516_1a!C99/SV_SO_1516_1a!$H99*100</f>
        <v>0</v>
      </c>
      <c r="D99" s="131">
        <f>SV_SO_1516_1a!D99/SV_SO_1516_1a!$H99*100</f>
        <v>20.40643522438611</v>
      </c>
      <c r="E99" s="147">
        <f>SV_SO_1516_1a!E99/SV_SO_1516_1a!$H99*100</f>
        <v>44.70787468247248</v>
      </c>
      <c r="F99" s="147">
        <f>SV_SO_1516_1a!F99/SV_SO_1516_1a!$H99*100</f>
        <v>23.539373412362405</v>
      </c>
      <c r="G99" s="147">
        <f>SV_SO_1516_1a!G99/SV_SO_1516_1a!$H99*100</f>
        <v>11.346316680779001</v>
      </c>
      <c r="H99" s="129">
        <f>SV_SO_1516_1a!H99/SV_SO_1516_1a!$H99*100</f>
        <v>100</v>
      </c>
      <c r="I99" s="129">
        <f>SV_SO_1516_1a!I99/SV_SO_1516_1a!$O99*100</f>
        <v>0</v>
      </c>
      <c r="J99" s="147">
        <f>SV_SO_1516_1a!J99/SV_SO_1516_1a!$O99*100</f>
        <v>0</v>
      </c>
      <c r="K99" s="131">
        <f>SV_SO_1516_1a!K99/SV_SO_1516_1a!$O99*100</f>
        <v>22.094361334867664</v>
      </c>
      <c r="L99" s="147">
        <f>SV_SO_1516_1a!L99/SV_SO_1516_1a!$O99*100</f>
        <v>46.37514384349827</v>
      </c>
      <c r="M99" s="147">
        <f>SV_SO_1516_1a!M99/SV_SO_1516_1a!$O99*100</f>
        <v>23.36018411967779</v>
      </c>
      <c r="N99" s="147">
        <f>SV_SO_1516_1a!N99/SV_SO_1516_1a!$O99*100</f>
        <v>8.170310701956272</v>
      </c>
      <c r="O99" s="129">
        <f>SV_SO_1516_1a!O99/SV_SO_1516_1a!$O99*100</f>
        <v>100</v>
      </c>
      <c r="P99" s="129">
        <f>SV_SO_1516_1a!P99/SV_SO_1516_1a!$V99*100</f>
        <v>0</v>
      </c>
      <c r="Q99" s="130">
        <f>SV_SO_1516_1a!Q99/SV_SO_1516_1a!$V99*100</f>
        <v>0</v>
      </c>
      <c r="R99" s="129">
        <f>SV_SO_1516_1a!R99/SV_SO_1516_1a!$V99*100</f>
        <v>21.121951219512194</v>
      </c>
      <c r="S99" s="129">
        <f>SV_SO_1516_1a!S99/SV_SO_1516_1a!$V99*100</f>
        <v>45.41463414634146</v>
      </c>
      <c r="T99" s="130">
        <f>SV_SO_1516_1a!T99/SV_SO_1516_1a!$V99*100</f>
        <v>23.46341463414634</v>
      </c>
      <c r="U99" s="132">
        <f>SV_SO_1516_1a!U99/SV_SO_1516_1a!$V99*100</f>
        <v>10</v>
      </c>
      <c r="V99" s="129">
        <f>SV_SO_1516_1a!V99/SV_SO_1516_1a!$V99*100</f>
        <v>100</v>
      </c>
    </row>
    <row r="100" spans="1:22" s="113" customFormat="1" ht="12.75">
      <c r="A100" s="29" t="s">
        <v>1</v>
      </c>
      <c r="B100" s="148">
        <f>SV_SO_1516_1a!B100/SV_SO_1516_1a!$H100*100</f>
        <v>0.040290088638195005</v>
      </c>
      <c r="C100" s="149">
        <f>SV_SO_1516_1a!C100/SV_SO_1516_1a!$H100*100</f>
        <v>0.4431909750201451</v>
      </c>
      <c r="D100" s="150">
        <f>SV_SO_1516_1a!D100/SV_SO_1516_1a!$H100*100</f>
        <v>30.98307816277196</v>
      </c>
      <c r="E100" s="149">
        <f>SV_SO_1516_1a!E100/SV_SO_1516_1a!$H100*100</f>
        <v>38.03384367445609</v>
      </c>
      <c r="F100" s="149">
        <f>SV_SO_1516_1a!F100/SV_SO_1516_1a!$H100*100</f>
        <v>21.15229653505238</v>
      </c>
      <c r="G100" s="149">
        <f>SV_SO_1516_1a!G100/SV_SO_1516_1a!$H100*100</f>
        <v>9.347300564061241</v>
      </c>
      <c r="H100" s="148">
        <f>SV_SO_1516_1a!H100/SV_SO_1516_1a!$H100*100</f>
        <v>100</v>
      </c>
      <c r="I100" s="148">
        <f>SV_SO_1516_1a!I100/SV_SO_1516_1a!$O100*100</f>
        <v>0.043859649122807015</v>
      </c>
      <c r="J100" s="149">
        <f>SV_SO_1516_1a!J100/SV_SO_1516_1a!$O100*100</f>
        <v>0.5263157894736842</v>
      </c>
      <c r="K100" s="150">
        <f>SV_SO_1516_1a!K100/SV_SO_1516_1a!$O100*100</f>
        <v>35</v>
      </c>
      <c r="L100" s="149">
        <f>SV_SO_1516_1a!L100/SV_SO_1516_1a!$O100*100</f>
        <v>39.3859649122807</v>
      </c>
      <c r="M100" s="149">
        <f>SV_SO_1516_1a!M100/SV_SO_1516_1a!$O100*100</f>
        <v>19.210526315789473</v>
      </c>
      <c r="N100" s="149">
        <f>SV_SO_1516_1a!N100/SV_SO_1516_1a!$O100*100</f>
        <v>5.833333333333333</v>
      </c>
      <c r="O100" s="148">
        <f>SV_SO_1516_1a!O100/SV_SO_1516_1a!$O100*100</f>
        <v>100</v>
      </c>
      <c r="P100" s="148">
        <f>SV_SO_1516_1a!P100/SV_SO_1516_1a!$V100*100</f>
        <v>0.041999160016799666</v>
      </c>
      <c r="Q100" s="134">
        <f>SV_SO_1516_1a!Q100/SV_SO_1516_1a!$V100*100</f>
        <v>0.48299034019319614</v>
      </c>
      <c r="R100" s="135">
        <f>SV_SO_1516_1a!R100/SV_SO_1516_1a!$V100*100</f>
        <v>32.90634187316254</v>
      </c>
      <c r="S100" s="134">
        <f>SV_SO_1516_1a!S100/SV_SO_1516_1a!$V100*100</f>
        <v>38.68122637547249</v>
      </c>
      <c r="T100" s="134">
        <f>SV_SO_1516_1a!T100/SV_SO_1516_1a!$V100*100</f>
        <v>20.22259554808904</v>
      </c>
      <c r="U100" s="134">
        <f>SV_SO_1516_1a!U100/SV_SO_1516_1a!$V100*100</f>
        <v>7.664846703065939</v>
      </c>
      <c r="V100" s="133">
        <f>SV_SO_1516_1a!V100/SV_SO_1516_1a!$V100*100</f>
        <v>100</v>
      </c>
    </row>
    <row r="101" spans="1:22" s="112" customFormat="1" ht="12.75">
      <c r="A101" s="142" t="s">
        <v>21</v>
      </c>
      <c r="B101" s="143">
        <f>SV_SO_1516_1a!B101/SV_SO_1516_1a!$H101*100</f>
        <v>0.018853695324283562</v>
      </c>
      <c r="C101" s="144">
        <f>SV_SO_1516_1a!C101/SV_SO_1516_1a!$H101*100</f>
        <v>0.41478129713423834</v>
      </c>
      <c r="D101" s="145">
        <f>SV_SO_1516_1a!D101/SV_SO_1516_1a!$H101*100</f>
        <v>30.957767722473605</v>
      </c>
      <c r="E101" s="144">
        <f>SV_SO_1516_1a!E101/SV_SO_1516_1a!$H101*100</f>
        <v>41.082202111613874</v>
      </c>
      <c r="F101" s="144">
        <f>SV_SO_1516_1a!F101/SV_SO_1516_1a!$H101*100</f>
        <v>19.739819004524886</v>
      </c>
      <c r="G101" s="144">
        <f>SV_SO_1516_1a!G101/SV_SO_1516_1a!$H101*100</f>
        <v>7.78657616892911</v>
      </c>
      <c r="H101" s="143">
        <f>SV_SO_1516_1a!H101/SV_SO_1516_1a!$H101*100</f>
        <v>100</v>
      </c>
      <c r="I101" s="143">
        <f>SV_SO_1516_1a!I101/SV_SO_1516_1a!$O101*100</f>
        <v>0.02090738030524775</v>
      </c>
      <c r="J101" s="144">
        <f>SV_SO_1516_1a!J101/SV_SO_1516_1a!$O101*100</f>
        <v>0.6063140288521849</v>
      </c>
      <c r="K101" s="145">
        <f>SV_SO_1516_1a!K101/SV_SO_1516_1a!$O101*100</f>
        <v>35.228935814342464</v>
      </c>
      <c r="L101" s="144">
        <f>SV_SO_1516_1a!L101/SV_SO_1516_1a!$O101*100</f>
        <v>40.85302111645411</v>
      </c>
      <c r="M101" s="144">
        <f>SV_SO_1516_1a!M101/SV_SO_1516_1a!$O101*100</f>
        <v>17.896717541292077</v>
      </c>
      <c r="N101" s="144">
        <f>SV_SO_1516_1a!N101/SV_SO_1516_1a!$O101*100</f>
        <v>5.39410411875392</v>
      </c>
      <c r="O101" s="143">
        <f>SV_SO_1516_1a!O101/SV_SO_1516_1a!$O101*100</f>
        <v>100</v>
      </c>
      <c r="P101" s="143">
        <f>SV_SO_1516_1a!P101/SV_SO_1516_1a!$V101*100</f>
        <v>0.01982750074353128</v>
      </c>
      <c r="Q101" s="144">
        <f>SV_SO_1516_1a!Q101/SV_SO_1516_1a!$V101*100</f>
        <v>0.5056012689600476</v>
      </c>
      <c r="R101" s="143">
        <f>SV_SO_1516_1a!R101/SV_SO_1516_1a!$V101*100</f>
        <v>32.98304748686428</v>
      </c>
      <c r="S101" s="143">
        <f>SV_SO_1516_1a!S101/SV_SO_1516_1a!$V101*100</f>
        <v>40.97353028650738</v>
      </c>
      <c r="T101" s="144">
        <f>SV_SO_1516_1a!T101/SV_SO_1516_1a!$V101*100</f>
        <v>18.86586695747001</v>
      </c>
      <c r="U101" s="146">
        <f>SV_SO_1516_1a!U101/SV_SO_1516_1a!$V101*100</f>
        <v>6.652126499454744</v>
      </c>
      <c r="V101" s="143">
        <f>SV_SO_1516_1a!V101/SV_SO_1516_1a!$V101*100</f>
        <v>100</v>
      </c>
    </row>
    <row r="102" spans="1:22" s="112" customFormat="1" ht="12.75">
      <c r="A102" s="113"/>
      <c r="B102" s="138"/>
      <c r="C102" s="139"/>
      <c r="D102" s="140"/>
      <c r="E102" s="139"/>
      <c r="F102" s="139"/>
      <c r="G102" s="139"/>
      <c r="H102" s="138"/>
      <c r="I102" s="138"/>
      <c r="J102" s="139"/>
      <c r="K102" s="140"/>
      <c r="L102" s="139"/>
      <c r="M102" s="139"/>
      <c r="N102" s="139"/>
      <c r="O102" s="138"/>
      <c r="P102" s="138"/>
      <c r="Q102" s="139"/>
      <c r="R102" s="138"/>
      <c r="S102" s="138"/>
      <c r="T102" s="139"/>
      <c r="U102" s="141"/>
      <c r="V102" s="138"/>
    </row>
    <row r="103" spans="1:22" s="112" customFormat="1" ht="12.75">
      <c r="A103" s="112" t="s">
        <v>22</v>
      </c>
      <c r="B103" s="138"/>
      <c r="C103" s="139"/>
      <c r="D103" s="140"/>
      <c r="E103" s="139"/>
      <c r="F103" s="139"/>
      <c r="G103" s="139"/>
      <c r="H103" s="138"/>
      <c r="I103" s="138"/>
      <c r="J103" s="139"/>
      <c r="K103" s="140"/>
      <c r="L103" s="139"/>
      <c r="M103" s="139"/>
      <c r="N103" s="139"/>
      <c r="O103" s="138"/>
      <c r="P103" s="138"/>
      <c r="Q103" s="139"/>
      <c r="R103" s="138"/>
      <c r="S103" s="138"/>
      <c r="T103" s="139"/>
      <c r="U103" s="141"/>
      <c r="V103" s="138"/>
    </row>
    <row r="104" spans="1:22" s="112" customFormat="1" ht="12.75">
      <c r="A104" s="102" t="s">
        <v>17</v>
      </c>
      <c r="B104" s="138"/>
      <c r="C104" s="139"/>
      <c r="D104" s="140"/>
      <c r="E104" s="139"/>
      <c r="F104" s="139"/>
      <c r="G104" s="139"/>
      <c r="H104" s="138"/>
      <c r="I104" s="138"/>
      <c r="J104" s="139"/>
      <c r="K104" s="140"/>
      <c r="L104" s="139"/>
      <c r="M104" s="139"/>
      <c r="N104" s="139"/>
      <c r="O104" s="138"/>
      <c r="P104" s="138"/>
      <c r="Q104" s="139"/>
      <c r="R104" s="138"/>
      <c r="S104" s="138"/>
      <c r="T104" s="139"/>
      <c r="U104" s="141"/>
      <c r="V104" s="138"/>
    </row>
    <row r="105" spans="1:22" ht="12.75">
      <c r="A105" s="74" t="s">
        <v>48</v>
      </c>
      <c r="B105" s="129">
        <f>SV_SO_1516_1a!B105/SV_SO_1516_1a!$H105*100</f>
        <v>0</v>
      </c>
      <c r="C105" s="130">
        <f>SV_SO_1516_1a!C105/SV_SO_1516_1a!$H105*100</f>
        <v>1.9955654101995564</v>
      </c>
      <c r="D105" s="131">
        <f>SV_SO_1516_1a!D105/SV_SO_1516_1a!$H105*100</f>
        <v>46.11973392461197</v>
      </c>
      <c r="E105" s="130">
        <f>SV_SO_1516_1a!E105/SV_SO_1516_1a!$H105*100</f>
        <v>33.92461197339246</v>
      </c>
      <c r="F105" s="130">
        <f>SV_SO_1516_1a!F105/SV_SO_1516_1a!$H105*100</f>
        <v>14.412416851441243</v>
      </c>
      <c r="G105" s="130">
        <f>SV_SO_1516_1a!G105/SV_SO_1516_1a!$H105*100</f>
        <v>3.5476718403547673</v>
      </c>
      <c r="H105" s="129">
        <f>SV_SO_1516_1a!H105/SV_SO_1516_1a!$H105*100</f>
        <v>100</v>
      </c>
      <c r="I105" s="129">
        <f>SV_SO_1516_1a!I105/SV_SO_1516_1a!$O105*100</f>
        <v>0</v>
      </c>
      <c r="J105" s="130">
        <f>SV_SO_1516_1a!J105/SV_SO_1516_1a!$O105*100</f>
        <v>2.113821138211382</v>
      </c>
      <c r="K105" s="131">
        <f>SV_SO_1516_1a!K105/SV_SO_1516_1a!$O105*100</f>
        <v>46.82926829268293</v>
      </c>
      <c r="L105" s="130">
        <f>SV_SO_1516_1a!L105/SV_SO_1516_1a!$O105*100</f>
        <v>34.959349593495936</v>
      </c>
      <c r="M105" s="130">
        <f>SV_SO_1516_1a!M105/SV_SO_1516_1a!$O105*100</f>
        <v>13.333333333333334</v>
      </c>
      <c r="N105" s="130">
        <f>SV_SO_1516_1a!N105/SV_SO_1516_1a!$O105*100</f>
        <v>2.7642276422764227</v>
      </c>
      <c r="O105" s="129">
        <f>SV_SO_1516_1a!O105/SV_SO_1516_1a!$O105*100</f>
        <v>100</v>
      </c>
      <c r="P105" s="129">
        <f>SV_SO_1516_1a!P105/SV_SO_1516_1a!$V105*100</f>
        <v>0</v>
      </c>
      <c r="Q105" s="130">
        <f>SV_SO_1516_1a!Q105/SV_SO_1516_1a!$V105*100</f>
        <v>2.0637898686679175</v>
      </c>
      <c r="R105" s="129">
        <f>SV_SO_1516_1a!R105/SV_SO_1516_1a!$V105*100</f>
        <v>46.52908067542214</v>
      </c>
      <c r="S105" s="129">
        <f>SV_SO_1516_1a!S105/SV_SO_1516_1a!$V105*100</f>
        <v>34.52157598499062</v>
      </c>
      <c r="T105" s="130">
        <f>SV_SO_1516_1a!T105/SV_SO_1516_1a!$V105*100</f>
        <v>13.78986866791745</v>
      </c>
      <c r="U105" s="132">
        <f>SV_SO_1516_1a!U105/SV_SO_1516_1a!$V105*100</f>
        <v>3.095684803001876</v>
      </c>
      <c r="V105" s="129">
        <f>SV_SO_1516_1a!V105/SV_SO_1516_1a!$V105*100</f>
        <v>100</v>
      </c>
    </row>
    <row r="106" spans="1:22" ht="12.75">
      <c r="A106" s="74" t="s">
        <v>49</v>
      </c>
      <c r="B106" s="129">
        <f>SV_SO_1516_1a!B106/SV_SO_1516_1a!$H106*100</f>
        <v>0</v>
      </c>
      <c r="C106" s="147">
        <f>SV_SO_1516_1a!C106/SV_SO_1516_1a!$H106*100</f>
        <v>0.5617977528089888</v>
      </c>
      <c r="D106" s="131">
        <f>SV_SO_1516_1a!D106/SV_SO_1516_1a!$H106*100</f>
        <v>24.15730337078652</v>
      </c>
      <c r="E106" s="147">
        <f>SV_SO_1516_1a!E106/SV_SO_1516_1a!$H106*100</f>
        <v>36.235955056179776</v>
      </c>
      <c r="F106" s="147">
        <f>SV_SO_1516_1a!F106/SV_SO_1516_1a!$H106*100</f>
        <v>23.876404494382022</v>
      </c>
      <c r="G106" s="147">
        <f>SV_SO_1516_1a!G106/SV_SO_1516_1a!$H106*100</f>
        <v>15.168539325842698</v>
      </c>
      <c r="H106" s="129">
        <f>SV_SO_1516_1a!H106/SV_SO_1516_1a!$H106*100</f>
        <v>100</v>
      </c>
      <c r="I106" s="129">
        <f>SV_SO_1516_1a!I106/SV_SO_1516_1a!$O106*100</f>
        <v>0</v>
      </c>
      <c r="J106" s="147">
        <f>SV_SO_1516_1a!J106/SV_SO_1516_1a!$O106*100</f>
        <v>0.5474452554744526</v>
      </c>
      <c r="K106" s="131">
        <f>SV_SO_1516_1a!K106/SV_SO_1516_1a!$O106*100</f>
        <v>26.459854014598537</v>
      </c>
      <c r="L106" s="147">
        <f>SV_SO_1516_1a!L106/SV_SO_1516_1a!$O106*100</f>
        <v>33.21167883211679</v>
      </c>
      <c r="M106" s="147">
        <f>SV_SO_1516_1a!M106/SV_SO_1516_1a!$O106*100</f>
        <v>28.102189781021895</v>
      </c>
      <c r="N106" s="147">
        <f>SV_SO_1516_1a!N106/SV_SO_1516_1a!$O106*100</f>
        <v>11.678832116788321</v>
      </c>
      <c r="O106" s="129">
        <f>SV_SO_1516_1a!O106/SV_SO_1516_1a!$O106*100</f>
        <v>100</v>
      </c>
      <c r="P106" s="129">
        <f>SV_SO_1516_1a!P106/SV_SO_1516_1a!$V106*100</f>
        <v>0</v>
      </c>
      <c r="Q106" s="130">
        <f>SV_SO_1516_1a!Q106/SV_SO_1516_1a!$V106*100</f>
        <v>0.5555555555555556</v>
      </c>
      <c r="R106" s="129">
        <f>SV_SO_1516_1a!R106/SV_SO_1516_1a!$V106*100</f>
        <v>25.158730158730158</v>
      </c>
      <c r="S106" s="129">
        <f>SV_SO_1516_1a!S106/SV_SO_1516_1a!$V106*100</f>
        <v>34.92063492063492</v>
      </c>
      <c r="T106" s="130">
        <f>SV_SO_1516_1a!T106/SV_SO_1516_1a!$V106*100</f>
        <v>25.71428571428571</v>
      </c>
      <c r="U106" s="132">
        <f>SV_SO_1516_1a!U106/SV_SO_1516_1a!$V106*100</f>
        <v>13.65079365079365</v>
      </c>
      <c r="V106" s="129">
        <f>SV_SO_1516_1a!V106/SV_SO_1516_1a!$V106*100</f>
        <v>100</v>
      </c>
    </row>
    <row r="107" spans="1:22" ht="12.75">
      <c r="A107" s="74" t="s">
        <v>50</v>
      </c>
      <c r="B107" s="129">
        <f>SV_SO_1516_1a!B107/SV_SO_1516_1a!$H107*100</f>
        <v>0</v>
      </c>
      <c r="C107" s="147">
        <f>SV_SO_1516_1a!C107/SV_SO_1516_1a!$H107*100</f>
        <v>0</v>
      </c>
      <c r="D107" s="131">
        <f>SV_SO_1516_1a!D107/SV_SO_1516_1a!$H107*100</f>
        <v>17.94871794871795</v>
      </c>
      <c r="E107" s="147">
        <f>SV_SO_1516_1a!E107/SV_SO_1516_1a!$H107*100</f>
        <v>35.8974358974359</v>
      </c>
      <c r="F107" s="147">
        <f>SV_SO_1516_1a!F107/SV_SO_1516_1a!$H107*100</f>
        <v>30.76923076923077</v>
      </c>
      <c r="G107" s="147">
        <f>SV_SO_1516_1a!G107/SV_SO_1516_1a!$H107*100</f>
        <v>15.384615384615385</v>
      </c>
      <c r="H107" s="129">
        <f>SV_SO_1516_1a!H107/SV_SO_1516_1a!$H107*100</f>
        <v>100</v>
      </c>
      <c r="I107" s="129">
        <f>SV_SO_1516_1a!I107/SV_SO_1516_1a!$O107*100</f>
        <v>0</v>
      </c>
      <c r="J107" s="147">
        <f>SV_SO_1516_1a!J107/SV_SO_1516_1a!$O107*100</f>
        <v>0</v>
      </c>
      <c r="K107" s="131">
        <f>SV_SO_1516_1a!K107/SV_SO_1516_1a!$O107*100</f>
        <v>22.988505747126435</v>
      </c>
      <c r="L107" s="147">
        <f>SV_SO_1516_1a!L107/SV_SO_1516_1a!$O107*100</f>
        <v>42.5287356321839</v>
      </c>
      <c r="M107" s="147">
        <f>SV_SO_1516_1a!M107/SV_SO_1516_1a!$O107*100</f>
        <v>22.988505747126435</v>
      </c>
      <c r="N107" s="147">
        <f>SV_SO_1516_1a!N107/SV_SO_1516_1a!$O107*100</f>
        <v>11.494252873563218</v>
      </c>
      <c r="O107" s="129">
        <f>SV_SO_1516_1a!O107/SV_SO_1516_1a!$O107*100</f>
        <v>100</v>
      </c>
      <c r="P107" s="129">
        <f>SV_SO_1516_1a!P107/SV_SO_1516_1a!$V107*100</f>
        <v>0</v>
      </c>
      <c r="Q107" s="130">
        <f>SV_SO_1516_1a!Q107/SV_SO_1516_1a!$V107*100</f>
        <v>0</v>
      </c>
      <c r="R107" s="129">
        <f>SV_SO_1516_1a!R107/SV_SO_1516_1a!$V107*100</f>
        <v>21.428571428571427</v>
      </c>
      <c r="S107" s="129">
        <f>SV_SO_1516_1a!S107/SV_SO_1516_1a!$V107*100</f>
        <v>40.476190476190474</v>
      </c>
      <c r="T107" s="130">
        <f>SV_SO_1516_1a!T107/SV_SO_1516_1a!$V107*100</f>
        <v>25.396825396825395</v>
      </c>
      <c r="U107" s="132">
        <f>SV_SO_1516_1a!U107/SV_SO_1516_1a!$V107*100</f>
        <v>12.698412698412698</v>
      </c>
      <c r="V107" s="129">
        <f>SV_SO_1516_1a!V107/SV_SO_1516_1a!$V107*100</f>
        <v>100</v>
      </c>
    </row>
    <row r="108" spans="1:22" ht="12.75">
      <c r="A108" s="74" t="s">
        <v>51</v>
      </c>
      <c r="B108" s="129">
        <f>SV_SO_1516_1a!B108/SV_SO_1516_1a!$H108*100</f>
        <v>0</v>
      </c>
      <c r="C108" s="147">
        <f>SV_SO_1516_1a!C108/SV_SO_1516_1a!$H108*100</f>
        <v>0</v>
      </c>
      <c r="D108" s="131">
        <f>SV_SO_1516_1a!D108/SV_SO_1516_1a!$H108*100</f>
        <v>18.732525629077355</v>
      </c>
      <c r="E108" s="147">
        <f>SV_SO_1516_1a!E108/SV_SO_1516_1a!$H108*100</f>
        <v>41.00652376514445</v>
      </c>
      <c r="F108" s="147">
        <f>SV_SO_1516_1a!F108/SV_SO_1516_1a!$H108*100</f>
        <v>24.79030754892824</v>
      </c>
      <c r="G108" s="147">
        <f>SV_SO_1516_1a!G108/SV_SO_1516_1a!$H108*100</f>
        <v>15.470643056849953</v>
      </c>
      <c r="H108" s="129">
        <f>SV_SO_1516_1a!H108/SV_SO_1516_1a!$H108*100</f>
        <v>100</v>
      </c>
      <c r="I108" s="129">
        <f>SV_SO_1516_1a!I108/SV_SO_1516_1a!$O108*100</f>
        <v>0</v>
      </c>
      <c r="J108" s="147">
        <f>SV_SO_1516_1a!J108/SV_SO_1516_1a!$O108*100</f>
        <v>0</v>
      </c>
      <c r="K108" s="131">
        <f>SV_SO_1516_1a!K108/SV_SO_1516_1a!$O108*100</f>
        <v>18.736141906873613</v>
      </c>
      <c r="L108" s="147">
        <f>SV_SO_1516_1a!L108/SV_SO_1516_1a!$O108*100</f>
        <v>43.23725055432372</v>
      </c>
      <c r="M108" s="147">
        <f>SV_SO_1516_1a!M108/SV_SO_1516_1a!$O108*100</f>
        <v>24.057649667405766</v>
      </c>
      <c r="N108" s="147">
        <f>SV_SO_1516_1a!N108/SV_SO_1516_1a!$O108*100</f>
        <v>13.968957871396896</v>
      </c>
      <c r="O108" s="129">
        <f>SV_SO_1516_1a!O108/SV_SO_1516_1a!$O108*100</f>
        <v>100</v>
      </c>
      <c r="P108" s="129">
        <f>SV_SO_1516_1a!P108/SV_SO_1516_1a!$V108*100</f>
        <v>0</v>
      </c>
      <c r="Q108" s="130">
        <f>SV_SO_1516_1a!Q108/SV_SO_1516_1a!$V108*100</f>
        <v>0</v>
      </c>
      <c r="R108" s="129">
        <f>SV_SO_1516_1a!R108/SV_SO_1516_1a!$V108*100</f>
        <v>18.734177215189874</v>
      </c>
      <c r="S108" s="129">
        <f>SV_SO_1516_1a!S108/SV_SO_1516_1a!$V108*100</f>
        <v>42.025316455696206</v>
      </c>
      <c r="T108" s="130">
        <f>SV_SO_1516_1a!T108/SV_SO_1516_1a!$V108*100</f>
        <v>24.455696202531644</v>
      </c>
      <c r="U108" s="132">
        <f>SV_SO_1516_1a!U108/SV_SO_1516_1a!$V108*100</f>
        <v>14.784810126582279</v>
      </c>
      <c r="V108" s="129">
        <f>SV_SO_1516_1a!V108/SV_SO_1516_1a!$V108*100</f>
        <v>100</v>
      </c>
    </row>
    <row r="109" spans="1:22" s="112" customFormat="1" ht="12.75">
      <c r="A109" s="29" t="s">
        <v>1</v>
      </c>
      <c r="B109" s="148">
        <f>SV_SO_1516_1a!B109/SV_SO_1516_1a!$H109*100</f>
        <v>0</v>
      </c>
      <c r="C109" s="149">
        <f>SV_SO_1516_1a!C109/SV_SO_1516_1a!$H109*100</f>
        <v>0.5714285714285714</v>
      </c>
      <c r="D109" s="150">
        <f>SV_SO_1516_1a!D109/SV_SO_1516_1a!$H109*100</f>
        <v>25.846153846153847</v>
      </c>
      <c r="E109" s="149">
        <f>SV_SO_1516_1a!E109/SV_SO_1516_1a!$H109*100</f>
        <v>38.02197802197802</v>
      </c>
      <c r="F109" s="149">
        <f>SV_SO_1516_1a!F109/SV_SO_1516_1a!$H109*100</f>
        <v>22.54945054945055</v>
      </c>
      <c r="G109" s="149">
        <f>SV_SO_1516_1a!G109/SV_SO_1516_1a!$H109*100</f>
        <v>13.010989010989011</v>
      </c>
      <c r="H109" s="148">
        <f>SV_SO_1516_1a!H109/SV_SO_1516_1a!$H109*100</f>
        <v>100</v>
      </c>
      <c r="I109" s="148">
        <f>SV_SO_1516_1a!I109/SV_SO_1516_1a!$O109*100</f>
        <v>0</v>
      </c>
      <c r="J109" s="149">
        <f>SV_SO_1516_1a!J109/SV_SO_1516_1a!$O109*100</f>
        <v>0.7434944237918215</v>
      </c>
      <c r="K109" s="150">
        <f>SV_SO_1516_1a!K109/SV_SO_1516_1a!$O109*100</f>
        <v>28.903345724907066</v>
      </c>
      <c r="L109" s="149">
        <f>SV_SO_1516_1a!L109/SV_SO_1516_1a!$O109*100</f>
        <v>38.28996282527881</v>
      </c>
      <c r="M109" s="149">
        <f>SV_SO_1516_1a!M109/SV_SO_1516_1a!$O109*100</f>
        <v>21.979553903345725</v>
      </c>
      <c r="N109" s="149">
        <f>SV_SO_1516_1a!N109/SV_SO_1516_1a!$O109*100</f>
        <v>10.08364312267658</v>
      </c>
      <c r="O109" s="148">
        <f>SV_SO_1516_1a!O109/SV_SO_1516_1a!$O109*100</f>
        <v>100</v>
      </c>
      <c r="P109" s="148">
        <f>SV_SO_1516_1a!P109/SV_SO_1516_1a!$V109*100</f>
        <v>0</v>
      </c>
      <c r="Q109" s="134">
        <f>SV_SO_1516_1a!Q109/SV_SO_1516_1a!$V109*100</f>
        <v>0.6550711542805512</v>
      </c>
      <c r="R109" s="135">
        <f>SV_SO_1516_1a!R109/SV_SO_1516_1a!$V109*100</f>
        <v>27.332279195843682</v>
      </c>
      <c r="S109" s="134">
        <f>SV_SO_1516_1a!S109/SV_SO_1516_1a!$V109*100</f>
        <v>38.152247571718995</v>
      </c>
      <c r="T109" s="134">
        <f>SV_SO_1516_1a!T109/SV_SO_1516_1a!$V109*100</f>
        <v>22.27241924553874</v>
      </c>
      <c r="U109" s="134">
        <f>SV_SO_1516_1a!U109/SV_SO_1516_1a!$V109*100</f>
        <v>11.587982832618025</v>
      </c>
      <c r="V109" s="133">
        <f>SV_SO_1516_1a!V109/SV_SO_1516_1a!$V109*100</f>
        <v>100</v>
      </c>
    </row>
    <row r="110" spans="1:22" s="112" customFormat="1" ht="12.75">
      <c r="A110" s="30" t="s">
        <v>18</v>
      </c>
      <c r="B110" s="138"/>
      <c r="C110" s="139"/>
      <c r="D110" s="140"/>
      <c r="E110" s="139"/>
      <c r="F110" s="139"/>
      <c r="G110" s="139"/>
      <c r="H110" s="138"/>
      <c r="I110" s="138"/>
      <c r="J110" s="139"/>
      <c r="K110" s="140"/>
      <c r="L110" s="139"/>
      <c r="M110" s="139"/>
      <c r="N110" s="139"/>
      <c r="O110" s="138"/>
      <c r="P110" s="138"/>
      <c r="Q110" s="139"/>
      <c r="R110" s="138"/>
      <c r="S110" s="138"/>
      <c r="T110" s="139"/>
      <c r="U110" s="141"/>
      <c r="V110" s="138"/>
    </row>
    <row r="111" spans="1:22" s="113" customFormat="1" ht="12.75">
      <c r="A111" s="74" t="s">
        <v>48</v>
      </c>
      <c r="B111" s="129">
        <f>SV_SO_1516_1a!B111/SV_SO_1516_1a!$H111*100</f>
        <v>0</v>
      </c>
      <c r="C111" s="130">
        <f>SV_SO_1516_1a!C111/SV_SO_1516_1a!$H111*100</f>
        <v>1.4534883720930232</v>
      </c>
      <c r="D111" s="131">
        <f>SV_SO_1516_1a!D111/SV_SO_1516_1a!$H111*100</f>
        <v>47.093023255813954</v>
      </c>
      <c r="E111" s="130">
        <f>SV_SO_1516_1a!E111/SV_SO_1516_1a!$H111*100</f>
        <v>36.337209302325576</v>
      </c>
      <c r="F111" s="130">
        <f>SV_SO_1516_1a!F111/SV_SO_1516_1a!$H111*100</f>
        <v>11.046511627906977</v>
      </c>
      <c r="G111" s="130">
        <f>SV_SO_1516_1a!G111/SV_SO_1516_1a!$H111*100</f>
        <v>4.069767441860465</v>
      </c>
      <c r="H111" s="129">
        <f>SV_SO_1516_1a!H111/SV_SO_1516_1a!$H111*100</f>
        <v>100</v>
      </c>
      <c r="I111" s="129">
        <f>SV_SO_1516_1a!I111/SV_SO_1516_1a!$O111*100</f>
        <v>0</v>
      </c>
      <c r="J111" s="130">
        <f>SV_SO_1516_1a!J111/SV_SO_1516_1a!$O111*100</f>
        <v>1.2244897959183674</v>
      </c>
      <c r="K111" s="131">
        <f>SV_SO_1516_1a!K111/SV_SO_1516_1a!$O111*100</f>
        <v>55.51020408163265</v>
      </c>
      <c r="L111" s="130">
        <f>SV_SO_1516_1a!L111/SV_SO_1516_1a!$O111*100</f>
        <v>29.183673469387756</v>
      </c>
      <c r="M111" s="130">
        <f>SV_SO_1516_1a!M111/SV_SO_1516_1a!$O111*100</f>
        <v>12.040816326530612</v>
      </c>
      <c r="N111" s="130">
        <f>SV_SO_1516_1a!N111/SV_SO_1516_1a!$O111*100</f>
        <v>2.0408163265306123</v>
      </c>
      <c r="O111" s="129">
        <f>SV_SO_1516_1a!O111/SV_SO_1516_1a!$O111*100</f>
        <v>100</v>
      </c>
      <c r="P111" s="129">
        <f>SV_SO_1516_1a!P111/SV_SO_1516_1a!$V111*100</f>
        <v>0</v>
      </c>
      <c r="Q111" s="130">
        <f>SV_SO_1516_1a!Q111/SV_SO_1516_1a!$V111*100</f>
        <v>1.3189448441247003</v>
      </c>
      <c r="R111" s="129">
        <f>SV_SO_1516_1a!R111/SV_SO_1516_1a!$V111*100</f>
        <v>52.038369304556355</v>
      </c>
      <c r="S111" s="129">
        <f>SV_SO_1516_1a!S111/SV_SO_1516_1a!$V111*100</f>
        <v>32.13429256594724</v>
      </c>
      <c r="T111" s="130">
        <f>SV_SO_1516_1a!T111/SV_SO_1516_1a!$V111*100</f>
        <v>11.630695443645084</v>
      </c>
      <c r="U111" s="132">
        <f>SV_SO_1516_1a!U111/SV_SO_1516_1a!$V111*100</f>
        <v>2.877697841726619</v>
      </c>
      <c r="V111" s="129">
        <f>SV_SO_1516_1a!V111/SV_SO_1516_1a!$V111*100</f>
        <v>100</v>
      </c>
    </row>
    <row r="112" spans="1:22" ht="12.75">
      <c r="A112" s="74" t="s">
        <v>49</v>
      </c>
      <c r="B112" s="129">
        <f>SV_SO_1516_1a!B112/SV_SO_1516_1a!$H112*100</f>
        <v>0</v>
      </c>
      <c r="C112" s="147">
        <f>SV_SO_1516_1a!C112/SV_SO_1516_1a!$H112*100</f>
        <v>0.4282655246252677</v>
      </c>
      <c r="D112" s="131">
        <f>SV_SO_1516_1a!D112/SV_SO_1516_1a!$H112*100</f>
        <v>23.340471092077088</v>
      </c>
      <c r="E112" s="147">
        <f>SV_SO_1516_1a!E112/SV_SO_1516_1a!$H112*100</f>
        <v>38.32976445396146</v>
      </c>
      <c r="F112" s="147">
        <f>SV_SO_1516_1a!F112/SV_SO_1516_1a!$H112*100</f>
        <v>25.481798715203425</v>
      </c>
      <c r="G112" s="147">
        <f>SV_SO_1516_1a!G112/SV_SO_1516_1a!$H112*100</f>
        <v>12.419700214132762</v>
      </c>
      <c r="H112" s="129">
        <f>SV_SO_1516_1a!H112/SV_SO_1516_1a!$H112*100</f>
        <v>100</v>
      </c>
      <c r="I112" s="129">
        <f>SV_SO_1516_1a!I112/SV_SO_1516_1a!$O112*100</f>
        <v>0</v>
      </c>
      <c r="J112" s="147">
        <f>SV_SO_1516_1a!J112/SV_SO_1516_1a!$O112*100</f>
        <v>0.4434589800443459</v>
      </c>
      <c r="K112" s="131">
        <f>SV_SO_1516_1a!K112/SV_SO_1516_1a!$O112*100</f>
        <v>29.933481152993345</v>
      </c>
      <c r="L112" s="147">
        <f>SV_SO_1516_1a!L112/SV_SO_1516_1a!$O112*100</f>
        <v>36.36363636363637</v>
      </c>
      <c r="M112" s="147">
        <f>SV_SO_1516_1a!M112/SV_SO_1516_1a!$O112*100</f>
        <v>23.059866962305986</v>
      </c>
      <c r="N112" s="147">
        <f>SV_SO_1516_1a!N112/SV_SO_1516_1a!$O112*100</f>
        <v>10.199556541019955</v>
      </c>
      <c r="O112" s="129">
        <f>SV_SO_1516_1a!O112/SV_SO_1516_1a!$O112*100</f>
        <v>100</v>
      </c>
      <c r="P112" s="129">
        <f>SV_SO_1516_1a!P112/SV_SO_1516_1a!$V112*100</f>
        <v>0</v>
      </c>
      <c r="Q112" s="130">
        <f>SV_SO_1516_1a!Q112/SV_SO_1516_1a!$V112*100</f>
        <v>0.4357298474945534</v>
      </c>
      <c r="R112" s="129">
        <f>SV_SO_1516_1a!R112/SV_SO_1516_1a!$V112*100</f>
        <v>26.57952069716776</v>
      </c>
      <c r="S112" s="129">
        <f>SV_SO_1516_1a!S112/SV_SO_1516_1a!$V112*100</f>
        <v>37.36383442265795</v>
      </c>
      <c r="T112" s="130">
        <f>SV_SO_1516_1a!T112/SV_SO_1516_1a!$V112*100</f>
        <v>24.29193899782135</v>
      </c>
      <c r="U112" s="132">
        <f>SV_SO_1516_1a!U112/SV_SO_1516_1a!$V112*100</f>
        <v>11.328976034858387</v>
      </c>
      <c r="V112" s="129">
        <f>SV_SO_1516_1a!V112/SV_SO_1516_1a!$V112*100</f>
        <v>100</v>
      </c>
    </row>
    <row r="113" spans="1:22" ht="12.75">
      <c r="A113" s="74" t="s">
        <v>50</v>
      </c>
      <c r="B113" s="129">
        <f>SV_SO_1516_1a!B113/SV_SO_1516_1a!$H113*100</f>
        <v>0</v>
      </c>
      <c r="C113" s="147">
        <f>SV_SO_1516_1a!C113/SV_SO_1516_1a!$H113*100</f>
        <v>0</v>
      </c>
      <c r="D113" s="131">
        <f>SV_SO_1516_1a!D113/SV_SO_1516_1a!$H113*100</f>
        <v>14.814814814814813</v>
      </c>
      <c r="E113" s="147">
        <f>SV_SO_1516_1a!E113/SV_SO_1516_1a!$H113*100</f>
        <v>55.55555555555556</v>
      </c>
      <c r="F113" s="147">
        <f>SV_SO_1516_1a!F113/SV_SO_1516_1a!$H113*100</f>
        <v>14.814814814814813</v>
      </c>
      <c r="G113" s="147">
        <f>SV_SO_1516_1a!G113/SV_SO_1516_1a!$H113*100</f>
        <v>14.814814814814813</v>
      </c>
      <c r="H113" s="129">
        <f>SV_SO_1516_1a!H113/SV_SO_1516_1a!$H113*100</f>
        <v>100</v>
      </c>
      <c r="I113" s="129">
        <f>SV_SO_1516_1a!I113/SV_SO_1516_1a!$O113*100</f>
        <v>0</v>
      </c>
      <c r="J113" s="147">
        <f>SV_SO_1516_1a!J113/SV_SO_1516_1a!$O113*100</f>
        <v>0</v>
      </c>
      <c r="K113" s="131">
        <f>SV_SO_1516_1a!K113/SV_SO_1516_1a!$O113*100</f>
        <v>34.72222222222222</v>
      </c>
      <c r="L113" s="147">
        <f>SV_SO_1516_1a!L113/SV_SO_1516_1a!$O113*100</f>
        <v>40.27777777777778</v>
      </c>
      <c r="M113" s="147">
        <f>SV_SO_1516_1a!M113/SV_SO_1516_1a!$O113*100</f>
        <v>16.666666666666664</v>
      </c>
      <c r="N113" s="147">
        <f>SV_SO_1516_1a!N113/SV_SO_1516_1a!$O113*100</f>
        <v>8.333333333333332</v>
      </c>
      <c r="O113" s="129">
        <f>SV_SO_1516_1a!O113/SV_SO_1516_1a!$O113*100</f>
        <v>100</v>
      </c>
      <c r="P113" s="129">
        <f>SV_SO_1516_1a!P113/SV_SO_1516_1a!$V113*100</f>
        <v>0</v>
      </c>
      <c r="Q113" s="130">
        <f>SV_SO_1516_1a!Q113/SV_SO_1516_1a!$V113*100</f>
        <v>0</v>
      </c>
      <c r="R113" s="129">
        <f>SV_SO_1516_1a!R113/SV_SO_1516_1a!$V113*100</f>
        <v>29.292929292929294</v>
      </c>
      <c r="S113" s="129">
        <f>SV_SO_1516_1a!S113/SV_SO_1516_1a!$V113*100</f>
        <v>44.44444444444444</v>
      </c>
      <c r="T113" s="130">
        <f>SV_SO_1516_1a!T113/SV_SO_1516_1a!$V113*100</f>
        <v>16.161616161616163</v>
      </c>
      <c r="U113" s="132">
        <f>SV_SO_1516_1a!U113/SV_SO_1516_1a!$V113*100</f>
        <v>10.1010101010101</v>
      </c>
      <c r="V113" s="129">
        <f>SV_SO_1516_1a!V113/SV_SO_1516_1a!$V113*100</f>
        <v>100</v>
      </c>
    </row>
    <row r="114" spans="1:22" ht="12.75">
      <c r="A114" s="74" t="s">
        <v>51</v>
      </c>
      <c r="B114" s="129">
        <f>SV_SO_1516_1a!B114/SV_SO_1516_1a!$H114*100</f>
        <v>0</v>
      </c>
      <c r="C114" s="147">
        <f>SV_SO_1516_1a!C114/SV_SO_1516_1a!$H114*100</f>
        <v>0</v>
      </c>
      <c r="D114" s="131">
        <f>SV_SO_1516_1a!D114/SV_SO_1516_1a!$H114*100</f>
        <v>14.335260115606937</v>
      </c>
      <c r="E114" s="147">
        <f>SV_SO_1516_1a!E114/SV_SO_1516_1a!$H114*100</f>
        <v>43.35260115606936</v>
      </c>
      <c r="F114" s="147">
        <f>SV_SO_1516_1a!F114/SV_SO_1516_1a!$H114*100</f>
        <v>25.780346820809246</v>
      </c>
      <c r="G114" s="147">
        <f>SV_SO_1516_1a!G114/SV_SO_1516_1a!$H114*100</f>
        <v>16.53179190751445</v>
      </c>
      <c r="H114" s="129">
        <f>SV_SO_1516_1a!H114/SV_SO_1516_1a!$H114*100</f>
        <v>100</v>
      </c>
      <c r="I114" s="129">
        <f>SV_SO_1516_1a!I114/SV_SO_1516_1a!$O114*100</f>
        <v>0</v>
      </c>
      <c r="J114" s="147">
        <f>SV_SO_1516_1a!J114/SV_SO_1516_1a!$O114*100</f>
        <v>0.15360983102918588</v>
      </c>
      <c r="K114" s="131">
        <f>SV_SO_1516_1a!K114/SV_SO_1516_1a!$O114*100</f>
        <v>16.74347158218126</v>
      </c>
      <c r="L114" s="147">
        <f>SV_SO_1516_1a!L114/SV_SO_1516_1a!$O114*100</f>
        <v>41.474654377880185</v>
      </c>
      <c r="M114" s="147">
        <f>SV_SO_1516_1a!M114/SV_SO_1516_1a!$O114*100</f>
        <v>25.65284178187404</v>
      </c>
      <c r="N114" s="147">
        <f>SV_SO_1516_1a!N114/SV_SO_1516_1a!$O114*100</f>
        <v>15.97542242703533</v>
      </c>
      <c r="O114" s="129">
        <f>SV_SO_1516_1a!O114/SV_SO_1516_1a!$O114*100</f>
        <v>100</v>
      </c>
      <c r="P114" s="129">
        <f>SV_SO_1516_1a!P114/SV_SO_1516_1a!$V114*100</f>
        <v>0</v>
      </c>
      <c r="Q114" s="130">
        <f>SV_SO_1516_1a!Q114/SV_SO_1516_1a!$V114*100</f>
        <v>0.06596306068601583</v>
      </c>
      <c r="R114" s="129">
        <f>SV_SO_1516_1a!R114/SV_SO_1516_1a!$V114*100</f>
        <v>15.369393139841689</v>
      </c>
      <c r="S114" s="129">
        <f>SV_SO_1516_1a!S114/SV_SO_1516_1a!$V114*100</f>
        <v>42.54617414248021</v>
      </c>
      <c r="T114" s="130">
        <f>SV_SO_1516_1a!T114/SV_SO_1516_1a!$V114*100</f>
        <v>25.725593667546175</v>
      </c>
      <c r="U114" s="132">
        <f>SV_SO_1516_1a!U114/SV_SO_1516_1a!$V114*100</f>
        <v>16.29287598944591</v>
      </c>
      <c r="V114" s="129">
        <f>SV_SO_1516_1a!V114/SV_SO_1516_1a!$V114*100</f>
        <v>100</v>
      </c>
    </row>
    <row r="115" spans="1:22" s="112" customFormat="1" ht="12.75">
      <c r="A115" s="29" t="s">
        <v>1</v>
      </c>
      <c r="B115" s="148">
        <f>SV_SO_1516_1a!B115/SV_SO_1516_1a!$H115*100</f>
        <v>0</v>
      </c>
      <c r="C115" s="149">
        <f>SV_SO_1516_1a!C115/SV_SO_1516_1a!$H115*100</f>
        <v>0.4110393423370522</v>
      </c>
      <c r="D115" s="150">
        <f>SV_SO_1516_1a!D115/SV_SO_1516_1a!$H115*100</f>
        <v>23.429242513211978</v>
      </c>
      <c r="E115" s="149">
        <f>SV_SO_1516_1a!E115/SV_SO_1516_1a!$H115*100</f>
        <v>40.75161479741632</v>
      </c>
      <c r="F115" s="149">
        <f>SV_SO_1516_1a!F115/SV_SO_1516_1a!$H115*100</f>
        <v>22.548443922489724</v>
      </c>
      <c r="G115" s="149">
        <f>SV_SO_1516_1a!G115/SV_SO_1516_1a!$H115*100</f>
        <v>12.859659424544919</v>
      </c>
      <c r="H115" s="148">
        <f>SV_SO_1516_1a!H115/SV_SO_1516_1a!$H115*100</f>
        <v>100</v>
      </c>
      <c r="I115" s="148">
        <f>SV_SO_1516_1a!I115/SV_SO_1516_1a!$O115*100</f>
        <v>0</v>
      </c>
      <c r="J115" s="149">
        <f>SV_SO_1516_1a!J115/SV_SO_1516_1a!$O115*100</f>
        <v>0.5408653846153846</v>
      </c>
      <c r="K115" s="150">
        <f>SV_SO_1516_1a!K115/SV_SO_1516_1a!$O115*100</f>
        <v>32.512019230769226</v>
      </c>
      <c r="L115" s="149">
        <f>SV_SO_1516_1a!L115/SV_SO_1516_1a!$O115*100</f>
        <v>36.418269230769226</v>
      </c>
      <c r="M115" s="149">
        <f>SV_SO_1516_1a!M115/SV_SO_1516_1a!$O115*100</f>
        <v>20.552884615384613</v>
      </c>
      <c r="N115" s="149">
        <f>SV_SO_1516_1a!N115/SV_SO_1516_1a!$O115*100</f>
        <v>9.975961538461538</v>
      </c>
      <c r="O115" s="148">
        <f>SV_SO_1516_1a!O115/SV_SO_1516_1a!$O115*100</f>
        <v>100</v>
      </c>
      <c r="P115" s="148">
        <f>SV_SO_1516_1a!P115/SV_SO_1516_1a!$V115*100</f>
        <v>0</v>
      </c>
      <c r="Q115" s="134">
        <f>SV_SO_1516_1a!Q115/SV_SO_1516_1a!$V115*100</f>
        <v>0.47520047520047515</v>
      </c>
      <c r="R115" s="135">
        <f>SV_SO_1516_1a!R115/SV_SO_1516_1a!$V115*100</f>
        <v>27.918027918027917</v>
      </c>
      <c r="S115" s="134">
        <f>SV_SO_1516_1a!S115/SV_SO_1516_1a!$V115*100</f>
        <v>38.61003861003861</v>
      </c>
      <c r="T115" s="134">
        <f>SV_SO_1516_1a!T115/SV_SO_1516_1a!$V115*100</f>
        <v>21.562221562221563</v>
      </c>
      <c r="U115" s="134">
        <f>SV_SO_1516_1a!U115/SV_SO_1516_1a!$V115*100</f>
        <v>11.434511434511435</v>
      </c>
      <c r="V115" s="133">
        <f>SV_SO_1516_1a!V115/SV_SO_1516_1a!$V115*100</f>
        <v>100</v>
      </c>
    </row>
    <row r="116" spans="1:22" s="158" customFormat="1" ht="12.75">
      <c r="A116" s="142" t="s">
        <v>23</v>
      </c>
      <c r="B116" s="143">
        <f>SV_SO_1516_1a!B116/SV_SO_1516_1a!$H116*100</f>
        <v>0</v>
      </c>
      <c r="C116" s="144">
        <f>SV_SO_1516_1a!C116/SV_SO_1516_1a!$H116*100</f>
        <v>0.5027652086475616</v>
      </c>
      <c r="D116" s="145">
        <f>SV_SO_1516_1a!D116/SV_SO_1516_1a!$H116*100</f>
        <v>24.811463046757165</v>
      </c>
      <c r="E116" s="144">
        <f>SV_SO_1516_1a!E116/SV_SO_1516_1a!$H116*100</f>
        <v>39.19054801407743</v>
      </c>
      <c r="F116" s="144">
        <f>SV_SO_1516_1a!F116/SV_SO_1516_1a!$H116*100</f>
        <v>22.54901960784314</v>
      </c>
      <c r="G116" s="144">
        <f>SV_SO_1516_1a!G116/SV_SO_1516_1a!$H116*100</f>
        <v>12.946204122674713</v>
      </c>
      <c r="H116" s="143">
        <f>SV_SO_1516_1a!H116/SV_SO_1516_1a!$H116*100</f>
        <v>100</v>
      </c>
      <c r="I116" s="155">
        <f>SV_SO_1516_1a!I116/SV_SO_1516_1a!$O116*100</f>
        <v>0</v>
      </c>
      <c r="J116" s="156">
        <f>SV_SO_1516_1a!J116/SV_SO_1516_1a!$O116*100</f>
        <v>0.6551362683438154</v>
      </c>
      <c r="K116" s="157">
        <f>SV_SO_1516_1a!K116/SV_SO_1516_1a!$O116*100</f>
        <v>30.4769392033543</v>
      </c>
      <c r="L116" s="156">
        <f>SV_SO_1516_1a!L116/SV_SO_1516_1a!$O116*100</f>
        <v>37.473794549266245</v>
      </c>
      <c r="M116" s="156">
        <f>SV_SO_1516_1a!M116/SV_SO_1516_1a!$O116*100</f>
        <v>21.357442348008384</v>
      </c>
      <c r="N116" s="156">
        <f>SV_SO_1516_1a!N116/SV_SO_1516_1a!$O116*100</f>
        <v>10.036687631027254</v>
      </c>
      <c r="O116" s="155">
        <f>SV_SO_1516_1a!O116/SV_SO_1516_1a!$O116*100</f>
        <v>100</v>
      </c>
      <c r="P116" s="143">
        <f>SV_SO_1516_1a!P116/SV_SO_1516_1a!$V116*100</f>
        <v>0</v>
      </c>
      <c r="Q116" s="144">
        <f>SV_SO_1516_1a!Q116/SV_SO_1516_1a!$V116*100</f>
        <v>0.5773672055427251</v>
      </c>
      <c r="R116" s="143">
        <f>SV_SO_1516_1a!R116/SV_SO_1516_1a!$V116*100</f>
        <v>27.58532204259687</v>
      </c>
      <c r="S116" s="143">
        <f>SV_SO_1516_1a!S116/SV_SO_1516_1a!$V116*100</f>
        <v>38.35001283038235</v>
      </c>
      <c r="T116" s="144">
        <f>SV_SO_1516_1a!T116/SV_SO_1516_1a!$V116*100</f>
        <v>21.965614575314344</v>
      </c>
      <c r="U116" s="146">
        <f>SV_SO_1516_1a!U116/SV_SO_1516_1a!$V116*100</f>
        <v>11.521683346163716</v>
      </c>
      <c r="V116" s="143">
        <f>SV_SO_1516_1a!V116/SV_SO_1516_1a!$V116*100</f>
        <v>100</v>
      </c>
    </row>
    <row r="117" spans="1:22" s="112" customFormat="1" ht="15" customHeight="1">
      <c r="A117" s="159" t="s">
        <v>24</v>
      </c>
      <c r="B117" s="160">
        <f>SV_SO_1516_1a!B117/SV_SO_1516_1a!$H117*100</f>
        <v>0.020658311527337832</v>
      </c>
      <c r="C117" s="161">
        <f>SV_SO_1516_1a!C117/SV_SO_1516_1a!$H117*100</f>
        <v>0.47514116512877014</v>
      </c>
      <c r="D117" s="162">
        <f>SV_SO_1516_1a!D117/SV_SO_1516_1a!$H117*100</f>
        <v>34.506266354496624</v>
      </c>
      <c r="E117" s="161">
        <f>SV_SO_1516_1a!E117/SV_SO_1516_1a!$H117*100</f>
        <v>40.95165955102603</v>
      </c>
      <c r="F117" s="161">
        <f>SV_SO_1516_1a!F117/SV_SO_1516_1a!$H117*100</f>
        <v>17.304778956066656</v>
      </c>
      <c r="G117" s="161">
        <f>SV_SO_1516_1a!G117/SV_SO_1516_1a!$H117*100</f>
        <v>6.741495661754579</v>
      </c>
      <c r="H117" s="160">
        <f>SV_SO_1516_1a!H117/SV_SO_1516_1a!$H117*100</f>
        <v>100</v>
      </c>
      <c r="I117" s="166">
        <f>SV_SO_1516_1a!I117/SV_SO_1516_1a!$O117*100</f>
        <v>0.007466029565477079</v>
      </c>
      <c r="J117" s="167">
        <f>SV_SO_1516_1a!J117/SV_SO_1516_1a!$O117*100</f>
        <v>0.66447663132746</v>
      </c>
      <c r="K117" s="168">
        <f>SV_SO_1516_1a!K117/SV_SO_1516_1a!$O117*100</f>
        <v>38.25593549350456</v>
      </c>
      <c r="L117" s="167">
        <f>SV_SO_1516_1a!L117/SV_SO_1516_1a!$O117*100</f>
        <v>39.90592802747499</v>
      </c>
      <c r="M117" s="167">
        <f>SV_SO_1516_1a!M117/SV_SO_1516_1a!$O117*100</f>
        <v>15.992235329251903</v>
      </c>
      <c r="N117" s="167">
        <f>SV_SO_1516_1a!N117/SV_SO_1516_1a!$O117*100</f>
        <v>5.173958488875615</v>
      </c>
      <c r="O117" s="166">
        <f>SV_SO_1516_1a!O117/SV_SO_1516_1a!$O117*100</f>
        <v>100</v>
      </c>
      <c r="P117" s="160">
        <f>SV_SO_1516_1a!P117/SV_SO_1516_1a!$V117*100</f>
        <v>0.01432870038687491</v>
      </c>
      <c r="Q117" s="161">
        <f>SV_SO_1516_1a!Q117/SV_SO_1516_1a!$V117*100</f>
        <v>0.565983665281559</v>
      </c>
      <c r="R117" s="160">
        <f>SV_SO_1516_1a!R117/SV_SO_1516_1a!$V117*100</f>
        <v>36.30534460524431</v>
      </c>
      <c r="S117" s="160">
        <f>SV_SO_1516_1a!S117/SV_SO_1516_1a!$V117*100</f>
        <v>40.44992119214787</v>
      </c>
      <c r="T117" s="161">
        <f>SV_SO_1516_1a!T117/SV_SO_1516_1a!$V117*100</f>
        <v>16.675025075225676</v>
      </c>
      <c r="U117" s="163">
        <f>SV_SO_1516_1a!U117/SV_SO_1516_1a!$V117*100</f>
        <v>5.989396761713713</v>
      </c>
      <c r="V117" s="160">
        <f>SV_SO_1516_1a!V117/SV_SO_1516_1a!$V117*100</f>
        <v>100</v>
      </c>
    </row>
    <row r="118" spans="1:22" s="112" customFormat="1" ht="15" customHeight="1">
      <c r="A118" s="29"/>
      <c r="B118" s="164"/>
      <c r="C118" s="164"/>
      <c r="D118" s="164"/>
      <c r="E118" s="164"/>
      <c r="F118" s="164"/>
      <c r="G118" s="164"/>
      <c r="H118" s="164"/>
      <c r="I118" s="164"/>
      <c r="J118" s="164"/>
      <c r="K118" s="164"/>
      <c r="L118" s="164"/>
      <c r="M118" s="164"/>
      <c r="N118" s="164"/>
      <c r="O118" s="164"/>
      <c r="P118" s="164"/>
      <c r="Q118" s="164"/>
      <c r="R118" s="164"/>
      <c r="S118" s="164"/>
      <c r="T118" s="164"/>
      <c r="U118" s="164"/>
      <c r="V118" s="164"/>
    </row>
    <row r="119" spans="1:22" s="112" customFormat="1" ht="15" customHeight="1">
      <c r="A119" s="29"/>
      <c r="B119" s="164"/>
      <c r="C119" s="164"/>
      <c r="D119" s="164"/>
      <c r="E119" s="164"/>
      <c r="F119" s="164"/>
      <c r="G119" s="164"/>
      <c r="H119" s="164"/>
      <c r="I119" s="164"/>
      <c r="J119" s="164"/>
      <c r="K119" s="164"/>
      <c r="L119" s="164"/>
      <c r="M119" s="164"/>
      <c r="N119" s="164"/>
      <c r="O119" s="164"/>
      <c r="P119" s="164"/>
      <c r="Q119" s="164"/>
      <c r="R119" s="164"/>
      <c r="S119" s="164"/>
      <c r="T119" s="164"/>
      <c r="U119" s="164"/>
      <c r="V119" s="164"/>
    </row>
    <row r="120" spans="1:22" s="112" customFormat="1" ht="15" customHeight="1">
      <c r="A120" s="29"/>
      <c r="B120" s="164"/>
      <c r="C120" s="164"/>
      <c r="D120" s="164"/>
      <c r="E120" s="164"/>
      <c r="F120" s="164"/>
      <c r="G120" s="164"/>
      <c r="H120" s="164"/>
      <c r="I120" s="164"/>
      <c r="J120" s="164"/>
      <c r="K120" s="164"/>
      <c r="L120" s="164"/>
      <c r="M120" s="164"/>
      <c r="N120" s="164"/>
      <c r="O120" s="164"/>
      <c r="P120" s="164"/>
      <c r="Q120" s="164"/>
      <c r="R120" s="164"/>
      <c r="S120" s="164"/>
      <c r="T120" s="164"/>
      <c r="U120" s="164"/>
      <c r="V120" s="164"/>
    </row>
    <row r="121" spans="1:22" s="112" customFormat="1" ht="15" customHeight="1">
      <c r="A121" s="29"/>
      <c r="B121" s="164"/>
      <c r="C121" s="164"/>
      <c r="D121" s="164"/>
      <c r="E121" s="164"/>
      <c r="F121" s="164"/>
      <c r="G121" s="164"/>
      <c r="H121" s="164"/>
      <c r="I121" s="164"/>
      <c r="J121" s="164"/>
      <c r="K121" s="164"/>
      <c r="L121" s="164"/>
      <c r="M121" s="164"/>
      <c r="N121" s="164"/>
      <c r="O121" s="164"/>
      <c r="P121" s="164"/>
      <c r="Q121" s="164"/>
      <c r="R121" s="164"/>
      <c r="S121" s="164"/>
      <c r="T121" s="164"/>
      <c r="U121" s="164"/>
      <c r="V121" s="164"/>
    </row>
    <row r="122" spans="1:22" s="112" customFormat="1" ht="15" customHeight="1">
      <c r="A122" s="29"/>
      <c r="B122" s="164"/>
      <c r="C122" s="164"/>
      <c r="D122" s="164"/>
      <c r="E122" s="164"/>
      <c r="F122" s="164"/>
      <c r="G122" s="164"/>
      <c r="H122" s="164"/>
      <c r="I122" s="164"/>
      <c r="J122" s="164"/>
      <c r="K122" s="164"/>
      <c r="L122" s="164"/>
      <c r="M122" s="164"/>
      <c r="N122" s="164"/>
      <c r="O122" s="164"/>
      <c r="P122" s="164"/>
      <c r="Q122" s="164"/>
      <c r="R122" s="164"/>
      <c r="S122" s="164"/>
      <c r="T122" s="164"/>
      <c r="U122" s="164"/>
      <c r="V122" s="164"/>
    </row>
    <row r="123" spans="1:22" s="112" customFormat="1" ht="15" customHeight="1">
      <c r="A123" s="29"/>
      <c r="B123" s="164"/>
      <c r="C123" s="164"/>
      <c r="D123" s="164"/>
      <c r="E123" s="164"/>
      <c r="F123" s="164"/>
      <c r="G123" s="164"/>
      <c r="H123" s="164"/>
      <c r="I123" s="164"/>
      <c r="J123" s="164"/>
      <c r="K123" s="164"/>
      <c r="L123" s="164"/>
      <c r="M123" s="164"/>
      <c r="N123" s="164"/>
      <c r="O123" s="164"/>
      <c r="P123" s="164"/>
      <c r="Q123" s="164"/>
      <c r="R123" s="164"/>
      <c r="S123" s="164"/>
      <c r="T123" s="164"/>
      <c r="U123" s="164"/>
      <c r="V123" s="164"/>
    </row>
    <row r="124" spans="1:22" s="112" customFormat="1" ht="15" customHeight="1">
      <c r="A124" s="29"/>
      <c r="B124" s="164"/>
      <c r="C124" s="164"/>
      <c r="D124" s="164"/>
      <c r="E124" s="164"/>
      <c r="F124" s="164"/>
      <c r="G124" s="164"/>
      <c r="H124" s="164"/>
      <c r="I124" s="164"/>
      <c r="J124" s="164"/>
      <c r="K124" s="164"/>
      <c r="L124" s="164"/>
      <c r="M124" s="164"/>
      <c r="N124" s="164"/>
      <c r="O124" s="164"/>
      <c r="P124" s="164"/>
      <c r="Q124" s="164"/>
      <c r="R124" s="164"/>
      <c r="S124" s="164"/>
      <c r="T124" s="164"/>
      <c r="U124" s="164"/>
      <c r="V124" s="164"/>
    </row>
    <row r="125" spans="1:22" s="112" customFormat="1" ht="12.75">
      <c r="A125" s="29"/>
      <c r="B125" s="164"/>
      <c r="C125" s="164"/>
      <c r="D125" s="164"/>
      <c r="E125" s="164"/>
      <c r="F125" s="164"/>
      <c r="G125" s="164"/>
      <c r="H125" s="164"/>
      <c r="I125" s="164"/>
      <c r="J125" s="164"/>
      <c r="K125" s="164"/>
      <c r="L125" s="164"/>
      <c r="M125" s="164"/>
      <c r="N125" s="164"/>
      <c r="O125" s="164"/>
      <c r="P125" s="164"/>
      <c r="Q125" s="164"/>
      <c r="R125" s="164"/>
      <c r="S125" s="164"/>
      <c r="T125" s="164"/>
      <c r="U125" s="164"/>
      <c r="V125" s="164"/>
    </row>
    <row r="126" spans="1:22" s="112" customFormat="1" ht="12.75">
      <c r="A126" s="29"/>
      <c r="B126" s="164"/>
      <c r="C126" s="164"/>
      <c r="D126" s="164"/>
      <c r="E126" s="164"/>
      <c r="F126" s="164"/>
      <c r="G126" s="164"/>
      <c r="H126" s="164"/>
      <c r="I126" s="164"/>
      <c r="J126" s="164"/>
      <c r="K126" s="164"/>
      <c r="L126" s="164"/>
      <c r="M126" s="164"/>
      <c r="N126" s="164"/>
      <c r="O126" s="164"/>
      <c r="P126" s="164"/>
      <c r="Q126" s="164"/>
      <c r="R126" s="164"/>
      <c r="S126" s="164"/>
      <c r="T126" s="164"/>
      <c r="U126" s="164"/>
      <c r="V126" s="164"/>
    </row>
    <row r="127" spans="1:22" s="112" customFormat="1" ht="12.75">
      <c r="A127" s="29"/>
      <c r="B127" s="164"/>
      <c r="C127" s="164"/>
      <c r="D127" s="164"/>
      <c r="E127" s="164"/>
      <c r="F127" s="164"/>
      <c r="G127" s="164"/>
      <c r="H127" s="164"/>
      <c r="I127" s="164"/>
      <c r="J127" s="164"/>
      <c r="K127" s="164"/>
      <c r="L127" s="164"/>
      <c r="M127" s="164"/>
      <c r="N127" s="164"/>
      <c r="O127" s="164"/>
      <c r="P127" s="164"/>
      <c r="Q127" s="164"/>
      <c r="R127" s="164"/>
      <c r="S127" s="164"/>
      <c r="T127" s="164"/>
      <c r="U127" s="164"/>
      <c r="V127" s="164"/>
    </row>
    <row r="128" spans="1:22" s="112" customFormat="1" ht="12.75">
      <c r="A128" s="29"/>
      <c r="B128" s="164"/>
      <c r="C128" s="164"/>
      <c r="D128" s="164"/>
      <c r="E128" s="164"/>
      <c r="F128" s="164"/>
      <c r="G128" s="164"/>
      <c r="H128" s="164"/>
      <c r="I128" s="164"/>
      <c r="J128" s="164"/>
      <c r="K128" s="164"/>
      <c r="L128" s="164"/>
      <c r="M128" s="164"/>
      <c r="N128" s="164"/>
      <c r="O128" s="164"/>
      <c r="P128" s="164"/>
      <c r="Q128" s="164"/>
      <c r="R128" s="164"/>
      <c r="S128" s="164"/>
      <c r="T128" s="164"/>
      <c r="U128" s="164"/>
      <c r="V128" s="164"/>
    </row>
    <row r="129" spans="1:22" s="112" customFormat="1" ht="12.75">
      <c r="A129" s="29"/>
      <c r="B129" s="164"/>
      <c r="C129" s="164"/>
      <c r="D129" s="164"/>
      <c r="E129" s="164"/>
      <c r="F129" s="164"/>
      <c r="G129" s="164"/>
      <c r="H129" s="164"/>
      <c r="I129" s="164"/>
      <c r="J129" s="164"/>
      <c r="K129" s="164"/>
      <c r="L129" s="164"/>
      <c r="M129" s="164"/>
      <c r="N129" s="164"/>
      <c r="O129" s="164"/>
      <c r="P129" s="164"/>
      <c r="Q129" s="164"/>
      <c r="R129" s="164"/>
      <c r="S129" s="164"/>
      <c r="T129" s="164"/>
      <c r="U129" s="164"/>
      <c r="V129" s="164"/>
    </row>
    <row r="130" spans="1:22" s="112" customFormat="1" ht="12.75">
      <c r="A130" s="29"/>
      <c r="B130" s="164"/>
      <c r="C130" s="164"/>
      <c r="D130" s="164"/>
      <c r="E130" s="164"/>
      <c r="F130" s="164"/>
      <c r="G130" s="164"/>
      <c r="H130" s="164"/>
      <c r="I130" s="164"/>
      <c r="J130" s="164"/>
      <c r="K130" s="164"/>
      <c r="L130" s="164"/>
      <c r="M130" s="164"/>
      <c r="N130" s="164"/>
      <c r="O130" s="164"/>
      <c r="P130" s="164"/>
      <c r="Q130" s="164"/>
      <c r="R130" s="164"/>
      <c r="S130" s="164"/>
      <c r="T130" s="164"/>
      <c r="U130" s="164"/>
      <c r="V130" s="164"/>
    </row>
    <row r="131" spans="1:22" s="112" customFormat="1" ht="14.25" customHeight="1">
      <c r="A131" s="29"/>
      <c r="B131" s="164"/>
      <c r="C131" s="164"/>
      <c r="D131" s="164"/>
      <c r="E131" s="164"/>
      <c r="F131" s="164"/>
      <c r="G131" s="164"/>
      <c r="H131" s="164"/>
      <c r="I131" s="164"/>
      <c r="J131" s="164"/>
      <c r="K131" s="164"/>
      <c r="L131" s="164"/>
      <c r="M131" s="164"/>
      <c r="N131" s="164"/>
      <c r="O131" s="164"/>
      <c r="P131" s="164"/>
      <c r="Q131" s="164"/>
      <c r="R131" s="164"/>
      <c r="S131" s="164"/>
      <c r="T131" s="164"/>
      <c r="U131" s="164"/>
      <c r="V131" s="164"/>
    </row>
    <row r="132" spans="1:3" ht="12.75">
      <c r="A132" s="30" t="s">
        <v>72</v>
      </c>
      <c r="C132"/>
    </row>
    <row r="133" spans="1:22" ht="12.75">
      <c r="A133" s="221" t="s">
        <v>9</v>
      </c>
      <c r="B133" s="221"/>
      <c r="C133" s="221"/>
      <c r="D133" s="221"/>
      <c r="E133" s="221"/>
      <c r="F133" s="221"/>
      <c r="G133" s="221"/>
      <c r="H133" s="221"/>
      <c r="I133" s="221"/>
      <c r="J133" s="221"/>
      <c r="K133" s="221"/>
      <c r="L133" s="221"/>
      <c r="M133" s="221"/>
      <c r="N133" s="221"/>
      <c r="O133" s="221"/>
      <c r="P133" s="221"/>
      <c r="Q133" s="221"/>
      <c r="R133" s="221"/>
      <c r="S133" s="221"/>
      <c r="T133" s="221"/>
      <c r="U133" s="221"/>
      <c r="V133" s="221"/>
    </row>
    <row r="134" spans="1:22" ht="12.75">
      <c r="A134" s="221" t="s">
        <v>53</v>
      </c>
      <c r="B134" s="221"/>
      <c r="C134" s="221"/>
      <c r="D134" s="221"/>
      <c r="E134" s="221"/>
      <c r="F134" s="221"/>
      <c r="G134" s="221"/>
      <c r="H134" s="221"/>
      <c r="I134" s="221"/>
      <c r="J134" s="221"/>
      <c r="K134" s="221"/>
      <c r="L134" s="221"/>
      <c r="M134" s="221"/>
      <c r="N134" s="221"/>
      <c r="O134" s="221"/>
      <c r="P134" s="221"/>
      <c r="Q134" s="221"/>
      <c r="R134" s="221"/>
      <c r="S134" s="221"/>
      <c r="T134" s="221"/>
      <c r="U134" s="221"/>
      <c r="V134" s="221"/>
    </row>
    <row r="135" spans="1:22" s="115" customFormat="1" ht="12.75">
      <c r="A135" s="222" t="s">
        <v>31</v>
      </c>
      <c r="B135" s="222"/>
      <c r="C135" s="222"/>
      <c r="D135" s="222"/>
      <c r="E135" s="222"/>
      <c r="F135" s="222"/>
      <c r="G135" s="222"/>
      <c r="H135" s="222"/>
      <c r="I135" s="222"/>
      <c r="J135" s="222"/>
      <c r="K135" s="222"/>
      <c r="L135" s="222"/>
      <c r="M135" s="222"/>
      <c r="N135" s="222"/>
      <c r="O135" s="222"/>
      <c r="P135" s="222"/>
      <c r="Q135" s="222"/>
      <c r="R135" s="222"/>
      <c r="S135" s="222"/>
      <c r="T135" s="222"/>
      <c r="U135" s="222"/>
      <c r="V135" s="222"/>
    </row>
    <row r="136" spans="1:22" s="115" customFormat="1" ht="12.75">
      <c r="A136" s="114"/>
      <c r="B136" s="114"/>
      <c r="C136" s="114"/>
      <c r="D136" s="114"/>
      <c r="E136" s="114"/>
      <c r="F136" s="114"/>
      <c r="G136" s="114"/>
      <c r="H136" s="114"/>
      <c r="I136" s="114"/>
      <c r="J136" s="114"/>
      <c r="K136" s="114"/>
      <c r="L136" s="114"/>
      <c r="M136" s="114"/>
      <c r="N136" s="114"/>
      <c r="O136" s="114"/>
      <c r="P136" s="114"/>
      <c r="Q136" s="114"/>
      <c r="R136" s="114"/>
      <c r="S136" s="114"/>
      <c r="T136" s="114"/>
      <c r="U136" s="114"/>
      <c r="V136" s="114"/>
    </row>
    <row r="137" spans="1:22" ht="12.75">
      <c r="A137" s="221" t="s">
        <v>24</v>
      </c>
      <c r="B137" s="221"/>
      <c r="C137" s="221"/>
      <c r="D137" s="221"/>
      <c r="E137" s="221"/>
      <c r="F137" s="221"/>
      <c r="G137" s="221"/>
      <c r="H137" s="221"/>
      <c r="I137" s="221"/>
      <c r="J137" s="221"/>
      <c r="K137" s="221"/>
      <c r="L137" s="221"/>
      <c r="M137" s="221"/>
      <c r="N137" s="221"/>
      <c r="O137" s="221"/>
      <c r="P137" s="221"/>
      <c r="Q137" s="221"/>
      <c r="R137" s="221"/>
      <c r="S137" s="221"/>
      <c r="T137" s="221"/>
      <c r="U137" s="221"/>
      <c r="V137" s="221"/>
    </row>
    <row r="138" ht="7.5" customHeight="1" thickBot="1"/>
    <row r="139" spans="1:22" ht="12.75">
      <c r="A139" s="116"/>
      <c r="B139" s="223" t="s">
        <v>34</v>
      </c>
      <c r="C139" s="224"/>
      <c r="D139" s="224"/>
      <c r="E139" s="224"/>
      <c r="F139" s="224"/>
      <c r="G139" s="224"/>
      <c r="H139" s="225"/>
      <c r="I139" s="223" t="s">
        <v>35</v>
      </c>
      <c r="J139" s="224"/>
      <c r="K139" s="224"/>
      <c r="L139" s="224"/>
      <c r="M139" s="224"/>
      <c r="N139" s="224"/>
      <c r="O139" s="225"/>
      <c r="P139" s="223" t="s">
        <v>1</v>
      </c>
      <c r="Q139" s="224"/>
      <c r="R139" s="224"/>
      <c r="S139" s="224"/>
      <c r="T139" s="224"/>
      <c r="U139" s="224"/>
      <c r="V139" s="224"/>
    </row>
    <row r="140" spans="2:22" ht="12.75">
      <c r="B140" s="226" t="s">
        <v>36</v>
      </c>
      <c r="C140" s="227"/>
      <c r="D140" s="117" t="s">
        <v>37</v>
      </c>
      <c r="E140" s="227" t="s">
        <v>38</v>
      </c>
      <c r="F140" s="227"/>
      <c r="G140" s="227"/>
      <c r="H140" s="118" t="s">
        <v>1</v>
      </c>
      <c r="I140" s="226" t="s">
        <v>36</v>
      </c>
      <c r="J140" s="228"/>
      <c r="K140" s="113" t="s">
        <v>37</v>
      </c>
      <c r="L140" s="226" t="s">
        <v>38</v>
      </c>
      <c r="M140" s="227"/>
      <c r="N140" s="227"/>
      <c r="O140" s="118" t="s">
        <v>1</v>
      </c>
      <c r="P140" s="226" t="s">
        <v>36</v>
      </c>
      <c r="Q140" s="228"/>
      <c r="R140" s="113" t="s">
        <v>37</v>
      </c>
      <c r="S140" s="226" t="s">
        <v>38</v>
      </c>
      <c r="T140" s="227"/>
      <c r="U140" s="227"/>
      <c r="V140" s="118" t="s">
        <v>1</v>
      </c>
    </row>
    <row r="141" spans="1:22" ht="12.75">
      <c r="A141" s="119" t="s">
        <v>39</v>
      </c>
      <c r="B141" s="120" t="s">
        <v>40</v>
      </c>
      <c r="C141" s="119">
        <v>1</v>
      </c>
      <c r="D141" s="121" t="s">
        <v>41</v>
      </c>
      <c r="E141" s="119" t="s">
        <v>42</v>
      </c>
      <c r="F141" s="119" t="s">
        <v>43</v>
      </c>
      <c r="G141" s="119" t="s">
        <v>44</v>
      </c>
      <c r="H141" s="122"/>
      <c r="I141" s="120" t="s">
        <v>40</v>
      </c>
      <c r="J141" s="119">
        <v>1</v>
      </c>
      <c r="K141" s="121" t="s">
        <v>41</v>
      </c>
      <c r="L141" s="119" t="s">
        <v>42</v>
      </c>
      <c r="M141" s="119" t="s">
        <v>43</v>
      </c>
      <c r="N141" s="119" t="s">
        <v>44</v>
      </c>
      <c r="O141" s="122"/>
      <c r="P141" s="120" t="s">
        <v>40</v>
      </c>
      <c r="Q141" s="119">
        <v>1</v>
      </c>
      <c r="R141" s="121" t="s">
        <v>41</v>
      </c>
      <c r="S141" s="119" t="s">
        <v>42</v>
      </c>
      <c r="T141" s="119" t="s">
        <v>43</v>
      </c>
      <c r="U141" s="119" t="s">
        <v>44</v>
      </c>
      <c r="V141" s="122"/>
    </row>
    <row r="142" spans="1:22" ht="12.75">
      <c r="A142" s="123" t="s">
        <v>14</v>
      </c>
      <c r="B142" s="120"/>
      <c r="C142" s="119"/>
      <c r="D142" s="121"/>
      <c r="E142" s="119"/>
      <c r="F142" s="119"/>
      <c r="G142" s="119"/>
      <c r="H142" s="120"/>
      <c r="I142" s="120"/>
      <c r="J142" s="119"/>
      <c r="K142" s="121"/>
      <c r="L142" s="119"/>
      <c r="M142" s="119"/>
      <c r="N142" s="119"/>
      <c r="O142" s="120"/>
      <c r="P142" s="120"/>
      <c r="Q142" s="119"/>
      <c r="R142" s="121"/>
      <c r="S142" s="119"/>
      <c r="T142" s="119"/>
      <c r="U142" s="124"/>
      <c r="V142" s="120"/>
    </row>
    <row r="143" spans="1:22" ht="12.75">
      <c r="A143" s="112" t="s">
        <v>17</v>
      </c>
      <c r="B143" s="118"/>
      <c r="C143" s="125"/>
      <c r="D143" s="126"/>
      <c r="E143" s="125"/>
      <c r="F143" s="125"/>
      <c r="G143" s="125"/>
      <c r="H143" s="118"/>
      <c r="I143" s="118"/>
      <c r="J143" s="125"/>
      <c r="K143" s="126"/>
      <c r="L143" s="125"/>
      <c r="M143" s="125"/>
      <c r="N143" s="125"/>
      <c r="O143" s="118"/>
      <c r="P143" s="118"/>
      <c r="Q143" s="125"/>
      <c r="R143" s="118"/>
      <c r="S143" s="127"/>
      <c r="T143" s="125"/>
      <c r="U143" s="128"/>
      <c r="V143" s="118"/>
    </row>
    <row r="144" spans="1:22" ht="12.75">
      <c r="A144" s="113" t="s">
        <v>45</v>
      </c>
      <c r="B144" s="129">
        <f>SV_SO_1516_1a!B143/SV_SO_1516_1a!$H143*100</f>
        <v>0.03481409274474308</v>
      </c>
      <c r="C144" s="130">
        <f>SV_SO_1516_1a!C143/SV_SO_1516_1a!$H143*100</f>
        <v>1.9739590586269322</v>
      </c>
      <c r="D144" s="131">
        <f>SV_SO_1516_1a!D143/SV_SO_1516_1a!$H143*100</f>
        <v>81.59030775657986</v>
      </c>
      <c r="E144" s="130">
        <f>SV_SO_1516_1a!E143/SV_SO_1516_1a!$H143*100</f>
        <v>14.50006962818549</v>
      </c>
      <c r="F144" s="130">
        <f>SV_SO_1516_1a!F143/SV_SO_1516_1a!$H143*100</f>
        <v>1.8103328227266398</v>
      </c>
      <c r="G144" s="130">
        <f>SV_SO_1516_1a!G143/SV_SO_1516_1a!$H143*100</f>
        <v>0.09051664113633198</v>
      </c>
      <c r="H144" s="129">
        <f>SV_SO_1516_1a!H143/SV_SO_1516_1a!$H143*100</f>
        <v>100</v>
      </c>
      <c r="I144" s="129">
        <f>SV_SO_1516_1a!I143/SV_SO_1516_1a!$O143*100</f>
        <v>0.027842550377614593</v>
      </c>
      <c r="J144" s="130">
        <f>SV_SO_1516_1a!J143/SV_SO_1516_1a!$O143*100</f>
        <v>1.614867921901646</v>
      </c>
      <c r="K144" s="131">
        <f>SV_SO_1516_1a!K143/SV_SO_1516_1a!$O143*100</f>
        <v>83.54853304562698</v>
      </c>
      <c r="L144" s="130">
        <f>SV_SO_1516_1a!L143/SV_SO_1516_1a!$O143*100</f>
        <v>13.329620993282983</v>
      </c>
      <c r="M144" s="130">
        <f>SV_SO_1516_1a!M143/SV_SO_1516_1a!$O143*100</f>
        <v>1.4025684752723349</v>
      </c>
      <c r="N144" s="130">
        <f>SV_SO_1516_1a!N143/SV_SO_1516_1a!$O143*100</f>
        <v>0.07656701353844013</v>
      </c>
      <c r="O144" s="129">
        <f>SV_SO_1516_1a!O143/SV_SO_1516_1a!$O143*100</f>
        <v>100</v>
      </c>
      <c r="P144" s="129">
        <f>SV_SO_1516_1a!P143/SV_SO_1516_1a!$V143*100</f>
        <v>0.031327775553892476</v>
      </c>
      <c r="Q144" s="130">
        <f>SV_SO_1516_1a!Q143/SV_SO_1516_1a!$V143*100</f>
        <v>1.7943853664479523</v>
      </c>
      <c r="R144" s="129">
        <f>SV_SO_1516_1a!R143/SV_SO_1516_1a!$V143*100</f>
        <v>82.56957376820927</v>
      </c>
      <c r="S144" s="129">
        <f>SV_SO_1516_1a!S143/SV_SO_1516_1a!$V143*100</f>
        <v>13.914753641853908</v>
      </c>
      <c r="T144" s="130">
        <f>SV_SO_1516_1a!T143/SV_SO_1516_1a!$V143*100</f>
        <v>1.6064187131245977</v>
      </c>
      <c r="U144" s="132">
        <f>SV_SO_1516_1a!U143/SV_SO_1516_1a!$V143*100</f>
        <v>0.08354073481037994</v>
      </c>
      <c r="V144" s="129">
        <f>SV_SO_1516_1a!V143/SV_SO_1516_1a!$V143*100</f>
        <v>100</v>
      </c>
    </row>
    <row r="145" spans="1:22" ht="12.75">
      <c r="A145" s="113" t="s">
        <v>46</v>
      </c>
      <c r="B145" s="129">
        <f>SV_SO_1516_1a!B144/SV_SO_1516_1a!$H144*100</f>
        <v>0</v>
      </c>
      <c r="C145" s="130">
        <f>SV_SO_1516_1a!C144/SV_SO_1516_1a!$H144*100</f>
        <v>0</v>
      </c>
      <c r="D145" s="131">
        <f>SV_SO_1516_1a!D144/SV_SO_1516_1a!$H144*100</f>
        <v>50.110154215902256</v>
      </c>
      <c r="E145" s="130">
        <f>SV_SO_1516_1a!E144/SV_SO_1516_1a!$H144*100</f>
        <v>46.92569597436411</v>
      </c>
      <c r="F145" s="130">
        <f>SV_SO_1516_1a!F144/SV_SO_1516_1a!$H144*100</f>
        <v>2.94412177047867</v>
      </c>
      <c r="G145" s="130">
        <f>SV_SO_1516_1a!G144/SV_SO_1516_1a!$H144*100</f>
        <v>0.020028039254956942</v>
      </c>
      <c r="H145" s="129">
        <f>SV_SO_1516_1a!H144/SV_SO_1516_1a!$H144*100</f>
        <v>100</v>
      </c>
      <c r="I145" s="129">
        <f>SV_SO_1516_1a!I144/SV_SO_1516_1a!$O144*100</f>
        <v>0</v>
      </c>
      <c r="J145" s="130">
        <f>SV_SO_1516_1a!J144/SV_SO_1516_1a!$O144*100</f>
        <v>0.0514668039114771</v>
      </c>
      <c r="K145" s="131">
        <f>SV_SO_1516_1a!K144/SV_SO_1516_1a!$O144*100</f>
        <v>51.10653628409676</v>
      </c>
      <c r="L145" s="130">
        <f>SV_SO_1516_1a!L144/SV_SO_1516_1a!$O144*100</f>
        <v>46.037056098816265</v>
      </c>
      <c r="M145" s="130">
        <f>SV_SO_1516_1a!M144/SV_SO_1516_1a!$O144*100</f>
        <v>2.624806999485332</v>
      </c>
      <c r="N145" s="130">
        <f>SV_SO_1516_1a!N144/SV_SO_1516_1a!$O144*100</f>
        <v>0.18013381369016984</v>
      </c>
      <c r="O145" s="129">
        <f>SV_SO_1516_1a!O144/SV_SO_1516_1a!$O144*100</f>
        <v>100</v>
      </c>
      <c r="P145" s="129">
        <f>SV_SO_1516_1a!P144/SV_SO_1516_1a!$V144*100</f>
        <v>0</v>
      </c>
      <c r="Q145" s="130">
        <f>SV_SO_1516_1a!Q144/SV_SO_1516_1a!$V144*100</f>
        <v>0.022525059128280213</v>
      </c>
      <c r="R145" s="129">
        <f>SV_SO_1516_1a!R144/SV_SO_1516_1a!$V144*100</f>
        <v>50.546232683860794</v>
      </c>
      <c r="S145" s="129">
        <f>SV_SO_1516_1a!S144/SV_SO_1516_1a!$V144*100</f>
        <v>46.53677215902692</v>
      </c>
      <c r="T145" s="130">
        <f>SV_SO_1516_1a!T144/SV_SO_1516_1a!$V144*100</f>
        <v>2.804369861470886</v>
      </c>
      <c r="U145" s="132">
        <f>SV_SO_1516_1a!U144/SV_SO_1516_1a!$V144*100</f>
        <v>0.09010023651312085</v>
      </c>
      <c r="V145" s="129">
        <f>SV_SO_1516_1a!V144/SV_SO_1516_1a!$V144*100</f>
        <v>100</v>
      </c>
    </row>
    <row r="146" spans="1:22" ht="12.75">
      <c r="A146" s="29" t="s">
        <v>27</v>
      </c>
      <c r="B146" s="133">
        <f>SV_SO_1516_1a!B145/SV_SO_1516_1a!$H145*100</f>
        <v>0.029658629178159382</v>
      </c>
      <c r="C146" s="134">
        <f>SV_SO_1516_1a!C145/SV_SO_1516_1a!$H145*100</f>
        <v>1.681644274401637</v>
      </c>
      <c r="D146" s="135">
        <f>SV_SO_1516_1a!D145/SV_SO_1516_1a!$H145*100</f>
        <v>76.92855236230982</v>
      </c>
      <c r="E146" s="134">
        <f>SV_SO_1516_1a!E145/SV_SO_1516_1a!$H145*100</f>
        <v>19.301835869146128</v>
      </c>
      <c r="F146" s="134">
        <f>SV_SO_1516_1a!F145/SV_SO_1516_1a!$H145*100</f>
        <v>1.9782305661832311</v>
      </c>
      <c r="G146" s="134">
        <f>SV_SO_1516_1a!G145/SV_SO_1516_1a!$H145*100</f>
        <v>0.08007829878103034</v>
      </c>
      <c r="H146" s="133">
        <f>SV_SO_1516_1a!H145/SV_SO_1516_1a!$H145*100</f>
        <v>100</v>
      </c>
      <c r="I146" s="133">
        <f>SV_SO_1516_1a!I145/SV_SO_1516_1a!$O145*100</f>
        <v>0.02452558324902664</v>
      </c>
      <c r="J146" s="134">
        <f>SV_SO_1516_1a!J145/SV_SO_1516_1a!$O145*100</f>
        <v>1.428615224255802</v>
      </c>
      <c r="K146" s="135">
        <f>SV_SO_1516_1a!K145/SV_SO_1516_1a!$O145*100</f>
        <v>79.68361997608756</v>
      </c>
      <c r="L146" s="134">
        <f>SV_SO_1516_1a!L145/SV_SO_1516_1a!$O145*100</f>
        <v>17.226156534535086</v>
      </c>
      <c r="M146" s="134">
        <f>SV_SO_1516_1a!M145/SV_SO_1516_1a!$O145*100</f>
        <v>1.5481774425948067</v>
      </c>
      <c r="N146" s="134">
        <f>SV_SO_1516_1a!N145/SV_SO_1516_1a!$O145*100</f>
        <v>0.08890523927772156</v>
      </c>
      <c r="O146" s="133">
        <f>SV_SO_1516_1a!O145/SV_SO_1516_1a!$O145*100</f>
        <v>100</v>
      </c>
      <c r="P146" s="133">
        <f>SV_SO_1516_1a!P145/SV_SO_1516_1a!$V145*100</f>
        <v>0.027134587554269177</v>
      </c>
      <c r="Q146" s="134">
        <f>SV_SO_1516_1a!Q145/SV_SO_1516_1a!$V145*100</f>
        <v>1.557223830197781</v>
      </c>
      <c r="R146" s="133">
        <f>SV_SO_1516_1a!R145/SV_SO_1516_1a!$V145*100</f>
        <v>78.28328509406657</v>
      </c>
      <c r="S146" s="133">
        <f>SV_SO_1516_1a!S145/SV_SO_1516_1a!$V145*100</f>
        <v>18.28117462614568</v>
      </c>
      <c r="T146" s="134">
        <f>SV_SO_1516_1a!T145/SV_SO_1516_1a!$V145*100</f>
        <v>1.7667631452001928</v>
      </c>
      <c r="U146" s="136">
        <f>SV_SO_1516_1a!U145/SV_SO_1516_1a!$V145*100</f>
        <v>0.0844187168355041</v>
      </c>
      <c r="V146" s="133">
        <f>SV_SO_1516_1a!V145/SV_SO_1516_1a!$V145*100</f>
        <v>100</v>
      </c>
    </row>
    <row r="147" spans="1:22" ht="12.75">
      <c r="A147" s="30" t="s">
        <v>18</v>
      </c>
      <c r="B147" s="138"/>
      <c r="C147" s="139"/>
      <c r="D147" s="140"/>
      <c r="E147" s="139"/>
      <c r="F147" s="139"/>
      <c r="G147" s="139"/>
      <c r="H147" s="138"/>
      <c r="I147" s="138"/>
      <c r="J147" s="139"/>
      <c r="K147" s="140"/>
      <c r="L147" s="139"/>
      <c r="M147" s="139"/>
      <c r="N147" s="139"/>
      <c r="O147" s="138"/>
      <c r="P147" s="138"/>
      <c r="Q147" s="139"/>
      <c r="R147" s="138"/>
      <c r="S147" s="138"/>
      <c r="T147" s="139"/>
      <c r="U147" s="141"/>
      <c r="V147" s="138"/>
    </row>
    <row r="148" spans="1:22" ht="12.75">
      <c r="A148" s="113" t="s">
        <v>56</v>
      </c>
      <c r="B148" s="129">
        <f>SV_SO_1516_1a!B147/SV_SO_1516_1a!$H147*100</f>
        <v>0.048512893234317275</v>
      </c>
      <c r="C148" s="130">
        <f>SV_SO_1516_1a!C147/SV_SO_1516_1a!$H147*100</f>
        <v>1.8696122700302273</v>
      </c>
      <c r="D148" s="131">
        <f>SV_SO_1516_1a!D147/SV_SO_1516_1a!$H147*100</f>
        <v>81.07623987759824</v>
      </c>
      <c r="E148" s="130">
        <f>SV_SO_1516_1a!E147/SV_SO_1516_1a!$H147*100</f>
        <v>14.561331492331231</v>
      </c>
      <c r="F148" s="130">
        <f>SV_SO_1516_1a!F147/SV_SO_1516_1a!$H147*100</f>
        <v>2.280105982012912</v>
      </c>
      <c r="G148" s="130">
        <f>SV_SO_1516_1a!G147/SV_SO_1516_1a!$H147*100</f>
        <v>0.16419748479307383</v>
      </c>
      <c r="H148" s="129">
        <f>SV_SO_1516_1a!H147/SV_SO_1516_1a!$H147*100</f>
        <v>100</v>
      </c>
      <c r="I148" s="129">
        <f>SV_SO_1516_1a!I147/SV_SO_1516_1a!$O147*100</f>
        <v>0.044249419226372655</v>
      </c>
      <c r="J148" s="130">
        <f>SV_SO_1516_1a!J147/SV_SO_1516_1a!$O147*100</f>
        <v>1.6446034145801838</v>
      </c>
      <c r="K148" s="131">
        <f>SV_SO_1516_1a!K147/SV_SO_1516_1a!$O147*100</f>
        <v>83.36959327408829</v>
      </c>
      <c r="L148" s="130">
        <f>SV_SO_1516_1a!L147/SV_SO_1516_1a!$O147*100</f>
        <v>13.020391607360155</v>
      </c>
      <c r="M148" s="130">
        <f>SV_SO_1516_1a!M147/SV_SO_1516_1a!$O147*100</f>
        <v>1.7884140270658946</v>
      </c>
      <c r="N148" s="130">
        <f>SV_SO_1516_1a!N147/SV_SO_1516_1a!$O147*100</f>
        <v>0.13274825767911796</v>
      </c>
      <c r="O148" s="129">
        <f>SV_SO_1516_1a!O147/SV_SO_1516_1a!$O147*100</f>
        <v>100</v>
      </c>
      <c r="P148" s="129">
        <f>SV_SO_1516_1a!P147/SV_SO_1516_1a!$V147*100</f>
        <v>0.04636842495734105</v>
      </c>
      <c r="Q148" s="130">
        <f>SV_SO_1516_1a!Q147/SV_SO_1516_1a!$V147*100</f>
        <v>1.756435937384079</v>
      </c>
      <c r="R148" s="129">
        <f>SV_SO_1516_1a!R147/SV_SO_1516_1a!$V147*100</f>
        <v>82.22976481934862</v>
      </c>
      <c r="S148" s="129">
        <f>SV_SO_1516_1a!S147/SV_SO_1516_1a!$V147*100</f>
        <v>13.786260108316641</v>
      </c>
      <c r="T148" s="130">
        <f>SV_SO_1516_1a!T147/SV_SO_1516_1a!$V147*100</f>
        <v>2.0327917501298316</v>
      </c>
      <c r="U148" s="132">
        <f>SV_SO_1516_1a!U147/SV_SO_1516_1a!$V147*100</f>
        <v>0.14837895986349137</v>
      </c>
      <c r="V148" s="129">
        <f>SV_SO_1516_1a!V147/SV_SO_1516_1a!$V147*100</f>
        <v>100</v>
      </c>
    </row>
    <row r="149" spans="1:22" ht="12.75">
      <c r="A149" s="113" t="s">
        <v>47</v>
      </c>
      <c r="B149" s="129">
        <f>SV_SO_1516_1a!B148/SV_SO_1516_1a!$H148*100</f>
        <v>0</v>
      </c>
      <c r="C149" s="130">
        <f>SV_SO_1516_1a!C148/SV_SO_1516_1a!$H148*100</f>
        <v>0.031138097462245055</v>
      </c>
      <c r="D149" s="131">
        <f>SV_SO_1516_1a!D148/SV_SO_1516_1a!$H148*100</f>
        <v>46.4424723649385</v>
      </c>
      <c r="E149" s="130">
        <f>SV_SO_1516_1a!E148/SV_SO_1516_1a!$H148*100</f>
        <v>48.66884633348902</v>
      </c>
      <c r="F149" s="130">
        <f>SV_SO_1516_1a!F148/SV_SO_1516_1a!$H148*100</f>
        <v>4.577300326950024</v>
      </c>
      <c r="G149" s="130">
        <f>SV_SO_1516_1a!G148/SV_SO_1516_1a!$H148*100</f>
        <v>0.2802428771602055</v>
      </c>
      <c r="H149" s="129">
        <f>SV_SO_1516_1a!H148/SV_SO_1516_1a!$H148*100</f>
        <v>100</v>
      </c>
      <c r="I149" s="129">
        <f>SV_SO_1516_1a!I148/SV_SO_1516_1a!$O148*100</f>
        <v>0</v>
      </c>
      <c r="J149" s="130">
        <f>SV_SO_1516_1a!J148/SV_SO_1516_1a!$O148*100</f>
        <v>0.04008016032064128</v>
      </c>
      <c r="K149" s="131">
        <f>SV_SO_1516_1a!K148/SV_SO_1516_1a!$O148*100</f>
        <v>47.81563126252505</v>
      </c>
      <c r="L149" s="130">
        <f>SV_SO_1516_1a!L148/SV_SO_1516_1a!$O148*100</f>
        <v>48.79759519038076</v>
      </c>
      <c r="M149" s="130">
        <f>SV_SO_1516_1a!M148/SV_SO_1516_1a!$O148*100</f>
        <v>3.006012024048096</v>
      </c>
      <c r="N149" s="130">
        <f>SV_SO_1516_1a!N148/SV_SO_1516_1a!$O148*100</f>
        <v>0.3406813627254509</v>
      </c>
      <c r="O149" s="129">
        <f>SV_SO_1516_1a!O148/SV_SO_1516_1a!$O148*100</f>
        <v>100</v>
      </c>
      <c r="P149" s="129">
        <f>SV_SO_1516_1a!P148/SV_SO_1516_1a!$V148*100</f>
        <v>0</v>
      </c>
      <c r="Q149" s="130">
        <f>SV_SO_1516_1a!Q148/SV_SO_1516_1a!$V148*100</f>
        <v>0.03504775256286691</v>
      </c>
      <c r="R149" s="129">
        <f>SV_SO_1516_1a!R148/SV_SO_1516_1a!$V148*100</f>
        <v>47.04284587750811</v>
      </c>
      <c r="S149" s="129">
        <f>SV_SO_1516_1a!S148/SV_SO_1516_1a!$V148*100</f>
        <v>48.72513800052572</v>
      </c>
      <c r="T149" s="130">
        <f>SV_SO_1516_1a!T148/SV_SO_1516_1a!$V148*100</f>
        <v>3.8903005344782264</v>
      </c>
      <c r="U149" s="132">
        <f>SV_SO_1516_1a!U148/SV_SO_1516_1a!$V148*100</f>
        <v>0.3066678349250854</v>
      </c>
      <c r="V149" s="129">
        <f>SV_SO_1516_1a!V148/SV_SO_1516_1a!$V148*100</f>
        <v>100</v>
      </c>
    </row>
    <row r="150" spans="1:22" ht="12.75">
      <c r="A150" s="29" t="s">
        <v>28</v>
      </c>
      <c r="B150" s="133">
        <f>SV_SO_1516_1a!B149/SV_SO_1516_1a!$H149*100</f>
        <v>0.03913305237808549</v>
      </c>
      <c r="C150" s="134">
        <f>SV_SO_1516_1a!C149/SV_SO_1516_1a!$H149*100</f>
        <v>1.514148103552077</v>
      </c>
      <c r="D150" s="135">
        <f>SV_SO_1516_1a!D149/SV_SO_1516_1a!$H149*100</f>
        <v>74.37989163154725</v>
      </c>
      <c r="E150" s="134">
        <f>SV_SO_1516_1a!E149/SV_SO_1516_1a!$H149*100</f>
        <v>21.15593016255268</v>
      </c>
      <c r="F150" s="134">
        <f>SV_SO_1516_1a!F149/SV_SO_1516_1a!$H149*100</f>
        <v>2.7242624924744128</v>
      </c>
      <c r="G150" s="134">
        <f>SV_SO_1516_1a!G149/SV_SO_1516_1a!$H149*100</f>
        <v>0.18663455749548466</v>
      </c>
      <c r="H150" s="133">
        <f>SV_SO_1516_1a!H149/SV_SO_1516_1a!$H149*100</f>
        <v>100</v>
      </c>
      <c r="I150" s="133">
        <f>SV_SO_1516_1a!I149/SV_SO_1516_1a!$O149*100</f>
        <v>0.037372699243202835</v>
      </c>
      <c r="J150" s="134">
        <f>SV_SO_1516_1a!J149/SV_SO_1516_1a!$O149*100</f>
        <v>1.3952474384129059</v>
      </c>
      <c r="K150" s="135">
        <f>SV_SO_1516_1a!K149/SV_SO_1516_1a!$O149*100</f>
        <v>77.84421813198792</v>
      </c>
      <c r="L150" s="134">
        <f>SV_SO_1516_1a!L149/SV_SO_1516_1a!$O149*100</f>
        <v>18.58046030707901</v>
      </c>
      <c r="M150" s="134">
        <f>SV_SO_1516_1a!M149/SV_SO_1516_1a!$O149*100</f>
        <v>1.9776386682861504</v>
      </c>
      <c r="N150" s="134">
        <f>SV_SO_1516_1a!N149/SV_SO_1516_1a!$O149*100</f>
        <v>0.16506275499081255</v>
      </c>
      <c r="O150" s="133">
        <f>SV_SO_1516_1a!O149/SV_SO_1516_1a!$O149*100</f>
        <v>100</v>
      </c>
      <c r="P150" s="133">
        <f>SV_SO_1516_1a!P149/SV_SO_1516_1a!$V149*100</f>
        <v>0.038267844295795134</v>
      </c>
      <c r="Q150" s="134">
        <f>SV_SO_1516_1a!Q149/SV_SO_1516_1a!$V149*100</f>
        <v>1.4557087970120466</v>
      </c>
      <c r="R150" s="133">
        <f>SV_SO_1516_1a!R149/SV_SO_1516_1a!$V149*100</f>
        <v>76.08259731512804</v>
      </c>
      <c r="S150" s="133">
        <f>SV_SO_1516_1a!S149/SV_SO_1516_1a!$V149*100</f>
        <v>19.890094751182477</v>
      </c>
      <c r="T150" s="134">
        <f>SV_SO_1516_1a!T149/SV_SO_1516_1a!$V149*100</f>
        <v>2.35729920862098</v>
      </c>
      <c r="U150" s="136">
        <f>SV_SO_1516_1a!U149/SV_SO_1516_1a!$V149*100</f>
        <v>0.1760320837606576</v>
      </c>
      <c r="V150" s="133">
        <f>SV_SO_1516_1a!V149/SV_SO_1516_1a!$V149*100</f>
        <v>100</v>
      </c>
    </row>
    <row r="151" spans="1:22" ht="12.75">
      <c r="A151" s="142" t="s">
        <v>19</v>
      </c>
      <c r="B151" s="133">
        <f>SV_SO_1516_1a!B150/SV_SO_1516_1a!$H150*100</f>
        <v>0.03436066749331461</v>
      </c>
      <c r="C151" s="144">
        <f>SV_SO_1516_1a!C150/SV_SO_1516_1a!$H150*100</f>
        <v>1.5985180094715927</v>
      </c>
      <c r="D151" s="145">
        <f>SV_SO_1516_1a!D150/SV_SO_1516_1a!$H150*100</f>
        <v>75.6636837623437</v>
      </c>
      <c r="E151" s="144">
        <f>SV_SO_1516_1a!E150/SV_SO_1516_1a!$H150*100</f>
        <v>20.22199979084811</v>
      </c>
      <c r="F151" s="144">
        <f>SV_SO_1516_1a!F150/SV_SO_1516_1a!$H150*100</f>
        <v>2.3484769260648073</v>
      </c>
      <c r="G151" s="144">
        <f>SV_SO_1516_1a!G150/SV_SO_1516_1a!$H150*100</f>
        <v>0.13296084377847828</v>
      </c>
      <c r="H151" s="143">
        <f>SV_SO_1516_1a!H150/SV_SO_1516_1a!$H150*100</f>
        <v>100</v>
      </c>
      <c r="I151" s="133">
        <f>SV_SO_1516_1a!I150/SV_SO_1516_1a!$O150*100</f>
        <v>0.03089852923000865</v>
      </c>
      <c r="J151" s="144">
        <f>SV_SO_1516_1a!J150/SV_SO_1516_1a!$O150*100</f>
        <v>1.4120627858113954</v>
      </c>
      <c r="K151" s="145">
        <f>SV_SO_1516_1a!K150/SV_SO_1516_1a!$O150*100</f>
        <v>78.77116549252256</v>
      </c>
      <c r="L151" s="144">
        <f>SV_SO_1516_1a!L150/SV_SO_1516_1a!$O150*100</f>
        <v>17.89797305648251</v>
      </c>
      <c r="M151" s="144">
        <f>SV_SO_1516_1a!M150/SV_SO_1516_1a!$O150*100</f>
        <v>1.7612161661104933</v>
      </c>
      <c r="N151" s="144">
        <f>SV_SO_1516_1a!N150/SV_SO_1516_1a!$O150*100</f>
        <v>0.12668396984303545</v>
      </c>
      <c r="O151" s="143">
        <f>SV_SO_1516_1a!O150/SV_SO_1516_1a!$O150*100</f>
        <v>100</v>
      </c>
      <c r="P151" s="143">
        <f>SV_SO_1516_1a!P150/SV_SO_1516_1a!$V150*100</f>
        <v>0.0326586412486234</v>
      </c>
      <c r="Q151" s="144">
        <f>SV_SO_1516_1a!Q150/SV_SO_1516_1a!$V150*100</f>
        <v>1.5068545171457866</v>
      </c>
      <c r="R151" s="143">
        <f>SV_SO_1516_1a!R150/SV_SO_1516_1a!$V150*100</f>
        <v>77.19135685261838</v>
      </c>
      <c r="S151" s="143">
        <f>SV_SO_1516_1a!S150/SV_SO_1516_1a!$V150*100</f>
        <v>19.07948201875973</v>
      </c>
      <c r="T151" s="144">
        <f>SV_SO_1516_1a!T150/SV_SO_1516_1a!$V150*100</f>
        <v>2.0597729085178296</v>
      </c>
      <c r="U151" s="146">
        <f>SV_SO_1516_1a!U150/SV_SO_1516_1a!$V150*100</f>
        <v>0.1298750617096419</v>
      </c>
      <c r="V151" s="143">
        <f>SV_SO_1516_1a!V150/SV_SO_1516_1a!$V150*100</f>
        <v>100</v>
      </c>
    </row>
    <row r="152" spans="2:22" ht="12.75">
      <c r="B152" s="138"/>
      <c r="C152" s="139"/>
      <c r="D152" s="140"/>
      <c r="E152" s="139"/>
      <c r="F152" s="139"/>
      <c r="G152" s="139"/>
      <c r="H152" s="138"/>
      <c r="I152" s="138"/>
      <c r="J152" s="139"/>
      <c r="K152" s="140"/>
      <c r="L152" s="139"/>
      <c r="M152" s="139"/>
      <c r="N152" s="139"/>
      <c r="O152" s="138"/>
      <c r="P152" s="138"/>
      <c r="Q152" s="139"/>
      <c r="R152" s="138"/>
      <c r="S152" s="138"/>
      <c r="T152" s="139"/>
      <c r="U152" s="141"/>
      <c r="V152" s="138"/>
    </row>
    <row r="153" spans="1:22" ht="12.75">
      <c r="A153" s="112" t="s">
        <v>20</v>
      </c>
      <c r="B153" s="138"/>
      <c r="C153" s="139"/>
      <c r="D153" s="140"/>
      <c r="E153" s="139"/>
      <c r="F153" s="139"/>
      <c r="G153" s="139"/>
      <c r="H153" s="138"/>
      <c r="I153" s="138"/>
      <c r="J153" s="139"/>
      <c r="K153" s="140"/>
      <c r="L153" s="139"/>
      <c r="M153" s="139"/>
      <c r="N153" s="139"/>
      <c r="O153" s="138"/>
      <c r="P153" s="138"/>
      <c r="Q153" s="139"/>
      <c r="R153" s="138"/>
      <c r="S153" s="138"/>
      <c r="T153" s="139"/>
      <c r="U153" s="141"/>
      <c r="V153" s="138"/>
    </row>
    <row r="154" spans="1:22" ht="12.75">
      <c r="A154" s="102" t="s">
        <v>17</v>
      </c>
      <c r="B154" s="138"/>
      <c r="C154" s="139"/>
      <c r="D154" s="140"/>
      <c r="E154" s="139"/>
      <c r="F154" s="139"/>
      <c r="G154" s="139"/>
      <c r="H154" s="138"/>
      <c r="I154" s="138"/>
      <c r="J154" s="139"/>
      <c r="K154" s="140"/>
      <c r="L154" s="139"/>
      <c r="M154" s="139"/>
      <c r="N154" s="139"/>
      <c r="O154" s="138"/>
      <c r="P154" s="138"/>
      <c r="Q154" s="139"/>
      <c r="R154" s="138"/>
      <c r="S154" s="138"/>
      <c r="T154" s="139"/>
      <c r="U154" s="141"/>
      <c r="V154" s="138"/>
    </row>
    <row r="155" spans="1:22" ht="12.75">
      <c r="A155" s="74" t="s">
        <v>48</v>
      </c>
      <c r="B155" s="129">
        <f>SV_SO_1516_1a!B154/SV_SO_1516_1a!$H154*100</f>
        <v>0.06083547384074625</v>
      </c>
      <c r="C155" s="130">
        <f>SV_SO_1516_1a!C154/SV_SO_1516_1a!$H154*100</f>
        <v>2.8592672705150735</v>
      </c>
      <c r="D155" s="131">
        <f>SV_SO_1516_1a!D154/SV_SO_1516_1a!$H154*100</f>
        <v>85.09530890901716</v>
      </c>
      <c r="E155" s="130">
        <f>SV_SO_1516_1a!E154/SV_SO_1516_1a!$H154*100</f>
        <v>10.139245640124376</v>
      </c>
      <c r="F155" s="130">
        <f>SV_SO_1516_1a!F154/SV_SO_1516_1a!$H154*100</f>
        <v>1.6357982966067324</v>
      </c>
      <c r="G155" s="130">
        <f>SV_SO_1516_1a!G154/SV_SO_1516_1a!$H154*100</f>
        <v>0.20954440989590373</v>
      </c>
      <c r="H155" s="129">
        <f>SV_SO_1516_1a!H154/SV_SO_1516_1a!$H154*100</f>
        <v>100</v>
      </c>
      <c r="I155" s="129">
        <f>SV_SO_1516_1a!I154/SV_SO_1516_1a!$O154*100</f>
        <v>0.016402405686167305</v>
      </c>
      <c r="J155" s="130">
        <f>SV_SO_1516_1a!J154/SV_SO_1516_1a!$O154*100</f>
        <v>2.2307271733187535</v>
      </c>
      <c r="K155" s="131">
        <f>SV_SO_1516_1a!K154/SV_SO_1516_1a!$O154*100</f>
        <v>87.04209950792783</v>
      </c>
      <c r="L155" s="130">
        <f>SV_SO_1516_1a!L154/SV_SO_1516_1a!$O154*100</f>
        <v>8.977583378895572</v>
      </c>
      <c r="M155" s="130">
        <f>SV_SO_1516_1a!M154/SV_SO_1516_1a!$O154*100</f>
        <v>1.5855658829961725</v>
      </c>
      <c r="N155" s="130">
        <f>SV_SO_1516_1a!N154/SV_SO_1516_1a!$O154*100</f>
        <v>0.14762165117550574</v>
      </c>
      <c r="O155" s="129">
        <f>SV_SO_1516_1a!O154/SV_SO_1516_1a!$O154*100</f>
        <v>100</v>
      </c>
      <c r="P155" s="129">
        <f>SV_SO_1516_1a!P154/SV_SO_1516_1a!$V154*100</f>
        <v>0.03627130939426913</v>
      </c>
      <c r="Q155" s="130">
        <f>SV_SO_1516_1a!Q154/SV_SO_1516_1a!$V154*100</f>
        <v>2.5117881755531375</v>
      </c>
      <c r="R155" s="129">
        <f>SV_SO_1516_1a!R154/SV_SO_1516_1a!$V154*100</f>
        <v>86.1715632934349</v>
      </c>
      <c r="S155" s="129">
        <f>SV_SO_1516_1a!S154/SV_SO_1516_1a!$V154*100</f>
        <v>9.497037843066135</v>
      </c>
      <c r="T155" s="130">
        <f>SV_SO_1516_1a!T154/SV_SO_1516_1a!$V154*100</f>
        <v>1.6080280498125983</v>
      </c>
      <c r="U155" s="132">
        <f>SV_SO_1516_1a!U154/SV_SO_1516_1a!$V154*100</f>
        <v>0.17531132873896746</v>
      </c>
      <c r="V155" s="129">
        <f>SV_SO_1516_1a!V154/SV_SO_1516_1a!$V154*100</f>
        <v>100</v>
      </c>
    </row>
    <row r="156" spans="1:22" ht="12.75">
      <c r="A156" s="74" t="s">
        <v>49</v>
      </c>
      <c r="B156" s="129">
        <f>SV_SO_1516_1a!B155/SV_SO_1516_1a!$H155*100</f>
        <v>0</v>
      </c>
      <c r="C156" s="147">
        <f>SV_SO_1516_1a!C155/SV_SO_1516_1a!$H155*100</f>
        <v>0.28735632183908044</v>
      </c>
      <c r="D156" s="131">
        <f>SV_SO_1516_1a!D155/SV_SO_1516_1a!$H155*100</f>
        <v>66.08324625566004</v>
      </c>
      <c r="E156" s="147">
        <f>SV_SO_1516_1a!E155/SV_SO_1516_1a!$H155*100</f>
        <v>26.637060257749912</v>
      </c>
      <c r="F156" s="147">
        <f>SV_SO_1516_1a!F155/SV_SO_1516_1a!$H155*100</f>
        <v>5.973528387321491</v>
      </c>
      <c r="G156" s="147">
        <f>SV_SO_1516_1a!G155/SV_SO_1516_1a!$H155*100</f>
        <v>1.018808777429467</v>
      </c>
      <c r="H156" s="129">
        <f>SV_SO_1516_1a!H155/SV_SO_1516_1a!$H155*100</f>
        <v>100</v>
      </c>
      <c r="I156" s="129">
        <f>SV_SO_1516_1a!I155/SV_SO_1516_1a!$O155*100</f>
        <v>0</v>
      </c>
      <c r="J156" s="147">
        <f>SV_SO_1516_1a!J155/SV_SO_1516_1a!$O155*100</f>
        <v>0.36083115590394427</v>
      </c>
      <c r="K156" s="131">
        <f>SV_SO_1516_1a!K155/SV_SO_1516_1a!$O155*100</f>
        <v>67.8735846708971</v>
      </c>
      <c r="L156" s="147">
        <f>SV_SO_1516_1a!L155/SV_SO_1516_1a!$O155*100</f>
        <v>25.755879059350505</v>
      </c>
      <c r="M156" s="147">
        <f>SV_SO_1516_1a!M155/SV_SO_1516_1a!$O155*100</f>
        <v>5.238272987433122</v>
      </c>
      <c r="N156" s="147">
        <f>SV_SO_1516_1a!N155/SV_SO_1516_1a!$O155*100</f>
        <v>0.7714321264153291</v>
      </c>
      <c r="O156" s="129">
        <f>SV_SO_1516_1a!O155/SV_SO_1516_1a!$O155*100</f>
        <v>100</v>
      </c>
      <c r="P156" s="129">
        <f>SV_SO_1516_1a!P155/SV_SO_1516_1a!$V155*100</f>
        <v>0</v>
      </c>
      <c r="Q156" s="130">
        <f>SV_SO_1516_1a!Q155/SV_SO_1516_1a!$V155*100</f>
        <v>0.31760667998565645</v>
      </c>
      <c r="R156" s="129">
        <f>SV_SO_1516_1a!R155/SV_SO_1516_1a!$V155*100</f>
        <v>66.82034731827264</v>
      </c>
      <c r="S156" s="129">
        <f>SV_SO_1516_1a!S155/SV_SO_1516_1a!$V155*100</f>
        <v>26.274268736232777</v>
      </c>
      <c r="T156" s="130">
        <f>SV_SO_1516_1a!T155/SV_SO_1516_1a!$V155*100</f>
        <v>5.670816044260028</v>
      </c>
      <c r="U156" s="132">
        <f>SV_SO_1516_1a!U155/SV_SO_1516_1a!$V155*100</f>
        <v>0.9169612212489113</v>
      </c>
      <c r="V156" s="129">
        <f>SV_SO_1516_1a!V155/SV_SO_1516_1a!$V155*100</f>
        <v>100</v>
      </c>
    </row>
    <row r="157" spans="1:22" ht="12.75">
      <c r="A157" s="74" t="s">
        <v>50</v>
      </c>
      <c r="B157" s="129">
        <f>SV_SO_1516_1a!B156/SV_SO_1516_1a!$H156*100</f>
        <v>0</v>
      </c>
      <c r="C157" s="147">
        <f>SV_SO_1516_1a!C156/SV_SO_1516_1a!$H156*100</f>
        <v>1.3363028953229399</v>
      </c>
      <c r="D157" s="131">
        <f>SV_SO_1516_1a!D156/SV_SO_1516_1a!$H156*100</f>
        <v>53.67483296213808</v>
      </c>
      <c r="E157" s="147">
        <f>SV_SO_1516_1a!E156/SV_SO_1516_1a!$H156*100</f>
        <v>30.957683741648108</v>
      </c>
      <c r="F157" s="147">
        <f>SV_SO_1516_1a!F156/SV_SO_1516_1a!$H156*100</f>
        <v>11.58129175946548</v>
      </c>
      <c r="G157" s="147">
        <f>SV_SO_1516_1a!G156/SV_SO_1516_1a!$H156*100</f>
        <v>2.4498886414253898</v>
      </c>
      <c r="H157" s="129">
        <f>SV_SO_1516_1a!H156/SV_SO_1516_1a!$H156*100</f>
        <v>100</v>
      </c>
      <c r="I157" s="129">
        <f>SV_SO_1516_1a!I156/SV_SO_1516_1a!$O156*100</f>
        <v>0</v>
      </c>
      <c r="J157" s="147">
        <f>SV_SO_1516_1a!J156/SV_SO_1516_1a!$O156*100</f>
        <v>0.8610086100861009</v>
      </c>
      <c r="K157" s="131">
        <f>SV_SO_1516_1a!K156/SV_SO_1516_1a!$O156*100</f>
        <v>65.92865928659286</v>
      </c>
      <c r="L157" s="147">
        <f>SV_SO_1516_1a!L156/SV_SO_1516_1a!$O156*100</f>
        <v>26.44526445264453</v>
      </c>
      <c r="M157" s="147">
        <f>SV_SO_1516_1a!M156/SV_SO_1516_1a!$O156*100</f>
        <v>6.027060270602706</v>
      </c>
      <c r="N157" s="147">
        <f>SV_SO_1516_1a!N156/SV_SO_1516_1a!$O156*100</f>
        <v>0.7380073800738007</v>
      </c>
      <c r="O157" s="129">
        <f>SV_SO_1516_1a!O156/SV_SO_1516_1a!$O156*100</f>
        <v>100</v>
      </c>
      <c r="P157" s="129">
        <f>SV_SO_1516_1a!P156/SV_SO_1516_1a!$V156*100</f>
        <v>0</v>
      </c>
      <c r="Q157" s="130">
        <f>SV_SO_1516_1a!Q156/SV_SO_1516_1a!$V156*100</f>
        <v>1.0301109350237718</v>
      </c>
      <c r="R157" s="129">
        <f>SV_SO_1516_1a!R156/SV_SO_1516_1a!$V156*100</f>
        <v>61.568938193343904</v>
      </c>
      <c r="S157" s="129">
        <f>SV_SO_1516_1a!S156/SV_SO_1516_1a!$V156*100</f>
        <v>28.05071315372425</v>
      </c>
      <c r="T157" s="130">
        <f>SV_SO_1516_1a!T156/SV_SO_1516_1a!$V156*100</f>
        <v>8.003169572107765</v>
      </c>
      <c r="U157" s="132">
        <f>SV_SO_1516_1a!U156/SV_SO_1516_1a!$V156*100</f>
        <v>1.347068145800317</v>
      </c>
      <c r="V157" s="129">
        <f>SV_SO_1516_1a!V156/SV_SO_1516_1a!$V156*100</f>
        <v>100</v>
      </c>
    </row>
    <row r="158" spans="1:22" ht="12.75">
      <c r="A158" s="74" t="s">
        <v>51</v>
      </c>
      <c r="B158" s="129">
        <f>SV_SO_1516_1a!B157/SV_SO_1516_1a!$H157*100</f>
        <v>0</v>
      </c>
      <c r="C158" s="147">
        <f>SV_SO_1516_1a!C157/SV_SO_1516_1a!$H157*100</f>
        <v>0.07145409074669525</v>
      </c>
      <c r="D158" s="131">
        <f>SV_SO_1516_1a!D157/SV_SO_1516_1a!$H157*100</f>
        <v>39.442658092175776</v>
      </c>
      <c r="E158" s="147">
        <f>SV_SO_1516_1a!E157/SV_SO_1516_1a!$H157*100</f>
        <v>48.17196617839705</v>
      </c>
      <c r="F158" s="147">
        <f>SV_SO_1516_1a!F157/SV_SO_1516_1a!$H157*100</f>
        <v>9.705847326426104</v>
      </c>
      <c r="G158" s="147">
        <f>SV_SO_1516_1a!G157/SV_SO_1516_1a!$H157*100</f>
        <v>2.608074312254377</v>
      </c>
      <c r="H158" s="129">
        <f>SV_SO_1516_1a!H157/SV_SO_1516_1a!$H157*100</f>
        <v>100</v>
      </c>
      <c r="I158" s="129">
        <f>SV_SO_1516_1a!I157/SV_SO_1516_1a!$O157*100</f>
        <v>0</v>
      </c>
      <c r="J158" s="147">
        <f>SV_SO_1516_1a!J157/SV_SO_1516_1a!$O157*100</f>
        <v>0.016015374759769378</v>
      </c>
      <c r="K158" s="131">
        <f>SV_SO_1516_1a!K157/SV_SO_1516_1a!$O157*100</f>
        <v>43.28955797565663</v>
      </c>
      <c r="L158" s="147">
        <f>SV_SO_1516_1a!L157/SV_SO_1516_1a!$O157*100</f>
        <v>46.04420243433696</v>
      </c>
      <c r="M158" s="147">
        <f>SV_SO_1516_1a!M157/SV_SO_1516_1a!$O157*100</f>
        <v>8.552210121716849</v>
      </c>
      <c r="N158" s="147">
        <f>SV_SO_1516_1a!N157/SV_SO_1516_1a!$O157*100</f>
        <v>2.0980140935297884</v>
      </c>
      <c r="O158" s="129">
        <f>SV_SO_1516_1a!O157/SV_SO_1516_1a!$O157*100</f>
        <v>100</v>
      </c>
      <c r="P158" s="129">
        <f>SV_SO_1516_1a!P157/SV_SO_1516_1a!$V157*100</f>
        <v>0</v>
      </c>
      <c r="Q158" s="130">
        <f>SV_SO_1516_1a!Q157/SV_SO_1516_1a!$V157*100</f>
        <v>0.04781094187555495</v>
      </c>
      <c r="R158" s="129">
        <f>SV_SO_1516_1a!R157/SV_SO_1516_1a!$V157*100</f>
        <v>41.083259340209</v>
      </c>
      <c r="S158" s="129">
        <f>SV_SO_1516_1a!S157/SV_SO_1516_1a!$V157*100</f>
        <v>47.26453111126289</v>
      </c>
      <c r="T158" s="130">
        <f>SV_SO_1516_1a!T157/SV_SO_1516_1a!$V157*100</f>
        <v>9.213851512874802</v>
      </c>
      <c r="U158" s="132">
        <f>SV_SO_1516_1a!U157/SV_SO_1516_1a!$V157*100</f>
        <v>2.3905470937777475</v>
      </c>
      <c r="V158" s="129">
        <f>SV_SO_1516_1a!V157/SV_SO_1516_1a!$V157*100</f>
        <v>100</v>
      </c>
    </row>
    <row r="159" spans="1:22" ht="12.75">
      <c r="A159" s="29" t="s">
        <v>1</v>
      </c>
      <c r="B159" s="148">
        <f>SV_SO_1516_1a!B158/SV_SO_1516_1a!$H158*100</f>
        <v>0.02562350529552443</v>
      </c>
      <c r="C159" s="149">
        <f>SV_SO_1516_1a!C158/SV_SO_1516_1a!$H158*100</f>
        <v>1.3324222753672703</v>
      </c>
      <c r="D159" s="150">
        <f>SV_SO_1516_1a!D158/SV_SO_1516_1a!$H158*100</f>
        <v>67.56348935201002</v>
      </c>
      <c r="E159" s="149">
        <f>SV_SO_1516_1a!E158/SV_SO_1516_1a!$H158*100</f>
        <v>24.89181186653001</v>
      </c>
      <c r="F159" s="149">
        <f>SV_SO_1516_1a!F158/SV_SO_1516_1a!$H158*100</f>
        <v>5.11046577838515</v>
      </c>
      <c r="G159" s="149">
        <f>SV_SO_1516_1a!G158/SV_SO_1516_1a!$H158*100</f>
        <v>1.076187222412026</v>
      </c>
      <c r="H159" s="148">
        <f>SV_SO_1516_1a!H158/SV_SO_1516_1a!$H158*100</f>
        <v>100</v>
      </c>
      <c r="I159" s="148">
        <f>SV_SO_1516_1a!I158/SV_SO_1516_1a!$O158*100</f>
        <v>0.008986340762041698</v>
      </c>
      <c r="J159" s="149">
        <f>SV_SO_1516_1a!J158/SV_SO_1516_1a!$O158*100</f>
        <v>1.3329738797028516</v>
      </c>
      <c r="K159" s="150">
        <f>SV_SO_1516_1a!K158/SV_SO_1516_1a!$O158*100</f>
        <v>73.72993050563143</v>
      </c>
      <c r="L159" s="149">
        <f>SV_SO_1516_1a!L158/SV_SO_1516_1a!$O158*100</f>
        <v>20.375029954469206</v>
      </c>
      <c r="M159" s="149">
        <f>SV_SO_1516_1a!M158/SV_SO_1516_1a!$O158*100</f>
        <v>3.8761083153606517</v>
      </c>
      <c r="N159" s="149">
        <f>SV_SO_1516_1a!N158/SV_SO_1516_1a!$O158*100</f>
        <v>0.6769710040738077</v>
      </c>
      <c r="O159" s="148">
        <f>SV_SO_1516_1a!O158/SV_SO_1516_1a!$O158*100</f>
        <v>100</v>
      </c>
      <c r="P159" s="148">
        <f>SV_SO_1516_1a!P158/SV_SO_1516_1a!$V158*100</f>
        <v>0.017516202487300753</v>
      </c>
      <c r="Q159" s="134">
        <f>SV_SO_1516_1a!Q158/SV_SO_1516_1a!$V158*100</f>
        <v>1.3326910725754657</v>
      </c>
      <c r="R159" s="135">
        <f>SV_SO_1516_1a!R158/SV_SO_1516_1a!$V158*100</f>
        <v>70.56840077071291</v>
      </c>
      <c r="S159" s="134">
        <f>SV_SO_1516_1a!S158/SV_SO_1516_1a!$V158*100</f>
        <v>22.69078063875752</v>
      </c>
      <c r="T159" s="134">
        <f>SV_SO_1516_1a!T158/SV_SO_1516_1a!$V158*100</f>
        <v>4.508962456939336</v>
      </c>
      <c r="U159" s="134">
        <f>SV_SO_1516_1a!U158/SV_SO_1516_1a!$V158*100</f>
        <v>0.8816488585274713</v>
      </c>
      <c r="V159" s="133">
        <f>SV_SO_1516_1a!V158/SV_SO_1516_1a!$V158*100</f>
        <v>100</v>
      </c>
    </row>
    <row r="160" spans="1:22" ht="12.75">
      <c r="A160" s="30" t="s">
        <v>18</v>
      </c>
      <c r="B160" s="138"/>
      <c r="C160" s="139"/>
      <c r="D160" s="140"/>
      <c r="E160" s="139"/>
      <c r="F160" s="139"/>
      <c r="G160" s="139"/>
      <c r="H160" s="138"/>
      <c r="I160" s="138"/>
      <c r="J160" s="139"/>
      <c r="K160" s="140"/>
      <c r="L160" s="139"/>
      <c r="M160" s="139"/>
      <c r="N160" s="139"/>
      <c r="O160" s="138"/>
      <c r="P160" s="138"/>
      <c r="Q160" s="139"/>
      <c r="R160" s="138"/>
      <c r="S160" s="138"/>
      <c r="T160" s="139"/>
      <c r="U160" s="141"/>
      <c r="V160" s="138"/>
    </row>
    <row r="161" spans="1:22" ht="12.75">
      <c r="A161" s="74" t="s">
        <v>48</v>
      </c>
      <c r="B161" s="129">
        <f>SV_SO_1516_1a!B160/SV_SO_1516_1a!$H160*100</f>
        <v>0.04610419548178884</v>
      </c>
      <c r="C161" s="130">
        <f>SV_SO_1516_1a!C160/SV_SO_1516_1a!$H160*100</f>
        <v>3.2119256185646226</v>
      </c>
      <c r="D161" s="131">
        <f>SV_SO_1516_1a!D160/SV_SO_1516_1a!$H160*100</f>
        <v>84.31688950361149</v>
      </c>
      <c r="E161" s="130">
        <f>SV_SO_1516_1a!E160/SV_SO_1516_1a!$H160*100</f>
        <v>10.673121254034116</v>
      </c>
      <c r="F161" s="130">
        <f>SV_SO_1516_1a!F160/SV_SO_1516_1a!$H160*100</f>
        <v>1.483018287997541</v>
      </c>
      <c r="G161" s="130">
        <f>SV_SO_1516_1a!G160/SV_SO_1516_1a!$H160*100</f>
        <v>0.2689411403104349</v>
      </c>
      <c r="H161" s="129">
        <f>SV_SO_1516_1a!H160/SV_SO_1516_1a!$H160*100</f>
        <v>100</v>
      </c>
      <c r="I161" s="129">
        <f>SV_SO_1516_1a!I160/SV_SO_1516_1a!$O160*100</f>
        <v>0.012107270415884738</v>
      </c>
      <c r="J161" s="130">
        <f>SV_SO_1516_1a!J160/SV_SO_1516_1a!$O160*100</f>
        <v>2.19746958048308</v>
      </c>
      <c r="K161" s="131">
        <f>SV_SO_1516_1a!K160/SV_SO_1516_1a!$O160*100</f>
        <v>88.06828500514558</v>
      </c>
      <c r="L161" s="130">
        <f>SV_SO_1516_1a!L160/SV_SO_1516_1a!$O160*100</f>
        <v>8.372177492584298</v>
      </c>
      <c r="M161" s="130">
        <f>SV_SO_1516_1a!M160/SV_SO_1516_1a!$O160*100</f>
        <v>1.1683515951328773</v>
      </c>
      <c r="N161" s="130">
        <f>SV_SO_1516_1a!N160/SV_SO_1516_1a!$O160*100</f>
        <v>0.18160905623827106</v>
      </c>
      <c r="O161" s="129">
        <f>SV_SO_1516_1a!O160/SV_SO_1516_1a!$O160*100</f>
        <v>100</v>
      </c>
      <c r="P161" s="129">
        <f>SV_SO_1516_1a!P160/SV_SO_1516_1a!$V160*100</f>
        <v>0.027088341854874208</v>
      </c>
      <c r="Q161" s="130">
        <f>SV_SO_1516_1a!Q160/SV_SO_1516_1a!$V160*100</f>
        <v>2.6444993735820947</v>
      </c>
      <c r="R161" s="129">
        <f>SV_SO_1516_1a!R160/SV_SO_1516_1a!$V160*100</f>
        <v>86.41519655978058</v>
      </c>
      <c r="S161" s="129">
        <f>SV_SO_1516_1a!S160/SV_SO_1516_1a!$V160*100</f>
        <v>9.386110452713915</v>
      </c>
      <c r="T161" s="130">
        <f>SV_SO_1516_1a!T160/SV_SO_1516_1a!$V160*100</f>
        <v>1.3070124944976806</v>
      </c>
      <c r="U161" s="132">
        <f>SV_SO_1516_1a!U160/SV_SO_1516_1a!$V160*100</f>
        <v>0.22009277757085297</v>
      </c>
      <c r="V161" s="129">
        <f>SV_SO_1516_1a!V160/SV_SO_1516_1a!$V160*100</f>
        <v>100</v>
      </c>
    </row>
    <row r="162" spans="1:22" ht="12.75">
      <c r="A162" s="74" t="s">
        <v>49</v>
      </c>
      <c r="B162" s="129">
        <f>SV_SO_1516_1a!B161/SV_SO_1516_1a!$H161*100</f>
        <v>0</v>
      </c>
      <c r="C162" s="147">
        <f>SV_SO_1516_1a!C161/SV_SO_1516_1a!$H161*100</f>
        <v>0.30308132682269745</v>
      </c>
      <c r="D162" s="131">
        <f>SV_SO_1516_1a!D161/SV_SO_1516_1a!$H161*100</f>
        <v>63.58814615255094</v>
      </c>
      <c r="E162" s="147">
        <f>SV_SO_1516_1a!E161/SV_SO_1516_1a!$H161*100</f>
        <v>27.36992759723859</v>
      </c>
      <c r="F162" s="147">
        <f>SV_SO_1516_1a!F161/SV_SO_1516_1a!$H161*100</f>
        <v>7.273951843744738</v>
      </c>
      <c r="G162" s="147">
        <f>SV_SO_1516_1a!G161/SV_SO_1516_1a!$H161*100</f>
        <v>1.4648930796430375</v>
      </c>
      <c r="H162" s="129">
        <f>SV_SO_1516_1a!H161/SV_SO_1516_1a!$H161*100</f>
        <v>100</v>
      </c>
      <c r="I162" s="129">
        <f>SV_SO_1516_1a!I161/SV_SO_1516_1a!$O161*100</f>
        <v>0</v>
      </c>
      <c r="J162" s="147">
        <f>SV_SO_1516_1a!J161/SV_SO_1516_1a!$O161*100</f>
        <v>0.18968980138361974</v>
      </c>
      <c r="K162" s="131">
        <f>SV_SO_1516_1a!K161/SV_SO_1516_1a!$O161*100</f>
        <v>67.52956929256862</v>
      </c>
      <c r="L162" s="147">
        <f>SV_SO_1516_1a!L161/SV_SO_1516_1a!$O161*100</f>
        <v>25.21758536041062</v>
      </c>
      <c r="M162" s="147">
        <f>SV_SO_1516_1a!M161/SV_SO_1516_1a!$O161*100</f>
        <v>5.958491408167819</v>
      </c>
      <c r="N162" s="147">
        <f>SV_SO_1516_1a!N161/SV_SO_1516_1a!$O161*100</f>
        <v>1.104664137469315</v>
      </c>
      <c r="O162" s="129">
        <f>SV_SO_1516_1a!O161/SV_SO_1516_1a!$O161*100</f>
        <v>100</v>
      </c>
      <c r="P162" s="129">
        <f>SV_SO_1516_1a!P161/SV_SO_1516_1a!$V161*100</f>
        <v>0</v>
      </c>
      <c r="Q162" s="130">
        <f>SV_SO_1516_1a!Q161/SV_SO_1516_1a!$V161*100</f>
        <v>0.2543186180422265</v>
      </c>
      <c r="R162" s="129">
        <f>SV_SO_1516_1a!R161/SV_SO_1516_1a!$V161*100</f>
        <v>65.2831094049904</v>
      </c>
      <c r="S162" s="129">
        <f>SV_SO_1516_1a!S161/SV_SO_1516_1a!$V161*100</f>
        <v>26.444337811900194</v>
      </c>
      <c r="T162" s="130">
        <f>SV_SO_1516_1a!T161/SV_SO_1516_1a!$V161*100</f>
        <v>6.708253358925144</v>
      </c>
      <c r="U162" s="132">
        <f>SV_SO_1516_1a!U161/SV_SO_1516_1a!$V161*100</f>
        <v>1.3099808061420346</v>
      </c>
      <c r="V162" s="129">
        <f>SV_SO_1516_1a!V161/SV_SO_1516_1a!$V161*100</f>
        <v>100</v>
      </c>
    </row>
    <row r="163" spans="1:22" ht="12.75">
      <c r="A163" s="74" t="s">
        <v>50</v>
      </c>
      <c r="B163" s="129">
        <f>SV_SO_1516_1a!B162/SV_SO_1516_1a!$H162*100</f>
        <v>0</v>
      </c>
      <c r="C163" s="147">
        <f>SV_SO_1516_1a!C162/SV_SO_1516_1a!$H162*100</f>
        <v>0.5988023952095809</v>
      </c>
      <c r="D163" s="131">
        <f>SV_SO_1516_1a!D162/SV_SO_1516_1a!$H162*100</f>
        <v>48.70259481037924</v>
      </c>
      <c r="E163" s="147">
        <f>SV_SO_1516_1a!E162/SV_SO_1516_1a!$H162*100</f>
        <v>36.52694610778443</v>
      </c>
      <c r="F163" s="147">
        <f>SV_SO_1516_1a!F162/SV_SO_1516_1a!$H162*100</f>
        <v>11.776447105788424</v>
      </c>
      <c r="G163" s="147">
        <f>SV_SO_1516_1a!G162/SV_SO_1516_1a!$H162*100</f>
        <v>2.3952095808383236</v>
      </c>
      <c r="H163" s="129">
        <f>SV_SO_1516_1a!H162/SV_SO_1516_1a!$H162*100</f>
        <v>100</v>
      </c>
      <c r="I163" s="129">
        <f>SV_SO_1516_1a!I162/SV_SO_1516_1a!$O162*100</f>
        <v>0</v>
      </c>
      <c r="J163" s="147">
        <f>SV_SO_1516_1a!J162/SV_SO_1516_1a!$O162*100</f>
        <v>0.8547008547008548</v>
      </c>
      <c r="K163" s="131">
        <f>SV_SO_1516_1a!K162/SV_SO_1516_1a!$O162*100</f>
        <v>62.71367521367522</v>
      </c>
      <c r="L163" s="147">
        <f>SV_SO_1516_1a!L162/SV_SO_1516_1a!$O162*100</f>
        <v>28.952991452991455</v>
      </c>
      <c r="M163" s="147">
        <f>SV_SO_1516_1a!M162/SV_SO_1516_1a!$O162*100</f>
        <v>6.623931623931624</v>
      </c>
      <c r="N163" s="147">
        <f>SV_SO_1516_1a!N162/SV_SO_1516_1a!$O162*100</f>
        <v>0.8547008547008548</v>
      </c>
      <c r="O163" s="129">
        <f>SV_SO_1516_1a!O162/SV_SO_1516_1a!$O162*100</f>
        <v>100</v>
      </c>
      <c r="P163" s="129">
        <f>SV_SO_1516_1a!P162/SV_SO_1516_1a!$V162*100</f>
        <v>0</v>
      </c>
      <c r="Q163" s="130">
        <f>SV_SO_1516_1a!Q162/SV_SO_1516_1a!$V162*100</f>
        <v>0.7654836464857342</v>
      </c>
      <c r="R163" s="129">
        <f>SV_SO_1516_1a!R162/SV_SO_1516_1a!$V162*100</f>
        <v>57.82881002087683</v>
      </c>
      <c r="S163" s="129">
        <f>SV_SO_1516_1a!S162/SV_SO_1516_1a!$V162*100</f>
        <v>31.593597773138484</v>
      </c>
      <c r="T163" s="130">
        <f>SV_SO_1516_1a!T162/SV_SO_1516_1a!$V162*100</f>
        <v>8.420320111343075</v>
      </c>
      <c r="U163" s="132">
        <f>SV_SO_1516_1a!U162/SV_SO_1516_1a!$V162*100</f>
        <v>1.3917884481558804</v>
      </c>
      <c r="V163" s="129">
        <f>SV_SO_1516_1a!V162/SV_SO_1516_1a!$V162*100</f>
        <v>100</v>
      </c>
    </row>
    <row r="164" spans="1:22" ht="12.75">
      <c r="A164" s="74" t="s">
        <v>51</v>
      </c>
      <c r="B164" s="129">
        <f>SV_SO_1516_1a!B163/SV_SO_1516_1a!$H163*100</f>
        <v>0</v>
      </c>
      <c r="C164" s="147">
        <f>SV_SO_1516_1a!C163/SV_SO_1516_1a!$H163*100</f>
        <v>0.023914863087408825</v>
      </c>
      <c r="D164" s="131">
        <f>SV_SO_1516_1a!D163/SV_SO_1516_1a!$H163*100</f>
        <v>39.74650245127347</v>
      </c>
      <c r="E164" s="147">
        <f>SV_SO_1516_1a!E163/SV_SO_1516_1a!$H163*100</f>
        <v>44.7088365419108</v>
      </c>
      <c r="F164" s="147">
        <f>SV_SO_1516_1a!F163/SV_SO_1516_1a!$H163*100</f>
        <v>12.43572880545259</v>
      </c>
      <c r="G164" s="147">
        <f>SV_SO_1516_1a!G163/SV_SO_1516_1a!$H163*100</f>
        <v>3.085017338275738</v>
      </c>
      <c r="H164" s="129">
        <f>SV_SO_1516_1a!H163/SV_SO_1516_1a!$H163*100</f>
        <v>100</v>
      </c>
      <c r="I164" s="129">
        <f>SV_SO_1516_1a!I163/SV_SO_1516_1a!$O163*100</f>
        <v>0</v>
      </c>
      <c r="J164" s="147">
        <f>SV_SO_1516_1a!J163/SV_SO_1516_1a!$O163*100</f>
        <v>0.06147226064238512</v>
      </c>
      <c r="K164" s="131">
        <f>SV_SO_1516_1a!K163/SV_SO_1516_1a!$O163*100</f>
        <v>42.907637928384815</v>
      </c>
      <c r="L164" s="147">
        <f>SV_SO_1516_1a!L163/SV_SO_1516_1a!$O163*100</f>
        <v>45.0284309205471</v>
      </c>
      <c r="M164" s="147">
        <f>SV_SO_1516_1a!M163/SV_SO_1516_1a!$O163*100</f>
        <v>9.743353311818042</v>
      </c>
      <c r="N164" s="147">
        <f>SV_SO_1516_1a!N163/SV_SO_1516_1a!$O163*100</f>
        <v>2.2591055786076533</v>
      </c>
      <c r="O164" s="129">
        <f>SV_SO_1516_1a!O163/SV_SO_1516_1a!$O163*100</f>
        <v>100</v>
      </c>
      <c r="P164" s="129">
        <f>SV_SO_1516_1a!P163/SV_SO_1516_1a!$V163*100</f>
        <v>0</v>
      </c>
      <c r="Q164" s="130">
        <f>SV_SO_1516_1a!Q163/SV_SO_1516_1a!$V163*100</f>
        <v>0.04034969737726967</v>
      </c>
      <c r="R164" s="129">
        <f>SV_SO_1516_1a!R163/SV_SO_1516_1a!$V163*100</f>
        <v>41.12979152656355</v>
      </c>
      <c r="S164" s="129">
        <f>SV_SO_1516_1a!S163/SV_SO_1516_1a!$V163*100</f>
        <v>44.848688634835234</v>
      </c>
      <c r="T164" s="130">
        <f>SV_SO_1516_1a!T163/SV_SO_1516_1a!$V163*100</f>
        <v>11.257565568258238</v>
      </c>
      <c r="U164" s="132">
        <f>SV_SO_1516_1a!U163/SV_SO_1516_1a!$V163*100</f>
        <v>2.723604572965703</v>
      </c>
      <c r="V164" s="129">
        <f>SV_SO_1516_1a!V163/SV_SO_1516_1a!$V163*100</f>
        <v>100</v>
      </c>
    </row>
    <row r="165" spans="1:22" ht="12.75">
      <c r="A165" s="29" t="s">
        <v>1</v>
      </c>
      <c r="B165" s="148">
        <f>SV_SO_1516_1a!B164/SV_SO_1516_1a!$H164*100</f>
        <v>0.017774617845716316</v>
      </c>
      <c r="C165" s="149">
        <f>SV_SO_1516_1a!C164/SV_SO_1516_1a!$H164*100</f>
        <v>1.3597582651972984</v>
      </c>
      <c r="D165" s="150">
        <f>SV_SO_1516_1a!D164/SV_SO_1516_1a!$H164*100</f>
        <v>65.45206778054272</v>
      </c>
      <c r="E165" s="149">
        <f>SV_SO_1516_1a!E164/SV_SO_1516_1a!$H164*100</f>
        <v>25.364379665837184</v>
      </c>
      <c r="F165" s="149">
        <f>SV_SO_1516_1a!F164/SV_SO_1516_1a!$H164*100</f>
        <v>6.3870126792273965</v>
      </c>
      <c r="G165" s="149">
        <f>SV_SO_1516_1a!G164/SV_SO_1516_1a!$H164*100</f>
        <v>1.4190069913496859</v>
      </c>
      <c r="H165" s="148">
        <f>SV_SO_1516_1a!H164/SV_SO_1516_1a!$H164*100</f>
        <v>100</v>
      </c>
      <c r="I165" s="148">
        <f>SV_SO_1516_1a!I164/SV_SO_1516_1a!$O164*100</f>
        <v>0.006074596039363382</v>
      </c>
      <c r="J165" s="149">
        <f>SV_SO_1516_1a!J164/SV_SO_1516_1a!$O164*100</f>
        <v>1.190620823715223</v>
      </c>
      <c r="K165" s="150">
        <f>SV_SO_1516_1a!K164/SV_SO_1516_1a!$O164*100</f>
        <v>72.83136921394727</v>
      </c>
      <c r="L165" s="149">
        <f>SV_SO_1516_1a!L164/SV_SO_1516_1a!$O164*100</f>
        <v>20.787267646701494</v>
      </c>
      <c r="M165" s="149">
        <f>SV_SO_1516_1a!M164/SV_SO_1516_1a!$O164*100</f>
        <v>4.322075082007046</v>
      </c>
      <c r="N165" s="149">
        <f>SV_SO_1516_1a!N164/SV_SO_1516_1a!$O164*100</f>
        <v>0.8625926375896003</v>
      </c>
      <c r="O165" s="148">
        <f>SV_SO_1516_1a!O164/SV_SO_1516_1a!$O164*100</f>
        <v>100</v>
      </c>
      <c r="P165" s="148">
        <f>SV_SO_1516_1a!P164/SV_SO_1516_1a!$V164*100</f>
        <v>0.01199760047990402</v>
      </c>
      <c r="Q165" s="134">
        <f>SV_SO_1516_1a!Q164/SV_SO_1516_1a!$V164*100</f>
        <v>1.27624475104979</v>
      </c>
      <c r="R165" s="135">
        <f>SV_SO_1516_1a!R164/SV_SO_1516_1a!$V164*100</f>
        <v>69.09568086382724</v>
      </c>
      <c r="S165" s="134">
        <f>SV_SO_1516_1a!S164/SV_SO_1516_1a!$V164*100</f>
        <v>23.104379124175164</v>
      </c>
      <c r="T165" s="134">
        <f>SV_SO_1516_1a!T164/SV_SO_1516_1a!$V164*100</f>
        <v>5.367426514697061</v>
      </c>
      <c r="U165" s="134">
        <f>SV_SO_1516_1a!U164/SV_SO_1516_1a!$V164*100</f>
        <v>1.1442711457708457</v>
      </c>
      <c r="V165" s="133">
        <f>SV_SO_1516_1a!V164/SV_SO_1516_1a!$V164*100</f>
        <v>100</v>
      </c>
    </row>
    <row r="166" spans="1:22" ht="12.75">
      <c r="A166" s="142" t="s">
        <v>21</v>
      </c>
      <c r="B166" s="143">
        <f>SV_SO_1516_1a!B165/SV_SO_1516_1a!$H165*100</f>
        <v>0.02177700348432056</v>
      </c>
      <c r="C166" s="144">
        <f>SV_SO_1516_1a!C165/SV_SO_1516_1a!$H165*100</f>
        <v>1.3458188153310104</v>
      </c>
      <c r="D166" s="145">
        <f>SV_SO_1516_1a!D165/SV_SO_1516_1a!$H165*100</f>
        <v>66.52874564459931</v>
      </c>
      <c r="E166" s="144">
        <f>SV_SO_1516_1a!E165/SV_SO_1516_1a!$H165*100</f>
        <v>25.123403019744483</v>
      </c>
      <c r="F166" s="144">
        <f>SV_SO_1516_1a!F165/SV_SO_1516_1a!$H165*100</f>
        <v>5.736062717770035</v>
      </c>
      <c r="G166" s="144">
        <f>SV_SO_1516_1a!G165/SV_SO_1516_1a!$H165*100</f>
        <v>1.244192799070848</v>
      </c>
      <c r="H166" s="143">
        <f>SV_SO_1516_1a!H165/SV_SO_1516_1a!$H165*100</f>
        <v>100</v>
      </c>
      <c r="I166" s="143">
        <f>SV_SO_1516_1a!I165/SV_SO_1516_1a!$O165*100</f>
        <v>0.007540568257223864</v>
      </c>
      <c r="J166" s="144">
        <f>SV_SO_1516_1a!J165/SV_SO_1516_1a!$O165*100</f>
        <v>1.2622911262592749</v>
      </c>
      <c r="K166" s="145">
        <f>SV_SO_1516_1a!K165/SV_SO_1516_1a!$O165*100</f>
        <v>73.28376666465584</v>
      </c>
      <c r="L166" s="144">
        <f>SV_SO_1516_1a!L165/SV_SO_1516_1a!$O165*100</f>
        <v>20.57971888761537</v>
      </c>
      <c r="M166" s="144">
        <f>SV_SO_1516_1a!M165/SV_SO_1516_1a!$O165*100</f>
        <v>4.097544790975448</v>
      </c>
      <c r="N166" s="144">
        <f>SV_SO_1516_1a!N165/SV_SO_1516_1a!$O165*100</f>
        <v>0.7691379622368342</v>
      </c>
      <c r="O166" s="143">
        <f>SV_SO_1516_1a!O165/SV_SO_1516_1a!$O165*100</f>
        <v>100</v>
      </c>
      <c r="P166" s="143">
        <f>SV_SO_1516_1a!P165/SV_SO_1516_1a!$V165*100</f>
        <v>0.014794212504068408</v>
      </c>
      <c r="Q166" s="144">
        <f>SV_SO_1516_1a!Q165/SV_SO_1516_1a!$V165*100</f>
        <v>1.3048495428588336</v>
      </c>
      <c r="R166" s="143">
        <f>SV_SO_1516_1a!R165/SV_SO_1516_1a!$V165*100</f>
        <v>69.84199781045655</v>
      </c>
      <c r="S166" s="143">
        <f>SV_SO_1516_1a!S165/SV_SO_1516_1a!$V165*100</f>
        <v>22.894783560671065</v>
      </c>
      <c r="T166" s="144">
        <f>SV_SO_1516_1a!T165/SV_SO_1516_1a!$V165*100</f>
        <v>4.932390448856407</v>
      </c>
      <c r="U166" s="146">
        <f>SV_SO_1516_1a!U165/SV_SO_1516_1a!$V165*100</f>
        <v>1.0111844246530757</v>
      </c>
      <c r="V166" s="143">
        <f>SV_SO_1516_1a!V165/SV_SO_1516_1a!$V165*100</f>
        <v>100</v>
      </c>
    </row>
    <row r="167" spans="2:22" ht="12.75">
      <c r="B167" s="138"/>
      <c r="C167" s="139"/>
      <c r="D167" s="140"/>
      <c r="E167" s="139"/>
      <c r="F167" s="139"/>
      <c r="G167" s="139"/>
      <c r="H167" s="138"/>
      <c r="I167" s="138"/>
      <c r="J167" s="139"/>
      <c r="K167" s="140"/>
      <c r="L167" s="139"/>
      <c r="M167" s="139"/>
      <c r="N167" s="139"/>
      <c r="O167" s="138"/>
      <c r="P167" s="138"/>
      <c r="Q167" s="139"/>
      <c r="R167" s="138"/>
      <c r="S167" s="138"/>
      <c r="T167" s="139"/>
      <c r="U167" s="141"/>
      <c r="V167" s="138"/>
    </row>
    <row r="168" spans="1:22" ht="12.75">
      <c r="A168" s="112" t="s">
        <v>22</v>
      </c>
      <c r="B168" s="138"/>
      <c r="C168" s="139"/>
      <c r="D168" s="140"/>
      <c r="E168" s="139"/>
      <c r="F168" s="139"/>
      <c r="G168" s="139"/>
      <c r="H168" s="138"/>
      <c r="I168" s="138"/>
      <c r="J168" s="139"/>
      <c r="K168" s="140"/>
      <c r="L168" s="139"/>
      <c r="M168" s="139"/>
      <c r="N168" s="139"/>
      <c r="O168" s="138"/>
      <c r="P168" s="138"/>
      <c r="Q168" s="139"/>
      <c r="R168" s="138"/>
      <c r="S168" s="138"/>
      <c r="T168" s="139"/>
      <c r="U168" s="141"/>
      <c r="V168" s="138"/>
    </row>
    <row r="169" spans="1:22" ht="12.75">
      <c r="A169" s="102" t="s">
        <v>17</v>
      </c>
      <c r="B169" s="138"/>
      <c r="C169" s="139"/>
      <c r="D169" s="140"/>
      <c r="E169" s="139"/>
      <c r="F169" s="139"/>
      <c r="G169" s="139"/>
      <c r="H169" s="138"/>
      <c r="I169" s="138"/>
      <c r="J169" s="139"/>
      <c r="K169" s="140"/>
      <c r="L169" s="139"/>
      <c r="M169" s="139"/>
      <c r="N169" s="139"/>
      <c r="O169" s="138"/>
      <c r="P169" s="138"/>
      <c r="Q169" s="139"/>
      <c r="R169" s="138"/>
      <c r="S169" s="138"/>
      <c r="T169" s="139"/>
      <c r="U169" s="141"/>
      <c r="V169" s="138"/>
    </row>
    <row r="170" spans="1:22" ht="12.75">
      <c r="A170" s="74" t="s">
        <v>48</v>
      </c>
      <c r="B170" s="129">
        <f>SV_SO_1516_1a!B169/SV_SO_1516_1a!$H169*100</f>
        <v>0.12073128665056915</v>
      </c>
      <c r="C170" s="130">
        <f>SV_SO_1516_1a!C169/SV_SO_1516_1a!$H169*100</f>
        <v>3.0441531562607795</v>
      </c>
      <c r="D170" s="131">
        <f>SV_SO_1516_1a!D169/SV_SO_1516_1a!$H169*100</f>
        <v>80.63987581924802</v>
      </c>
      <c r="E170" s="130">
        <f>SV_SO_1516_1a!E169/SV_SO_1516_1a!$H169*100</f>
        <v>13.582269748189029</v>
      </c>
      <c r="F170" s="130">
        <f>SV_SO_1516_1a!F169/SV_SO_1516_1a!$H169*100</f>
        <v>2.2680234563642636</v>
      </c>
      <c r="G170" s="130">
        <f>SV_SO_1516_1a!G169/SV_SO_1516_1a!$H169*100</f>
        <v>0.3449465332873405</v>
      </c>
      <c r="H170" s="129">
        <f>SV_SO_1516_1a!H169/SV_SO_1516_1a!$H169*100</f>
        <v>100</v>
      </c>
      <c r="I170" s="129">
        <f>SV_SO_1516_1a!I169/SV_SO_1516_1a!$O169*100</f>
        <v>0.03997867803837953</v>
      </c>
      <c r="J170" s="130">
        <f>SV_SO_1516_1a!J169/SV_SO_1516_1a!$O169*100</f>
        <v>2.651918976545842</v>
      </c>
      <c r="K170" s="131">
        <f>SV_SO_1516_1a!K169/SV_SO_1516_1a!$O169*100</f>
        <v>85.48773987206823</v>
      </c>
      <c r="L170" s="130">
        <f>SV_SO_1516_1a!L169/SV_SO_1516_1a!$O169*100</f>
        <v>9.974680170575693</v>
      </c>
      <c r="M170" s="130">
        <f>SV_SO_1516_1a!M169/SV_SO_1516_1a!$O169*100</f>
        <v>1.632462686567164</v>
      </c>
      <c r="N170" s="130">
        <f>SV_SO_1516_1a!N169/SV_SO_1516_1a!$O169*100</f>
        <v>0.21321961620469082</v>
      </c>
      <c r="O170" s="129">
        <f>SV_SO_1516_1a!O169/SV_SO_1516_1a!$O169*100</f>
        <v>100</v>
      </c>
      <c r="P170" s="129">
        <f>SV_SO_1516_1a!P169/SV_SO_1516_1a!$V169*100</f>
        <v>0.07517666516313336</v>
      </c>
      <c r="Q170" s="130">
        <f>SV_SO_1516_1a!Q169/SV_SO_1516_1a!$V169*100</f>
        <v>2.822883776875658</v>
      </c>
      <c r="R170" s="129">
        <f>SV_SO_1516_1a!R169/SV_SO_1516_1a!$V169*100</f>
        <v>83.37468049917305</v>
      </c>
      <c r="S170" s="129">
        <f>SV_SO_1516_1a!S169/SV_SO_1516_1a!$V169*100</f>
        <v>11.547135769057284</v>
      </c>
      <c r="T170" s="130">
        <f>SV_SO_1516_1a!T169/SV_SO_1516_1a!$V169*100</f>
        <v>1.9094872951435873</v>
      </c>
      <c r="U170" s="132">
        <f>SV_SO_1516_1a!U169/SV_SO_1516_1a!$V169*100</f>
        <v>0.2706359945872801</v>
      </c>
      <c r="V170" s="129">
        <f>SV_SO_1516_1a!V169/SV_SO_1516_1a!$V169*100</f>
        <v>100</v>
      </c>
    </row>
    <row r="171" spans="1:22" ht="12.75">
      <c r="A171" s="74" t="s">
        <v>49</v>
      </c>
      <c r="B171" s="129">
        <f>SV_SO_1516_1a!B170/SV_SO_1516_1a!$H170*100</f>
        <v>0</v>
      </c>
      <c r="C171" s="147">
        <f>SV_SO_1516_1a!C170/SV_SO_1516_1a!$H170*100</f>
        <v>0.4192409532215357</v>
      </c>
      <c r="D171" s="131">
        <f>SV_SO_1516_1a!D170/SV_SO_1516_1a!$H170*100</f>
        <v>56.46513680494263</v>
      </c>
      <c r="E171" s="147">
        <f>SV_SO_1516_1a!E170/SV_SO_1516_1a!$H170*100</f>
        <v>30.75169167402177</v>
      </c>
      <c r="F171" s="147">
        <f>SV_SO_1516_1a!F170/SV_SO_1516_1a!$H170*100</f>
        <v>9.89997057958223</v>
      </c>
      <c r="G171" s="147">
        <f>SV_SO_1516_1a!G170/SV_SO_1516_1a!$H170*100</f>
        <v>2.463959988231833</v>
      </c>
      <c r="H171" s="129">
        <f>SV_SO_1516_1a!H170/SV_SO_1516_1a!$H170*100</f>
        <v>100</v>
      </c>
      <c r="I171" s="129">
        <f>SV_SO_1516_1a!I170/SV_SO_1516_1a!$O170*100</f>
        <v>0</v>
      </c>
      <c r="J171" s="147">
        <f>SV_SO_1516_1a!J170/SV_SO_1516_1a!$O170*100</f>
        <v>0.3890672113607626</v>
      </c>
      <c r="K171" s="131">
        <f>SV_SO_1516_1a!K170/SV_SO_1516_1a!$O170*100</f>
        <v>64.30308335765004</v>
      </c>
      <c r="L171" s="147">
        <f>SV_SO_1516_1a!L170/SV_SO_1516_1a!$O170*100</f>
        <v>26.29121680770353</v>
      </c>
      <c r="M171" s="147">
        <f>SV_SO_1516_1a!M170/SV_SO_1516_1a!$O170*100</f>
        <v>6.974029763641669</v>
      </c>
      <c r="N171" s="147">
        <f>SV_SO_1516_1a!N170/SV_SO_1516_1a!$O170*100</f>
        <v>2.0426028596440036</v>
      </c>
      <c r="O171" s="129">
        <f>SV_SO_1516_1a!O170/SV_SO_1516_1a!$O170*100</f>
        <v>100</v>
      </c>
      <c r="P171" s="129">
        <f>SV_SO_1516_1a!P170/SV_SO_1516_1a!$V170*100</f>
        <v>0</v>
      </c>
      <c r="Q171" s="130">
        <f>SV_SO_1516_1a!Q170/SV_SO_1516_1a!$V170*100</f>
        <v>0.4062486912091134</v>
      </c>
      <c r="R171" s="129">
        <f>SV_SO_1516_1a!R170/SV_SO_1516_1a!$V170*100</f>
        <v>59.84001340201868</v>
      </c>
      <c r="S171" s="129">
        <f>SV_SO_1516_1a!S170/SV_SO_1516_1a!$V170*100</f>
        <v>28.83109268333543</v>
      </c>
      <c r="T171" s="130">
        <f>SV_SO_1516_1a!T170/SV_SO_1516_1a!$V170*100</f>
        <v>8.640113917158772</v>
      </c>
      <c r="U171" s="132">
        <f>SV_SO_1516_1a!U170/SV_SO_1516_1a!$V170*100</f>
        <v>2.282531306278008</v>
      </c>
      <c r="V171" s="129">
        <f>SV_SO_1516_1a!V170/SV_SO_1516_1a!$V170*100</f>
        <v>100</v>
      </c>
    </row>
    <row r="172" spans="1:22" ht="12.75">
      <c r="A172" s="74" t="s">
        <v>50</v>
      </c>
      <c r="B172" s="129">
        <f>SV_SO_1516_1a!B171/SV_SO_1516_1a!$H171*100</f>
        <v>0</v>
      </c>
      <c r="C172" s="147">
        <f>SV_SO_1516_1a!C171/SV_SO_1516_1a!$H171*100</f>
        <v>0.6622516556291391</v>
      </c>
      <c r="D172" s="131">
        <f>SV_SO_1516_1a!D171/SV_SO_1516_1a!$H171*100</f>
        <v>45.52980132450331</v>
      </c>
      <c r="E172" s="147">
        <f>SV_SO_1516_1a!E171/SV_SO_1516_1a!$H171*100</f>
        <v>34.437086092715234</v>
      </c>
      <c r="F172" s="147">
        <f>SV_SO_1516_1a!F171/SV_SO_1516_1a!$H171*100</f>
        <v>14.072847682119205</v>
      </c>
      <c r="G172" s="147">
        <f>SV_SO_1516_1a!G171/SV_SO_1516_1a!$H171*100</f>
        <v>5.298013245033113</v>
      </c>
      <c r="H172" s="129">
        <f>SV_SO_1516_1a!H171/SV_SO_1516_1a!$H171*100</f>
        <v>100</v>
      </c>
      <c r="I172" s="129">
        <f>SV_SO_1516_1a!I171/SV_SO_1516_1a!$O171*100</f>
        <v>0</v>
      </c>
      <c r="J172" s="147">
        <f>SV_SO_1516_1a!J171/SV_SO_1516_1a!$O171*100</f>
        <v>0.9345794392523363</v>
      </c>
      <c r="K172" s="131">
        <f>SV_SO_1516_1a!K171/SV_SO_1516_1a!$O171*100</f>
        <v>58.22429906542056</v>
      </c>
      <c r="L172" s="147">
        <f>SV_SO_1516_1a!L171/SV_SO_1516_1a!$O171*100</f>
        <v>29.1588785046729</v>
      </c>
      <c r="M172" s="147">
        <f>SV_SO_1516_1a!M171/SV_SO_1516_1a!$O171*100</f>
        <v>9.719626168224298</v>
      </c>
      <c r="N172" s="147">
        <f>SV_SO_1516_1a!N171/SV_SO_1516_1a!$O171*100</f>
        <v>1.9626168224299065</v>
      </c>
      <c r="O172" s="129">
        <f>SV_SO_1516_1a!O171/SV_SO_1516_1a!$O171*100</f>
        <v>100</v>
      </c>
      <c r="P172" s="129">
        <f>SV_SO_1516_1a!P171/SV_SO_1516_1a!$V171*100</f>
        <v>0</v>
      </c>
      <c r="Q172" s="130">
        <f>SV_SO_1516_1a!Q171/SV_SO_1516_1a!$V171*100</f>
        <v>0.8363201911589008</v>
      </c>
      <c r="R172" s="129">
        <f>SV_SO_1516_1a!R171/SV_SO_1516_1a!$V171*100</f>
        <v>53.643966547192356</v>
      </c>
      <c r="S172" s="129">
        <f>SV_SO_1516_1a!S171/SV_SO_1516_1a!$V171*100</f>
        <v>31.063321385902032</v>
      </c>
      <c r="T172" s="130">
        <f>SV_SO_1516_1a!T171/SV_SO_1516_1a!$V171*100</f>
        <v>11.29032258064516</v>
      </c>
      <c r="U172" s="132">
        <f>SV_SO_1516_1a!U171/SV_SO_1516_1a!$V171*100</f>
        <v>3.166069295101553</v>
      </c>
      <c r="V172" s="129">
        <f>SV_SO_1516_1a!V171/SV_SO_1516_1a!$V171*100</f>
        <v>100</v>
      </c>
    </row>
    <row r="173" spans="1:22" ht="12.75">
      <c r="A173" s="74" t="s">
        <v>51</v>
      </c>
      <c r="B173" s="129">
        <f>SV_SO_1516_1a!B172/SV_SO_1516_1a!$H172*100</f>
        <v>0</v>
      </c>
      <c r="C173" s="147">
        <f>SV_SO_1516_1a!C172/SV_SO_1516_1a!$H172*100</f>
        <v>0.02304147465437788</v>
      </c>
      <c r="D173" s="131">
        <f>SV_SO_1516_1a!D172/SV_SO_1516_1a!$H172*100</f>
        <v>35.944700460829495</v>
      </c>
      <c r="E173" s="147">
        <f>SV_SO_1516_1a!E172/SV_SO_1516_1a!$H172*100</f>
        <v>43.8479262672811</v>
      </c>
      <c r="F173" s="147">
        <f>SV_SO_1516_1a!F172/SV_SO_1516_1a!$H172*100</f>
        <v>14.838709677419354</v>
      </c>
      <c r="G173" s="147">
        <f>SV_SO_1516_1a!G172/SV_SO_1516_1a!$H172*100</f>
        <v>5.345622119815668</v>
      </c>
      <c r="H173" s="129">
        <f>SV_SO_1516_1a!H172/SV_SO_1516_1a!$H172*100</f>
        <v>100</v>
      </c>
      <c r="I173" s="129">
        <f>SV_SO_1516_1a!I172/SV_SO_1516_1a!$O172*100</f>
        <v>0</v>
      </c>
      <c r="J173" s="147">
        <f>SV_SO_1516_1a!J172/SV_SO_1516_1a!$O172*100</f>
        <v>0.013863856924996535</v>
      </c>
      <c r="K173" s="131">
        <f>SV_SO_1516_1a!K172/SV_SO_1516_1a!$O172*100</f>
        <v>40.011091085539995</v>
      </c>
      <c r="L173" s="147">
        <f>SV_SO_1516_1a!L172/SV_SO_1516_1a!$O172*100</f>
        <v>43.72660474143907</v>
      </c>
      <c r="M173" s="147">
        <f>SV_SO_1516_1a!M172/SV_SO_1516_1a!$O172*100</f>
        <v>12.006100097046998</v>
      </c>
      <c r="N173" s="147">
        <f>SV_SO_1516_1a!N172/SV_SO_1516_1a!$O172*100</f>
        <v>4.242340219048939</v>
      </c>
      <c r="O173" s="129">
        <f>SV_SO_1516_1a!O172/SV_SO_1516_1a!$O172*100</f>
        <v>100</v>
      </c>
      <c r="P173" s="129">
        <f>SV_SO_1516_1a!P172/SV_SO_1516_1a!$V172*100</f>
        <v>0</v>
      </c>
      <c r="Q173" s="130">
        <f>SV_SO_1516_1a!Q172/SV_SO_1516_1a!$V172*100</f>
        <v>0.018876234820361167</v>
      </c>
      <c r="R173" s="129">
        <f>SV_SO_1516_1a!R172/SV_SO_1516_1a!$V172*100</f>
        <v>37.790222110363054</v>
      </c>
      <c r="S173" s="129">
        <f>SV_SO_1516_1a!S172/SV_SO_1516_1a!$V172*100</f>
        <v>43.7928647832379</v>
      </c>
      <c r="T173" s="130">
        <f>SV_SO_1516_1a!T172/SV_SO_1516_1a!$V172*100</f>
        <v>13.553136601019316</v>
      </c>
      <c r="U173" s="132">
        <f>SV_SO_1516_1a!U172/SV_SO_1516_1a!$V172*100</f>
        <v>4.844900270559366</v>
      </c>
      <c r="V173" s="129">
        <f>SV_SO_1516_1a!V172/SV_SO_1516_1a!$V172*100</f>
        <v>100</v>
      </c>
    </row>
    <row r="174" spans="1:22" ht="12.75">
      <c r="A174" s="29" t="s">
        <v>1</v>
      </c>
      <c r="B174" s="148">
        <f>SV_SO_1516_1a!B173/SV_SO_1516_1a!$H173*100</f>
        <v>0.040607959159995356</v>
      </c>
      <c r="C174" s="149">
        <f>SV_SO_1516_1a!C173/SV_SO_1516_1a!$H173*100</f>
        <v>1.206636500754148</v>
      </c>
      <c r="D174" s="150">
        <f>SV_SO_1516_1a!D173/SV_SO_1516_1a!$H173*100</f>
        <v>59.23831070889894</v>
      </c>
      <c r="E174" s="149">
        <f>SV_SO_1516_1a!E173/SV_SO_1516_1a!$H173*100</f>
        <v>28.338554356653905</v>
      </c>
      <c r="F174" s="149">
        <f>SV_SO_1516_1a!F173/SV_SO_1516_1a!$H173*100</f>
        <v>8.649495301079012</v>
      </c>
      <c r="G174" s="149">
        <f>SV_SO_1516_1a!G173/SV_SO_1516_1a!$H173*100</f>
        <v>2.526395173453997</v>
      </c>
      <c r="H174" s="148">
        <f>SV_SO_1516_1a!H173/SV_SO_1516_1a!$H173*100</f>
        <v>100</v>
      </c>
      <c r="I174" s="148">
        <f>SV_SO_1516_1a!I173/SV_SO_1516_1a!$O173*100</f>
        <v>0.017872036220660074</v>
      </c>
      <c r="J174" s="149">
        <f>SV_SO_1516_1a!J173/SV_SO_1516_1a!$O173*100</f>
        <v>1.3374240438460623</v>
      </c>
      <c r="K174" s="150">
        <f>SV_SO_1516_1a!K173/SV_SO_1516_1a!$O173*100</f>
        <v>68.36053854402479</v>
      </c>
      <c r="L174" s="149">
        <f>SV_SO_1516_1a!L173/SV_SO_1516_1a!$O173*100</f>
        <v>22.834504944596688</v>
      </c>
      <c r="M174" s="149">
        <f>SV_SO_1516_1a!M173/SV_SO_1516_1a!$O173*100</f>
        <v>5.754795663052543</v>
      </c>
      <c r="N174" s="149">
        <f>SV_SO_1516_1a!N173/SV_SO_1516_1a!$O173*100</f>
        <v>1.6948647682592637</v>
      </c>
      <c r="O174" s="148">
        <f>SV_SO_1516_1a!O173/SV_SO_1516_1a!$O173*100</f>
        <v>100</v>
      </c>
      <c r="P174" s="148">
        <f>SV_SO_1516_1a!P173/SV_SO_1516_1a!$V173*100</f>
        <v>0.029391018104867155</v>
      </c>
      <c r="Q174" s="134">
        <f>SV_SO_1516_1a!Q173/SV_SO_1516_1a!$V173*100</f>
        <v>1.2711615330355042</v>
      </c>
      <c r="R174" s="135">
        <f>SV_SO_1516_1a!R173/SV_SO_1516_1a!$V173*100</f>
        <v>63.738831413120145</v>
      </c>
      <c r="S174" s="134">
        <f>SV_SO_1516_1a!S173/SV_SO_1516_1a!$V173*100</f>
        <v>25.623089583823184</v>
      </c>
      <c r="T174" s="134">
        <f>SV_SO_1516_1a!T173/SV_SO_1516_1a!$V173*100</f>
        <v>7.221373148365859</v>
      </c>
      <c r="U174" s="134">
        <f>SV_SO_1516_1a!U173/SV_SO_1516_1a!$V173*100</f>
        <v>2.1161533035504347</v>
      </c>
      <c r="V174" s="133">
        <f>SV_SO_1516_1a!V173/SV_SO_1516_1a!$V173*100</f>
        <v>100</v>
      </c>
    </row>
    <row r="175" spans="1:22" ht="12.75">
      <c r="A175" s="30" t="s">
        <v>18</v>
      </c>
      <c r="B175" s="138"/>
      <c r="C175" s="139"/>
      <c r="D175" s="140"/>
      <c r="E175" s="139"/>
      <c r="F175" s="139"/>
      <c r="G175" s="139"/>
      <c r="H175" s="138"/>
      <c r="I175" s="138"/>
      <c r="J175" s="139"/>
      <c r="K175" s="140"/>
      <c r="L175" s="139"/>
      <c r="M175" s="139"/>
      <c r="N175" s="139"/>
      <c r="O175" s="138"/>
      <c r="P175" s="138"/>
      <c r="Q175" s="139"/>
      <c r="R175" s="138"/>
      <c r="S175" s="138"/>
      <c r="T175" s="139"/>
      <c r="U175" s="141"/>
      <c r="V175" s="138"/>
    </row>
    <row r="176" spans="1:22" ht="12.75">
      <c r="A176" s="74" t="s">
        <v>48</v>
      </c>
      <c r="B176" s="129">
        <f>SV_SO_1516_1a!B175/SV_SO_1516_1a!$H175*100</f>
        <v>0.05510147855634127</v>
      </c>
      <c r="C176" s="130">
        <f>SV_SO_1516_1a!C175/SV_SO_1516_1a!$H175*100</f>
        <v>2.654054550463771</v>
      </c>
      <c r="D176" s="131">
        <f>SV_SO_1516_1a!D175/SV_SO_1516_1a!$H175*100</f>
        <v>80.62264670768666</v>
      </c>
      <c r="E176" s="130">
        <f>SV_SO_1516_1a!E175/SV_SO_1516_1a!$H175*100</f>
        <v>14.197814308017264</v>
      </c>
      <c r="F176" s="130">
        <f>SV_SO_1516_1a!F175/SV_SO_1516_1a!$H175*100</f>
        <v>2.0387547065846268</v>
      </c>
      <c r="G176" s="130">
        <f>SV_SO_1516_1a!G175/SV_SO_1516_1a!$H175*100</f>
        <v>0.43162824869133987</v>
      </c>
      <c r="H176" s="129">
        <f>SV_SO_1516_1a!H175/SV_SO_1516_1a!$H175*100</f>
        <v>100</v>
      </c>
      <c r="I176" s="129">
        <f>SV_SO_1516_1a!I175/SV_SO_1516_1a!$O175*100</f>
        <v>0.035216227637695455</v>
      </c>
      <c r="J176" s="130">
        <f>SV_SO_1516_1a!J175/SV_SO_1516_1a!$O175*100</f>
        <v>2.190449359064657</v>
      </c>
      <c r="K176" s="131">
        <f>SV_SO_1516_1a!K175/SV_SO_1516_1a!$O175*100</f>
        <v>86.39949288632202</v>
      </c>
      <c r="L176" s="130">
        <f>SV_SO_1516_1a!L175/SV_SO_1516_1a!$O175*100</f>
        <v>9.684462600366249</v>
      </c>
      <c r="M176" s="130">
        <f>SV_SO_1516_1a!M175/SV_SO_1516_1a!$O175*100</f>
        <v>1.4649950697281306</v>
      </c>
      <c r="N176" s="130">
        <f>SV_SO_1516_1a!N175/SV_SO_1516_1a!$O175*100</f>
        <v>0.2253838568812509</v>
      </c>
      <c r="O176" s="129">
        <f>SV_SO_1516_1a!O175/SV_SO_1516_1a!$O175*100</f>
        <v>100</v>
      </c>
      <c r="P176" s="129">
        <f>SV_SO_1516_1a!P175/SV_SO_1516_1a!$V175*100</f>
        <v>0.04384741100968629</v>
      </c>
      <c r="Q176" s="130">
        <f>SV_SO_1516_1a!Q175/SV_SO_1516_1a!$V175*100</f>
        <v>2.391676964164707</v>
      </c>
      <c r="R176" s="129">
        <f>SV_SO_1516_1a!R175/SV_SO_1516_1a!$V175*100</f>
        <v>83.8920556463507</v>
      </c>
      <c r="S176" s="129">
        <f>SV_SO_1516_1a!S175/SV_SO_1516_1a!$V175*100</f>
        <v>11.643480687208514</v>
      </c>
      <c r="T176" s="130">
        <f>SV_SO_1516_1a!T175/SV_SO_1516_1a!$V175*100</f>
        <v>1.714035157651373</v>
      </c>
      <c r="U176" s="132">
        <f>SV_SO_1516_1a!U175/SV_SO_1516_1a!$V175*100</f>
        <v>0.31490413361501973</v>
      </c>
      <c r="V176" s="129">
        <f>SV_SO_1516_1a!V175/SV_SO_1516_1a!$V175*100</f>
        <v>100</v>
      </c>
    </row>
    <row r="177" spans="1:22" ht="12.75">
      <c r="A177" s="74" t="s">
        <v>49</v>
      </c>
      <c r="B177" s="129">
        <f>SV_SO_1516_1a!B176/SV_SO_1516_1a!$H176*100</f>
        <v>0</v>
      </c>
      <c r="C177" s="147">
        <f>SV_SO_1516_1a!C176/SV_SO_1516_1a!$H176*100</f>
        <v>0.23841961852861035</v>
      </c>
      <c r="D177" s="131">
        <f>SV_SO_1516_1a!D176/SV_SO_1516_1a!$H176*100</f>
        <v>56.68426430517711</v>
      </c>
      <c r="E177" s="147">
        <f>SV_SO_1516_1a!E176/SV_SO_1516_1a!$H176*100</f>
        <v>30.722070844686648</v>
      </c>
      <c r="F177" s="147">
        <f>SV_SO_1516_1a!F176/SV_SO_1516_1a!$H176*100</f>
        <v>9.792234332425068</v>
      </c>
      <c r="G177" s="147">
        <f>SV_SO_1516_1a!G176/SV_SO_1516_1a!$H176*100</f>
        <v>2.5630108991825615</v>
      </c>
      <c r="H177" s="129">
        <f>SV_SO_1516_1a!H176/SV_SO_1516_1a!$H176*100</f>
        <v>100</v>
      </c>
      <c r="I177" s="129">
        <f>SV_SO_1516_1a!I176/SV_SO_1516_1a!$O176*100</f>
        <v>0</v>
      </c>
      <c r="J177" s="147">
        <f>SV_SO_1516_1a!J176/SV_SO_1516_1a!$O176*100</f>
        <v>0.36496350364963503</v>
      </c>
      <c r="K177" s="131">
        <f>SV_SO_1516_1a!K176/SV_SO_1516_1a!$O176*100</f>
        <v>63.696865607556894</v>
      </c>
      <c r="L177" s="147">
        <f>SV_SO_1516_1a!L176/SV_SO_1516_1a!$O176*100</f>
        <v>26.41691713181623</v>
      </c>
      <c r="M177" s="147">
        <f>SV_SO_1516_1a!M176/SV_SO_1516_1a!$O176*100</f>
        <v>7.546157148990982</v>
      </c>
      <c r="N177" s="147">
        <f>SV_SO_1516_1a!N176/SV_SO_1516_1a!$O176*100</f>
        <v>1.9750966079862602</v>
      </c>
      <c r="O177" s="129">
        <f>SV_SO_1516_1a!O176/SV_SO_1516_1a!$O176*100</f>
        <v>100</v>
      </c>
      <c r="P177" s="129">
        <f>SV_SO_1516_1a!P176/SV_SO_1516_1a!$V176*100</f>
        <v>0</v>
      </c>
      <c r="Q177" s="130">
        <f>SV_SO_1516_1a!Q176/SV_SO_1516_1a!$V176*100</f>
        <v>0.2943969610636277</v>
      </c>
      <c r="R177" s="129">
        <f>SV_SO_1516_1a!R176/SV_SO_1516_1a!$V176*100</f>
        <v>59.78632478632478</v>
      </c>
      <c r="S177" s="129">
        <f>SV_SO_1516_1a!S176/SV_SO_1516_1a!$V176*100</f>
        <v>28.81766381766382</v>
      </c>
      <c r="T177" s="130">
        <f>SV_SO_1516_1a!T176/SV_SO_1516_1a!$V176*100</f>
        <v>8.798670465337132</v>
      </c>
      <c r="U177" s="132">
        <f>SV_SO_1516_1a!U176/SV_SO_1516_1a!$V176*100</f>
        <v>2.302943969610636</v>
      </c>
      <c r="V177" s="129">
        <f>SV_SO_1516_1a!V176/SV_SO_1516_1a!$V176*100</f>
        <v>100</v>
      </c>
    </row>
    <row r="178" spans="1:22" ht="12.75">
      <c r="A178" s="74" t="s">
        <v>50</v>
      </c>
      <c r="B178" s="129">
        <f>SV_SO_1516_1a!B177/SV_SO_1516_1a!$H177*100</f>
        <v>0</v>
      </c>
      <c r="C178" s="147">
        <f>SV_SO_1516_1a!C177/SV_SO_1516_1a!$H177*100</f>
        <v>1.2219959266802443</v>
      </c>
      <c r="D178" s="131">
        <f>SV_SO_1516_1a!D177/SV_SO_1516_1a!$H177*100</f>
        <v>45.010183299389</v>
      </c>
      <c r="E178" s="147">
        <f>SV_SO_1516_1a!E177/SV_SO_1516_1a!$H177*100</f>
        <v>39.103869653767816</v>
      </c>
      <c r="F178" s="147">
        <f>SV_SO_1516_1a!F177/SV_SO_1516_1a!$H177*100</f>
        <v>11.405295315682281</v>
      </c>
      <c r="G178" s="147">
        <f>SV_SO_1516_1a!G177/SV_SO_1516_1a!$H177*100</f>
        <v>3.2586558044806515</v>
      </c>
      <c r="H178" s="129">
        <f>SV_SO_1516_1a!H177/SV_SO_1516_1a!$H177*100</f>
        <v>100</v>
      </c>
      <c r="I178" s="129">
        <f>SV_SO_1516_1a!I177/SV_SO_1516_1a!$O177*100</f>
        <v>0</v>
      </c>
      <c r="J178" s="147">
        <f>SV_SO_1516_1a!J177/SV_SO_1516_1a!$O177*100</f>
        <v>0.6191950464396285</v>
      </c>
      <c r="K178" s="131">
        <f>SV_SO_1516_1a!K177/SV_SO_1516_1a!$O177*100</f>
        <v>61.09391124871001</v>
      </c>
      <c r="L178" s="147">
        <f>SV_SO_1516_1a!L177/SV_SO_1516_1a!$O177*100</f>
        <v>28.07017543859649</v>
      </c>
      <c r="M178" s="147">
        <f>SV_SO_1516_1a!M177/SV_SO_1516_1a!$O177*100</f>
        <v>7.946336429308566</v>
      </c>
      <c r="N178" s="147">
        <f>SV_SO_1516_1a!N177/SV_SO_1516_1a!$O177*100</f>
        <v>2.2703818369453046</v>
      </c>
      <c r="O178" s="129">
        <f>SV_SO_1516_1a!O177/SV_SO_1516_1a!$O177*100</f>
        <v>100</v>
      </c>
      <c r="P178" s="129">
        <f>SV_SO_1516_1a!P177/SV_SO_1516_1a!$V177*100</f>
        <v>0</v>
      </c>
      <c r="Q178" s="130">
        <f>SV_SO_1516_1a!Q177/SV_SO_1516_1a!$V177*100</f>
        <v>0.821917808219178</v>
      </c>
      <c r="R178" s="129">
        <f>SV_SO_1516_1a!R177/SV_SO_1516_1a!$V177*100</f>
        <v>55.68493150684931</v>
      </c>
      <c r="S178" s="129">
        <f>SV_SO_1516_1a!S177/SV_SO_1516_1a!$V177*100</f>
        <v>31.780821917808222</v>
      </c>
      <c r="T178" s="130">
        <f>SV_SO_1516_1a!T177/SV_SO_1516_1a!$V177*100</f>
        <v>9.10958904109589</v>
      </c>
      <c r="U178" s="132">
        <f>SV_SO_1516_1a!U177/SV_SO_1516_1a!$V177*100</f>
        <v>2.6027397260273974</v>
      </c>
      <c r="V178" s="129">
        <f>SV_SO_1516_1a!V177/SV_SO_1516_1a!$V177*100</f>
        <v>100</v>
      </c>
    </row>
    <row r="179" spans="1:22" ht="12.75">
      <c r="A179" s="74" t="s">
        <v>51</v>
      </c>
      <c r="B179" s="129">
        <f>SV_SO_1516_1a!B178/SV_SO_1516_1a!$H178*100</f>
        <v>0</v>
      </c>
      <c r="C179" s="147">
        <f>SV_SO_1516_1a!C178/SV_SO_1516_1a!$H178*100</f>
        <v>0.012567550584391103</v>
      </c>
      <c r="D179" s="131">
        <f>SV_SO_1516_1a!D178/SV_SO_1516_1a!$H178*100</f>
        <v>35.79238406434586</v>
      </c>
      <c r="E179" s="147">
        <f>SV_SO_1516_1a!E178/SV_SO_1516_1a!$H178*100</f>
        <v>43.79791378660299</v>
      </c>
      <c r="F179" s="147">
        <f>SV_SO_1516_1a!F178/SV_SO_1516_1a!$H178*100</f>
        <v>14.905114993087848</v>
      </c>
      <c r="G179" s="147">
        <f>SV_SO_1516_1a!G178/SV_SO_1516_1a!$H178*100</f>
        <v>5.492019605378911</v>
      </c>
      <c r="H179" s="129">
        <f>SV_SO_1516_1a!H178/SV_SO_1516_1a!$H178*100</f>
        <v>100</v>
      </c>
      <c r="I179" s="129">
        <f>SV_SO_1516_1a!I178/SV_SO_1516_1a!$O178*100</f>
        <v>0</v>
      </c>
      <c r="J179" s="147">
        <f>SV_SO_1516_1a!J178/SV_SO_1516_1a!$O178*100</f>
        <v>0.04510599909788002</v>
      </c>
      <c r="K179" s="131">
        <f>SV_SO_1516_1a!K178/SV_SO_1516_1a!$O178*100</f>
        <v>41.452413170951736</v>
      </c>
      <c r="L179" s="147">
        <f>SV_SO_1516_1a!L178/SV_SO_1516_1a!$O178*100</f>
        <v>42.48985115020298</v>
      </c>
      <c r="M179" s="147">
        <f>SV_SO_1516_1a!M178/SV_SO_1516_1a!$O178*100</f>
        <v>11.592241768155166</v>
      </c>
      <c r="N179" s="147">
        <f>SV_SO_1516_1a!N178/SV_SO_1516_1a!$O178*100</f>
        <v>4.4203879115922415</v>
      </c>
      <c r="O179" s="129">
        <f>SV_SO_1516_1a!O178/SV_SO_1516_1a!$O178*100</f>
        <v>100</v>
      </c>
      <c r="P179" s="129">
        <f>SV_SO_1516_1a!P178/SV_SO_1516_1a!$V178*100</f>
        <v>0</v>
      </c>
      <c r="Q179" s="130">
        <f>SV_SO_1516_1a!Q178/SV_SO_1516_1a!$V178*100</f>
        <v>0.027382256297918947</v>
      </c>
      <c r="R179" s="129">
        <f>SV_SO_1516_1a!R178/SV_SO_1516_1a!$V178*100</f>
        <v>38.36938663745892</v>
      </c>
      <c r="S179" s="129">
        <f>SV_SO_1516_1a!S178/SV_SO_1516_1a!$V178*100</f>
        <v>43.20235487404162</v>
      </c>
      <c r="T179" s="130">
        <f>SV_SO_1516_1a!T178/SV_SO_1516_1a!$V178*100</f>
        <v>13.396768893756846</v>
      </c>
      <c r="U179" s="132">
        <f>SV_SO_1516_1a!U178/SV_SO_1516_1a!$V178*100</f>
        <v>5.004107338444688</v>
      </c>
      <c r="V179" s="129">
        <f>SV_SO_1516_1a!V178/SV_SO_1516_1a!$V178*100</f>
        <v>100</v>
      </c>
    </row>
    <row r="180" spans="1:22" ht="12.75">
      <c r="A180" s="29" t="s">
        <v>1</v>
      </c>
      <c r="B180" s="148">
        <f>SV_SO_1516_1a!B179/SV_SO_1516_1a!$H179*100</f>
        <v>0.01930439818538657</v>
      </c>
      <c r="C180" s="149">
        <f>SV_SO_1516_1a!C179/SV_SO_1516_1a!$H179*100</f>
        <v>1.0424375020108747</v>
      </c>
      <c r="D180" s="150">
        <f>SV_SO_1516_1a!D179/SV_SO_1516_1a!$H179*100</f>
        <v>59.537981403429754</v>
      </c>
      <c r="E180" s="149">
        <f>SV_SO_1516_1a!E179/SV_SO_1516_1a!$H179*100</f>
        <v>28.412856729191464</v>
      </c>
      <c r="F180" s="149">
        <f>SV_SO_1516_1a!F179/SV_SO_1516_1a!$H179*100</f>
        <v>8.410282809433415</v>
      </c>
      <c r="G180" s="149">
        <f>SV_SO_1516_1a!G179/SV_SO_1516_1a!$H179*100</f>
        <v>2.577137157749107</v>
      </c>
      <c r="H180" s="148">
        <f>SV_SO_1516_1a!H179/SV_SO_1516_1a!$H179*100</f>
        <v>100</v>
      </c>
      <c r="I180" s="148">
        <f>SV_SO_1516_1a!I179/SV_SO_1516_1a!$O179*100</f>
        <v>0.01605961328451211</v>
      </c>
      <c r="J180" s="149">
        <f>SV_SO_1516_1a!J179/SV_SO_1516_1a!$O179*100</f>
        <v>1.1370206205434572</v>
      </c>
      <c r="K180" s="150">
        <f>SV_SO_1516_1a!K179/SV_SO_1516_1a!$O179*100</f>
        <v>69.21693325624719</v>
      </c>
      <c r="L180" s="149">
        <f>SV_SO_1516_1a!L179/SV_SO_1516_1a!$O179*100</f>
        <v>22.271471702961392</v>
      </c>
      <c r="M180" s="149">
        <f>SV_SO_1516_1a!M179/SV_SO_1516_1a!$O179*100</f>
        <v>5.64977195349136</v>
      </c>
      <c r="N180" s="149">
        <f>SV_SO_1516_1a!N179/SV_SO_1516_1a!$O179*100</f>
        <v>1.7087428534720883</v>
      </c>
      <c r="O180" s="148">
        <f>SV_SO_1516_1a!O179/SV_SO_1516_1a!$O179*100</f>
        <v>100</v>
      </c>
      <c r="P180" s="148">
        <f>SV_SO_1516_1a!P179/SV_SO_1516_1a!$V179*100</f>
        <v>0.017680623643815802</v>
      </c>
      <c r="Q180" s="134">
        <f>SV_SO_1516_1a!Q179/SV_SO_1516_1a!$V179*100</f>
        <v>1.0897693482279194</v>
      </c>
      <c r="R180" s="135">
        <f>SV_SO_1516_1a!R179/SV_SO_1516_1a!$V179*100</f>
        <v>64.381580004822</v>
      </c>
      <c r="S180" s="134">
        <f>SV_SO_1516_1a!S179/SV_SO_1516_1a!$V179*100</f>
        <v>25.339548340432373</v>
      </c>
      <c r="T180" s="134">
        <f>SV_SO_1516_1a!T179/SV_SO_1516_1a!$V179*100</f>
        <v>7.028851563127864</v>
      </c>
      <c r="U180" s="134">
        <f>SV_SO_1516_1a!U179/SV_SO_1516_1a!$V179*100</f>
        <v>2.1425701197460416</v>
      </c>
      <c r="V180" s="133">
        <f>SV_SO_1516_1a!V179/SV_SO_1516_1a!$V179*100</f>
        <v>100</v>
      </c>
    </row>
    <row r="181" spans="1:22" ht="12.75">
      <c r="A181" s="142" t="s">
        <v>23</v>
      </c>
      <c r="B181" s="143">
        <f>SV_SO_1516_1a!B180/SV_SO_1516_1a!$H180*100</f>
        <v>0.030507802370456243</v>
      </c>
      <c r="C181" s="144">
        <f>SV_SO_1516_1a!C180/SV_SO_1516_1a!$H180*100</f>
        <v>1.1287886877068811</v>
      </c>
      <c r="D181" s="145">
        <f>SV_SO_1516_1a!D180/SV_SO_1516_1a!$H180*100</f>
        <v>59.38038653385603</v>
      </c>
      <c r="E181" s="144">
        <f>SV_SO_1516_1a!E180/SV_SO_1516_1a!$H180*100</f>
        <v>28.37378159464283</v>
      </c>
      <c r="F181" s="144">
        <f>SV_SO_1516_1a!F180/SV_SO_1516_1a!$H180*100</f>
        <v>8.536083103253658</v>
      </c>
      <c r="G181" s="144">
        <f>SV_SO_1516_1a!G180/SV_SO_1516_1a!$H180*100</f>
        <v>2.550452278170142</v>
      </c>
      <c r="H181" s="143">
        <f>SV_SO_1516_1a!H180/SV_SO_1516_1a!$H180*100</f>
        <v>100</v>
      </c>
      <c r="I181" s="143">
        <f>SV_SO_1516_1a!I180/SV_SO_1516_1a!$O180*100</f>
        <v>0.016999969090965288</v>
      </c>
      <c r="J181" s="144">
        <f>SV_SO_1516_1a!J180/SV_SO_1516_1a!$O180*100</f>
        <v>1.2409977436404662</v>
      </c>
      <c r="K181" s="145">
        <f>SV_SO_1516_1a!K180/SV_SO_1516_1a!$O180*100</f>
        <v>68.7726022316323</v>
      </c>
      <c r="L181" s="144">
        <f>SV_SO_1516_1a!L180/SV_SO_1516_1a!$O180*100</f>
        <v>22.563595338917565</v>
      </c>
      <c r="M181" s="144">
        <f>SV_SO_1516_1a!M180/SV_SO_1516_1a!$O180*100</f>
        <v>5.704262355886626</v>
      </c>
      <c r="N181" s="144">
        <f>SV_SO_1516_1a!N180/SV_SO_1516_1a!$O180*100</f>
        <v>1.7015423608320712</v>
      </c>
      <c r="O181" s="143">
        <f>SV_SO_1516_1a!O180/SV_SO_1516_1a!$O180*100</f>
        <v>100</v>
      </c>
      <c r="P181" s="143">
        <f>SV_SO_1516_1a!P180/SV_SO_1516_1a!$V180*100</f>
        <v>0.02379800864405088</v>
      </c>
      <c r="Q181" s="144">
        <f>SV_SO_1516_1a!Q180/SV_SO_1516_1a!$V180*100</f>
        <v>1.1845266883151777</v>
      </c>
      <c r="R181" s="143">
        <f>SV_SO_1516_1a!R180/SV_SO_1516_1a!$V180*100</f>
        <v>64.04581500502829</v>
      </c>
      <c r="S181" s="143">
        <f>SV_SO_1516_1a!S180/SV_SO_1516_1a!$V180*100</f>
        <v>25.487667257778497</v>
      </c>
      <c r="T181" s="144">
        <f>SV_SO_1516_1a!T180/SV_SO_1516_1a!$V180*100</f>
        <v>7.129422783138726</v>
      </c>
      <c r="U181" s="146">
        <f>SV_SO_1516_1a!U180/SV_SO_1516_1a!$V180*100</f>
        <v>2.128770257095261</v>
      </c>
      <c r="V181" s="143">
        <f>SV_SO_1516_1a!V180/SV_SO_1516_1a!$V180*100</f>
        <v>100</v>
      </c>
    </row>
    <row r="182" spans="1:22" ht="12.75">
      <c r="A182" s="159" t="s">
        <v>24</v>
      </c>
      <c r="B182" s="160">
        <f>SV_SO_1516_1a!B181/SV_SO_1516_1a!$H181*100</f>
        <v>0.02880212937121972</v>
      </c>
      <c r="C182" s="161">
        <f>SV_SO_1516_1a!C181/SV_SO_1516_1a!$H181*100</f>
        <v>1.3591625532591098</v>
      </c>
      <c r="D182" s="162">
        <f>SV_SO_1516_1a!D181/SV_SO_1516_1a!$H181*100</f>
        <v>67.23807442867499</v>
      </c>
      <c r="E182" s="161">
        <f>SV_SO_1516_1a!E181/SV_SO_1516_1a!$H181*100</f>
        <v>24.552325523652506</v>
      </c>
      <c r="F182" s="161">
        <f>SV_SO_1516_1a!F181/SV_SO_1516_1a!$H181*100</f>
        <v>5.5215668358377945</v>
      </c>
      <c r="G182" s="161">
        <f>SV_SO_1516_1a!G181/SV_SO_1516_1a!$H181*100</f>
        <v>1.3000685292043659</v>
      </c>
      <c r="H182" s="160">
        <f>SV_SO_1516_1a!H181/SV_SO_1516_1a!$H181*100</f>
        <v>100</v>
      </c>
      <c r="I182" s="160">
        <f>SV_SO_1516_1a!I181/SV_SO_1516_1a!$O181*100</f>
        <v>0.01839155623218318</v>
      </c>
      <c r="J182" s="161">
        <f>SV_SO_1516_1a!J181/SV_SO_1516_1a!$O181*100</f>
        <v>1.3047787393609955</v>
      </c>
      <c r="K182" s="162">
        <f>SV_SO_1516_1a!K181/SV_SO_1516_1a!$O181*100</f>
        <v>73.60709505369313</v>
      </c>
      <c r="L182" s="161">
        <f>SV_SO_1516_1a!L181/SV_SO_1516_1a!$O181*100</f>
        <v>20.34872434122467</v>
      </c>
      <c r="M182" s="161">
        <f>SV_SO_1516_1a!M181/SV_SO_1516_1a!$O181*100</f>
        <v>3.8560962900144067</v>
      </c>
      <c r="N182" s="161">
        <f>SV_SO_1516_1a!N181/SV_SO_1516_1a!$O181*100</f>
        <v>0.8649140194746145</v>
      </c>
      <c r="O182" s="160">
        <f>SV_SO_1516_1a!O181/SV_SO_1516_1a!$O181*100</f>
        <v>100</v>
      </c>
      <c r="P182" s="160">
        <f>SV_SO_1516_1a!P181/SV_SO_1516_1a!$V181*100</f>
        <v>0.023670665498242326</v>
      </c>
      <c r="Q182" s="161">
        <f>SV_SO_1516_1a!Q181/SV_SO_1516_1a!$V181*100</f>
        <v>1.3323562888425549</v>
      </c>
      <c r="R182" s="160">
        <f>SV_SO_1516_1a!R181/SV_SO_1516_1a!$V181*100</f>
        <v>70.37742120690176</v>
      </c>
      <c r="S182" s="160">
        <f>SV_SO_1516_1a!S181/SV_SO_1516_1a!$V181*100</f>
        <v>22.48033320238923</v>
      </c>
      <c r="T182" s="161">
        <f>SV_SO_1516_1a!T181/SV_SO_1516_1a!$V181*100</f>
        <v>4.700641626124356</v>
      </c>
      <c r="U182" s="163">
        <f>SV_SO_1516_1a!U181/SV_SO_1516_1a!$V181*100</f>
        <v>1.0855770102438582</v>
      </c>
      <c r="V182" s="160">
        <f>SV_SO_1516_1a!V181/SV_SO_1516_1a!$V181*100</f>
        <v>100</v>
      </c>
    </row>
  </sheetData>
  <sheetProtection/>
  <mergeCells count="39">
    <mergeCell ref="B139:H139"/>
    <mergeCell ref="I139:O139"/>
    <mergeCell ref="P139:V139"/>
    <mergeCell ref="B140:C140"/>
    <mergeCell ref="E140:G140"/>
    <mergeCell ref="I140:J140"/>
    <mergeCell ref="L140:N140"/>
    <mergeCell ref="P140:Q140"/>
    <mergeCell ref="S140:U140"/>
    <mergeCell ref="A133:V133"/>
    <mergeCell ref="A134:V134"/>
    <mergeCell ref="A135:V135"/>
    <mergeCell ref="A137:V137"/>
    <mergeCell ref="B74:H74"/>
    <mergeCell ref="I74:O74"/>
    <mergeCell ref="P74:V74"/>
    <mergeCell ref="B75:C75"/>
    <mergeCell ref="E75:G75"/>
    <mergeCell ref="I75:J75"/>
    <mergeCell ref="L75:N75"/>
    <mergeCell ref="P75:Q75"/>
    <mergeCell ref="S75:U75"/>
    <mergeCell ref="A68:V68"/>
    <mergeCell ref="A69:V69"/>
    <mergeCell ref="A70:V70"/>
    <mergeCell ref="A72:V72"/>
    <mergeCell ref="B9:C9"/>
    <mergeCell ref="E9:G9"/>
    <mergeCell ref="I9:J9"/>
    <mergeCell ref="L9:N9"/>
    <mergeCell ref="P9:Q9"/>
    <mergeCell ref="S9:U9"/>
    <mergeCell ref="A2:V2"/>
    <mergeCell ref="A3:V3"/>
    <mergeCell ref="A4:V4"/>
    <mergeCell ref="A6:V6"/>
    <mergeCell ref="B8:H8"/>
    <mergeCell ref="I8:O8"/>
    <mergeCell ref="P8:V8"/>
  </mergeCells>
  <printOptions horizontalCentered="1"/>
  <pageMargins left="0" right="0" top="0.3937007874015748" bottom="0.3937007874015748" header="0.5118110236220472" footer="0.5118110236220472"/>
  <pageSetup horizontalDpi="204" verticalDpi="204" orientation="landscape" paperSize="9" scale="80" r:id="rId2"/>
  <headerFooter alignWithMargins="0">
    <oddFooter>&amp;R&amp;A</oddFooter>
  </headerFooter>
  <rowBreaks count="5" manualBreakCount="5">
    <brk id="51" max="255" man="1"/>
    <brk id="66" max="255" man="1"/>
    <brk id="117" max="255" man="1"/>
    <brk id="131" max="255" man="1"/>
    <brk id="182" max="255" man="1"/>
  </rowBreaks>
  <drawing r:id="rId1"/>
</worksheet>
</file>

<file path=xl/worksheets/sheet4.xml><?xml version="1.0" encoding="utf-8"?>
<worksheet xmlns="http://schemas.openxmlformats.org/spreadsheetml/2006/main" xmlns:r="http://schemas.openxmlformats.org/officeDocument/2006/relationships">
  <dimension ref="A1:V111"/>
  <sheetViews>
    <sheetView zoomScalePageLayoutView="0" workbookViewId="0" topLeftCell="A1">
      <selection activeCell="K21" sqref="K21"/>
    </sheetView>
  </sheetViews>
  <sheetFormatPr defaultColWidth="22.7109375" defaultRowHeight="12.75"/>
  <cols>
    <col min="1" max="1" width="17.00390625" style="74" customWidth="1"/>
    <col min="2" max="2" width="6.421875" style="74" customWidth="1"/>
    <col min="3" max="3" width="7.28125" style="74" customWidth="1"/>
    <col min="4" max="4" width="8.57421875" style="75" customWidth="1"/>
    <col min="5" max="8" width="7.28125" style="75" customWidth="1"/>
    <col min="9" max="9" width="6.421875" style="75" customWidth="1"/>
    <col min="10" max="10" width="7.28125" style="75" customWidth="1"/>
    <col min="11" max="11" width="8.7109375" style="75" customWidth="1"/>
    <col min="12" max="15" width="7.28125" style="75" customWidth="1"/>
    <col min="16" max="16" width="6.7109375" style="75" customWidth="1"/>
    <col min="17" max="17" width="7.28125" style="74" customWidth="1"/>
    <col min="18" max="18" width="8.421875" style="75" customWidth="1"/>
    <col min="19" max="19" width="7.28125" style="74" customWidth="1"/>
    <col min="20" max="21" width="7.28125" style="75" customWidth="1"/>
    <col min="22" max="22" width="8.140625" style="74" customWidth="1"/>
    <col min="23" max="16384" width="22.7109375" style="75" customWidth="1"/>
  </cols>
  <sheetData>
    <row r="1" spans="1:3" ht="12.75">
      <c r="A1" s="30" t="s">
        <v>72</v>
      </c>
      <c r="C1" s="75"/>
    </row>
    <row r="2" spans="1:22" ht="12.75">
      <c r="A2" s="213" t="s">
        <v>9</v>
      </c>
      <c r="B2" s="213"/>
      <c r="C2" s="213"/>
      <c r="D2" s="213"/>
      <c r="E2" s="213"/>
      <c r="F2" s="213"/>
      <c r="G2" s="213"/>
      <c r="H2" s="213"/>
      <c r="I2" s="213"/>
      <c r="J2" s="213"/>
      <c r="K2" s="213"/>
      <c r="L2" s="213"/>
      <c r="M2" s="213"/>
      <c r="N2" s="213"/>
      <c r="O2" s="213"/>
      <c r="P2" s="213"/>
      <c r="Q2" s="213"/>
      <c r="R2" s="213"/>
      <c r="S2" s="213"/>
      <c r="T2" s="213"/>
      <c r="U2" s="213"/>
      <c r="V2" s="213"/>
    </row>
    <row r="3" spans="1:22" ht="12.75">
      <c r="A3" s="213" t="s">
        <v>54</v>
      </c>
      <c r="B3" s="213"/>
      <c r="C3" s="213"/>
      <c r="D3" s="213"/>
      <c r="E3" s="213"/>
      <c r="F3" s="213"/>
      <c r="G3" s="213"/>
      <c r="H3" s="213"/>
      <c r="I3" s="213"/>
      <c r="J3" s="213"/>
      <c r="K3" s="213"/>
      <c r="L3" s="213"/>
      <c r="M3" s="213"/>
      <c r="N3" s="213"/>
      <c r="O3" s="213"/>
      <c r="P3" s="213"/>
      <c r="Q3" s="213"/>
      <c r="R3" s="213"/>
      <c r="S3" s="213"/>
      <c r="T3" s="213"/>
      <c r="U3" s="213"/>
      <c r="V3" s="213"/>
    </row>
    <row r="4" spans="1:22" s="2" customFormat="1" ht="12.75">
      <c r="A4" s="214" t="s">
        <v>30</v>
      </c>
      <c r="B4" s="214"/>
      <c r="C4" s="214"/>
      <c r="D4" s="214"/>
      <c r="E4" s="214"/>
      <c r="F4" s="214"/>
      <c r="G4" s="214"/>
      <c r="H4" s="214"/>
      <c r="I4" s="214"/>
      <c r="J4" s="214"/>
      <c r="K4" s="214"/>
      <c r="L4" s="214"/>
      <c r="M4" s="214"/>
      <c r="N4" s="214"/>
      <c r="O4" s="214"/>
      <c r="P4" s="214"/>
      <c r="Q4" s="214"/>
      <c r="R4" s="214"/>
      <c r="S4" s="214"/>
      <c r="T4" s="214"/>
      <c r="U4" s="214"/>
      <c r="V4" s="214"/>
    </row>
    <row r="5" spans="1:22" s="2" customFormat="1" ht="8.25" customHeight="1">
      <c r="A5" s="73"/>
      <c r="B5" s="73"/>
      <c r="C5" s="73"/>
      <c r="D5" s="73"/>
      <c r="E5" s="73"/>
      <c r="F5" s="73"/>
      <c r="G5" s="73"/>
      <c r="H5" s="73"/>
      <c r="I5" s="73"/>
      <c r="J5" s="73"/>
      <c r="K5" s="73"/>
      <c r="L5" s="73"/>
      <c r="M5" s="73"/>
      <c r="N5" s="73"/>
      <c r="O5" s="73"/>
      <c r="P5" s="73"/>
      <c r="Q5" s="73"/>
      <c r="R5" s="73"/>
      <c r="S5" s="73"/>
      <c r="T5" s="73"/>
      <c r="U5" s="73"/>
      <c r="V5" s="73"/>
    </row>
    <row r="6" spans="1:22" ht="12.75">
      <c r="A6" s="213" t="s">
        <v>10</v>
      </c>
      <c r="B6" s="213"/>
      <c r="C6" s="213"/>
      <c r="D6" s="213"/>
      <c r="E6" s="213"/>
      <c r="F6" s="213"/>
      <c r="G6" s="213"/>
      <c r="H6" s="213"/>
      <c r="I6" s="213"/>
      <c r="J6" s="213"/>
      <c r="K6" s="213"/>
      <c r="L6" s="213"/>
      <c r="M6" s="213"/>
      <c r="N6" s="213"/>
      <c r="O6" s="213"/>
      <c r="P6" s="213"/>
      <c r="Q6" s="213"/>
      <c r="R6" s="213"/>
      <c r="S6" s="213"/>
      <c r="T6" s="213"/>
      <c r="U6" s="213"/>
      <c r="V6" s="213"/>
    </row>
    <row r="7" ht="5.25" customHeight="1" thickBot="1">
      <c r="C7" s="75"/>
    </row>
    <row r="8" spans="1:22" ht="12.75">
      <c r="A8" s="76"/>
      <c r="B8" s="215" t="s">
        <v>34</v>
      </c>
      <c r="C8" s="216"/>
      <c r="D8" s="216"/>
      <c r="E8" s="216"/>
      <c r="F8" s="216"/>
      <c r="G8" s="216"/>
      <c r="H8" s="217"/>
      <c r="I8" s="215" t="s">
        <v>35</v>
      </c>
      <c r="J8" s="216"/>
      <c r="K8" s="216"/>
      <c r="L8" s="216"/>
      <c r="M8" s="216"/>
      <c r="N8" s="216"/>
      <c r="O8" s="217"/>
      <c r="P8" s="215" t="s">
        <v>1</v>
      </c>
      <c r="Q8" s="216"/>
      <c r="R8" s="216"/>
      <c r="S8" s="216"/>
      <c r="T8" s="216"/>
      <c r="U8" s="216"/>
      <c r="V8" s="216"/>
    </row>
    <row r="9" spans="2:22" ht="12.75">
      <c r="B9" s="229" t="s">
        <v>36</v>
      </c>
      <c r="C9" s="230"/>
      <c r="D9" s="77" t="s">
        <v>37</v>
      </c>
      <c r="E9" s="230" t="s">
        <v>38</v>
      </c>
      <c r="F9" s="230"/>
      <c r="G9" s="230"/>
      <c r="H9" s="78" t="s">
        <v>1</v>
      </c>
      <c r="I9" s="229" t="s">
        <v>36</v>
      </c>
      <c r="J9" s="231"/>
      <c r="K9" s="74" t="s">
        <v>37</v>
      </c>
      <c r="L9" s="229" t="s">
        <v>38</v>
      </c>
      <c r="M9" s="230"/>
      <c r="N9" s="230"/>
      <c r="O9" s="78" t="s">
        <v>1</v>
      </c>
      <c r="P9" s="229" t="s">
        <v>36</v>
      </c>
      <c r="Q9" s="231"/>
      <c r="R9" s="74" t="s">
        <v>37</v>
      </c>
      <c r="S9" s="229" t="s">
        <v>38</v>
      </c>
      <c r="T9" s="230"/>
      <c r="U9" s="230"/>
      <c r="V9" s="78" t="s">
        <v>1</v>
      </c>
    </row>
    <row r="10" spans="1:22" ht="12.75">
      <c r="A10" s="169" t="s">
        <v>39</v>
      </c>
      <c r="B10" s="170" t="s">
        <v>40</v>
      </c>
      <c r="C10" s="169">
        <v>1</v>
      </c>
      <c r="D10" s="171" t="s">
        <v>41</v>
      </c>
      <c r="E10" s="169" t="s">
        <v>42</v>
      </c>
      <c r="F10" s="169" t="s">
        <v>43</v>
      </c>
      <c r="G10" s="169" t="s">
        <v>44</v>
      </c>
      <c r="H10" s="172"/>
      <c r="I10" s="170" t="s">
        <v>40</v>
      </c>
      <c r="J10" s="169">
        <v>1</v>
      </c>
      <c r="K10" s="171" t="s">
        <v>41</v>
      </c>
      <c r="L10" s="169" t="s">
        <v>42</v>
      </c>
      <c r="M10" s="169" t="s">
        <v>43</v>
      </c>
      <c r="N10" s="169" t="s">
        <v>44</v>
      </c>
      <c r="O10" s="172"/>
      <c r="P10" s="170" t="s">
        <v>40</v>
      </c>
      <c r="Q10" s="169">
        <v>1</v>
      </c>
      <c r="R10" s="171" t="s">
        <v>41</v>
      </c>
      <c r="S10" s="169" t="s">
        <v>42</v>
      </c>
      <c r="T10" s="169" t="s">
        <v>43</v>
      </c>
      <c r="U10" s="169" t="s">
        <v>44</v>
      </c>
      <c r="V10" s="172"/>
    </row>
    <row r="11" spans="1:22" s="74" customFormat="1" ht="12.75">
      <c r="A11" s="30" t="s">
        <v>20</v>
      </c>
      <c r="B11" s="89"/>
      <c r="C11" s="90"/>
      <c r="D11" s="91"/>
      <c r="E11" s="90"/>
      <c r="F11" s="90"/>
      <c r="G11" s="90"/>
      <c r="H11" s="89"/>
      <c r="I11" s="89"/>
      <c r="J11" s="90"/>
      <c r="K11" s="91"/>
      <c r="L11" s="90"/>
      <c r="M11" s="90"/>
      <c r="N11" s="90"/>
      <c r="O11" s="89"/>
      <c r="P11" s="89"/>
      <c r="Q11" s="90"/>
      <c r="R11" s="89"/>
      <c r="S11" s="89"/>
      <c r="T11" s="90"/>
      <c r="U11" s="92"/>
      <c r="V11" s="89"/>
    </row>
    <row r="12" spans="1:22" ht="12.75">
      <c r="A12" s="74" t="s">
        <v>48</v>
      </c>
      <c r="B12" s="89">
        <v>14</v>
      </c>
      <c r="C12" s="90">
        <v>822</v>
      </c>
      <c r="D12" s="91">
        <v>22895</v>
      </c>
      <c r="E12" s="90">
        <v>2465</v>
      </c>
      <c r="F12" s="90">
        <v>283</v>
      </c>
      <c r="G12" s="90">
        <v>28</v>
      </c>
      <c r="H12" s="89">
        <v>26507</v>
      </c>
      <c r="I12" s="89">
        <v>4</v>
      </c>
      <c r="J12" s="90">
        <v>745</v>
      </c>
      <c r="K12" s="91">
        <v>29574</v>
      </c>
      <c r="L12" s="90">
        <v>2491</v>
      </c>
      <c r="M12" s="90">
        <v>300</v>
      </c>
      <c r="N12" s="90">
        <v>25</v>
      </c>
      <c r="O12" s="89">
        <v>33139</v>
      </c>
      <c r="P12" s="89">
        <f>SUM(I12,B12)</f>
        <v>18</v>
      </c>
      <c r="Q12" s="90">
        <f aca="true" t="shared" si="0" ref="Q12:U16">SUM(J12,C12)</f>
        <v>1567</v>
      </c>
      <c r="R12" s="89">
        <f t="shared" si="0"/>
        <v>52469</v>
      </c>
      <c r="S12" s="89">
        <f t="shared" si="0"/>
        <v>4956</v>
      </c>
      <c r="T12" s="90">
        <f t="shared" si="0"/>
        <v>583</v>
      </c>
      <c r="U12" s="92">
        <f t="shared" si="0"/>
        <v>53</v>
      </c>
      <c r="V12" s="89">
        <f>SUM(O12,H12)</f>
        <v>59646</v>
      </c>
    </row>
    <row r="13" spans="1:22" ht="12.75">
      <c r="A13" s="74" t="s">
        <v>49</v>
      </c>
      <c r="B13" s="89">
        <v>0</v>
      </c>
      <c r="C13" s="103">
        <v>67</v>
      </c>
      <c r="D13" s="91">
        <v>14729</v>
      </c>
      <c r="E13" s="103">
        <v>5776</v>
      </c>
      <c r="F13" s="103">
        <v>1222</v>
      </c>
      <c r="G13" s="103">
        <v>170</v>
      </c>
      <c r="H13" s="89">
        <v>21964</v>
      </c>
      <c r="I13" s="89">
        <v>0</v>
      </c>
      <c r="J13" s="103">
        <v>43</v>
      </c>
      <c r="K13" s="91">
        <v>11158</v>
      </c>
      <c r="L13" s="103">
        <v>3869</v>
      </c>
      <c r="M13" s="103">
        <v>677</v>
      </c>
      <c r="N13" s="103">
        <v>78</v>
      </c>
      <c r="O13" s="89">
        <v>15825</v>
      </c>
      <c r="P13" s="89">
        <f>SUM(I13,B13)</f>
        <v>0</v>
      </c>
      <c r="Q13" s="90">
        <f t="shared" si="0"/>
        <v>110</v>
      </c>
      <c r="R13" s="89">
        <f t="shared" si="0"/>
        <v>25887</v>
      </c>
      <c r="S13" s="89">
        <f t="shared" si="0"/>
        <v>9645</v>
      </c>
      <c r="T13" s="90">
        <f t="shared" si="0"/>
        <v>1899</v>
      </c>
      <c r="U13" s="92">
        <f t="shared" si="0"/>
        <v>248</v>
      </c>
      <c r="V13" s="89">
        <f>SUM(O13,H13)</f>
        <v>37789</v>
      </c>
    </row>
    <row r="14" spans="1:22" ht="12.75">
      <c r="A14" s="74" t="s">
        <v>50</v>
      </c>
      <c r="B14" s="89">
        <v>0</v>
      </c>
      <c r="C14" s="103">
        <v>9</v>
      </c>
      <c r="D14" s="91">
        <v>475</v>
      </c>
      <c r="E14" s="103">
        <v>303</v>
      </c>
      <c r="F14" s="103">
        <v>91</v>
      </c>
      <c r="G14" s="103">
        <v>16</v>
      </c>
      <c r="H14" s="89">
        <v>894</v>
      </c>
      <c r="I14" s="89">
        <v>0</v>
      </c>
      <c r="J14" s="103">
        <v>15</v>
      </c>
      <c r="K14" s="91">
        <v>1091</v>
      </c>
      <c r="L14" s="103">
        <v>424</v>
      </c>
      <c r="M14" s="103">
        <v>88</v>
      </c>
      <c r="N14" s="103">
        <v>6</v>
      </c>
      <c r="O14" s="89">
        <v>1624</v>
      </c>
      <c r="P14" s="89">
        <f>SUM(I14,B14)</f>
        <v>0</v>
      </c>
      <c r="Q14" s="90">
        <f t="shared" si="0"/>
        <v>24</v>
      </c>
      <c r="R14" s="89">
        <f t="shared" si="0"/>
        <v>1566</v>
      </c>
      <c r="S14" s="89">
        <f t="shared" si="0"/>
        <v>727</v>
      </c>
      <c r="T14" s="90">
        <f t="shared" si="0"/>
        <v>179</v>
      </c>
      <c r="U14" s="92">
        <f t="shared" si="0"/>
        <v>22</v>
      </c>
      <c r="V14" s="89">
        <f>SUM(O14,H14)</f>
        <v>2518</v>
      </c>
    </row>
    <row r="15" spans="1:22" ht="12.75">
      <c r="A15" s="74" t="s">
        <v>51</v>
      </c>
      <c r="B15" s="89">
        <v>0</v>
      </c>
      <c r="C15" s="103">
        <v>7</v>
      </c>
      <c r="D15" s="91">
        <v>6084</v>
      </c>
      <c r="E15" s="103">
        <v>6582</v>
      </c>
      <c r="F15" s="103">
        <v>1308</v>
      </c>
      <c r="G15" s="103">
        <v>230</v>
      </c>
      <c r="H15" s="89">
        <v>14211</v>
      </c>
      <c r="I15" s="89">
        <v>0</v>
      </c>
      <c r="J15" s="103">
        <v>5</v>
      </c>
      <c r="K15" s="91">
        <v>5085</v>
      </c>
      <c r="L15" s="103">
        <v>4908</v>
      </c>
      <c r="M15" s="103">
        <v>796</v>
      </c>
      <c r="N15" s="103">
        <v>143</v>
      </c>
      <c r="O15" s="89">
        <v>10937</v>
      </c>
      <c r="P15" s="89">
        <f>SUM(I15,B15)</f>
        <v>0</v>
      </c>
      <c r="Q15" s="90">
        <f t="shared" si="0"/>
        <v>12</v>
      </c>
      <c r="R15" s="89">
        <f t="shared" si="0"/>
        <v>11169</v>
      </c>
      <c r="S15" s="89">
        <f t="shared" si="0"/>
        <v>11490</v>
      </c>
      <c r="T15" s="90">
        <f t="shared" si="0"/>
        <v>2104</v>
      </c>
      <c r="U15" s="92">
        <f t="shared" si="0"/>
        <v>373</v>
      </c>
      <c r="V15" s="89">
        <f>SUM(O15,H15)</f>
        <v>25148</v>
      </c>
    </row>
    <row r="16" spans="1:22" s="60" customFormat="1" ht="12.75">
      <c r="A16" s="29" t="s">
        <v>1</v>
      </c>
      <c r="B16" s="93">
        <f>SUM(B12:B15)</f>
        <v>14</v>
      </c>
      <c r="C16" s="94">
        <f aca="true" t="shared" si="1" ref="C16:O16">SUM(C12:C15)</f>
        <v>905</v>
      </c>
      <c r="D16" s="95">
        <f t="shared" si="1"/>
        <v>44183</v>
      </c>
      <c r="E16" s="94">
        <f t="shared" si="1"/>
        <v>15126</v>
      </c>
      <c r="F16" s="94">
        <f t="shared" si="1"/>
        <v>2904</v>
      </c>
      <c r="G16" s="94">
        <f t="shared" si="1"/>
        <v>444</v>
      </c>
      <c r="H16" s="93">
        <f t="shared" si="1"/>
        <v>63576</v>
      </c>
      <c r="I16" s="93">
        <f t="shared" si="1"/>
        <v>4</v>
      </c>
      <c r="J16" s="94">
        <f t="shared" si="1"/>
        <v>808</v>
      </c>
      <c r="K16" s="95">
        <f t="shared" si="1"/>
        <v>46908</v>
      </c>
      <c r="L16" s="94">
        <f t="shared" si="1"/>
        <v>11692</v>
      </c>
      <c r="M16" s="94">
        <f t="shared" si="1"/>
        <v>1861</v>
      </c>
      <c r="N16" s="94">
        <f t="shared" si="1"/>
        <v>252</v>
      </c>
      <c r="O16" s="93">
        <f t="shared" si="1"/>
        <v>61525</v>
      </c>
      <c r="P16" s="93">
        <f>SUM(I16,B16)</f>
        <v>18</v>
      </c>
      <c r="Q16" s="94">
        <f t="shared" si="0"/>
        <v>1713</v>
      </c>
      <c r="R16" s="93">
        <f t="shared" si="0"/>
        <v>91091</v>
      </c>
      <c r="S16" s="93">
        <f t="shared" si="0"/>
        <v>26818</v>
      </c>
      <c r="T16" s="94">
        <f t="shared" si="0"/>
        <v>4765</v>
      </c>
      <c r="U16" s="96">
        <f t="shared" si="0"/>
        <v>696</v>
      </c>
      <c r="V16" s="93">
        <f>SUM(O16,H16)</f>
        <v>125101</v>
      </c>
    </row>
    <row r="17" spans="2:22" s="74" customFormat="1" ht="9" customHeight="1">
      <c r="B17" s="89"/>
      <c r="C17" s="90"/>
      <c r="D17" s="91"/>
      <c r="E17" s="90"/>
      <c r="F17" s="90"/>
      <c r="G17" s="90"/>
      <c r="H17" s="89"/>
      <c r="I17" s="89"/>
      <c r="J17" s="90"/>
      <c r="K17" s="91"/>
      <c r="L17" s="90"/>
      <c r="M17" s="90"/>
      <c r="N17" s="90"/>
      <c r="O17" s="89"/>
      <c r="P17" s="89"/>
      <c r="Q17" s="90"/>
      <c r="R17" s="89"/>
      <c r="S17" s="89"/>
      <c r="T17" s="90"/>
      <c r="U17" s="92"/>
      <c r="V17" s="89"/>
    </row>
    <row r="18" spans="1:22" ht="12.75">
      <c r="A18" s="30" t="s">
        <v>22</v>
      </c>
      <c r="B18" s="89"/>
      <c r="C18" s="90"/>
      <c r="D18" s="91"/>
      <c r="E18" s="90"/>
      <c r="F18" s="90"/>
      <c r="G18" s="90"/>
      <c r="H18" s="89"/>
      <c r="I18" s="89"/>
      <c r="J18" s="90"/>
      <c r="K18" s="91"/>
      <c r="L18" s="90"/>
      <c r="M18" s="90"/>
      <c r="N18" s="90"/>
      <c r="O18" s="89"/>
      <c r="P18" s="89"/>
      <c r="Q18" s="90"/>
      <c r="R18" s="89"/>
      <c r="S18" s="89"/>
      <c r="T18" s="90"/>
      <c r="U18" s="92"/>
      <c r="V18" s="89"/>
    </row>
    <row r="19" spans="1:22" s="74" customFormat="1" ht="12.75">
      <c r="A19" s="74" t="s">
        <v>48</v>
      </c>
      <c r="B19" s="89">
        <v>20</v>
      </c>
      <c r="C19" s="90">
        <v>628</v>
      </c>
      <c r="D19" s="91">
        <v>17760</v>
      </c>
      <c r="E19" s="90">
        <v>2843</v>
      </c>
      <c r="F19" s="90">
        <v>382</v>
      </c>
      <c r="G19" s="90">
        <v>57</v>
      </c>
      <c r="H19" s="89">
        <v>21690</v>
      </c>
      <c r="I19" s="89">
        <v>11</v>
      </c>
      <c r="J19" s="90">
        <v>690</v>
      </c>
      <c r="K19" s="91">
        <v>24537</v>
      </c>
      <c r="L19" s="90">
        <v>2514</v>
      </c>
      <c r="M19" s="90">
        <v>312</v>
      </c>
      <c r="N19" s="90">
        <v>37</v>
      </c>
      <c r="O19" s="89">
        <v>28101</v>
      </c>
      <c r="P19" s="89">
        <f>SUM(I19,B19)</f>
        <v>31</v>
      </c>
      <c r="Q19" s="90">
        <f aca="true" t="shared" si="2" ref="Q19:U23">SUM(J19,C19)</f>
        <v>1318</v>
      </c>
      <c r="R19" s="89">
        <f t="shared" si="2"/>
        <v>42297</v>
      </c>
      <c r="S19" s="89">
        <f t="shared" si="2"/>
        <v>5357</v>
      </c>
      <c r="T19" s="90">
        <f t="shared" si="2"/>
        <v>694</v>
      </c>
      <c r="U19" s="92">
        <f t="shared" si="2"/>
        <v>94</v>
      </c>
      <c r="V19" s="89">
        <f>SUM(O19,H19)</f>
        <v>49791</v>
      </c>
    </row>
    <row r="20" spans="1:22" ht="12.75">
      <c r="A20" s="74" t="s">
        <v>49</v>
      </c>
      <c r="B20" s="89">
        <v>0</v>
      </c>
      <c r="C20" s="103">
        <v>79</v>
      </c>
      <c r="D20" s="91">
        <v>14053</v>
      </c>
      <c r="E20" s="103">
        <v>7352</v>
      </c>
      <c r="F20" s="103">
        <v>2207</v>
      </c>
      <c r="G20" s="103">
        <v>470</v>
      </c>
      <c r="H20" s="89">
        <v>24161</v>
      </c>
      <c r="I20" s="89">
        <v>0</v>
      </c>
      <c r="J20" s="103">
        <v>69</v>
      </c>
      <c r="K20" s="91">
        <v>12265</v>
      </c>
      <c r="L20" s="103">
        <v>4818</v>
      </c>
      <c r="M20" s="103">
        <v>1162</v>
      </c>
      <c r="N20" s="103">
        <v>284</v>
      </c>
      <c r="O20" s="89">
        <v>18598</v>
      </c>
      <c r="P20" s="89">
        <f>SUM(I20,B20)</f>
        <v>0</v>
      </c>
      <c r="Q20" s="90">
        <f t="shared" si="2"/>
        <v>148</v>
      </c>
      <c r="R20" s="89">
        <f t="shared" si="2"/>
        <v>26318</v>
      </c>
      <c r="S20" s="89">
        <f t="shared" si="2"/>
        <v>12170</v>
      </c>
      <c r="T20" s="90">
        <f t="shared" si="2"/>
        <v>3369</v>
      </c>
      <c r="U20" s="92">
        <f t="shared" si="2"/>
        <v>754</v>
      </c>
      <c r="V20" s="89">
        <f>SUM(O20,H20)</f>
        <v>42759</v>
      </c>
    </row>
    <row r="21" spans="1:22" ht="12.75">
      <c r="A21" s="74" t="s">
        <v>50</v>
      </c>
      <c r="B21" s="89">
        <v>0</v>
      </c>
      <c r="C21" s="103">
        <v>10</v>
      </c>
      <c r="D21" s="91">
        <v>485</v>
      </c>
      <c r="E21" s="103">
        <v>371</v>
      </c>
      <c r="F21" s="103">
        <v>125</v>
      </c>
      <c r="G21" s="103">
        <v>38</v>
      </c>
      <c r="H21" s="89">
        <v>1029</v>
      </c>
      <c r="I21" s="89">
        <v>0</v>
      </c>
      <c r="J21" s="103">
        <v>16</v>
      </c>
      <c r="K21" s="91">
        <v>1170</v>
      </c>
      <c r="L21" s="103">
        <v>518</v>
      </c>
      <c r="M21" s="103">
        <v>149</v>
      </c>
      <c r="N21" s="103">
        <v>27</v>
      </c>
      <c r="O21" s="89">
        <v>1880</v>
      </c>
      <c r="P21" s="89">
        <f>SUM(I21,B21)</f>
        <v>0</v>
      </c>
      <c r="Q21" s="90">
        <f t="shared" si="2"/>
        <v>26</v>
      </c>
      <c r="R21" s="89">
        <f t="shared" si="2"/>
        <v>1655</v>
      </c>
      <c r="S21" s="89">
        <f t="shared" si="2"/>
        <v>889</v>
      </c>
      <c r="T21" s="90">
        <f t="shared" si="2"/>
        <v>274</v>
      </c>
      <c r="U21" s="92">
        <f t="shared" si="2"/>
        <v>65</v>
      </c>
      <c r="V21" s="89">
        <f>SUM(O21,H21)</f>
        <v>2909</v>
      </c>
    </row>
    <row r="22" spans="1:22" ht="12.75">
      <c r="A22" s="74" t="s">
        <v>51</v>
      </c>
      <c r="B22" s="89">
        <v>0</v>
      </c>
      <c r="C22" s="103">
        <v>3</v>
      </c>
      <c r="D22" s="91">
        <v>5643</v>
      </c>
      <c r="E22" s="103">
        <v>6476</v>
      </c>
      <c r="F22" s="103">
        <v>1985</v>
      </c>
      <c r="G22" s="103">
        <v>592</v>
      </c>
      <c r="H22" s="89">
        <v>14699</v>
      </c>
      <c r="I22" s="89">
        <v>0</v>
      </c>
      <c r="J22" s="103">
        <v>3</v>
      </c>
      <c r="K22" s="91">
        <v>5365</v>
      </c>
      <c r="L22" s="103">
        <v>5320</v>
      </c>
      <c r="M22" s="103">
        <v>1253</v>
      </c>
      <c r="N22" s="103">
        <v>370</v>
      </c>
      <c r="O22" s="89">
        <v>12311</v>
      </c>
      <c r="P22" s="89">
        <f>SUM(I22,B22)</f>
        <v>0</v>
      </c>
      <c r="Q22" s="90">
        <f t="shared" si="2"/>
        <v>6</v>
      </c>
      <c r="R22" s="89">
        <f t="shared" si="2"/>
        <v>11008</v>
      </c>
      <c r="S22" s="89">
        <f t="shared" si="2"/>
        <v>11796</v>
      </c>
      <c r="T22" s="90">
        <f t="shared" si="2"/>
        <v>3238</v>
      </c>
      <c r="U22" s="92">
        <f t="shared" si="2"/>
        <v>962</v>
      </c>
      <c r="V22" s="89">
        <f>SUM(O22,H22)</f>
        <v>27010</v>
      </c>
    </row>
    <row r="23" spans="1:22" s="30" customFormat="1" ht="12.75">
      <c r="A23" s="29" t="s">
        <v>1</v>
      </c>
      <c r="B23" s="98">
        <f>SUM(B19:B22)</f>
        <v>20</v>
      </c>
      <c r="C23" s="99">
        <f aca="true" t="shared" si="3" ref="C23:O23">SUM(C19:C22)</f>
        <v>720</v>
      </c>
      <c r="D23" s="100">
        <f t="shared" si="3"/>
        <v>37941</v>
      </c>
      <c r="E23" s="99">
        <f t="shared" si="3"/>
        <v>17042</v>
      </c>
      <c r="F23" s="99">
        <f t="shared" si="3"/>
        <v>4699</v>
      </c>
      <c r="G23" s="99">
        <f t="shared" si="3"/>
        <v>1157</v>
      </c>
      <c r="H23" s="98">
        <f t="shared" si="3"/>
        <v>61579</v>
      </c>
      <c r="I23" s="98">
        <f t="shared" si="3"/>
        <v>11</v>
      </c>
      <c r="J23" s="99">
        <f t="shared" si="3"/>
        <v>778</v>
      </c>
      <c r="K23" s="100">
        <f t="shared" si="3"/>
        <v>43337</v>
      </c>
      <c r="L23" s="99">
        <f t="shared" si="3"/>
        <v>13170</v>
      </c>
      <c r="M23" s="99">
        <f t="shared" si="3"/>
        <v>2876</v>
      </c>
      <c r="N23" s="99">
        <f t="shared" si="3"/>
        <v>718</v>
      </c>
      <c r="O23" s="98">
        <f t="shared" si="3"/>
        <v>60890</v>
      </c>
      <c r="P23" s="98">
        <f>SUM(I23,B23)</f>
        <v>31</v>
      </c>
      <c r="Q23" s="99">
        <f t="shared" si="2"/>
        <v>1498</v>
      </c>
      <c r="R23" s="98">
        <f t="shared" si="2"/>
        <v>81278</v>
      </c>
      <c r="S23" s="98">
        <f t="shared" si="2"/>
        <v>30212</v>
      </c>
      <c r="T23" s="99">
        <f t="shared" si="2"/>
        <v>7575</v>
      </c>
      <c r="U23" s="101">
        <f t="shared" si="2"/>
        <v>1875</v>
      </c>
      <c r="V23" s="98">
        <f>SUM(O23,H23)</f>
        <v>122469</v>
      </c>
    </row>
    <row r="24" spans="1:22" s="1" customFormat="1" ht="12.75">
      <c r="A24" s="173" t="s">
        <v>33</v>
      </c>
      <c r="B24" s="98"/>
      <c r="C24" s="99"/>
      <c r="D24" s="100"/>
      <c r="E24" s="99"/>
      <c r="F24" s="99"/>
      <c r="G24" s="99"/>
      <c r="H24" s="98"/>
      <c r="I24" s="98"/>
      <c r="J24" s="99"/>
      <c r="K24" s="100"/>
      <c r="L24" s="99"/>
      <c r="M24" s="99"/>
      <c r="N24" s="99"/>
      <c r="O24" s="98"/>
      <c r="P24" s="98"/>
      <c r="Q24" s="99"/>
      <c r="R24" s="98"/>
      <c r="S24" s="98"/>
      <c r="T24" s="99"/>
      <c r="U24" s="101"/>
      <c r="V24" s="98"/>
    </row>
    <row r="25" spans="1:22" s="1" customFormat="1" ht="12.75">
      <c r="A25" s="74" t="s">
        <v>48</v>
      </c>
      <c r="B25" s="174">
        <f>SUM(B19,B12)</f>
        <v>34</v>
      </c>
      <c r="C25" s="175">
        <f aca="true" t="shared" si="4" ref="C25:V25">SUM(C19,C12)</f>
        <v>1450</v>
      </c>
      <c r="D25" s="176">
        <f t="shared" si="4"/>
        <v>40655</v>
      </c>
      <c r="E25" s="175">
        <f t="shared" si="4"/>
        <v>5308</v>
      </c>
      <c r="F25" s="175">
        <f t="shared" si="4"/>
        <v>665</v>
      </c>
      <c r="G25" s="175">
        <f t="shared" si="4"/>
        <v>85</v>
      </c>
      <c r="H25" s="174">
        <f t="shared" si="4"/>
        <v>48197</v>
      </c>
      <c r="I25" s="174">
        <f t="shared" si="4"/>
        <v>15</v>
      </c>
      <c r="J25" s="175">
        <f t="shared" si="4"/>
        <v>1435</v>
      </c>
      <c r="K25" s="176">
        <f t="shared" si="4"/>
        <v>54111</v>
      </c>
      <c r="L25" s="175">
        <f t="shared" si="4"/>
        <v>5005</v>
      </c>
      <c r="M25" s="175">
        <f t="shared" si="4"/>
        <v>612</v>
      </c>
      <c r="N25" s="175">
        <f t="shared" si="4"/>
        <v>62</v>
      </c>
      <c r="O25" s="174">
        <f t="shared" si="4"/>
        <v>61240</v>
      </c>
      <c r="P25" s="174">
        <f t="shared" si="4"/>
        <v>49</v>
      </c>
      <c r="Q25" s="175">
        <f t="shared" si="4"/>
        <v>2885</v>
      </c>
      <c r="R25" s="174">
        <f t="shared" si="4"/>
        <v>94766</v>
      </c>
      <c r="S25" s="174">
        <f t="shared" si="4"/>
        <v>10313</v>
      </c>
      <c r="T25" s="175">
        <f t="shared" si="4"/>
        <v>1277</v>
      </c>
      <c r="U25" s="177">
        <f t="shared" si="4"/>
        <v>147</v>
      </c>
      <c r="V25" s="174">
        <f t="shared" si="4"/>
        <v>109437</v>
      </c>
    </row>
    <row r="26" spans="1:22" s="1" customFormat="1" ht="12.75">
      <c r="A26" s="74" t="s">
        <v>49</v>
      </c>
      <c r="B26" s="174">
        <f aca="true" t="shared" si="5" ref="B26:Q29">SUM(B20,B13)</f>
        <v>0</v>
      </c>
      <c r="C26" s="175">
        <f t="shared" si="5"/>
        <v>146</v>
      </c>
      <c r="D26" s="176">
        <f t="shared" si="5"/>
        <v>28782</v>
      </c>
      <c r="E26" s="175">
        <f t="shared" si="5"/>
        <v>13128</v>
      </c>
      <c r="F26" s="175">
        <f t="shared" si="5"/>
        <v>3429</v>
      </c>
      <c r="G26" s="175">
        <f t="shared" si="5"/>
        <v>640</v>
      </c>
      <c r="H26" s="174">
        <f t="shared" si="5"/>
        <v>46125</v>
      </c>
      <c r="I26" s="174">
        <f t="shared" si="5"/>
        <v>0</v>
      </c>
      <c r="J26" s="175">
        <f t="shared" si="5"/>
        <v>112</v>
      </c>
      <c r="K26" s="176">
        <f t="shared" si="5"/>
        <v>23423</v>
      </c>
      <c r="L26" s="175">
        <f t="shared" si="5"/>
        <v>8687</v>
      </c>
      <c r="M26" s="175">
        <f t="shared" si="5"/>
        <v>1839</v>
      </c>
      <c r="N26" s="175">
        <f t="shared" si="5"/>
        <v>362</v>
      </c>
      <c r="O26" s="174">
        <f t="shared" si="5"/>
        <v>34423</v>
      </c>
      <c r="P26" s="174">
        <f t="shared" si="5"/>
        <v>0</v>
      </c>
      <c r="Q26" s="175">
        <f t="shared" si="5"/>
        <v>258</v>
      </c>
      <c r="R26" s="174">
        <f aca="true" t="shared" si="6" ref="R26:V27">SUM(R20,R13)</f>
        <v>52205</v>
      </c>
      <c r="S26" s="174">
        <f t="shared" si="6"/>
        <v>21815</v>
      </c>
      <c r="T26" s="175">
        <f t="shared" si="6"/>
        <v>5268</v>
      </c>
      <c r="U26" s="177">
        <f t="shared" si="6"/>
        <v>1002</v>
      </c>
      <c r="V26" s="174">
        <f t="shared" si="6"/>
        <v>80548</v>
      </c>
    </row>
    <row r="27" spans="1:22" s="1" customFormat="1" ht="12.75">
      <c r="A27" s="74" t="s">
        <v>50</v>
      </c>
      <c r="B27" s="174">
        <f t="shared" si="5"/>
        <v>0</v>
      </c>
      <c r="C27" s="175">
        <f t="shared" si="5"/>
        <v>19</v>
      </c>
      <c r="D27" s="176">
        <f t="shared" si="5"/>
        <v>960</v>
      </c>
      <c r="E27" s="175">
        <f t="shared" si="5"/>
        <v>674</v>
      </c>
      <c r="F27" s="175">
        <f t="shared" si="5"/>
        <v>216</v>
      </c>
      <c r="G27" s="175">
        <f t="shared" si="5"/>
        <v>54</v>
      </c>
      <c r="H27" s="174">
        <f t="shared" si="5"/>
        <v>1923</v>
      </c>
      <c r="I27" s="174">
        <f t="shared" si="5"/>
        <v>0</v>
      </c>
      <c r="J27" s="175">
        <f t="shared" si="5"/>
        <v>31</v>
      </c>
      <c r="K27" s="176">
        <f t="shared" si="5"/>
        <v>2261</v>
      </c>
      <c r="L27" s="175">
        <f t="shared" si="5"/>
        <v>942</v>
      </c>
      <c r="M27" s="175">
        <f t="shared" si="5"/>
        <v>237</v>
      </c>
      <c r="N27" s="175">
        <f t="shared" si="5"/>
        <v>33</v>
      </c>
      <c r="O27" s="174">
        <f t="shared" si="5"/>
        <v>3504</v>
      </c>
      <c r="P27" s="174">
        <f t="shared" si="5"/>
        <v>0</v>
      </c>
      <c r="Q27" s="175">
        <f t="shared" si="5"/>
        <v>50</v>
      </c>
      <c r="R27" s="174">
        <f t="shared" si="6"/>
        <v>3221</v>
      </c>
      <c r="S27" s="174">
        <f t="shared" si="6"/>
        <v>1616</v>
      </c>
      <c r="T27" s="175">
        <f t="shared" si="6"/>
        <v>453</v>
      </c>
      <c r="U27" s="177">
        <f t="shared" si="6"/>
        <v>87</v>
      </c>
      <c r="V27" s="174">
        <f t="shared" si="6"/>
        <v>5427</v>
      </c>
    </row>
    <row r="28" spans="1:22" s="1" customFormat="1" ht="12.75">
      <c r="A28" s="74" t="s">
        <v>51</v>
      </c>
      <c r="B28" s="174">
        <f t="shared" si="5"/>
        <v>0</v>
      </c>
      <c r="C28" s="175">
        <f t="shared" si="5"/>
        <v>10</v>
      </c>
      <c r="D28" s="176">
        <f t="shared" si="5"/>
        <v>11727</v>
      </c>
      <c r="E28" s="175">
        <f t="shared" si="5"/>
        <v>13058</v>
      </c>
      <c r="F28" s="175">
        <f t="shared" si="5"/>
        <v>3293</v>
      </c>
      <c r="G28" s="175">
        <f t="shared" si="5"/>
        <v>822</v>
      </c>
      <c r="H28" s="174">
        <f t="shared" si="5"/>
        <v>28910</v>
      </c>
      <c r="I28" s="174">
        <f t="shared" si="5"/>
        <v>0</v>
      </c>
      <c r="J28" s="175">
        <f t="shared" si="5"/>
        <v>8</v>
      </c>
      <c r="K28" s="176">
        <f t="shared" si="5"/>
        <v>10450</v>
      </c>
      <c r="L28" s="175">
        <f t="shared" si="5"/>
        <v>10228</v>
      </c>
      <c r="M28" s="175">
        <f t="shared" si="5"/>
        <v>2049</v>
      </c>
      <c r="N28" s="175">
        <f t="shared" si="5"/>
        <v>513</v>
      </c>
      <c r="O28" s="174">
        <f t="shared" si="5"/>
        <v>23248</v>
      </c>
      <c r="P28" s="174">
        <f t="shared" si="5"/>
        <v>0</v>
      </c>
      <c r="Q28" s="175">
        <f t="shared" si="5"/>
        <v>18</v>
      </c>
      <c r="R28" s="174">
        <f aca="true" t="shared" si="7" ref="R28:V29">SUM(R22,R15)</f>
        <v>22177</v>
      </c>
      <c r="S28" s="174">
        <f t="shared" si="7"/>
        <v>23286</v>
      </c>
      <c r="T28" s="175">
        <f t="shared" si="7"/>
        <v>5342</v>
      </c>
      <c r="U28" s="177">
        <f t="shared" si="7"/>
        <v>1335</v>
      </c>
      <c r="V28" s="174">
        <f t="shared" si="7"/>
        <v>52158</v>
      </c>
    </row>
    <row r="29" spans="1:22" s="30" customFormat="1" ht="12.75">
      <c r="A29" s="29" t="s">
        <v>1</v>
      </c>
      <c r="B29" s="98">
        <f t="shared" si="5"/>
        <v>34</v>
      </c>
      <c r="C29" s="99">
        <f t="shared" si="5"/>
        <v>1625</v>
      </c>
      <c r="D29" s="100">
        <f t="shared" si="5"/>
        <v>82124</v>
      </c>
      <c r="E29" s="99">
        <f t="shared" si="5"/>
        <v>32168</v>
      </c>
      <c r="F29" s="99">
        <f t="shared" si="5"/>
        <v>7603</v>
      </c>
      <c r="G29" s="99">
        <f t="shared" si="5"/>
        <v>1601</v>
      </c>
      <c r="H29" s="98">
        <f t="shared" si="5"/>
        <v>125155</v>
      </c>
      <c r="I29" s="98">
        <f t="shared" si="5"/>
        <v>15</v>
      </c>
      <c r="J29" s="99">
        <f t="shared" si="5"/>
        <v>1586</v>
      </c>
      <c r="K29" s="100">
        <f t="shared" si="5"/>
        <v>90245</v>
      </c>
      <c r="L29" s="99">
        <f t="shared" si="5"/>
        <v>24862</v>
      </c>
      <c r="M29" s="99">
        <f t="shared" si="5"/>
        <v>4737</v>
      </c>
      <c r="N29" s="99">
        <f t="shared" si="5"/>
        <v>970</v>
      </c>
      <c r="O29" s="98">
        <f t="shared" si="5"/>
        <v>122415</v>
      </c>
      <c r="P29" s="98">
        <f t="shared" si="5"/>
        <v>49</v>
      </c>
      <c r="Q29" s="99">
        <f t="shared" si="5"/>
        <v>3211</v>
      </c>
      <c r="R29" s="98">
        <f t="shared" si="7"/>
        <v>172369</v>
      </c>
      <c r="S29" s="98">
        <f t="shared" si="7"/>
        <v>57030</v>
      </c>
      <c r="T29" s="99">
        <f t="shared" si="7"/>
        <v>12340</v>
      </c>
      <c r="U29" s="101">
        <f t="shared" si="7"/>
        <v>2571</v>
      </c>
      <c r="V29" s="98">
        <f t="shared" si="7"/>
        <v>247570</v>
      </c>
    </row>
    <row r="30" spans="2:22" s="74" customFormat="1" ht="12.75">
      <c r="B30" s="90"/>
      <c r="C30" s="90"/>
      <c r="D30" s="90"/>
      <c r="E30" s="90"/>
      <c r="F30" s="90"/>
      <c r="G30" s="90"/>
      <c r="H30" s="90"/>
      <c r="I30" s="90"/>
      <c r="J30" s="90"/>
      <c r="K30" s="90"/>
      <c r="L30" s="90"/>
      <c r="M30" s="90"/>
      <c r="N30" s="90"/>
      <c r="O30" s="90"/>
      <c r="P30" s="90"/>
      <c r="Q30" s="90"/>
      <c r="R30" s="90"/>
      <c r="S30" s="90"/>
      <c r="T30" s="90"/>
      <c r="U30" s="90"/>
      <c r="V30" s="90"/>
    </row>
    <row r="31" spans="2:22" s="74" customFormat="1" ht="12.75">
      <c r="B31" s="90"/>
      <c r="C31" s="90"/>
      <c r="D31" s="90"/>
      <c r="E31" s="90"/>
      <c r="F31" s="90"/>
      <c r="G31" s="90"/>
      <c r="H31" s="90"/>
      <c r="I31" s="90"/>
      <c r="J31" s="90"/>
      <c r="K31" s="90"/>
      <c r="L31" s="90"/>
      <c r="M31" s="90"/>
      <c r="N31" s="90"/>
      <c r="O31" s="90"/>
      <c r="P31" s="90"/>
      <c r="Q31" s="90"/>
      <c r="R31" s="90"/>
      <c r="S31" s="90"/>
      <c r="T31" s="90"/>
      <c r="U31" s="90"/>
      <c r="V31" s="90"/>
    </row>
    <row r="32" spans="2:22" s="74" customFormat="1" ht="12.75">
      <c r="B32" s="90"/>
      <c r="C32" s="90"/>
      <c r="D32" s="90"/>
      <c r="E32" s="90"/>
      <c r="F32" s="90"/>
      <c r="G32" s="90"/>
      <c r="H32" s="90"/>
      <c r="I32" s="90"/>
      <c r="J32" s="90"/>
      <c r="K32" s="90"/>
      <c r="L32" s="90"/>
      <c r="M32" s="90"/>
      <c r="N32" s="90"/>
      <c r="O32" s="90"/>
      <c r="P32" s="90"/>
      <c r="Q32" s="90"/>
      <c r="R32" s="90"/>
      <c r="S32" s="90"/>
      <c r="T32" s="90"/>
      <c r="U32" s="90"/>
      <c r="V32" s="90"/>
    </row>
    <row r="33" spans="2:22" s="74" customFormat="1" ht="12.75">
      <c r="B33" s="90"/>
      <c r="C33" s="90"/>
      <c r="D33" s="90"/>
      <c r="E33" s="90"/>
      <c r="F33" s="90"/>
      <c r="G33" s="90"/>
      <c r="H33" s="90"/>
      <c r="I33" s="90"/>
      <c r="J33" s="90"/>
      <c r="K33" s="90"/>
      <c r="L33" s="90"/>
      <c r="M33" s="90"/>
      <c r="N33" s="90"/>
      <c r="O33" s="90"/>
      <c r="P33" s="90"/>
      <c r="Q33" s="90"/>
      <c r="R33" s="90"/>
      <c r="S33" s="90"/>
      <c r="T33" s="90"/>
      <c r="U33" s="90"/>
      <c r="V33" s="90"/>
    </row>
    <row r="34" spans="2:22" s="74" customFormat="1" ht="12.75">
      <c r="B34" s="90"/>
      <c r="C34" s="90"/>
      <c r="D34" s="90"/>
      <c r="E34" s="90"/>
      <c r="F34" s="90"/>
      <c r="G34" s="90"/>
      <c r="H34" s="90"/>
      <c r="I34" s="90"/>
      <c r="J34" s="90"/>
      <c r="K34" s="90"/>
      <c r="L34" s="90"/>
      <c r="M34" s="90"/>
      <c r="N34" s="90"/>
      <c r="O34" s="90"/>
      <c r="P34" s="90"/>
      <c r="Q34" s="90"/>
      <c r="R34" s="90"/>
      <c r="S34" s="90"/>
      <c r="T34" s="90"/>
      <c r="U34" s="90"/>
      <c r="V34" s="90"/>
    </row>
    <row r="35" spans="2:22" s="74" customFormat="1" ht="12.75">
      <c r="B35" s="90"/>
      <c r="C35" s="90"/>
      <c r="D35" s="90"/>
      <c r="E35" s="90"/>
      <c r="F35" s="90"/>
      <c r="G35" s="90"/>
      <c r="H35" s="90"/>
      <c r="I35" s="90"/>
      <c r="J35" s="90"/>
      <c r="K35" s="90"/>
      <c r="L35" s="90"/>
      <c r="M35" s="90"/>
      <c r="N35" s="90"/>
      <c r="O35" s="90"/>
      <c r="P35" s="90"/>
      <c r="Q35" s="90"/>
      <c r="R35" s="90"/>
      <c r="S35" s="90"/>
      <c r="T35" s="90"/>
      <c r="U35" s="90"/>
      <c r="V35" s="90"/>
    </row>
    <row r="36" spans="2:22" s="74" customFormat="1" ht="12.75">
      <c r="B36" s="90"/>
      <c r="C36" s="90"/>
      <c r="D36" s="90"/>
      <c r="E36" s="90"/>
      <c r="F36" s="90"/>
      <c r="G36" s="90"/>
      <c r="H36" s="90"/>
      <c r="I36" s="90"/>
      <c r="J36" s="90"/>
      <c r="K36" s="90"/>
      <c r="L36" s="90"/>
      <c r="M36" s="90"/>
      <c r="N36" s="90"/>
      <c r="O36" s="90"/>
      <c r="P36" s="90"/>
      <c r="Q36" s="90"/>
      <c r="R36" s="90"/>
      <c r="S36" s="90"/>
      <c r="T36" s="90"/>
      <c r="U36" s="90"/>
      <c r="V36" s="90"/>
    </row>
    <row r="37" spans="2:22" s="74" customFormat="1" ht="12.75">
      <c r="B37" s="90"/>
      <c r="C37" s="90"/>
      <c r="D37" s="90"/>
      <c r="E37" s="90"/>
      <c r="F37" s="90"/>
      <c r="G37" s="90"/>
      <c r="H37" s="90"/>
      <c r="I37" s="90"/>
      <c r="J37" s="90"/>
      <c r="K37" s="90"/>
      <c r="L37" s="90"/>
      <c r="M37" s="90"/>
      <c r="N37" s="90"/>
      <c r="O37" s="90"/>
      <c r="P37" s="90"/>
      <c r="Q37" s="90"/>
      <c r="R37" s="90"/>
      <c r="S37" s="90"/>
      <c r="T37" s="90"/>
      <c r="U37" s="90"/>
      <c r="V37" s="90"/>
    </row>
    <row r="38" spans="2:22" s="74" customFormat="1" ht="12.75">
      <c r="B38" s="90"/>
      <c r="C38" s="90"/>
      <c r="D38" s="90"/>
      <c r="E38" s="90"/>
      <c r="F38" s="90"/>
      <c r="G38" s="90"/>
      <c r="H38" s="90"/>
      <c r="I38" s="90"/>
      <c r="J38" s="90"/>
      <c r="K38" s="90"/>
      <c r="L38" s="90"/>
      <c r="M38" s="90"/>
      <c r="N38" s="90"/>
      <c r="O38" s="90"/>
      <c r="P38" s="90"/>
      <c r="Q38" s="90"/>
      <c r="R38" s="90"/>
      <c r="S38" s="90"/>
      <c r="T38" s="90"/>
      <c r="U38" s="90"/>
      <c r="V38" s="90"/>
    </row>
    <row r="39" spans="2:22" s="74" customFormat="1" ht="12.75">
      <c r="B39" s="90"/>
      <c r="C39" s="90"/>
      <c r="D39" s="90"/>
      <c r="E39" s="90"/>
      <c r="F39" s="90"/>
      <c r="G39" s="90"/>
      <c r="H39" s="90"/>
      <c r="I39" s="90"/>
      <c r="J39" s="90"/>
      <c r="K39" s="90"/>
      <c r="L39" s="90"/>
      <c r="M39" s="90"/>
      <c r="N39" s="90"/>
      <c r="O39" s="90"/>
      <c r="P39" s="90"/>
      <c r="Q39" s="90"/>
      <c r="R39" s="90"/>
      <c r="S39" s="90"/>
      <c r="T39" s="90"/>
      <c r="U39" s="90"/>
      <c r="V39" s="90"/>
    </row>
    <row r="40" spans="2:22" s="74" customFormat="1" ht="12.75">
      <c r="B40" s="90"/>
      <c r="C40" s="90"/>
      <c r="D40" s="90"/>
      <c r="E40" s="90"/>
      <c r="F40" s="90"/>
      <c r="G40" s="90"/>
      <c r="H40" s="90"/>
      <c r="I40" s="90"/>
      <c r="J40" s="90"/>
      <c r="K40" s="90"/>
      <c r="L40" s="90"/>
      <c r="M40" s="90"/>
      <c r="N40" s="90"/>
      <c r="O40" s="90"/>
      <c r="P40" s="90"/>
      <c r="Q40" s="90"/>
      <c r="R40" s="90"/>
      <c r="S40" s="90"/>
      <c r="T40" s="90"/>
      <c r="U40" s="90"/>
      <c r="V40" s="90"/>
    </row>
    <row r="41" spans="2:22" s="74" customFormat="1" ht="12.75">
      <c r="B41" s="90"/>
      <c r="C41" s="90"/>
      <c r="D41" s="90"/>
      <c r="E41" s="90"/>
      <c r="F41" s="90"/>
      <c r="G41" s="90"/>
      <c r="H41" s="90"/>
      <c r="I41" s="90"/>
      <c r="J41" s="90"/>
      <c r="K41" s="90"/>
      <c r="L41" s="90"/>
      <c r="M41" s="90"/>
      <c r="N41" s="90"/>
      <c r="O41" s="90"/>
      <c r="P41" s="90"/>
      <c r="Q41" s="90"/>
      <c r="R41" s="90"/>
      <c r="S41" s="90"/>
      <c r="T41" s="90"/>
      <c r="U41" s="90"/>
      <c r="V41" s="90"/>
    </row>
    <row r="42" spans="2:22" s="74" customFormat="1" ht="12.75">
      <c r="B42" s="90"/>
      <c r="C42" s="90"/>
      <c r="D42" s="90"/>
      <c r="E42" s="90"/>
      <c r="F42" s="90"/>
      <c r="G42" s="90"/>
      <c r="H42" s="90"/>
      <c r="I42" s="90"/>
      <c r="J42" s="90"/>
      <c r="K42" s="90"/>
      <c r="L42" s="90"/>
      <c r="M42" s="90"/>
      <c r="N42" s="90"/>
      <c r="O42" s="90"/>
      <c r="P42" s="90"/>
      <c r="Q42" s="90"/>
      <c r="R42" s="90"/>
      <c r="S42" s="90"/>
      <c r="T42" s="90"/>
      <c r="U42" s="90"/>
      <c r="V42" s="90"/>
    </row>
    <row r="43" spans="1:22" ht="12.75">
      <c r="A43" s="30" t="s">
        <v>72</v>
      </c>
      <c r="C43" s="75"/>
      <c r="V43" s="90"/>
    </row>
    <row r="44" spans="1:22" ht="12.75">
      <c r="A44" s="213" t="s">
        <v>9</v>
      </c>
      <c r="B44" s="213"/>
      <c r="C44" s="213"/>
      <c r="D44" s="213"/>
      <c r="E44" s="213"/>
      <c r="F44" s="213"/>
      <c r="G44" s="213"/>
      <c r="H44" s="213"/>
      <c r="I44" s="213"/>
      <c r="J44" s="213"/>
      <c r="K44" s="213"/>
      <c r="L44" s="213"/>
      <c r="M44" s="213"/>
      <c r="N44" s="213"/>
      <c r="O44" s="213"/>
      <c r="P44" s="213"/>
      <c r="Q44" s="213"/>
      <c r="R44" s="213"/>
      <c r="S44" s="213"/>
      <c r="T44" s="213"/>
      <c r="U44" s="213"/>
      <c r="V44" s="213"/>
    </row>
    <row r="45" spans="1:22" ht="12.75">
      <c r="A45" s="213" t="s">
        <v>54</v>
      </c>
      <c r="B45" s="213"/>
      <c r="C45" s="213"/>
      <c r="D45" s="213"/>
      <c r="E45" s="213"/>
      <c r="F45" s="213"/>
      <c r="G45" s="213"/>
      <c r="H45" s="213"/>
      <c r="I45" s="213"/>
      <c r="J45" s="213"/>
      <c r="K45" s="213"/>
      <c r="L45" s="213"/>
      <c r="M45" s="213"/>
      <c r="N45" s="213"/>
      <c r="O45" s="213"/>
      <c r="P45" s="213"/>
      <c r="Q45" s="213"/>
      <c r="R45" s="213"/>
      <c r="S45" s="213"/>
      <c r="T45" s="213"/>
      <c r="U45" s="213"/>
      <c r="V45" s="213"/>
    </row>
    <row r="46" spans="1:22" s="2" customFormat="1" ht="12.75">
      <c r="A46" s="214" t="s">
        <v>30</v>
      </c>
      <c r="B46" s="214"/>
      <c r="C46" s="214"/>
      <c r="D46" s="214"/>
      <c r="E46" s="214"/>
      <c r="F46" s="214"/>
      <c r="G46" s="214"/>
      <c r="H46" s="214"/>
      <c r="I46" s="214"/>
      <c r="J46" s="214"/>
      <c r="K46" s="214"/>
      <c r="L46" s="214"/>
      <c r="M46" s="214"/>
      <c r="N46" s="214"/>
      <c r="O46" s="214"/>
      <c r="P46" s="214"/>
      <c r="Q46" s="214"/>
      <c r="R46" s="214"/>
      <c r="S46" s="214"/>
      <c r="T46" s="214"/>
      <c r="U46" s="214"/>
      <c r="V46" s="214"/>
    </row>
    <row r="47" spans="1:22" s="2" customFormat="1" ht="12.75">
      <c r="A47" s="73"/>
      <c r="B47" s="73"/>
      <c r="C47" s="73"/>
      <c r="D47" s="73"/>
      <c r="E47" s="73"/>
      <c r="F47" s="73"/>
      <c r="G47" s="73"/>
      <c r="H47" s="73"/>
      <c r="I47" s="73"/>
      <c r="J47" s="73"/>
      <c r="K47" s="73"/>
      <c r="L47" s="73"/>
      <c r="M47" s="73"/>
      <c r="N47" s="73"/>
      <c r="O47" s="73"/>
      <c r="P47" s="73"/>
      <c r="Q47" s="73"/>
      <c r="R47" s="73"/>
      <c r="S47" s="73"/>
      <c r="T47" s="73"/>
      <c r="U47" s="73"/>
      <c r="V47" s="73"/>
    </row>
    <row r="48" spans="1:22" ht="12.75">
      <c r="A48" s="213" t="s">
        <v>25</v>
      </c>
      <c r="B48" s="213"/>
      <c r="C48" s="213"/>
      <c r="D48" s="213"/>
      <c r="E48" s="213"/>
      <c r="F48" s="213"/>
      <c r="G48" s="213"/>
      <c r="H48" s="213"/>
      <c r="I48" s="213"/>
      <c r="J48" s="213"/>
      <c r="K48" s="213"/>
      <c r="L48" s="213"/>
      <c r="M48" s="213"/>
      <c r="N48" s="213"/>
      <c r="O48" s="213"/>
      <c r="P48" s="213"/>
      <c r="Q48" s="213"/>
      <c r="R48" s="213"/>
      <c r="S48" s="213"/>
      <c r="T48" s="213"/>
      <c r="U48" s="213"/>
      <c r="V48" s="213"/>
    </row>
    <row r="49" spans="1:22" ht="7.5" customHeight="1" thickBot="1">
      <c r="A49" s="50"/>
      <c r="B49" s="50"/>
      <c r="C49" s="50"/>
      <c r="D49" s="50"/>
      <c r="E49" s="50"/>
      <c r="F49" s="50"/>
      <c r="G49" s="50"/>
      <c r="H49" s="50"/>
      <c r="I49" s="50"/>
      <c r="J49" s="50"/>
      <c r="K49" s="50"/>
      <c r="L49" s="50"/>
      <c r="M49" s="50"/>
      <c r="N49" s="50"/>
      <c r="O49" s="50"/>
      <c r="P49" s="50"/>
      <c r="Q49" s="50"/>
      <c r="R49" s="50"/>
      <c r="S49" s="50"/>
      <c r="T49" s="50"/>
      <c r="U49" s="50"/>
      <c r="V49" s="50"/>
    </row>
    <row r="50" spans="1:22" ht="12.75">
      <c r="A50" s="76"/>
      <c r="B50" s="215" t="s">
        <v>34</v>
      </c>
      <c r="C50" s="216"/>
      <c r="D50" s="216"/>
      <c r="E50" s="216"/>
      <c r="F50" s="216"/>
      <c r="G50" s="216"/>
      <c r="H50" s="217"/>
      <c r="I50" s="215" t="s">
        <v>35</v>
      </c>
      <c r="J50" s="216"/>
      <c r="K50" s="216"/>
      <c r="L50" s="216"/>
      <c r="M50" s="216"/>
      <c r="N50" s="216"/>
      <c r="O50" s="217"/>
      <c r="P50" s="215" t="s">
        <v>1</v>
      </c>
      <c r="Q50" s="216"/>
      <c r="R50" s="216"/>
      <c r="S50" s="216"/>
      <c r="T50" s="216"/>
      <c r="U50" s="216"/>
      <c r="V50" s="216"/>
    </row>
    <row r="51" spans="2:22" ht="12.75">
      <c r="B51" s="229" t="s">
        <v>36</v>
      </c>
      <c r="C51" s="230"/>
      <c r="D51" s="77" t="s">
        <v>37</v>
      </c>
      <c r="E51" s="230" t="s">
        <v>38</v>
      </c>
      <c r="F51" s="230"/>
      <c r="G51" s="230"/>
      <c r="H51" s="78" t="s">
        <v>1</v>
      </c>
      <c r="I51" s="229" t="s">
        <v>36</v>
      </c>
      <c r="J51" s="231"/>
      <c r="K51" s="74" t="s">
        <v>37</v>
      </c>
      <c r="L51" s="229" t="s">
        <v>38</v>
      </c>
      <c r="M51" s="230"/>
      <c r="N51" s="230"/>
      <c r="O51" s="78" t="s">
        <v>1</v>
      </c>
      <c r="P51" s="229" t="s">
        <v>36</v>
      </c>
      <c r="Q51" s="231"/>
      <c r="R51" s="74" t="s">
        <v>37</v>
      </c>
      <c r="S51" s="229" t="s">
        <v>38</v>
      </c>
      <c r="T51" s="230"/>
      <c r="U51" s="230"/>
      <c r="V51" s="78" t="s">
        <v>1</v>
      </c>
    </row>
    <row r="52" spans="1:22" ht="12.75">
      <c r="A52" s="169" t="s">
        <v>39</v>
      </c>
      <c r="B52" s="170" t="s">
        <v>40</v>
      </c>
      <c r="C52" s="169">
        <v>1</v>
      </c>
      <c r="D52" s="171" t="s">
        <v>41</v>
      </c>
      <c r="E52" s="169" t="s">
        <v>42</v>
      </c>
      <c r="F52" s="169" t="s">
        <v>43</v>
      </c>
      <c r="G52" s="169" t="s">
        <v>44</v>
      </c>
      <c r="H52" s="172"/>
      <c r="I52" s="170" t="s">
        <v>40</v>
      </c>
      <c r="J52" s="169">
        <v>1</v>
      </c>
      <c r="K52" s="171" t="s">
        <v>41</v>
      </c>
      <c r="L52" s="169" t="s">
        <v>42</v>
      </c>
      <c r="M52" s="169" t="s">
        <v>43</v>
      </c>
      <c r="N52" s="169" t="s">
        <v>44</v>
      </c>
      <c r="O52" s="172"/>
      <c r="P52" s="170" t="s">
        <v>40</v>
      </c>
      <c r="Q52" s="169">
        <v>1</v>
      </c>
      <c r="R52" s="171" t="s">
        <v>41</v>
      </c>
      <c r="S52" s="169" t="s">
        <v>42</v>
      </c>
      <c r="T52" s="169" t="s">
        <v>43</v>
      </c>
      <c r="U52" s="169" t="s">
        <v>44</v>
      </c>
      <c r="V52" s="172"/>
    </row>
    <row r="53" spans="1:22" s="74" customFormat="1" ht="12.75">
      <c r="A53" s="30" t="s">
        <v>20</v>
      </c>
      <c r="B53" s="89"/>
      <c r="C53" s="90"/>
      <c r="D53" s="91"/>
      <c r="E53" s="90"/>
      <c r="F53" s="90"/>
      <c r="G53" s="90"/>
      <c r="H53" s="89"/>
      <c r="I53" s="89"/>
      <c r="J53" s="90"/>
      <c r="K53" s="91"/>
      <c r="L53" s="90"/>
      <c r="M53" s="90"/>
      <c r="N53" s="90"/>
      <c r="O53" s="89"/>
      <c r="P53" s="89"/>
      <c r="Q53" s="90"/>
      <c r="R53" s="89"/>
      <c r="S53" s="89"/>
      <c r="T53" s="90"/>
      <c r="U53" s="90"/>
      <c r="V53" s="89"/>
    </row>
    <row r="54" spans="1:22" s="74" customFormat="1" ht="12.75">
      <c r="A54" s="74" t="s">
        <v>48</v>
      </c>
      <c r="B54" s="89">
        <v>1</v>
      </c>
      <c r="C54" s="90">
        <v>19</v>
      </c>
      <c r="D54" s="91">
        <v>667</v>
      </c>
      <c r="E54" s="90">
        <v>424</v>
      </c>
      <c r="F54" s="90">
        <v>152</v>
      </c>
      <c r="G54" s="90">
        <v>38</v>
      </c>
      <c r="H54" s="89">
        <v>1301</v>
      </c>
      <c r="I54" s="89">
        <v>1</v>
      </c>
      <c r="J54" s="90">
        <v>26</v>
      </c>
      <c r="K54" s="91">
        <v>894</v>
      </c>
      <c r="L54" s="90">
        <v>534</v>
      </c>
      <c r="M54" s="90">
        <v>183</v>
      </c>
      <c r="N54" s="90">
        <v>32</v>
      </c>
      <c r="O54" s="89">
        <v>1670</v>
      </c>
      <c r="P54" s="89">
        <f>SUM(I54,B54)</f>
        <v>2</v>
      </c>
      <c r="Q54" s="90">
        <f aca="true" t="shared" si="8" ref="Q54:U58">SUM(J54,C54)</f>
        <v>45</v>
      </c>
      <c r="R54" s="89">
        <f t="shared" si="8"/>
        <v>1561</v>
      </c>
      <c r="S54" s="89">
        <f t="shared" si="8"/>
        <v>958</v>
      </c>
      <c r="T54" s="90">
        <f t="shared" si="8"/>
        <v>335</v>
      </c>
      <c r="U54" s="90">
        <f t="shared" si="8"/>
        <v>70</v>
      </c>
      <c r="V54" s="89">
        <f>SUM(O54,H54)</f>
        <v>2971</v>
      </c>
    </row>
    <row r="55" spans="1:22" ht="12.75">
      <c r="A55" s="74" t="s">
        <v>49</v>
      </c>
      <c r="B55" s="89">
        <v>0</v>
      </c>
      <c r="C55" s="103">
        <v>2</v>
      </c>
      <c r="D55" s="91">
        <v>413</v>
      </c>
      <c r="E55" s="103">
        <v>534</v>
      </c>
      <c r="F55" s="103">
        <v>328</v>
      </c>
      <c r="G55" s="103">
        <v>121</v>
      </c>
      <c r="H55" s="89">
        <v>1398</v>
      </c>
      <c r="I55" s="89">
        <v>0</v>
      </c>
      <c r="J55" s="103">
        <v>3</v>
      </c>
      <c r="K55" s="91">
        <v>349</v>
      </c>
      <c r="L55" s="103">
        <v>461</v>
      </c>
      <c r="M55" s="103">
        <v>278</v>
      </c>
      <c r="N55" s="103">
        <v>83</v>
      </c>
      <c r="O55" s="89">
        <v>1174</v>
      </c>
      <c r="P55" s="89">
        <f>SUM(I55,B55)</f>
        <v>0</v>
      </c>
      <c r="Q55" s="90">
        <f t="shared" si="8"/>
        <v>5</v>
      </c>
      <c r="R55" s="89">
        <f t="shared" si="8"/>
        <v>762</v>
      </c>
      <c r="S55" s="89">
        <f t="shared" si="8"/>
        <v>995</v>
      </c>
      <c r="T55" s="90">
        <f t="shared" si="8"/>
        <v>606</v>
      </c>
      <c r="U55" s="90">
        <f t="shared" si="8"/>
        <v>204</v>
      </c>
      <c r="V55" s="89">
        <f>SUM(O55,H55)</f>
        <v>2572</v>
      </c>
    </row>
    <row r="56" spans="1:22" ht="12.75">
      <c r="A56" s="74" t="s">
        <v>50</v>
      </c>
      <c r="B56" s="89">
        <v>0</v>
      </c>
      <c r="C56" s="103">
        <v>0</v>
      </c>
      <c r="D56" s="91">
        <v>10</v>
      </c>
      <c r="E56" s="103">
        <v>19</v>
      </c>
      <c r="F56" s="103">
        <v>20</v>
      </c>
      <c r="G56" s="103">
        <v>7</v>
      </c>
      <c r="H56" s="89">
        <v>56</v>
      </c>
      <c r="I56" s="89">
        <v>0</v>
      </c>
      <c r="J56" s="103">
        <v>0</v>
      </c>
      <c r="K56" s="91">
        <v>32</v>
      </c>
      <c r="L56" s="103">
        <v>62</v>
      </c>
      <c r="M56" s="103">
        <v>23</v>
      </c>
      <c r="N56" s="103">
        <v>8</v>
      </c>
      <c r="O56" s="89">
        <v>125</v>
      </c>
      <c r="P56" s="89">
        <f>SUM(I56,B56)</f>
        <v>0</v>
      </c>
      <c r="Q56" s="90">
        <f t="shared" si="8"/>
        <v>0</v>
      </c>
      <c r="R56" s="89">
        <f t="shared" si="8"/>
        <v>42</v>
      </c>
      <c r="S56" s="89">
        <f t="shared" si="8"/>
        <v>81</v>
      </c>
      <c r="T56" s="90">
        <f t="shared" si="8"/>
        <v>43</v>
      </c>
      <c r="U56" s="90">
        <f t="shared" si="8"/>
        <v>15</v>
      </c>
      <c r="V56" s="89">
        <f>SUM(O56,H56)</f>
        <v>181</v>
      </c>
    </row>
    <row r="57" spans="1:22" ht="12.75">
      <c r="A57" s="74" t="s">
        <v>51</v>
      </c>
      <c r="B57" s="89">
        <v>0</v>
      </c>
      <c r="C57" s="103">
        <v>1</v>
      </c>
      <c r="D57" s="91">
        <v>552</v>
      </c>
      <c r="E57" s="103">
        <v>1202</v>
      </c>
      <c r="F57" s="103">
        <v>547</v>
      </c>
      <c r="G57" s="103">
        <v>247</v>
      </c>
      <c r="H57" s="89">
        <v>2549</v>
      </c>
      <c r="I57" s="89">
        <v>0</v>
      </c>
      <c r="J57" s="103">
        <v>0</v>
      </c>
      <c r="K57" s="91">
        <v>410</v>
      </c>
      <c r="L57" s="103">
        <v>897</v>
      </c>
      <c r="M57" s="103">
        <v>372</v>
      </c>
      <c r="N57" s="103">
        <v>135</v>
      </c>
      <c r="O57" s="89">
        <v>1814</v>
      </c>
      <c r="P57" s="89">
        <f>SUM(I57,B57)</f>
        <v>0</v>
      </c>
      <c r="Q57" s="90">
        <f t="shared" si="8"/>
        <v>1</v>
      </c>
      <c r="R57" s="89">
        <f t="shared" si="8"/>
        <v>962</v>
      </c>
      <c r="S57" s="89">
        <f t="shared" si="8"/>
        <v>2099</v>
      </c>
      <c r="T57" s="90">
        <f t="shared" si="8"/>
        <v>919</v>
      </c>
      <c r="U57" s="90">
        <f t="shared" si="8"/>
        <v>382</v>
      </c>
      <c r="V57" s="89">
        <f>SUM(O57,H57)</f>
        <v>4363</v>
      </c>
    </row>
    <row r="58" spans="1:22" s="29" customFormat="1" ht="12.75">
      <c r="A58" s="29" t="s">
        <v>1</v>
      </c>
      <c r="B58" s="93">
        <f aca="true" t="shared" si="9" ref="B58:O58">SUM(B54:B57)</f>
        <v>1</v>
      </c>
      <c r="C58" s="94">
        <f t="shared" si="9"/>
        <v>22</v>
      </c>
      <c r="D58" s="95">
        <f t="shared" si="9"/>
        <v>1642</v>
      </c>
      <c r="E58" s="94">
        <f t="shared" si="9"/>
        <v>2179</v>
      </c>
      <c r="F58" s="94">
        <f t="shared" si="9"/>
        <v>1047</v>
      </c>
      <c r="G58" s="94">
        <f t="shared" si="9"/>
        <v>413</v>
      </c>
      <c r="H58" s="93">
        <f t="shared" si="9"/>
        <v>5304</v>
      </c>
      <c r="I58" s="93">
        <f t="shared" si="9"/>
        <v>1</v>
      </c>
      <c r="J58" s="94">
        <f t="shared" si="9"/>
        <v>29</v>
      </c>
      <c r="K58" s="95">
        <f t="shared" si="9"/>
        <v>1685</v>
      </c>
      <c r="L58" s="94">
        <f t="shared" si="9"/>
        <v>1954</v>
      </c>
      <c r="M58" s="94">
        <f t="shared" si="9"/>
        <v>856</v>
      </c>
      <c r="N58" s="94">
        <f t="shared" si="9"/>
        <v>258</v>
      </c>
      <c r="O58" s="93">
        <f t="shared" si="9"/>
        <v>4783</v>
      </c>
      <c r="P58" s="93">
        <f>SUM(I58,B58)</f>
        <v>2</v>
      </c>
      <c r="Q58" s="94">
        <f t="shared" si="8"/>
        <v>51</v>
      </c>
      <c r="R58" s="93">
        <f t="shared" si="8"/>
        <v>3327</v>
      </c>
      <c r="S58" s="93">
        <f t="shared" si="8"/>
        <v>4133</v>
      </c>
      <c r="T58" s="94">
        <f t="shared" si="8"/>
        <v>1903</v>
      </c>
      <c r="U58" s="94">
        <f t="shared" si="8"/>
        <v>671</v>
      </c>
      <c r="V58" s="93">
        <f>SUM(O58,H58)</f>
        <v>10087</v>
      </c>
    </row>
    <row r="59" spans="1:22" s="30" customFormat="1" ht="9.75" customHeight="1">
      <c r="A59" s="74"/>
      <c r="B59" s="104"/>
      <c r="C59" s="105"/>
      <c r="D59" s="106"/>
      <c r="E59" s="105"/>
      <c r="F59" s="105"/>
      <c r="G59" s="105"/>
      <c r="H59" s="104"/>
      <c r="I59" s="104"/>
      <c r="J59" s="105"/>
      <c r="K59" s="106"/>
      <c r="L59" s="105"/>
      <c r="M59" s="105"/>
      <c r="N59" s="105"/>
      <c r="O59" s="104"/>
      <c r="P59" s="104"/>
      <c r="Q59" s="105"/>
      <c r="R59" s="104"/>
      <c r="S59" s="104"/>
      <c r="T59" s="105"/>
      <c r="U59" s="105"/>
      <c r="V59" s="104"/>
    </row>
    <row r="60" spans="1:22" s="30" customFormat="1" ht="12.75">
      <c r="A60" s="30" t="s">
        <v>22</v>
      </c>
      <c r="B60" s="104"/>
      <c r="C60" s="105"/>
      <c r="D60" s="106"/>
      <c r="E60" s="105"/>
      <c r="F60" s="105"/>
      <c r="G60" s="105"/>
      <c r="H60" s="104"/>
      <c r="I60" s="104"/>
      <c r="J60" s="105"/>
      <c r="K60" s="106"/>
      <c r="L60" s="105"/>
      <c r="M60" s="105"/>
      <c r="N60" s="105"/>
      <c r="O60" s="104"/>
      <c r="P60" s="104"/>
      <c r="Q60" s="105"/>
      <c r="R60" s="104"/>
      <c r="S60" s="104"/>
      <c r="T60" s="105"/>
      <c r="U60" s="105"/>
      <c r="V60" s="104"/>
    </row>
    <row r="61" spans="1:22" ht="12.75">
      <c r="A61" s="74" t="s">
        <v>48</v>
      </c>
      <c r="B61" s="89">
        <v>0</v>
      </c>
      <c r="C61" s="90">
        <v>14</v>
      </c>
      <c r="D61" s="91">
        <v>370</v>
      </c>
      <c r="E61" s="90">
        <v>278</v>
      </c>
      <c r="F61" s="90">
        <v>103</v>
      </c>
      <c r="G61" s="90">
        <v>30</v>
      </c>
      <c r="H61" s="89">
        <v>795</v>
      </c>
      <c r="I61" s="89">
        <v>0</v>
      </c>
      <c r="J61" s="90">
        <v>19</v>
      </c>
      <c r="K61" s="91">
        <v>560</v>
      </c>
      <c r="L61" s="90">
        <v>358</v>
      </c>
      <c r="M61" s="90">
        <v>141</v>
      </c>
      <c r="N61" s="90">
        <v>27</v>
      </c>
      <c r="O61" s="89">
        <v>1105</v>
      </c>
      <c r="P61" s="89">
        <f>SUM(I61,B61)</f>
        <v>0</v>
      </c>
      <c r="Q61" s="90">
        <f aca="true" t="shared" si="10" ref="Q61:U65">SUM(J61,C61)</f>
        <v>33</v>
      </c>
      <c r="R61" s="89">
        <f t="shared" si="10"/>
        <v>930</v>
      </c>
      <c r="S61" s="89">
        <f t="shared" si="10"/>
        <v>636</v>
      </c>
      <c r="T61" s="90">
        <f t="shared" si="10"/>
        <v>244</v>
      </c>
      <c r="U61" s="90">
        <f t="shared" si="10"/>
        <v>57</v>
      </c>
      <c r="V61" s="89">
        <f>SUM(O61,H61)</f>
        <v>1900</v>
      </c>
    </row>
    <row r="62" spans="1:22" ht="12.75">
      <c r="A62" s="74" t="s">
        <v>49</v>
      </c>
      <c r="B62" s="89">
        <v>0</v>
      </c>
      <c r="C62" s="103">
        <v>6</v>
      </c>
      <c r="D62" s="91">
        <v>281</v>
      </c>
      <c r="E62" s="103">
        <v>437</v>
      </c>
      <c r="F62" s="103">
        <v>289</v>
      </c>
      <c r="G62" s="103">
        <v>166</v>
      </c>
      <c r="H62" s="89">
        <v>1179</v>
      </c>
      <c r="I62" s="89">
        <v>0</v>
      </c>
      <c r="J62" s="103">
        <v>5</v>
      </c>
      <c r="K62" s="91">
        <v>280</v>
      </c>
      <c r="L62" s="103">
        <v>346</v>
      </c>
      <c r="M62" s="103">
        <v>258</v>
      </c>
      <c r="N62" s="103">
        <v>110</v>
      </c>
      <c r="O62" s="89">
        <v>999</v>
      </c>
      <c r="P62" s="89">
        <f>SUM(I62,B62)</f>
        <v>0</v>
      </c>
      <c r="Q62" s="90">
        <f t="shared" si="10"/>
        <v>11</v>
      </c>
      <c r="R62" s="89">
        <f t="shared" si="10"/>
        <v>561</v>
      </c>
      <c r="S62" s="89">
        <f t="shared" si="10"/>
        <v>783</v>
      </c>
      <c r="T62" s="90">
        <f t="shared" si="10"/>
        <v>547</v>
      </c>
      <c r="U62" s="90">
        <f t="shared" si="10"/>
        <v>276</v>
      </c>
      <c r="V62" s="89">
        <f>SUM(O62,H62)</f>
        <v>2178</v>
      </c>
    </row>
    <row r="63" spans="1:22" ht="12.75">
      <c r="A63" s="74" t="s">
        <v>50</v>
      </c>
      <c r="B63" s="89">
        <v>0</v>
      </c>
      <c r="C63" s="103">
        <v>0</v>
      </c>
      <c r="D63" s="91">
        <v>11</v>
      </c>
      <c r="E63" s="103">
        <v>29</v>
      </c>
      <c r="F63" s="103">
        <v>16</v>
      </c>
      <c r="G63" s="103">
        <v>10</v>
      </c>
      <c r="H63" s="89">
        <v>66</v>
      </c>
      <c r="I63" s="89">
        <v>0</v>
      </c>
      <c r="J63" s="103">
        <v>0</v>
      </c>
      <c r="K63" s="91">
        <v>45</v>
      </c>
      <c r="L63" s="103">
        <v>66</v>
      </c>
      <c r="M63" s="103">
        <v>32</v>
      </c>
      <c r="N63" s="103">
        <v>16</v>
      </c>
      <c r="O63" s="89">
        <v>159</v>
      </c>
      <c r="P63" s="89">
        <f>SUM(I63,B63)</f>
        <v>0</v>
      </c>
      <c r="Q63" s="90">
        <f t="shared" si="10"/>
        <v>0</v>
      </c>
      <c r="R63" s="89">
        <f t="shared" si="10"/>
        <v>56</v>
      </c>
      <c r="S63" s="89">
        <f t="shared" si="10"/>
        <v>95</v>
      </c>
      <c r="T63" s="90">
        <f t="shared" si="10"/>
        <v>48</v>
      </c>
      <c r="U63" s="90">
        <f t="shared" si="10"/>
        <v>26</v>
      </c>
      <c r="V63" s="89">
        <f>SUM(O63,H63)</f>
        <v>225</v>
      </c>
    </row>
    <row r="64" spans="1:22" ht="12.75">
      <c r="A64" s="74" t="s">
        <v>51</v>
      </c>
      <c r="B64" s="89">
        <v>0</v>
      </c>
      <c r="C64" s="103">
        <v>0</v>
      </c>
      <c r="D64" s="91">
        <v>325</v>
      </c>
      <c r="E64" s="103">
        <v>815</v>
      </c>
      <c r="F64" s="103">
        <v>489</v>
      </c>
      <c r="G64" s="103">
        <v>309</v>
      </c>
      <c r="H64" s="89">
        <v>1938</v>
      </c>
      <c r="I64" s="89">
        <v>0</v>
      </c>
      <c r="J64" s="103">
        <v>1</v>
      </c>
      <c r="K64" s="91">
        <v>278</v>
      </c>
      <c r="L64" s="103">
        <v>660</v>
      </c>
      <c r="M64" s="103">
        <v>384</v>
      </c>
      <c r="N64" s="103">
        <v>230</v>
      </c>
      <c r="O64" s="89">
        <v>1553</v>
      </c>
      <c r="P64" s="89">
        <f>SUM(I64,B64)</f>
        <v>0</v>
      </c>
      <c r="Q64" s="90">
        <f t="shared" si="10"/>
        <v>1</v>
      </c>
      <c r="R64" s="89">
        <f t="shared" si="10"/>
        <v>603</v>
      </c>
      <c r="S64" s="89">
        <f t="shared" si="10"/>
        <v>1475</v>
      </c>
      <c r="T64" s="90">
        <f t="shared" si="10"/>
        <v>873</v>
      </c>
      <c r="U64" s="90">
        <f t="shared" si="10"/>
        <v>539</v>
      </c>
      <c r="V64" s="89">
        <f>SUM(O64,H64)</f>
        <v>3491</v>
      </c>
    </row>
    <row r="65" spans="1:22" s="111" customFormat="1" ht="12.75">
      <c r="A65" s="29" t="s">
        <v>1</v>
      </c>
      <c r="B65" s="93">
        <f aca="true" t="shared" si="11" ref="B65:O65">SUM(B61:B64)</f>
        <v>0</v>
      </c>
      <c r="C65" s="94">
        <f t="shared" si="11"/>
        <v>20</v>
      </c>
      <c r="D65" s="95">
        <f t="shared" si="11"/>
        <v>987</v>
      </c>
      <c r="E65" s="94">
        <f t="shared" si="11"/>
        <v>1559</v>
      </c>
      <c r="F65" s="94">
        <f t="shared" si="11"/>
        <v>897</v>
      </c>
      <c r="G65" s="94">
        <f t="shared" si="11"/>
        <v>515</v>
      </c>
      <c r="H65" s="93">
        <f t="shared" si="11"/>
        <v>3978</v>
      </c>
      <c r="I65" s="93">
        <f t="shared" si="11"/>
        <v>0</v>
      </c>
      <c r="J65" s="94">
        <f t="shared" si="11"/>
        <v>25</v>
      </c>
      <c r="K65" s="95">
        <f t="shared" si="11"/>
        <v>1163</v>
      </c>
      <c r="L65" s="94">
        <f t="shared" si="11"/>
        <v>1430</v>
      </c>
      <c r="M65" s="94">
        <f t="shared" si="11"/>
        <v>815</v>
      </c>
      <c r="N65" s="94">
        <f t="shared" si="11"/>
        <v>383</v>
      </c>
      <c r="O65" s="93">
        <f t="shared" si="11"/>
        <v>3816</v>
      </c>
      <c r="P65" s="93">
        <f>SUM(I65,B65)</f>
        <v>0</v>
      </c>
      <c r="Q65" s="94">
        <f t="shared" si="10"/>
        <v>45</v>
      </c>
      <c r="R65" s="93">
        <f t="shared" si="10"/>
        <v>2150</v>
      </c>
      <c r="S65" s="93">
        <f t="shared" si="10"/>
        <v>2989</v>
      </c>
      <c r="T65" s="94">
        <f t="shared" si="10"/>
        <v>1712</v>
      </c>
      <c r="U65" s="94">
        <f t="shared" si="10"/>
        <v>898</v>
      </c>
      <c r="V65" s="93">
        <f>SUM(O65,H65)</f>
        <v>7794</v>
      </c>
    </row>
    <row r="66" spans="1:22" ht="12.75">
      <c r="A66" s="178" t="s">
        <v>33</v>
      </c>
      <c r="B66" s="179"/>
      <c r="C66" s="180"/>
      <c r="D66" s="181"/>
      <c r="E66" s="180"/>
      <c r="F66" s="180"/>
      <c r="G66" s="180"/>
      <c r="H66" s="179"/>
      <c r="I66" s="179"/>
      <c r="J66" s="180"/>
      <c r="K66" s="181"/>
      <c r="L66" s="180"/>
      <c r="M66" s="180"/>
      <c r="N66" s="180"/>
      <c r="O66" s="179"/>
      <c r="P66" s="179"/>
      <c r="Q66" s="180"/>
      <c r="R66" s="179"/>
      <c r="S66" s="179"/>
      <c r="T66" s="180"/>
      <c r="U66" s="180"/>
      <c r="V66" s="179"/>
    </row>
    <row r="67" spans="1:22" s="74" customFormat="1" ht="12.75">
      <c r="A67" s="74" t="s">
        <v>48</v>
      </c>
      <c r="B67" s="89">
        <f>SUM(B61,B54)</f>
        <v>1</v>
      </c>
      <c r="C67" s="90">
        <f aca="true" t="shared" si="12" ref="C67:V67">SUM(C61,C54)</f>
        <v>33</v>
      </c>
      <c r="D67" s="91">
        <f t="shared" si="12"/>
        <v>1037</v>
      </c>
      <c r="E67" s="90">
        <f t="shared" si="12"/>
        <v>702</v>
      </c>
      <c r="F67" s="90">
        <f t="shared" si="12"/>
        <v>255</v>
      </c>
      <c r="G67" s="90">
        <f t="shared" si="12"/>
        <v>68</v>
      </c>
      <c r="H67" s="89">
        <f t="shared" si="12"/>
        <v>2096</v>
      </c>
      <c r="I67" s="89">
        <f t="shared" si="12"/>
        <v>1</v>
      </c>
      <c r="J67" s="90">
        <f t="shared" si="12"/>
        <v>45</v>
      </c>
      <c r="K67" s="91">
        <f t="shared" si="12"/>
        <v>1454</v>
      </c>
      <c r="L67" s="90">
        <f t="shared" si="12"/>
        <v>892</v>
      </c>
      <c r="M67" s="90">
        <f t="shared" si="12"/>
        <v>324</v>
      </c>
      <c r="N67" s="90">
        <f t="shared" si="12"/>
        <v>59</v>
      </c>
      <c r="O67" s="89">
        <f t="shared" si="12"/>
        <v>2775</v>
      </c>
      <c r="P67" s="89">
        <f t="shared" si="12"/>
        <v>2</v>
      </c>
      <c r="Q67" s="90">
        <f t="shared" si="12"/>
        <v>78</v>
      </c>
      <c r="R67" s="89">
        <f t="shared" si="12"/>
        <v>2491</v>
      </c>
      <c r="S67" s="89">
        <f t="shared" si="12"/>
        <v>1594</v>
      </c>
      <c r="T67" s="90">
        <f t="shared" si="12"/>
        <v>579</v>
      </c>
      <c r="U67" s="90">
        <f t="shared" si="12"/>
        <v>127</v>
      </c>
      <c r="V67" s="89">
        <f t="shared" si="12"/>
        <v>4871</v>
      </c>
    </row>
    <row r="68" spans="1:22" ht="12.75">
      <c r="A68" s="74" t="s">
        <v>49</v>
      </c>
      <c r="B68" s="89">
        <f aca="true" t="shared" si="13" ref="B68:Q71">SUM(B62,B55)</f>
        <v>0</v>
      </c>
      <c r="C68" s="103">
        <f t="shared" si="13"/>
        <v>8</v>
      </c>
      <c r="D68" s="91">
        <f t="shared" si="13"/>
        <v>694</v>
      </c>
      <c r="E68" s="103">
        <f t="shared" si="13"/>
        <v>971</v>
      </c>
      <c r="F68" s="103">
        <f t="shared" si="13"/>
        <v>617</v>
      </c>
      <c r="G68" s="103">
        <f t="shared" si="13"/>
        <v>287</v>
      </c>
      <c r="H68" s="89">
        <f t="shared" si="13"/>
        <v>2577</v>
      </c>
      <c r="I68" s="89">
        <f t="shared" si="13"/>
        <v>0</v>
      </c>
      <c r="J68" s="103">
        <f t="shared" si="13"/>
        <v>8</v>
      </c>
      <c r="K68" s="91">
        <f t="shared" si="13"/>
        <v>629</v>
      </c>
      <c r="L68" s="103">
        <f t="shared" si="13"/>
        <v>807</v>
      </c>
      <c r="M68" s="103">
        <f t="shared" si="13"/>
        <v>536</v>
      </c>
      <c r="N68" s="103">
        <f t="shared" si="13"/>
        <v>193</v>
      </c>
      <c r="O68" s="89">
        <f t="shared" si="13"/>
        <v>2173</v>
      </c>
      <c r="P68" s="89">
        <f t="shared" si="13"/>
        <v>0</v>
      </c>
      <c r="Q68" s="90">
        <f t="shared" si="13"/>
        <v>16</v>
      </c>
      <c r="R68" s="89">
        <f aca="true" t="shared" si="14" ref="R68:V69">SUM(R62,R55)</f>
        <v>1323</v>
      </c>
      <c r="S68" s="89">
        <f t="shared" si="14"/>
        <v>1778</v>
      </c>
      <c r="T68" s="90">
        <f t="shared" si="14"/>
        <v>1153</v>
      </c>
      <c r="U68" s="90">
        <f t="shared" si="14"/>
        <v>480</v>
      </c>
      <c r="V68" s="89">
        <f t="shared" si="14"/>
        <v>4750</v>
      </c>
    </row>
    <row r="69" spans="1:22" ht="12.75">
      <c r="A69" s="74" t="s">
        <v>50</v>
      </c>
      <c r="B69" s="89">
        <f t="shared" si="13"/>
        <v>0</v>
      </c>
      <c r="C69" s="103">
        <f t="shared" si="13"/>
        <v>0</v>
      </c>
      <c r="D69" s="91">
        <f t="shared" si="13"/>
        <v>21</v>
      </c>
      <c r="E69" s="103">
        <f t="shared" si="13"/>
        <v>48</v>
      </c>
      <c r="F69" s="103">
        <f t="shared" si="13"/>
        <v>36</v>
      </c>
      <c r="G69" s="103">
        <f t="shared" si="13"/>
        <v>17</v>
      </c>
      <c r="H69" s="89">
        <f t="shared" si="13"/>
        <v>122</v>
      </c>
      <c r="I69" s="89">
        <f t="shared" si="13"/>
        <v>0</v>
      </c>
      <c r="J69" s="103">
        <f t="shared" si="13"/>
        <v>0</v>
      </c>
      <c r="K69" s="91">
        <f t="shared" si="13"/>
        <v>77</v>
      </c>
      <c r="L69" s="103">
        <f t="shared" si="13"/>
        <v>128</v>
      </c>
      <c r="M69" s="103">
        <f t="shared" si="13"/>
        <v>55</v>
      </c>
      <c r="N69" s="103">
        <f t="shared" si="13"/>
        <v>24</v>
      </c>
      <c r="O69" s="89">
        <f t="shared" si="13"/>
        <v>284</v>
      </c>
      <c r="P69" s="89">
        <f t="shared" si="13"/>
        <v>0</v>
      </c>
      <c r="Q69" s="90">
        <f t="shared" si="13"/>
        <v>0</v>
      </c>
      <c r="R69" s="89">
        <f t="shared" si="14"/>
        <v>98</v>
      </c>
      <c r="S69" s="89">
        <f t="shared" si="14"/>
        <v>176</v>
      </c>
      <c r="T69" s="90">
        <f t="shared" si="14"/>
        <v>91</v>
      </c>
      <c r="U69" s="90">
        <f t="shared" si="14"/>
        <v>41</v>
      </c>
      <c r="V69" s="89">
        <f t="shared" si="14"/>
        <v>406</v>
      </c>
    </row>
    <row r="70" spans="1:22" ht="12.75">
      <c r="A70" s="74" t="s">
        <v>51</v>
      </c>
      <c r="B70" s="89">
        <f t="shared" si="13"/>
        <v>0</v>
      </c>
      <c r="C70" s="103">
        <f t="shared" si="13"/>
        <v>1</v>
      </c>
      <c r="D70" s="91">
        <f t="shared" si="13"/>
        <v>877</v>
      </c>
      <c r="E70" s="103">
        <f t="shared" si="13"/>
        <v>2017</v>
      </c>
      <c r="F70" s="103">
        <f t="shared" si="13"/>
        <v>1036</v>
      </c>
      <c r="G70" s="103">
        <f t="shared" si="13"/>
        <v>556</v>
      </c>
      <c r="H70" s="89">
        <f t="shared" si="13"/>
        <v>4487</v>
      </c>
      <c r="I70" s="89">
        <f t="shared" si="13"/>
        <v>0</v>
      </c>
      <c r="J70" s="103">
        <f t="shared" si="13"/>
        <v>1</v>
      </c>
      <c r="K70" s="91">
        <f t="shared" si="13"/>
        <v>688</v>
      </c>
      <c r="L70" s="103">
        <f t="shared" si="13"/>
        <v>1557</v>
      </c>
      <c r="M70" s="103">
        <f t="shared" si="13"/>
        <v>756</v>
      </c>
      <c r="N70" s="103">
        <f t="shared" si="13"/>
        <v>365</v>
      </c>
      <c r="O70" s="89">
        <f t="shared" si="13"/>
        <v>3367</v>
      </c>
      <c r="P70" s="89">
        <f t="shared" si="13"/>
        <v>0</v>
      </c>
      <c r="Q70" s="90">
        <f t="shared" si="13"/>
        <v>2</v>
      </c>
      <c r="R70" s="89">
        <f aca="true" t="shared" si="15" ref="R70:V71">SUM(R64,R57)</f>
        <v>1565</v>
      </c>
      <c r="S70" s="89">
        <f t="shared" si="15"/>
        <v>3574</v>
      </c>
      <c r="T70" s="90">
        <f t="shared" si="15"/>
        <v>1792</v>
      </c>
      <c r="U70" s="90">
        <f t="shared" si="15"/>
        <v>921</v>
      </c>
      <c r="V70" s="89">
        <f t="shared" si="15"/>
        <v>7854</v>
      </c>
    </row>
    <row r="71" spans="1:22" s="60" customFormat="1" ht="12.75">
      <c r="A71" s="29" t="s">
        <v>1</v>
      </c>
      <c r="B71" s="98">
        <f t="shared" si="13"/>
        <v>1</v>
      </c>
      <c r="C71" s="94">
        <f t="shared" si="13"/>
        <v>42</v>
      </c>
      <c r="D71" s="95">
        <f t="shared" si="13"/>
        <v>2629</v>
      </c>
      <c r="E71" s="94">
        <f t="shared" si="13"/>
        <v>3738</v>
      </c>
      <c r="F71" s="94">
        <f t="shared" si="13"/>
        <v>1944</v>
      </c>
      <c r="G71" s="94">
        <f t="shared" si="13"/>
        <v>928</v>
      </c>
      <c r="H71" s="93">
        <f t="shared" si="13"/>
        <v>9282</v>
      </c>
      <c r="I71" s="93">
        <f t="shared" si="13"/>
        <v>1</v>
      </c>
      <c r="J71" s="94">
        <f t="shared" si="13"/>
        <v>54</v>
      </c>
      <c r="K71" s="95">
        <f t="shared" si="13"/>
        <v>2848</v>
      </c>
      <c r="L71" s="94">
        <f t="shared" si="13"/>
        <v>3384</v>
      </c>
      <c r="M71" s="94">
        <f t="shared" si="13"/>
        <v>1671</v>
      </c>
      <c r="N71" s="94">
        <f t="shared" si="13"/>
        <v>641</v>
      </c>
      <c r="O71" s="93">
        <f t="shared" si="13"/>
        <v>8599</v>
      </c>
      <c r="P71" s="93">
        <f t="shared" si="13"/>
        <v>2</v>
      </c>
      <c r="Q71" s="94">
        <f t="shared" si="13"/>
        <v>96</v>
      </c>
      <c r="R71" s="93">
        <f t="shared" si="15"/>
        <v>5477</v>
      </c>
      <c r="S71" s="93">
        <f t="shared" si="15"/>
        <v>7122</v>
      </c>
      <c r="T71" s="94">
        <f t="shared" si="15"/>
        <v>3615</v>
      </c>
      <c r="U71" s="94">
        <f t="shared" si="15"/>
        <v>1569</v>
      </c>
      <c r="V71" s="93">
        <f t="shared" si="15"/>
        <v>17881</v>
      </c>
    </row>
    <row r="72" spans="1:22" s="30" customFormat="1" ht="15" customHeight="1">
      <c r="A72" s="29"/>
      <c r="B72" s="105"/>
      <c r="C72" s="105"/>
      <c r="D72" s="105"/>
      <c r="E72" s="105"/>
      <c r="F72" s="105"/>
      <c r="G72" s="105"/>
      <c r="H72" s="105"/>
      <c r="I72" s="105"/>
      <c r="J72" s="105"/>
      <c r="K72" s="105"/>
      <c r="L72" s="105"/>
      <c r="M72" s="105"/>
      <c r="N72" s="105"/>
      <c r="O72" s="105"/>
      <c r="P72" s="105"/>
      <c r="Q72" s="105"/>
      <c r="R72" s="105"/>
      <c r="S72" s="105"/>
      <c r="T72" s="105"/>
      <c r="U72" s="105"/>
      <c r="V72" s="105"/>
    </row>
    <row r="73" spans="1:22" s="30" customFormat="1" ht="15" customHeight="1">
      <c r="A73" s="29"/>
      <c r="B73" s="105"/>
      <c r="C73" s="105"/>
      <c r="D73" s="105"/>
      <c r="E73" s="105"/>
      <c r="F73" s="105"/>
      <c r="G73" s="105"/>
      <c r="H73" s="105"/>
      <c r="I73" s="105"/>
      <c r="J73" s="105"/>
      <c r="K73" s="105"/>
      <c r="L73" s="105"/>
      <c r="M73" s="105"/>
      <c r="N73" s="105"/>
      <c r="O73" s="105"/>
      <c r="P73" s="105"/>
      <c r="Q73" s="105"/>
      <c r="R73" s="105"/>
      <c r="S73" s="105"/>
      <c r="T73" s="105"/>
      <c r="U73" s="105"/>
      <c r="V73" s="105"/>
    </row>
    <row r="74" spans="1:22" s="30" customFormat="1" ht="15" customHeight="1">
      <c r="A74" s="29"/>
      <c r="B74" s="105"/>
      <c r="C74" s="105"/>
      <c r="D74" s="105"/>
      <c r="E74" s="105"/>
      <c r="F74" s="105"/>
      <c r="G74" s="105"/>
      <c r="H74" s="105"/>
      <c r="I74" s="105"/>
      <c r="J74" s="105"/>
      <c r="K74" s="105"/>
      <c r="L74" s="105"/>
      <c r="M74" s="105"/>
      <c r="N74" s="105"/>
      <c r="O74" s="105"/>
      <c r="P74" s="105"/>
      <c r="Q74" s="105"/>
      <c r="R74" s="105"/>
      <c r="S74" s="105"/>
      <c r="T74" s="105"/>
      <c r="U74" s="105"/>
      <c r="V74" s="105"/>
    </row>
    <row r="75" spans="1:22" s="30" customFormat="1" ht="15" customHeight="1">
      <c r="A75" s="29"/>
      <c r="B75" s="105"/>
      <c r="C75" s="105"/>
      <c r="D75" s="105"/>
      <c r="E75" s="105"/>
      <c r="F75" s="105"/>
      <c r="G75" s="105"/>
      <c r="H75" s="105"/>
      <c r="I75" s="105"/>
      <c r="J75" s="105"/>
      <c r="K75" s="105"/>
      <c r="L75" s="105"/>
      <c r="M75" s="105"/>
      <c r="N75" s="105"/>
      <c r="O75" s="105"/>
      <c r="P75" s="105"/>
      <c r="Q75" s="105"/>
      <c r="R75" s="105"/>
      <c r="S75" s="105"/>
      <c r="T75" s="105"/>
      <c r="U75" s="105"/>
      <c r="V75" s="105"/>
    </row>
    <row r="76" spans="1:22" s="30" customFormat="1" ht="15" customHeight="1">
      <c r="A76" s="29"/>
      <c r="B76" s="105"/>
      <c r="C76" s="105"/>
      <c r="D76" s="105"/>
      <c r="E76" s="105"/>
      <c r="F76" s="105"/>
      <c r="G76" s="105"/>
      <c r="H76" s="105"/>
      <c r="I76" s="105"/>
      <c r="J76" s="105"/>
      <c r="K76" s="105"/>
      <c r="L76" s="105"/>
      <c r="M76" s="105"/>
      <c r="N76" s="105"/>
      <c r="O76" s="105"/>
      <c r="P76" s="105"/>
      <c r="Q76" s="105"/>
      <c r="R76" s="105"/>
      <c r="S76" s="105"/>
      <c r="T76" s="105"/>
      <c r="U76" s="105"/>
      <c r="V76" s="105"/>
    </row>
    <row r="77" spans="1:22" s="30" customFormat="1" ht="15" customHeight="1">
      <c r="A77" s="29"/>
      <c r="B77" s="105"/>
      <c r="C77" s="105"/>
      <c r="D77" s="105"/>
      <c r="E77" s="105"/>
      <c r="F77" s="105"/>
      <c r="G77" s="105"/>
      <c r="H77" s="105"/>
      <c r="I77" s="105"/>
      <c r="J77" s="105"/>
      <c r="K77" s="105"/>
      <c r="L77" s="105"/>
      <c r="M77" s="105"/>
      <c r="N77" s="105"/>
      <c r="O77" s="105"/>
      <c r="P77" s="105"/>
      <c r="Q77" s="105"/>
      <c r="R77" s="105"/>
      <c r="S77" s="105"/>
      <c r="T77" s="105"/>
      <c r="U77" s="105"/>
      <c r="V77" s="105"/>
    </row>
    <row r="78" spans="1:22" s="30" customFormat="1" ht="15" customHeight="1">
      <c r="A78" s="29"/>
      <c r="B78" s="105"/>
      <c r="C78" s="105"/>
      <c r="D78" s="105"/>
      <c r="E78" s="105"/>
      <c r="F78" s="105"/>
      <c r="G78" s="105"/>
      <c r="H78" s="105"/>
      <c r="I78" s="105"/>
      <c r="J78" s="105"/>
      <c r="K78" s="105"/>
      <c r="L78" s="105"/>
      <c r="M78" s="105"/>
      <c r="N78" s="105"/>
      <c r="O78" s="105"/>
      <c r="P78" s="105"/>
      <c r="Q78" s="105"/>
      <c r="R78" s="105"/>
      <c r="S78" s="105"/>
      <c r="T78" s="105"/>
      <c r="U78" s="105"/>
      <c r="V78" s="105"/>
    </row>
    <row r="79" spans="1:22" s="30" customFormat="1" ht="15" customHeight="1">
      <c r="A79" s="29"/>
      <c r="B79" s="105"/>
      <c r="C79" s="105"/>
      <c r="D79" s="105"/>
      <c r="E79" s="105"/>
      <c r="F79" s="105"/>
      <c r="G79" s="105"/>
      <c r="H79" s="105"/>
      <c r="I79" s="105"/>
      <c r="J79" s="105"/>
      <c r="K79" s="105"/>
      <c r="L79" s="105"/>
      <c r="M79" s="105"/>
      <c r="N79" s="105"/>
      <c r="O79" s="105"/>
      <c r="P79" s="105"/>
      <c r="Q79" s="105"/>
      <c r="R79" s="105"/>
      <c r="S79" s="105"/>
      <c r="T79" s="105"/>
      <c r="U79" s="105"/>
      <c r="V79" s="105"/>
    </row>
    <row r="80" spans="1:22" s="30" customFormat="1" ht="15" customHeight="1">
      <c r="A80" s="29"/>
      <c r="B80" s="105"/>
      <c r="C80" s="105"/>
      <c r="D80" s="105"/>
      <c r="E80" s="105"/>
      <c r="F80" s="105"/>
      <c r="G80" s="105"/>
      <c r="H80" s="105"/>
      <c r="I80" s="105"/>
      <c r="J80" s="105"/>
      <c r="K80" s="105"/>
      <c r="L80" s="105"/>
      <c r="M80" s="105"/>
      <c r="N80" s="105"/>
      <c r="O80" s="105"/>
      <c r="P80" s="105"/>
      <c r="Q80" s="105"/>
      <c r="R80" s="105"/>
      <c r="S80" s="105"/>
      <c r="T80" s="105"/>
      <c r="U80" s="105"/>
      <c r="V80" s="105"/>
    </row>
    <row r="81" spans="1:22" s="30" customFormat="1" ht="15" customHeight="1">
      <c r="A81" s="29"/>
      <c r="B81" s="105"/>
      <c r="C81" s="105"/>
      <c r="D81" s="105"/>
      <c r="E81" s="105"/>
      <c r="F81" s="105"/>
      <c r="G81" s="105"/>
      <c r="H81" s="105"/>
      <c r="I81" s="105"/>
      <c r="J81" s="105"/>
      <c r="K81" s="105"/>
      <c r="L81" s="105"/>
      <c r="M81" s="105"/>
      <c r="N81" s="105"/>
      <c r="O81" s="105"/>
      <c r="P81" s="105"/>
      <c r="Q81" s="105"/>
      <c r="R81" s="105"/>
      <c r="S81" s="105"/>
      <c r="T81" s="105"/>
      <c r="U81" s="105"/>
      <c r="V81" s="105"/>
    </row>
    <row r="82" spans="1:22" s="30" customFormat="1" ht="15" customHeight="1">
      <c r="A82" s="29"/>
      <c r="B82" s="105"/>
      <c r="C82" s="105"/>
      <c r="D82" s="105"/>
      <c r="E82" s="105"/>
      <c r="F82" s="105"/>
      <c r="G82" s="105"/>
      <c r="H82" s="105"/>
      <c r="I82" s="105"/>
      <c r="J82" s="105"/>
      <c r="K82" s="105"/>
      <c r="L82" s="105"/>
      <c r="M82" s="105"/>
      <c r="N82" s="105"/>
      <c r="O82" s="105"/>
      <c r="P82" s="105"/>
      <c r="Q82" s="105"/>
      <c r="R82" s="105"/>
      <c r="S82" s="105"/>
      <c r="T82" s="105"/>
      <c r="U82" s="105"/>
      <c r="V82" s="105"/>
    </row>
    <row r="83" spans="1:3" ht="12.75">
      <c r="A83" s="30" t="s">
        <v>72</v>
      </c>
      <c r="C83" s="75"/>
    </row>
    <row r="84" spans="1:22" ht="12.75">
      <c r="A84" s="213" t="s">
        <v>9</v>
      </c>
      <c r="B84" s="213"/>
      <c r="C84" s="213"/>
      <c r="D84" s="213"/>
      <c r="E84" s="213"/>
      <c r="F84" s="213"/>
      <c r="G84" s="213"/>
      <c r="H84" s="213"/>
      <c r="I84" s="213"/>
      <c r="J84" s="213"/>
      <c r="K84" s="213"/>
      <c r="L84" s="213"/>
      <c r="M84" s="213"/>
      <c r="N84" s="213"/>
      <c r="O84" s="213"/>
      <c r="P84" s="213"/>
      <c r="Q84" s="213"/>
      <c r="R84" s="213"/>
      <c r="S84" s="213"/>
      <c r="T84" s="213"/>
      <c r="U84" s="213"/>
      <c r="V84" s="213"/>
    </row>
    <row r="85" spans="1:22" ht="12.75">
      <c r="A85" s="213" t="s">
        <v>54</v>
      </c>
      <c r="B85" s="213"/>
      <c r="C85" s="213"/>
      <c r="D85" s="213"/>
      <c r="E85" s="213"/>
      <c r="F85" s="213"/>
      <c r="G85" s="213"/>
      <c r="H85" s="213"/>
      <c r="I85" s="213"/>
      <c r="J85" s="213"/>
      <c r="K85" s="213"/>
      <c r="L85" s="213"/>
      <c r="M85" s="213"/>
      <c r="N85" s="213"/>
      <c r="O85" s="213"/>
      <c r="P85" s="213"/>
      <c r="Q85" s="213"/>
      <c r="R85" s="213"/>
      <c r="S85" s="213"/>
      <c r="T85" s="213"/>
      <c r="U85" s="213"/>
      <c r="V85" s="213"/>
    </row>
    <row r="86" spans="1:22" s="2" customFormat="1" ht="12.75">
      <c r="A86" s="214" t="s">
        <v>30</v>
      </c>
      <c r="B86" s="214"/>
      <c r="C86" s="214"/>
      <c r="D86" s="214"/>
      <c r="E86" s="214"/>
      <c r="F86" s="214"/>
      <c r="G86" s="214"/>
      <c r="H86" s="214"/>
      <c r="I86" s="214"/>
      <c r="J86" s="214"/>
      <c r="K86" s="214"/>
      <c r="L86" s="214"/>
      <c r="M86" s="214"/>
      <c r="N86" s="214"/>
      <c r="O86" s="214"/>
      <c r="P86" s="214"/>
      <c r="Q86" s="214"/>
      <c r="R86" s="214"/>
      <c r="S86" s="214"/>
      <c r="T86" s="214"/>
      <c r="U86" s="214"/>
      <c r="V86" s="214"/>
    </row>
    <row r="87" spans="1:22" s="2" customFormat="1" ht="12.75">
      <c r="A87" s="73"/>
      <c r="B87" s="73"/>
      <c r="C87" s="73"/>
      <c r="D87" s="73"/>
      <c r="E87" s="73"/>
      <c r="F87" s="73"/>
      <c r="G87" s="73"/>
      <c r="H87" s="73"/>
      <c r="I87" s="73"/>
      <c r="J87" s="73"/>
      <c r="K87" s="73"/>
      <c r="L87" s="73"/>
      <c r="M87" s="73"/>
      <c r="N87" s="73"/>
      <c r="O87" s="73"/>
      <c r="P87" s="73"/>
      <c r="Q87" s="73"/>
      <c r="R87" s="73"/>
      <c r="S87" s="73"/>
      <c r="T87" s="73"/>
      <c r="U87" s="73"/>
      <c r="V87" s="73"/>
    </row>
    <row r="88" spans="1:22" ht="12.75">
      <c r="A88" s="213" t="s">
        <v>24</v>
      </c>
      <c r="B88" s="213"/>
      <c r="C88" s="213"/>
      <c r="D88" s="213"/>
      <c r="E88" s="213"/>
      <c r="F88" s="213"/>
      <c r="G88" s="213"/>
      <c r="H88" s="213"/>
      <c r="I88" s="213"/>
      <c r="J88" s="213"/>
      <c r="K88" s="213"/>
      <c r="L88" s="213"/>
      <c r="M88" s="213"/>
      <c r="N88" s="213"/>
      <c r="O88" s="213"/>
      <c r="P88" s="213"/>
      <c r="Q88" s="213"/>
      <c r="R88" s="213"/>
      <c r="S88" s="213"/>
      <c r="T88" s="213"/>
      <c r="U88" s="213"/>
      <c r="V88" s="213"/>
    </row>
    <row r="89" ht="6.75" customHeight="1" thickBot="1"/>
    <row r="90" spans="1:22" ht="12.75">
      <c r="A90" s="76"/>
      <c r="B90" s="215" t="s">
        <v>34</v>
      </c>
      <c r="C90" s="216"/>
      <c r="D90" s="216"/>
      <c r="E90" s="216"/>
      <c r="F90" s="216"/>
      <c r="G90" s="216"/>
      <c r="H90" s="217"/>
      <c r="I90" s="215" t="s">
        <v>35</v>
      </c>
      <c r="J90" s="216"/>
      <c r="K90" s="216"/>
      <c r="L90" s="216"/>
      <c r="M90" s="216"/>
      <c r="N90" s="216"/>
      <c r="O90" s="217"/>
      <c r="P90" s="215" t="s">
        <v>1</v>
      </c>
      <c r="Q90" s="216"/>
      <c r="R90" s="216"/>
      <c r="S90" s="216"/>
      <c r="T90" s="216"/>
      <c r="U90" s="216"/>
      <c r="V90" s="216"/>
    </row>
    <row r="91" spans="2:22" ht="12.75">
      <c r="B91" s="229" t="s">
        <v>36</v>
      </c>
      <c r="C91" s="230"/>
      <c r="D91" s="77" t="s">
        <v>37</v>
      </c>
      <c r="E91" s="230" t="s">
        <v>38</v>
      </c>
      <c r="F91" s="230"/>
      <c r="G91" s="230"/>
      <c r="H91" s="78" t="s">
        <v>1</v>
      </c>
      <c r="I91" s="229" t="s">
        <v>36</v>
      </c>
      <c r="J91" s="231"/>
      <c r="K91" s="74" t="s">
        <v>37</v>
      </c>
      <c r="L91" s="229" t="s">
        <v>38</v>
      </c>
      <c r="M91" s="230"/>
      <c r="N91" s="230"/>
      <c r="O91" s="78" t="s">
        <v>1</v>
      </c>
      <c r="P91" s="229" t="s">
        <v>36</v>
      </c>
      <c r="Q91" s="231"/>
      <c r="R91" s="74" t="s">
        <v>37</v>
      </c>
      <c r="S91" s="229" t="s">
        <v>38</v>
      </c>
      <c r="T91" s="230"/>
      <c r="U91" s="230"/>
      <c r="V91" s="78" t="s">
        <v>1</v>
      </c>
    </row>
    <row r="92" spans="1:22" ht="12.75">
      <c r="A92" s="169" t="s">
        <v>39</v>
      </c>
      <c r="B92" s="170" t="s">
        <v>40</v>
      </c>
      <c r="C92" s="169">
        <v>1</v>
      </c>
      <c r="D92" s="171" t="s">
        <v>41</v>
      </c>
      <c r="E92" s="169" t="s">
        <v>42</v>
      </c>
      <c r="F92" s="169" t="s">
        <v>43</v>
      </c>
      <c r="G92" s="169" t="s">
        <v>44</v>
      </c>
      <c r="H92" s="172"/>
      <c r="I92" s="170" t="s">
        <v>40</v>
      </c>
      <c r="J92" s="169">
        <v>1</v>
      </c>
      <c r="K92" s="171" t="s">
        <v>41</v>
      </c>
      <c r="L92" s="169" t="s">
        <v>42</v>
      </c>
      <c r="M92" s="169" t="s">
        <v>43</v>
      </c>
      <c r="N92" s="169" t="s">
        <v>44</v>
      </c>
      <c r="O92" s="172"/>
      <c r="P92" s="170" t="s">
        <v>40</v>
      </c>
      <c r="Q92" s="169">
        <v>1</v>
      </c>
      <c r="R92" s="171" t="s">
        <v>41</v>
      </c>
      <c r="S92" s="169" t="s">
        <v>42</v>
      </c>
      <c r="T92" s="169" t="s">
        <v>43</v>
      </c>
      <c r="U92" s="169" t="s">
        <v>44</v>
      </c>
      <c r="V92" s="172"/>
    </row>
    <row r="93" spans="1:22" ht="12.75">
      <c r="A93" s="30" t="s">
        <v>20</v>
      </c>
      <c r="B93" s="89"/>
      <c r="C93" s="90"/>
      <c r="D93" s="91"/>
      <c r="E93" s="90"/>
      <c r="F93" s="90"/>
      <c r="G93" s="90"/>
      <c r="H93" s="89"/>
      <c r="I93" s="89"/>
      <c r="J93" s="90"/>
      <c r="K93" s="91"/>
      <c r="L93" s="90"/>
      <c r="M93" s="90"/>
      <c r="N93" s="90"/>
      <c r="O93" s="89"/>
      <c r="P93" s="89"/>
      <c r="Q93" s="90"/>
      <c r="R93" s="89"/>
      <c r="S93" s="89"/>
      <c r="T93" s="90"/>
      <c r="U93" s="92"/>
      <c r="V93" s="89"/>
    </row>
    <row r="94" spans="1:22" ht="12.75">
      <c r="A94" s="74" t="s">
        <v>48</v>
      </c>
      <c r="B94" s="89">
        <f>SUM(B54,B12)</f>
        <v>15</v>
      </c>
      <c r="C94" s="90">
        <f aca="true" t="shared" si="16" ref="C94:V94">SUM(C54,C12)</f>
        <v>841</v>
      </c>
      <c r="D94" s="91">
        <f t="shared" si="16"/>
        <v>23562</v>
      </c>
      <c r="E94" s="90">
        <f t="shared" si="16"/>
        <v>2889</v>
      </c>
      <c r="F94" s="90">
        <f t="shared" si="16"/>
        <v>435</v>
      </c>
      <c r="G94" s="90">
        <f t="shared" si="16"/>
        <v>66</v>
      </c>
      <c r="H94" s="89">
        <f t="shared" si="16"/>
        <v>27808</v>
      </c>
      <c r="I94" s="89">
        <f t="shared" si="16"/>
        <v>5</v>
      </c>
      <c r="J94" s="90">
        <f t="shared" si="16"/>
        <v>771</v>
      </c>
      <c r="K94" s="91">
        <f t="shared" si="16"/>
        <v>30468</v>
      </c>
      <c r="L94" s="90">
        <f t="shared" si="16"/>
        <v>3025</v>
      </c>
      <c r="M94" s="90">
        <f t="shared" si="16"/>
        <v>483</v>
      </c>
      <c r="N94" s="90">
        <f t="shared" si="16"/>
        <v>57</v>
      </c>
      <c r="O94" s="89">
        <f t="shared" si="16"/>
        <v>34809</v>
      </c>
      <c r="P94" s="89">
        <f t="shared" si="16"/>
        <v>20</v>
      </c>
      <c r="Q94" s="90">
        <f t="shared" si="16"/>
        <v>1612</v>
      </c>
      <c r="R94" s="89">
        <f t="shared" si="16"/>
        <v>54030</v>
      </c>
      <c r="S94" s="89">
        <f t="shared" si="16"/>
        <v>5914</v>
      </c>
      <c r="T94" s="90">
        <f t="shared" si="16"/>
        <v>918</v>
      </c>
      <c r="U94" s="92">
        <f t="shared" si="16"/>
        <v>123</v>
      </c>
      <c r="V94" s="89">
        <f t="shared" si="16"/>
        <v>62617</v>
      </c>
    </row>
    <row r="95" spans="1:22" ht="12.75">
      <c r="A95" s="74" t="s">
        <v>49</v>
      </c>
      <c r="B95" s="89">
        <f aca="true" t="shared" si="17" ref="B95:V95">SUM(B55,B13)</f>
        <v>0</v>
      </c>
      <c r="C95" s="103">
        <f t="shared" si="17"/>
        <v>69</v>
      </c>
      <c r="D95" s="91">
        <f t="shared" si="17"/>
        <v>15142</v>
      </c>
      <c r="E95" s="103">
        <f t="shared" si="17"/>
        <v>6310</v>
      </c>
      <c r="F95" s="103">
        <f t="shared" si="17"/>
        <v>1550</v>
      </c>
      <c r="G95" s="103">
        <f t="shared" si="17"/>
        <v>291</v>
      </c>
      <c r="H95" s="89">
        <f t="shared" si="17"/>
        <v>23362</v>
      </c>
      <c r="I95" s="89">
        <f t="shared" si="17"/>
        <v>0</v>
      </c>
      <c r="J95" s="103">
        <f t="shared" si="17"/>
        <v>46</v>
      </c>
      <c r="K95" s="91">
        <f t="shared" si="17"/>
        <v>11507</v>
      </c>
      <c r="L95" s="103">
        <f t="shared" si="17"/>
        <v>4330</v>
      </c>
      <c r="M95" s="103">
        <f t="shared" si="17"/>
        <v>955</v>
      </c>
      <c r="N95" s="103">
        <f t="shared" si="17"/>
        <v>161</v>
      </c>
      <c r="O95" s="89">
        <f t="shared" si="17"/>
        <v>16999</v>
      </c>
      <c r="P95" s="89">
        <f t="shared" si="17"/>
        <v>0</v>
      </c>
      <c r="Q95" s="90">
        <f t="shared" si="17"/>
        <v>115</v>
      </c>
      <c r="R95" s="89">
        <f t="shared" si="17"/>
        <v>26649</v>
      </c>
      <c r="S95" s="89">
        <f t="shared" si="17"/>
        <v>10640</v>
      </c>
      <c r="T95" s="90">
        <f t="shared" si="17"/>
        <v>2505</v>
      </c>
      <c r="U95" s="92">
        <f t="shared" si="17"/>
        <v>452</v>
      </c>
      <c r="V95" s="89">
        <f t="shared" si="17"/>
        <v>40361</v>
      </c>
    </row>
    <row r="96" spans="1:22" ht="12.75">
      <c r="A96" s="74" t="s">
        <v>50</v>
      </c>
      <c r="B96" s="89">
        <f aca="true" t="shared" si="18" ref="B96:V96">SUM(B56,B14)</f>
        <v>0</v>
      </c>
      <c r="C96" s="103">
        <f t="shared" si="18"/>
        <v>9</v>
      </c>
      <c r="D96" s="91">
        <f t="shared" si="18"/>
        <v>485</v>
      </c>
      <c r="E96" s="103">
        <f t="shared" si="18"/>
        <v>322</v>
      </c>
      <c r="F96" s="103">
        <f t="shared" si="18"/>
        <v>111</v>
      </c>
      <c r="G96" s="103">
        <f t="shared" si="18"/>
        <v>23</v>
      </c>
      <c r="H96" s="89">
        <f t="shared" si="18"/>
        <v>950</v>
      </c>
      <c r="I96" s="89">
        <f t="shared" si="18"/>
        <v>0</v>
      </c>
      <c r="J96" s="103">
        <f t="shared" si="18"/>
        <v>15</v>
      </c>
      <c r="K96" s="91">
        <f t="shared" si="18"/>
        <v>1123</v>
      </c>
      <c r="L96" s="103">
        <f t="shared" si="18"/>
        <v>486</v>
      </c>
      <c r="M96" s="103">
        <f t="shared" si="18"/>
        <v>111</v>
      </c>
      <c r="N96" s="103">
        <f t="shared" si="18"/>
        <v>14</v>
      </c>
      <c r="O96" s="89">
        <f t="shared" si="18"/>
        <v>1749</v>
      </c>
      <c r="P96" s="89">
        <f t="shared" si="18"/>
        <v>0</v>
      </c>
      <c r="Q96" s="90">
        <f t="shared" si="18"/>
        <v>24</v>
      </c>
      <c r="R96" s="89">
        <f t="shared" si="18"/>
        <v>1608</v>
      </c>
      <c r="S96" s="89">
        <f t="shared" si="18"/>
        <v>808</v>
      </c>
      <c r="T96" s="90">
        <f t="shared" si="18"/>
        <v>222</v>
      </c>
      <c r="U96" s="92">
        <f t="shared" si="18"/>
        <v>37</v>
      </c>
      <c r="V96" s="89">
        <f t="shared" si="18"/>
        <v>2699</v>
      </c>
    </row>
    <row r="97" spans="1:22" ht="12.75">
      <c r="A97" s="74" t="s">
        <v>51</v>
      </c>
      <c r="B97" s="89">
        <f aca="true" t="shared" si="19" ref="B97:V97">SUM(B57,B15)</f>
        <v>0</v>
      </c>
      <c r="C97" s="103">
        <f t="shared" si="19"/>
        <v>8</v>
      </c>
      <c r="D97" s="91">
        <f t="shared" si="19"/>
        <v>6636</v>
      </c>
      <c r="E97" s="103">
        <f t="shared" si="19"/>
        <v>7784</v>
      </c>
      <c r="F97" s="103">
        <f t="shared" si="19"/>
        <v>1855</v>
      </c>
      <c r="G97" s="103">
        <f t="shared" si="19"/>
        <v>477</v>
      </c>
      <c r="H97" s="89">
        <f t="shared" si="19"/>
        <v>16760</v>
      </c>
      <c r="I97" s="89">
        <f t="shared" si="19"/>
        <v>0</v>
      </c>
      <c r="J97" s="103">
        <f t="shared" si="19"/>
        <v>5</v>
      </c>
      <c r="K97" s="91">
        <f t="shared" si="19"/>
        <v>5495</v>
      </c>
      <c r="L97" s="103">
        <f t="shared" si="19"/>
        <v>5805</v>
      </c>
      <c r="M97" s="103">
        <f t="shared" si="19"/>
        <v>1168</v>
      </c>
      <c r="N97" s="103">
        <f t="shared" si="19"/>
        <v>278</v>
      </c>
      <c r="O97" s="89">
        <f t="shared" si="19"/>
        <v>12751</v>
      </c>
      <c r="P97" s="89">
        <f t="shared" si="19"/>
        <v>0</v>
      </c>
      <c r="Q97" s="90">
        <f t="shared" si="19"/>
        <v>13</v>
      </c>
      <c r="R97" s="89">
        <f t="shared" si="19"/>
        <v>12131</v>
      </c>
      <c r="S97" s="89">
        <f t="shared" si="19"/>
        <v>13589</v>
      </c>
      <c r="T97" s="90">
        <f t="shared" si="19"/>
        <v>3023</v>
      </c>
      <c r="U97" s="92">
        <f t="shared" si="19"/>
        <v>755</v>
      </c>
      <c r="V97" s="89">
        <f t="shared" si="19"/>
        <v>29511</v>
      </c>
    </row>
    <row r="98" spans="1:22" s="111" customFormat="1" ht="12.75">
      <c r="A98" s="29" t="s">
        <v>1</v>
      </c>
      <c r="B98" s="93">
        <f aca="true" t="shared" si="20" ref="B98:V98">SUM(B58,B16)</f>
        <v>15</v>
      </c>
      <c r="C98" s="94">
        <f t="shared" si="20"/>
        <v>927</v>
      </c>
      <c r="D98" s="95">
        <f t="shared" si="20"/>
        <v>45825</v>
      </c>
      <c r="E98" s="94">
        <f t="shared" si="20"/>
        <v>17305</v>
      </c>
      <c r="F98" s="94">
        <f t="shared" si="20"/>
        <v>3951</v>
      </c>
      <c r="G98" s="94">
        <f t="shared" si="20"/>
        <v>857</v>
      </c>
      <c r="H98" s="93">
        <f t="shared" si="20"/>
        <v>68880</v>
      </c>
      <c r="I98" s="93">
        <f t="shared" si="20"/>
        <v>5</v>
      </c>
      <c r="J98" s="94">
        <f t="shared" si="20"/>
        <v>837</v>
      </c>
      <c r="K98" s="95">
        <f t="shared" si="20"/>
        <v>48593</v>
      </c>
      <c r="L98" s="94">
        <f t="shared" si="20"/>
        <v>13646</v>
      </c>
      <c r="M98" s="94">
        <f t="shared" si="20"/>
        <v>2717</v>
      </c>
      <c r="N98" s="94">
        <f t="shared" si="20"/>
        <v>510</v>
      </c>
      <c r="O98" s="93">
        <f t="shared" si="20"/>
        <v>66308</v>
      </c>
      <c r="P98" s="93">
        <f t="shared" si="20"/>
        <v>20</v>
      </c>
      <c r="Q98" s="94">
        <f t="shared" si="20"/>
        <v>1764</v>
      </c>
      <c r="R98" s="93">
        <f t="shared" si="20"/>
        <v>94418</v>
      </c>
      <c r="S98" s="93">
        <f t="shared" si="20"/>
        <v>30951</v>
      </c>
      <c r="T98" s="94">
        <f t="shared" si="20"/>
        <v>6668</v>
      </c>
      <c r="U98" s="96">
        <f t="shared" si="20"/>
        <v>1367</v>
      </c>
      <c r="V98" s="93">
        <f t="shared" si="20"/>
        <v>135188</v>
      </c>
    </row>
    <row r="99" spans="2:22" ht="8.25" customHeight="1">
      <c r="B99" s="89"/>
      <c r="C99" s="90"/>
      <c r="D99" s="91"/>
      <c r="E99" s="90"/>
      <c r="F99" s="90"/>
      <c r="G99" s="90"/>
      <c r="H99" s="89"/>
      <c r="I99" s="89"/>
      <c r="J99" s="90"/>
      <c r="K99" s="91"/>
      <c r="L99" s="90"/>
      <c r="M99" s="90"/>
      <c r="N99" s="90"/>
      <c r="O99" s="89"/>
      <c r="P99" s="89"/>
      <c r="Q99" s="90"/>
      <c r="R99" s="89"/>
      <c r="S99" s="89"/>
      <c r="T99" s="90"/>
      <c r="U99" s="92"/>
      <c r="V99" s="89"/>
    </row>
    <row r="100" spans="1:22" ht="12.75">
      <c r="A100" s="30" t="s">
        <v>22</v>
      </c>
      <c r="B100" s="89"/>
      <c r="C100" s="90"/>
      <c r="D100" s="91"/>
      <c r="E100" s="90"/>
      <c r="F100" s="90"/>
      <c r="G100" s="90"/>
      <c r="H100" s="89"/>
      <c r="I100" s="89"/>
      <c r="J100" s="90"/>
      <c r="K100" s="91"/>
      <c r="L100" s="90"/>
      <c r="M100" s="90"/>
      <c r="N100" s="90"/>
      <c r="O100" s="89"/>
      <c r="P100" s="89"/>
      <c r="Q100" s="90"/>
      <c r="R100" s="89"/>
      <c r="S100" s="89"/>
      <c r="T100" s="90"/>
      <c r="U100" s="92"/>
      <c r="V100" s="89"/>
    </row>
    <row r="101" spans="1:22" ht="12.75">
      <c r="A101" s="74" t="s">
        <v>48</v>
      </c>
      <c r="B101" s="89">
        <f aca="true" t="shared" si="21" ref="B101:V101">SUM(B61,B19)</f>
        <v>20</v>
      </c>
      <c r="C101" s="90">
        <f t="shared" si="21"/>
        <v>642</v>
      </c>
      <c r="D101" s="91">
        <f t="shared" si="21"/>
        <v>18130</v>
      </c>
      <c r="E101" s="90">
        <f t="shared" si="21"/>
        <v>3121</v>
      </c>
      <c r="F101" s="90">
        <f t="shared" si="21"/>
        <v>485</v>
      </c>
      <c r="G101" s="90">
        <f t="shared" si="21"/>
        <v>87</v>
      </c>
      <c r="H101" s="89">
        <f t="shared" si="21"/>
        <v>22485</v>
      </c>
      <c r="I101" s="89">
        <f t="shared" si="21"/>
        <v>11</v>
      </c>
      <c r="J101" s="90">
        <f t="shared" si="21"/>
        <v>709</v>
      </c>
      <c r="K101" s="91">
        <f t="shared" si="21"/>
        <v>25097</v>
      </c>
      <c r="L101" s="90">
        <f t="shared" si="21"/>
        <v>2872</v>
      </c>
      <c r="M101" s="90">
        <f t="shared" si="21"/>
        <v>453</v>
      </c>
      <c r="N101" s="90">
        <f t="shared" si="21"/>
        <v>64</v>
      </c>
      <c r="O101" s="89">
        <f t="shared" si="21"/>
        <v>29206</v>
      </c>
      <c r="P101" s="89">
        <f t="shared" si="21"/>
        <v>31</v>
      </c>
      <c r="Q101" s="90">
        <f t="shared" si="21"/>
        <v>1351</v>
      </c>
      <c r="R101" s="89">
        <f t="shared" si="21"/>
        <v>43227</v>
      </c>
      <c r="S101" s="89">
        <f t="shared" si="21"/>
        <v>5993</v>
      </c>
      <c r="T101" s="90">
        <f t="shared" si="21"/>
        <v>938</v>
      </c>
      <c r="U101" s="92">
        <f t="shared" si="21"/>
        <v>151</v>
      </c>
      <c r="V101" s="89">
        <f t="shared" si="21"/>
        <v>51691</v>
      </c>
    </row>
    <row r="102" spans="1:22" ht="12.75">
      <c r="A102" s="74" t="s">
        <v>49</v>
      </c>
      <c r="B102" s="89">
        <f aca="true" t="shared" si="22" ref="B102:V102">SUM(B62,B20)</f>
        <v>0</v>
      </c>
      <c r="C102" s="103">
        <f t="shared" si="22"/>
        <v>85</v>
      </c>
      <c r="D102" s="91">
        <f t="shared" si="22"/>
        <v>14334</v>
      </c>
      <c r="E102" s="103">
        <f t="shared" si="22"/>
        <v>7789</v>
      </c>
      <c r="F102" s="103">
        <f t="shared" si="22"/>
        <v>2496</v>
      </c>
      <c r="G102" s="103">
        <f t="shared" si="22"/>
        <v>636</v>
      </c>
      <c r="H102" s="89">
        <f t="shared" si="22"/>
        <v>25340</v>
      </c>
      <c r="I102" s="89">
        <f t="shared" si="22"/>
        <v>0</v>
      </c>
      <c r="J102" s="103">
        <f t="shared" si="22"/>
        <v>74</v>
      </c>
      <c r="K102" s="91">
        <f t="shared" si="22"/>
        <v>12545</v>
      </c>
      <c r="L102" s="103">
        <f t="shared" si="22"/>
        <v>5164</v>
      </c>
      <c r="M102" s="103">
        <f t="shared" si="22"/>
        <v>1420</v>
      </c>
      <c r="N102" s="103">
        <f t="shared" si="22"/>
        <v>394</v>
      </c>
      <c r="O102" s="89">
        <f t="shared" si="22"/>
        <v>19597</v>
      </c>
      <c r="P102" s="89">
        <f t="shared" si="22"/>
        <v>0</v>
      </c>
      <c r="Q102" s="90">
        <f t="shared" si="22"/>
        <v>159</v>
      </c>
      <c r="R102" s="89">
        <f t="shared" si="22"/>
        <v>26879</v>
      </c>
      <c r="S102" s="89">
        <f t="shared" si="22"/>
        <v>12953</v>
      </c>
      <c r="T102" s="90">
        <f t="shared" si="22"/>
        <v>3916</v>
      </c>
      <c r="U102" s="92">
        <f t="shared" si="22"/>
        <v>1030</v>
      </c>
      <c r="V102" s="89">
        <f t="shared" si="22"/>
        <v>44937</v>
      </c>
    </row>
    <row r="103" spans="1:22" ht="12.75">
      <c r="A103" s="74" t="s">
        <v>50</v>
      </c>
      <c r="B103" s="89">
        <f aca="true" t="shared" si="23" ref="B103:V103">SUM(B63,B21)</f>
        <v>0</v>
      </c>
      <c r="C103" s="103">
        <f t="shared" si="23"/>
        <v>10</v>
      </c>
      <c r="D103" s="91">
        <f t="shared" si="23"/>
        <v>496</v>
      </c>
      <c r="E103" s="103">
        <f t="shared" si="23"/>
        <v>400</v>
      </c>
      <c r="F103" s="103">
        <f t="shared" si="23"/>
        <v>141</v>
      </c>
      <c r="G103" s="103">
        <f t="shared" si="23"/>
        <v>48</v>
      </c>
      <c r="H103" s="89">
        <f t="shared" si="23"/>
        <v>1095</v>
      </c>
      <c r="I103" s="89">
        <f t="shared" si="23"/>
        <v>0</v>
      </c>
      <c r="J103" s="103">
        <f t="shared" si="23"/>
        <v>16</v>
      </c>
      <c r="K103" s="91">
        <f t="shared" si="23"/>
        <v>1215</v>
      </c>
      <c r="L103" s="103">
        <f t="shared" si="23"/>
        <v>584</v>
      </c>
      <c r="M103" s="103">
        <f t="shared" si="23"/>
        <v>181</v>
      </c>
      <c r="N103" s="103">
        <f t="shared" si="23"/>
        <v>43</v>
      </c>
      <c r="O103" s="89">
        <f t="shared" si="23"/>
        <v>2039</v>
      </c>
      <c r="P103" s="89">
        <f t="shared" si="23"/>
        <v>0</v>
      </c>
      <c r="Q103" s="90">
        <f t="shared" si="23"/>
        <v>26</v>
      </c>
      <c r="R103" s="89">
        <f t="shared" si="23"/>
        <v>1711</v>
      </c>
      <c r="S103" s="89">
        <f t="shared" si="23"/>
        <v>984</v>
      </c>
      <c r="T103" s="90">
        <f t="shared" si="23"/>
        <v>322</v>
      </c>
      <c r="U103" s="92">
        <f t="shared" si="23"/>
        <v>91</v>
      </c>
      <c r="V103" s="89">
        <f t="shared" si="23"/>
        <v>3134</v>
      </c>
    </row>
    <row r="104" spans="1:22" ht="12.75">
      <c r="A104" s="74" t="s">
        <v>51</v>
      </c>
      <c r="B104" s="89">
        <f aca="true" t="shared" si="24" ref="B104:V104">SUM(B64,B22)</f>
        <v>0</v>
      </c>
      <c r="C104" s="103">
        <f t="shared" si="24"/>
        <v>3</v>
      </c>
      <c r="D104" s="91">
        <f t="shared" si="24"/>
        <v>5968</v>
      </c>
      <c r="E104" s="103">
        <f t="shared" si="24"/>
        <v>7291</v>
      </c>
      <c r="F104" s="103">
        <f t="shared" si="24"/>
        <v>2474</v>
      </c>
      <c r="G104" s="103">
        <f t="shared" si="24"/>
        <v>901</v>
      </c>
      <c r="H104" s="89">
        <f t="shared" si="24"/>
        <v>16637</v>
      </c>
      <c r="I104" s="89">
        <f t="shared" si="24"/>
        <v>0</v>
      </c>
      <c r="J104" s="103">
        <f t="shared" si="24"/>
        <v>4</v>
      </c>
      <c r="K104" s="91">
        <f t="shared" si="24"/>
        <v>5643</v>
      </c>
      <c r="L104" s="103">
        <f t="shared" si="24"/>
        <v>5980</v>
      </c>
      <c r="M104" s="103">
        <f t="shared" si="24"/>
        <v>1637</v>
      </c>
      <c r="N104" s="103">
        <f t="shared" si="24"/>
        <v>600</v>
      </c>
      <c r="O104" s="89">
        <f t="shared" si="24"/>
        <v>13864</v>
      </c>
      <c r="P104" s="89">
        <f t="shared" si="24"/>
        <v>0</v>
      </c>
      <c r="Q104" s="90">
        <f t="shared" si="24"/>
        <v>7</v>
      </c>
      <c r="R104" s="89">
        <f t="shared" si="24"/>
        <v>11611</v>
      </c>
      <c r="S104" s="89">
        <f t="shared" si="24"/>
        <v>13271</v>
      </c>
      <c r="T104" s="90">
        <f t="shared" si="24"/>
        <v>4111</v>
      </c>
      <c r="U104" s="92">
        <f t="shared" si="24"/>
        <v>1501</v>
      </c>
      <c r="V104" s="89">
        <f t="shared" si="24"/>
        <v>30501</v>
      </c>
    </row>
    <row r="105" spans="1:22" ht="12.75">
      <c r="A105" s="29" t="s">
        <v>1</v>
      </c>
      <c r="B105" s="98">
        <f aca="true" t="shared" si="25" ref="B105:V105">SUM(B65,B23)</f>
        <v>20</v>
      </c>
      <c r="C105" s="99">
        <f t="shared" si="25"/>
        <v>740</v>
      </c>
      <c r="D105" s="100">
        <f t="shared" si="25"/>
        <v>38928</v>
      </c>
      <c r="E105" s="99">
        <f t="shared" si="25"/>
        <v>18601</v>
      </c>
      <c r="F105" s="99">
        <f t="shared" si="25"/>
        <v>5596</v>
      </c>
      <c r="G105" s="99">
        <f t="shared" si="25"/>
        <v>1672</v>
      </c>
      <c r="H105" s="98">
        <f t="shared" si="25"/>
        <v>65557</v>
      </c>
      <c r="I105" s="98">
        <f t="shared" si="25"/>
        <v>11</v>
      </c>
      <c r="J105" s="99">
        <f t="shared" si="25"/>
        <v>803</v>
      </c>
      <c r="K105" s="100">
        <f t="shared" si="25"/>
        <v>44500</v>
      </c>
      <c r="L105" s="99">
        <f t="shared" si="25"/>
        <v>14600</v>
      </c>
      <c r="M105" s="99">
        <f t="shared" si="25"/>
        <v>3691</v>
      </c>
      <c r="N105" s="99">
        <f t="shared" si="25"/>
        <v>1101</v>
      </c>
      <c r="O105" s="98">
        <f t="shared" si="25"/>
        <v>64706</v>
      </c>
      <c r="P105" s="98">
        <f t="shared" si="25"/>
        <v>31</v>
      </c>
      <c r="Q105" s="99">
        <f t="shared" si="25"/>
        <v>1543</v>
      </c>
      <c r="R105" s="98">
        <f t="shared" si="25"/>
        <v>83428</v>
      </c>
      <c r="S105" s="98">
        <f t="shared" si="25"/>
        <v>33201</v>
      </c>
      <c r="T105" s="99">
        <f t="shared" si="25"/>
        <v>9287</v>
      </c>
      <c r="U105" s="101">
        <f t="shared" si="25"/>
        <v>2773</v>
      </c>
      <c r="V105" s="98">
        <f t="shared" si="25"/>
        <v>130263</v>
      </c>
    </row>
    <row r="106" spans="1:22" ht="12.75">
      <c r="A106" s="178" t="s">
        <v>33</v>
      </c>
      <c r="B106" s="179"/>
      <c r="C106" s="180"/>
      <c r="D106" s="181"/>
      <c r="E106" s="180"/>
      <c r="F106" s="180"/>
      <c r="G106" s="180"/>
      <c r="H106" s="179"/>
      <c r="I106" s="179"/>
      <c r="J106" s="180"/>
      <c r="K106" s="181"/>
      <c r="L106" s="180"/>
      <c r="M106" s="180"/>
      <c r="N106" s="180"/>
      <c r="O106" s="179"/>
      <c r="P106" s="179"/>
      <c r="Q106" s="180"/>
      <c r="R106" s="179"/>
      <c r="S106" s="179"/>
      <c r="T106" s="180"/>
      <c r="U106" s="182"/>
      <c r="V106" s="179"/>
    </row>
    <row r="107" spans="1:22" ht="12.75">
      <c r="A107" s="74" t="s">
        <v>48</v>
      </c>
      <c r="B107" s="89">
        <f aca="true" t="shared" si="26" ref="B107:V107">SUM(B67,B25)</f>
        <v>35</v>
      </c>
      <c r="C107" s="90">
        <f t="shared" si="26"/>
        <v>1483</v>
      </c>
      <c r="D107" s="91">
        <f t="shared" si="26"/>
        <v>41692</v>
      </c>
      <c r="E107" s="90">
        <f t="shared" si="26"/>
        <v>6010</v>
      </c>
      <c r="F107" s="90">
        <f t="shared" si="26"/>
        <v>920</v>
      </c>
      <c r="G107" s="90">
        <f t="shared" si="26"/>
        <v>153</v>
      </c>
      <c r="H107" s="89">
        <f t="shared" si="26"/>
        <v>50293</v>
      </c>
      <c r="I107" s="89">
        <f t="shared" si="26"/>
        <v>16</v>
      </c>
      <c r="J107" s="90">
        <f t="shared" si="26"/>
        <v>1480</v>
      </c>
      <c r="K107" s="91">
        <f t="shared" si="26"/>
        <v>55565</v>
      </c>
      <c r="L107" s="90">
        <f t="shared" si="26"/>
        <v>5897</v>
      </c>
      <c r="M107" s="90">
        <f t="shared" si="26"/>
        <v>936</v>
      </c>
      <c r="N107" s="90">
        <f t="shared" si="26"/>
        <v>121</v>
      </c>
      <c r="O107" s="89">
        <f t="shared" si="26"/>
        <v>64015</v>
      </c>
      <c r="P107" s="89">
        <f t="shared" si="26"/>
        <v>51</v>
      </c>
      <c r="Q107" s="90">
        <f t="shared" si="26"/>
        <v>2963</v>
      </c>
      <c r="R107" s="89">
        <f t="shared" si="26"/>
        <v>97257</v>
      </c>
      <c r="S107" s="89">
        <f t="shared" si="26"/>
        <v>11907</v>
      </c>
      <c r="T107" s="90">
        <f t="shared" si="26"/>
        <v>1856</v>
      </c>
      <c r="U107" s="92">
        <f t="shared" si="26"/>
        <v>274</v>
      </c>
      <c r="V107" s="89">
        <f t="shared" si="26"/>
        <v>114308</v>
      </c>
    </row>
    <row r="108" spans="1:22" ht="12.75">
      <c r="A108" s="74" t="s">
        <v>49</v>
      </c>
      <c r="B108" s="89">
        <f aca="true" t="shared" si="27" ref="B108:V108">SUM(B68,B26)</f>
        <v>0</v>
      </c>
      <c r="C108" s="103">
        <f t="shared" si="27"/>
        <v>154</v>
      </c>
      <c r="D108" s="91">
        <f t="shared" si="27"/>
        <v>29476</v>
      </c>
      <c r="E108" s="103">
        <f t="shared" si="27"/>
        <v>14099</v>
      </c>
      <c r="F108" s="103">
        <f t="shared" si="27"/>
        <v>4046</v>
      </c>
      <c r="G108" s="103">
        <f t="shared" si="27"/>
        <v>927</v>
      </c>
      <c r="H108" s="89">
        <f t="shared" si="27"/>
        <v>48702</v>
      </c>
      <c r="I108" s="89">
        <f t="shared" si="27"/>
        <v>0</v>
      </c>
      <c r="J108" s="103">
        <f t="shared" si="27"/>
        <v>120</v>
      </c>
      <c r="K108" s="91">
        <f t="shared" si="27"/>
        <v>24052</v>
      </c>
      <c r="L108" s="103">
        <f t="shared" si="27"/>
        <v>9494</v>
      </c>
      <c r="M108" s="103">
        <f t="shared" si="27"/>
        <v>2375</v>
      </c>
      <c r="N108" s="103">
        <f t="shared" si="27"/>
        <v>555</v>
      </c>
      <c r="O108" s="89">
        <f t="shared" si="27"/>
        <v>36596</v>
      </c>
      <c r="P108" s="89">
        <f t="shared" si="27"/>
        <v>0</v>
      </c>
      <c r="Q108" s="90">
        <f t="shared" si="27"/>
        <v>274</v>
      </c>
      <c r="R108" s="89">
        <f t="shared" si="27"/>
        <v>53528</v>
      </c>
      <c r="S108" s="89">
        <f t="shared" si="27"/>
        <v>23593</v>
      </c>
      <c r="T108" s="90">
        <f t="shared" si="27"/>
        <v>6421</v>
      </c>
      <c r="U108" s="92">
        <f t="shared" si="27"/>
        <v>1482</v>
      </c>
      <c r="V108" s="89">
        <f t="shared" si="27"/>
        <v>85298</v>
      </c>
    </row>
    <row r="109" spans="1:22" ht="12.75">
      <c r="A109" s="74" t="s">
        <v>50</v>
      </c>
      <c r="B109" s="89">
        <f aca="true" t="shared" si="28" ref="B109:V109">SUM(B69,B27)</f>
        <v>0</v>
      </c>
      <c r="C109" s="103">
        <f t="shared" si="28"/>
        <v>19</v>
      </c>
      <c r="D109" s="91">
        <f t="shared" si="28"/>
        <v>981</v>
      </c>
      <c r="E109" s="103">
        <f t="shared" si="28"/>
        <v>722</v>
      </c>
      <c r="F109" s="103">
        <f t="shared" si="28"/>
        <v>252</v>
      </c>
      <c r="G109" s="103">
        <f t="shared" si="28"/>
        <v>71</v>
      </c>
      <c r="H109" s="89">
        <f t="shared" si="28"/>
        <v>2045</v>
      </c>
      <c r="I109" s="89">
        <f t="shared" si="28"/>
        <v>0</v>
      </c>
      <c r="J109" s="103">
        <f t="shared" si="28"/>
        <v>31</v>
      </c>
      <c r="K109" s="91">
        <f t="shared" si="28"/>
        <v>2338</v>
      </c>
      <c r="L109" s="103">
        <f t="shared" si="28"/>
        <v>1070</v>
      </c>
      <c r="M109" s="103">
        <f t="shared" si="28"/>
        <v>292</v>
      </c>
      <c r="N109" s="103">
        <f t="shared" si="28"/>
        <v>57</v>
      </c>
      <c r="O109" s="89">
        <f t="shared" si="28"/>
        <v>3788</v>
      </c>
      <c r="P109" s="89">
        <f t="shared" si="28"/>
        <v>0</v>
      </c>
      <c r="Q109" s="90">
        <f t="shared" si="28"/>
        <v>50</v>
      </c>
      <c r="R109" s="89">
        <f t="shared" si="28"/>
        <v>3319</v>
      </c>
      <c r="S109" s="89">
        <f t="shared" si="28"/>
        <v>1792</v>
      </c>
      <c r="T109" s="90">
        <f t="shared" si="28"/>
        <v>544</v>
      </c>
      <c r="U109" s="92">
        <f t="shared" si="28"/>
        <v>128</v>
      </c>
      <c r="V109" s="89">
        <f t="shared" si="28"/>
        <v>5833</v>
      </c>
    </row>
    <row r="110" spans="1:22" ht="12.75">
      <c r="A110" s="74" t="s">
        <v>51</v>
      </c>
      <c r="B110" s="89">
        <f aca="true" t="shared" si="29" ref="B110:V110">SUM(B70,B28)</f>
        <v>0</v>
      </c>
      <c r="C110" s="103">
        <f t="shared" si="29"/>
        <v>11</v>
      </c>
      <c r="D110" s="91">
        <f t="shared" si="29"/>
        <v>12604</v>
      </c>
      <c r="E110" s="103">
        <f t="shared" si="29"/>
        <v>15075</v>
      </c>
      <c r="F110" s="103">
        <f t="shared" si="29"/>
        <v>4329</v>
      </c>
      <c r="G110" s="103">
        <f t="shared" si="29"/>
        <v>1378</v>
      </c>
      <c r="H110" s="89">
        <f t="shared" si="29"/>
        <v>33397</v>
      </c>
      <c r="I110" s="89">
        <f t="shared" si="29"/>
        <v>0</v>
      </c>
      <c r="J110" s="103">
        <f t="shared" si="29"/>
        <v>9</v>
      </c>
      <c r="K110" s="91">
        <f t="shared" si="29"/>
        <v>11138</v>
      </c>
      <c r="L110" s="103">
        <f t="shared" si="29"/>
        <v>11785</v>
      </c>
      <c r="M110" s="103">
        <f t="shared" si="29"/>
        <v>2805</v>
      </c>
      <c r="N110" s="103">
        <f t="shared" si="29"/>
        <v>878</v>
      </c>
      <c r="O110" s="89">
        <f t="shared" si="29"/>
        <v>26615</v>
      </c>
      <c r="P110" s="89">
        <f t="shared" si="29"/>
        <v>0</v>
      </c>
      <c r="Q110" s="90">
        <f t="shared" si="29"/>
        <v>20</v>
      </c>
      <c r="R110" s="89">
        <f t="shared" si="29"/>
        <v>23742</v>
      </c>
      <c r="S110" s="89">
        <f t="shared" si="29"/>
        <v>26860</v>
      </c>
      <c r="T110" s="90">
        <f t="shared" si="29"/>
        <v>7134</v>
      </c>
      <c r="U110" s="92">
        <f t="shared" si="29"/>
        <v>2256</v>
      </c>
      <c r="V110" s="89">
        <f t="shared" si="29"/>
        <v>60012</v>
      </c>
    </row>
    <row r="111" spans="1:22" ht="12.75">
      <c r="A111" s="29" t="s">
        <v>1</v>
      </c>
      <c r="B111" s="98">
        <f aca="true" t="shared" si="30" ref="B111:V111">SUM(B71,B29)</f>
        <v>35</v>
      </c>
      <c r="C111" s="99">
        <f t="shared" si="30"/>
        <v>1667</v>
      </c>
      <c r="D111" s="100">
        <f t="shared" si="30"/>
        <v>84753</v>
      </c>
      <c r="E111" s="99">
        <f t="shared" si="30"/>
        <v>35906</v>
      </c>
      <c r="F111" s="99">
        <f t="shared" si="30"/>
        <v>9547</v>
      </c>
      <c r="G111" s="99">
        <f t="shared" si="30"/>
        <v>2529</v>
      </c>
      <c r="H111" s="98">
        <f t="shared" si="30"/>
        <v>134437</v>
      </c>
      <c r="I111" s="98">
        <f t="shared" si="30"/>
        <v>16</v>
      </c>
      <c r="J111" s="99">
        <f t="shared" si="30"/>
        <v>1640</v>
      </c>
      <c r="K111" s="100">
        <f t="shared" si="30"/>
        <v>93093</v>
      </c>
      <c r="L111" s="99">
        <f t="shared" si="30"/>
        <v>28246</v>
      </c>
      <c r="M111" s="99">
        <f t="shared" si="30"/>
        <v>6408</v>
      </c>
      <c r="N111" s="99">
        <f t="shared" si="30"/>
        <v>1611</v>
      </c>
      <c r="O111" s="98">
        <f t="shared" si="30"/>
        <v>131014</v>
      </c>
      <c r="P111" s="98">
        <f t="shared" si="30"/>
        <v>51</v>
      </c>
      <c r="Q111" s="99">
        <f t="shared" si="30"/>
        <v>3307</v>
      </c>
      <c r="R111" s="98">
        <f t="shared" si="30"/>
        <v>177846</v>
      </c>
      <c r="S111" s="98">
        <f t="shared" si="30"/>
        <v>64152</v>
      </c>
      <c r="T111" s="99">
        <f t="shared" si="30"/>
        <v>15955</v>
      </c>
      <c r="U111" s="101">
        <f t="shared" si="30"/>
        <v>4140</v>
      </c>
      <c r="V111" s="98">
        <f t="shared" si="30"/>
        <v>265451</v>
      </c>
    </row>
  </sheetData>
  <sheetProtection/>
  <mergeCells count="39">
    <mergeCell ref="B90:H90"/>
    <mergeCell ref="I90:O90"/>
    <mergeCell ref="P90:V90"/>
    <mergeCell ref="B91:C91"/>
    <mergeCell ref="E91:G91"/>
    <mergeCell ref="I91:J91"/>
    <mergeCell ref="L91:N91"/>
    <mergeCell ref="P91:Q91"/>
    <mergeCell ref="S91:U91"/>
    <mergeCell ref="A84:V84"/>
    <mergeCell ref="A85:V85"/>
    <mergeCell ref="A86:V86"/>
    <mergeCell ref="A88:V88"/>
    <mergeCell ref="B50:H50"/>
    <mergeCell ref="I50:O50"/>
    <mergeCell ref="P50:V50"/>
    <mergeCell ref="B51:C51"/>
    <mergeCell ref="E51:G51"/>
    <mergeCell ref="I51:J51"/>
    <mergeCell ref="L51:N51"/>
    <mergeCell ref="P51:Q51"/>
    <mergeCell ref="S51:U51"/>
    <mergeCell ref="A44:V44"/>
    <mergeCell ref="A45:V45"/>
    <mergeCell ref="A46:V46"/>
    <mergeCell ref="A48:V48"/>
    <mergeCell ref="B9:C9"/>
    <mergeCell ref="E9:G9"/>
    <mergeCell ref="I9:J9"/>
    <mergeCell ref="L9:N9"/>
    <mergeCell ref="P9:Q9"/>
    <mergeCell ref="S9:U9"/>
    <mergeCell ref="A2:V2"/>
    <mergeCell ref="A3:V3"/>
    <mergeCell ref="A4:V4"/>
    <mergeCell ref="A6:V6"/>
    <mergeCell ref="B8:H8"/>
    <mergeCell ref="I8:O8"/>
    <mergeCell ref="P8:V8"/>
  </mergeCells>
  <printOptions horizontalCentered="1"/>
  <pageMargins left="0.1968503937007874" right="0.1968503937007874" top="0.5905511811023623" bottom="0.3937007874015748" header="0.5118110236220472" footer="0.5118110236220472"/>
  <pageSetup horizontalDpi="600" verticalDpi="600" orientation="landscape" paperSize="9" scale="85" r:id="rId2"/>
  <headerFooter alignWithMargins="0">
    <oddFooter>&amp;R&amp;A</oddFooter>
  </headerFooter>
  <rowBreaks count="2" manualBreakCount="2">
    <brk id="42" max="255" man="1"/>
    <brk id="82" max="255" man="1"/>
  </rowBreaks>
  <drawing r:id="rId1"/>
</worksheet>
</file>

<file path=xl/worksheets/sheet5.xml><?xml version="1.0" encoding="utf-8"?>
<worksheet xmlns="http://schemas.openxmlformats.org/spreadsheetml/2006/main" xmlns:r="http://schemas.openxmlformats.org/officeDocument/2006/relationships">
  <dimension ref="A1:V111"/>
  <sheetViews>
    <sheetView zoomScalePageLayoutView="0" workbookViewId="0" topLeftCell="A1">
      <selection activeCell="F30" sqref="F30"/>
    </sheetView>
  </sheetViews>
  <sheetFormatPr defaultColWidth="22.7109375" defaultRowHeight="12.75"/>
  <cols>
    <col min="1" max="1" width="16.57421875" style="113" customWidth="1"/>
    <col min="2" max="2" width="6.421875" style="113" customWidth="1"/>
    <col min="3" max="3" width="7.28125" style="113" customWidth="1"/>
    <col min="4" max="4" width="8.57421875" style="0" customWidth="1"/>
    <col min="5" max="8" width="7.28125" style="0" customWidth="1"/>
    <col min="9" max="9" width="6.421875" style="0" customWidth="1"/>
    <col min="10" max="10" width="7.28125" style="0" customWidth="1"/>
    <col min="11" max="11" width="8.7109375" style="0" customWidth="1"/>
    <col min="12" max="15" width="7.28125" style="0" customWidth="1"/>
    <col min="16" max="16" width="6.7109375" style="0" customWidth="1"/>
    <col min="17" max="17" width="7.28125" style="113" customWidth="1"/>
    <col min="18" max="18" width="8.421875" style="0" customWidth="1"/>
    <col min="19" max="19" width="7.28125" style="113" customWidth="1"/>
    <col min="20" max="21" width="7.28125" style="0" customWidth="1"/>
    <col min="22" max="22" width="7.28125" style="113" customWidth="1"/>
  </cols>
  <sheetData>
    <row r="1" spans="1:3" ht="12.75">
      <c r="A1" s="30" t="s">
        <v>72</v>
      </c>
      <c r="C1"/>
    </row>
    <row r="2" spans="1:22" ht="12.75">
      <c r="A2" s="221" t="s">
        <v>9</v>
      </c>
      <c r="B2" s="221"/>
      <c r="C2" s="221"/>
      <c r="D2" s="221"/>
      <c r="E2" s="221"/>
      <c r="F2" s="221"/>
      <c r="G2" s="221"/>
      <c r="H2" s="221"/>
      <c r="I2" s="221"/>
      <c r="J2" s="221"/>
      <c r="K2" s="221"/>
      <c r="L2" s="221"/>
      <c r="M2" s="221"/>
      <c r="N2" s="221"/>
      <c r="O2" s="221"/>
      <c r="P2" s="221"/>
      <c r="Q2" s="221"/>
      <c r="R2" s="221"/>
      <c r="S2" s="221"/>
      <c r="T2" s="221"/>
      <c r="U2" s="221"/>
      <c r="V2" s="221"/>
    </row>
    <row r="3" spans="1:22" ht="12.75">
      <c r="A3" s="213" t="s">
        <v>55</v>
      </c>
      <c r="B3" s="213"/>
      <c r="C3" s="213"/>
      <c r="D3" s="213"/>
      <c r="E3" s="213"/>
      <c r="F3" s="213"/>
      <c r="G3" s="213"/>
      <c r="H3" s="213"/>
      <c r="I3" s="213"/>
      <c r="J3" s="213"/>
      <c r="K3" s="213"/>
      <c r="L3" s="213"/>
      <c r="M3" s="213"/>
      <c r="N3" s="213"/>
      <c r="O3" s="213"/>
      <c r="P3" s="213"/>
      <c r="Q3" s="213"/>
      <c r="R3" s="213"/>
      <c r="S3" s="213"/>
      <c r="T3" s="213"/>
      <c r="U3" s="213"/>
      <c r="V3" s="213"/>
    </row>
    <row r="4" spans="1:22" s="115" customFormat="1" ht="12.75">
      <c r="A4" s="214" t="s">
        <v>30</v>
      </c>
      <c r="B4" s="214"/>
      <c r="C4" s="214"/>
      <c r="D4" s="214"/>
      <c r="E4" s="214"/>
      <c r="F4" s="214"/>
      <c r="G4" s="214"/>
      <c r="H4" s="214"/>
      <c r="I4" s="214"/>
      <c r="J4" s="214"/>
      <c r="K4" s="214"/>
      <c r="L4" s="214"/>
      <c r="M4" s="214"/>
      <c r="N4" s="214"/>
      <c r="O4" s="214"/>
      <c r="P4" s="214"/>
      <c r="Q4" s="214"/>
      <c r="R4" s="214"/>
      <c r="S4" s="214"/>
      <c r="T4" s="214"/>
      <c r="U4" s="214"/>
      <c r="V4" s="214"/>
    </row>
    <row r="5" spans="1:22" s="115" customFormat="1" ht="12.75">
      <c r="A5" s="114"/>
      <c r="B5" s="114"/>
      <c r="C5" s="114"/>
      <c r="D5" s="114"/>
      <c r="E5" s="114"/>
      <c r="F5" s="114"/>
      <c r="G5" s="114"/>
      <c r="H5" s="114"/>
      <c r="I5" s="114"/>
      <c r="J5" s="114"/>
      <c r="K5" s="114"/>
      <c r="L5" s="114"/>
      <c r="M5" s="114"/>
      <c r="N5" s="114"/>
      <c r="O5" s="114"/>
      <c r="P5" s="114"/>
      <c r="Q5" s="114"/>
      <c r="R5" s="114"/>
      <c r="S5" s="114"/>
      <c r="T5" s="114"/>
      <c r="U5" s="114"/>
      <c r="V5" s="114"/>
    </row>
    <row r="6" spans="1:22" ht="12.75">
      <c r="A6" s="221" t="s">
        <v>10</v>
      </c>
      <c r="B6" s="221"/>
      <c r="C6" s="221"/>
      <c r="D6" s="221"/>
      <c r="E6" s="221"/>
      <c r="F6" s="221"/>
      <c r="G6" s="221"/>
      <c r="H6" s="221"/>
      <c r="I6" s="221"/>
      <c r="J6" s="221"/>
      <c r="K6" s="221"/>
      <c r="L6" s="221"/>
      <c r="M6" s="221"/>
      <c r="N6" s="221"/>
      <c r="O6" s="221"/>
      <c r="P6" s="221"/>
      <c r="Q6" s="221"/>
      <c r="R6" s="221"/>
      <c r="S6" s="221"/>
      <c r="T6" s="221"/>
      <c r="U6" s="221"/>
      <c r="V6" s="221"/>
    </row>
    <row r="7" ht="6.75" customHeight="1" thickBot="1">
      <c r="C7"/>
    </row>
    <row r="8" spans="1:22" ht="12.75">
      <c r="A8" s="116"/>
      <c r="B8" s="223" t="s">
        <v>34</v>
      </c>
      <c r="C8" s="224"/>
      <c r="D8" s="224"/>
      <c r="E8" s="224"/>
      <c r="F8" s="224"/>
      <c r="G8" s="224"/>
      <c r="H8" s="225"/>
      <c r="I8" s="223" t="s">
        <v>35</v>
      </c>
      <c r="J8" s="224"/>
      <c r="K8" s="224"/>
      <c r="L8" s="224"/>
      <c r="M8" s="224"/>
      <c r="N8" s="224"/>
      <c r="O8" s="225"/>
      <c r="P8" s="223" t="s">
        <v>1</v>
      </c>
      <c r="Q8" s="224"/>
      <c r="R8" s="224"/>
      <c r="S8" s="224"/>
      <c r="T8" s="224"/>
      <c r="U8" s="224"/>
      <c r="V8" s="224"/>
    </row>
    <row r="9" spans="2:22" ht="12.75">
      <c r="B9" s="232" t="s">
        <v>36</v>
      </c>
      <c r="C9" s="233"/>
      <c r="D9" s="117" t="s">
        <v>37</v>
      </c>
      <c r="E9" s="233" t="s">
        <v>38</v>
      </c>
      <c r="F9" s="233"/>
      <c r="G9" s="233"/>
      <c r="H9" s="118" t="s">
        <v>1</v>
      </c>
      <c r="I9" s="232" t="s">
        <v>36</v>
      </c>
      <c r="J9" s="234"/>
      <c r="K9" s="113" t="s">
        <v>37</v>
      </c>
      <c r="L9" s="232" t="s">
        <v>38</v>
      </c>
      <c r="M9" s="233"/>
      <c r="N9" s="233"/>
      <c r="O9" s="118" t="s">
        <v>1</v>
      </c>
      <c r="P9" s="232" t="s">
        <v>36</v>
      </c>
      <c r="Q9" s="234"/>
      <c r="R9" s="113" t="s">
        <v>37</v>
      </c>
      <c r="S9" s="232" t="s">
        <v>38</v>
      </c>
      <c r="T9" s="233"/>
      <c r="U9" s="233"/>
      <c r="V9" s="118" t="s">
        <v>1</v>
      </c>
    </row>
    <row r="10" spans="1:22" ht="12.75">
      <c r="A10" s="183" t="s">
        <v>39</v>
      </c>
      <c r="B10" s="184" t="s">
        <v>40</v>
      </c>
      <c r="C10" s="183">
        <v>1</v>
      </c>
      <c r="D10" s="185" t="s">
        <v>41</v>
      </c>
      <c r="E10" s="183" t="s">
        <v>42</v>
      </c>
      <c r="F10" s="183" t="s">
        <v>43</v>
      </c>
      <c r="G10" s="183" t="s">
        <v>44</v>
      </c>
      <c r="H10" s="186"/>
      <c r="I10" s="184" t="s">
        <v>40</v>
      </c>
      <c r="J10" s="183">
        <v>1</v>
      </c>
      <c r="K10" s="185" t="s">
        <v>41</v>
      </c>
      <c r="L10" s="183" t="s">
        <v>42</v>
      </c>
      <c r="M10" s="183" t="s">
        <v>43</v>
      </c>
      <c r="N10" s="183" t="s">
        <v>44</v>
      </c>
      <c r="O10" s="186"/>
      <c r="P10" s="184" t="s">
        <v>40</v>
      </c>
      <c r="Q10" s="183">
        <v>1</v>
      </c>
      <c r="R10" s="185" t="s">
        <v>41</v>
      </c>
      <c r="S10" s="183" t="s">
        <v>42</v>
      </c>
      <c r="T10" s="183" t="s">
        <v>43</v>
      </c>
      <c r="U10" s="183" t="s">
        <v>44</v>
      </c>
      <c r="V10" s="186"/>
    </row>
    <row r="11" spans="1:22" s="74" customFormat="1" ht="12.75">
      <c r="A11" s="30" t="s">
        <v>20</v>
      </c>
      <c r="B11" s="89"/>
      <c r="C11" s="90"/>
      <c r="D11" s="91"/>
      <c r="E11" s="90"/>
      <c r="F11" s="90"/>
      <c r="G11" s="90"/>
      <c r="H11" s="89"/>
      <c r="I11" s="89"/>
      <c r="J11" s="90"/>
      <c r="K11" s="91"/>
      <c r="L11" s="90"/>
      <c r="M11" s="90"/>
      <c r="N11" s="90"/>
      <c r="O11" s="89"/>
      <c r="P11" s="89"/>
      <c r="Q11" s="90"/>
      <c r="R11" s="89"/>
      <c r="S11" s="89"/>
      <c r="T11" s="90"/>
      <c r="U11" s="92"/>
      <c r="V11" s="89"/>
    </row>
    <row r="12" spans="1:22" s="75" customFormat="1" ht="12.75">
      <c r="A12" s="74" t="s">
        <v>48</v>
      </c>
      <c r="B12" s="151">
        <f>SV_SO_1516_2a!B12/SV_SO_1516_2a!$H12*100</f>
        <v>0.05281623722035689</v>
      </c>
      <c r="C12" s="152">
        <f>SV_SO_1516_2a!C12/SV_SO_1516_2a!$H12*100</f>
        <v>3.101067642509526</v>
      </c>
      <c r="D12" s="153">
        <f>SV_SO_1516_2a!D12/SV_SO_1516_2a!$H12*100</f>
        <v>86.37341079714793</v>
      </c>
      <c r="E12" s="152">
        <f>SV_SO_1516_2a!E12/SV_SO_1516_2a!$H12*100</f>
        <v>9.299430339155695</v>
      </c>
      <c r="F12" s="152">
        <f>SV_SO_1516_2a!F12/SV_SO_1516_2a!$H12*100</f>
        <v>1.0676425095257858</v>
      </c>
      <c r="G12" s="152">
        <f>SV_SO_1516_2a!G12/SV_SO_1516_2a!$H12*100</f>
        <v>0.10563247444071378</v>
      </c>
      <c r="H12" s="151">
        <f>SV_SO_1516_2a!H12/SV_SO_1516_2a!$H12*100</f>
        <v>100</v>
      </c>
      <c r="I12" s="151">
        <f>SV_SO_1516_2a!I12/SV_SO_1516_2a!$O12*100</f>
        <v>0.012070370258607683</v>
      </c>
      <c r="J12" s="152">
        <f>SV_SO_1516_2a!J12/SV_SO_1516_2a!$O12*100</f>
        <v>2.248106460665681</v>
      </c>
      <c r="K12" s="153">
        <f>SV_SO_1516_2a!K12/SV_SO_1516_2a!$O12*100</f>
        <v>89.2422825070159</v>
      </c>
      <c r="L12" s="152">
        <f>SV_SO_1516_2a!L12/SV_SO_1516_2a!$O12*100</f>
        <v>7.516823078547935</v>
      </c>
      <c r="M12" s="152">
        <f>SV_SO_1516_2a!M12/SV_SO_1516_2a!$O12*100</f>
        <v>0.9052777693955762</v>
      </c>
      <c r="N12" s="152">
        <f>SV_SO_1516_2a!N12/SV_SO_1516_2a!$O12*100</f>
        <v>0.07543981411629802</v>
      </c>
      <c r="O12" s="151">
        <f>SV_SO_1516_2a!O12/SV_SO_1516_2a!$O12*100</f>
        <v>100</v>
      </c>
      <c r="P12" s="151">
        <f>SV_SO_1516_2a!P12/SV_SO_1516_2a!$V12*100</f>
        <v>0.03017805049793783</v>
      </c>
      <c r="Q12" s="152">
        <f>SV_SO_1516_2a!Q12/SV_SO_1516_2a!$V12*100</f>
        <v>2.627166951681588</v>
      </c>
      <c r="R12" s="153">
        <f>SV_SO_1516_2a!R12/SV_SO_1516_2a!$V12*100</f>
        <v>87.96734064312778</v>
      </c>
      <c r="S12" s="152">
        <f>SV_SO_1516_2a!S12/SV_SO_1516_2a!$V12*100</f>
        <v>8.309023237098884</v>
      </c>
      <c r="T12" s="152">
        <f>SV_SO_1516_2a!T12/SV_SO_1516_2a!$V12*100</f>
        <v>0.9774335244609865</v>
      </c>
      <c r="U12" s="152">
        <f>SV_SO_1516_2a!U12/SV_SO_1516_2a!$V12*100</f>
        <v>0.08885759313281695</v>
      </c>
      <c r="V12" s="151">
        <f>SV_SO_1516_2a!V12/SV_SO_1516_2a!$V12*100</f>
        <v>100</v>
      </c>
    </row>
    <row r="13" spans="1:22" s="75" customFormat="1" ht="12.75">
      <c r="A13" s="74" t="s">
        <v>49</v>
      </c>
      <c r="B13" s="151">
        <f>SV_SO_1516_2a!B13/SV_SO_1516_2a!$H13*100</f>
        <v>0</v>
      </c>
      <c r="C13" s="154">
        <f>SV_SO_1516_2a!C13/SV_SO_1516_2a!$H13*100</f>
        <v>0.3050446184665817</v>
      </c>
      <c r="D13" s="153">
        <f>SV_SO_1516_2a!D13/SV_SO_1516_2a!$H13*100</f>
        <v>67.05973411036241</v>
      </c>
      <c r="E13" s="154">
        <f>SV_SO_1516_2a!E13/SV_SO_1516_2a!$H13*100</f>
        <v>26.297577854671278</v>
      </c>
      <c r="F13" s="154">
        <f>SV_SO_1516_2a!F13/SV_SO_1516_2a!$H13*100</f>
        <v>5.563649608450191</v>
      </c>
      <c r="G13" s="154">
        <f>SV_SO_1516_2a!G13/SV_SO_1516_2a!$H13*100</f>
        <v>0.7739938080495357</v>
      </c>
      <c r="H13" s="151">
        <f>SV_SO_1516_2a!H13/SV_SO_1516_2a!$H13*100</f>
        <v>100</v>
      </c>
      <c r="I13" s="151">
        <f>SV_SO_1516_2a!I13/SV_SO_1516_2a!$O13*100</f>
        <v>0</v>
      </c>
      <c r="J13" s="154">
        <f>SV_SO_1516_2a!J13/SV_SO_1516_2a!$O13*100</f>
        <v>0.27172195892575035</v>
      </c>
      <c r="K13" s="153">
        <f>SV_SO_1516_2a!K13/SV_SO_1516_2a!$O13*100</f>
        <v>70.50868878357029</v>
      </c>
      <c r="L13" s="154">
        <f>SV_SO_1516_2a!L13/SV_SO_1516_2a!$O13*100</f>
        <v>24.448657187993682</v>
      </c>
      <c r="M13" s="154">
        <f>SV_SO_1516_2a!M13/SV_SO_1516_2a!$O13*100</f>
        <v>4.278041074249605</v>
      </c>
      <c r="N13" s="154">
        <f>SV_SO_1516_2a!N13/SV_SO_1516_2a!$O13*100</f>
        <v>0.49289099526066354</v>
      </c>
      <c r="O13" s="151">
        <f>SV_SO_1516_2a!O13/SV_SO_1516_2a!$O13*100</f>
        <v>100</v>
      </c>
      <c r="P13" s="151">
        <f>SV_SO_1516_2a!P13/SV_SO_1516_2a!$V13*100</f>
        <v>0</v>
      </c>
      <c r="Q13" s="152">
        <f>SV_SO_1516_2a!Q13/SV_SO_1516_2a!$V13*100</f>
        <v>0.2910899997353727</v>
      </c>
      <c r="R13" s="151">
        <f>SV_SO_1516_2a!R13/SV_SO_1516_2a!$V13*100</f>
        <v>68.50406202863267</v>
      </c>
      <c r="S13" s="151">
        <f>SV_SO_1516_2a!S13/SV_SO_1516_2a!$V13*100</f>
        <v>25.523300431342456</v>
      </c>
      <c r="T13" s="152">
        <f>SV_SO_1516_2a!T13/SV_SO_1516_2a!$V13*100</f>
        <v>5.02527190452248</v>
      </c>
      <c r="U13" s="187">
        <f>SV_SO_1516_2a!U13/SV_SO_1516_2a!$V13*100</f>
        <v>0.6562756357670222</v>
      </c>
      <c r="V13" s="151">
        <f>SV_SO_1516_2a!V13/SV_SO_1516_2a!$V13*100</f>
        <v>100</v>
      </c>
    </row>
    <row r="14" spans="1:22" s="75" customFormat="1" ht="12.75">
      <c r="A14" s="74" t="s">
        <v>50</v>
      </c>
      <c r="B14" s="151">
        <f>SV_SO_1516_2a!B14/SV_SO_1516_2a!$H14*100</f>
        <v>0</v>
      </c>
      <c r="C14" s="154">
        <f>SV_SO_1516_2a!C14/SV_SO_1516_2a!$H14*100</f>
        <v>1.006711409395973</v>
      </c>
      <c r="D14" s="153">
        <f>SV_SO_1516_2a!D14/SV_SO_1516_2a!$H14*100</f>
        <v>53.13199105145414</v>
      </c>
      <c r="E14" s="154">
        <f>SV_SO_1516_2a!E14/SV_SO_1516_2a!$H14*100</f>
        <v>33.89261744966443</v>
      </c>
      <c r="F14" s="154">
        <f>SV_SO_1516_2a!F14/SV_SO_1516_2a!$H14*100</f>
        <v>10.17897091722595</v>
      </c>
      <c r="G14" s="154">
        <f>SV_SO_1516_2a!G14/SV_SO_1516_2a!$H14*100</f>
        <v>1.7897091722595078</v>
      </c>
      <c r="H14" s="151">
        <f>SV_SO_1516_2a!H14/SV_SO_1516_2a!$H14*100</f>
        <v>100</v>
      </c>
      <c r="I14" s="151">
        <f>SV_SO_1516_2a!I14/SV_SO_1516_2a!$O14*100</f>
        <v>0</v>
      </c>
      <c r="J14" s="154">
        <f>SV_SO_1516_2a!J14/SV_SO_1516_2a!$O14*100</f>
        <v>0.9236453201970444</v>
      </c>
      <c r="K14" s="153">
        <f>SV_SO_1516_2a!K14/SV_SO_1516_2a!$O14*100</f>
        <v>67.17980295566502</v>
      </c>
      <c r="L14" s="154">
        <f>SV_SO_1516_2a!L14/SV_SO_1516_2a!$O14*100</f>
        <v>26.108374384236456</v>
      </c>
      <c r="M14" s="154">
        <f>SV_SO_1516_2a!M14/SV_SO_1516_2a!$O14*100</f>
        <v>5.41871921182266</v>
      </c>
      <c r="N14" s="154">
        <f>SV_SO_1516_2a!N14/SV_SO_1516_2a!$O14*100</f>
        <v>0.3694581280788177</v>
      </c>
      <c r="O14" s="151">
        <f>SV_SO_1516_2a!O14/SV_SO_1516_2a!$O14*100</f>
        <v>100</v>
      </c>
      <c r="P14" s="151">
        <f>SV_SO_1516_2a!P14/SV_SO_1516_2a!$V14*100</f>
        <v>0</v>
      </c>
      <c r="Q14" s="152">
        <f>SV_SO_1516_2a!Q14/SV_SO_1516_2a!$V14*100</f>
        <v>0.9531374106433679</v>
      </c>
      <c r="R14" s="151">
        <f>SV_SO_1516_2a!R14/SV_SO_1516_2a!$V14*100</f>
        <v>62.19221604447974</v>
      </c>
      <c r="S14" s="151">
        <f>SV_SO_1516_2a!S14/SV_SO_1516_2a!$V14*100</f>
        <v>28.872120730738683</v>
      </c>
      <c r="T14" s="152">
        <f>SV_SO_1516_2a!T14/SV_SO_1516_2a!$V14*100</f>
        <v>7.1088165210484515</v>
      </c>
      <c r="U14" s="187">
        <f>SV_SO_1516_2a!U14/SV_SO_1516_2a!$V14*100</f>
        <v>0.8737092930897538</v>
      </c>
      <c r="V14" s="151">
        <f>SV_SO_1516_2a!V14/SV_SO_1516_2a!$V14*100</f>
        <v>100</v>
      </c>
    </row>
    <row r="15" spans="1:22" s="75" customFormat="1" ht="12.75">
      <c r="A15" s="74" t="s">
        <v>51</v>
      </c>
      <c r="B15" s="151">
        <f>SV_SO_1516_2a!B15/SV_SO_1516_2a!$H15*100</f>
        <v>0</v>
      </c>
      <c r="C15" s="154">
        <f>SV_SO_1516_2a!C15/SV_SO_1516_2a!$H15*100</f>
        <v>0.0492576173386813</v>
      </c>
      <c r="D15" s="153">
        <f>SV_SO_1516_2a!D15/SV_SO_1516_2a!$H15*100</f>
        <v>42.811906269791</v>
      </c>
      <c r="E15" s="154">
        <f>SV_SO_1516_2a!E15/SV_SO_1516_2a!$H15*100</f>
        <v>46.316233903314334</v>
      </c>
      <c r="F15" s="154">
        <f>SV_SO_1516_2a!F15/SV_SO_1516_2a!$H15*100</f>
        <v>9.20413763985645</v>
      </c>
      <c r="G15" s="154">
        <f>SV_SO_1516_2a!G15/SV_SO_1516_2a!$H15*100</f>
        <v>1.6184645696995286</v>
      </c>
      <c r="H15" s="151">
        <f>SV_SO_1516_2a!H15/SV_SO_1516_2a!$H15*100</f>
        <v>100</v>
      </c>
      <c r="I15" s="151">
        <f>SV_SO_1516_2a!I15/SV_SO_1516_2a!$O15*100</f>
        <v>0</v>
      </c>
      <c r="J15" s="154">
        <f>SV_SO_1516_2a!J15/SV_SO_1516_2a!$O15*100</f>
        <v>0.045716375605741974</v>
      </c>
      <c r="K15" s="153">
        <f>SV_SO_1516_2a!K15/SV_SO_1516_2a!$O15*100</f>
        <v>46.49355399103959</v>
      </c>
      <c r="L15" s="154">
        <f>SV_SO_1516_2a!L15/SV_SO_1516_2a!$O15*100</f>
        <v>44.87519429459633</v>
      </c>
      <c r="M15" s="154">
        <f>SV_SO_1516_2a!M15/SV_SO_1516_2a!$O15*100</f>
        <v>7.2780469964341235</v>
      </c>
      <c r="N15" s="154">
        <f>SV_SO_1516_2a!N15/SV_SO_1516_2a!$O15*100</f>
        <v>1.3074883423242205</v>
      </c>
      <c r="O15" s="151">
        <f>SV_SO_1516_2a!O15/SV_SO_1516_2a!$O15*100</f>
        <v>100</v>
      </c>
      <c r="P15" s="151">
        <f>SV_SO_1516_2a!P15/SV_SO_1516_2a!$V15*100</f>
        <v>0</v>
      </c>
      <c r="Q15" s="152">
        <f>SV_SO_1516_2a!Q15/SV_SO_1516_2a!$V15*100</f>
        <v>0.04771751232702402</v>
      </c>
      <c r="R15" s="151">
        <f>SV_SO_1516_2a!R15/SV_SO_1516_2a!$V15*100</f>
        <v>44.413074598377605</v>
      </c>
      <c r="S15" s="151">
        <f>SV_SO_1516_2a!S15/SV_SO_1516_2a!$V15*100</f>
        <v>45.6895180531255</v>
      </c>
      <c r="T15" s="152">
        <f>SV_SO_1516_2a!T15/SV_SO_1516_2a!$V15*100</f>
        <v>8.366470494671544</v>
      </c>
      <c r="U15" s="187">
        <f>SV_SO_1516_2a!U15/SV_SO_1516_2a!$V15*100</f>
        <v>1.48321934149833</v>
      </c>
      <c r="V15" s="151">
        <f>SV_SO_1516_2a!V15/SV_SO_1516_2a!$V15*100</f>
        <v>100</v>
      </c>
    </row>
    <row r="16" spans="1:22" s="60" customFormat="1" ht="12.75">
      <c r="A16" s="29" t="s">
        <v>1</v>
      </c>
      <c r="B16" s="148">
        <f>SV_SO_1516_2a!B16/SV_SO_1516_2a!$H16*100</f>
        <v>0.0220208883855543</v>
      </c>
      <c r="C16" s="149">
        <f>SV_SO_1516_2a!C16/SV_SO_1516_2a!$H16*100</f>
        <v>1.4234931420661885</v>
      </c>
      <c r="D16" s="150">
        <f>SV_SO_1516_2a!D16/SV_SO_1516_2a!$H16*100</f>
        <v>69.4963508242104</v>
      </c>
      <c r="E16" s="149">
        <f>SV_SO_1516_2a!E16/SV_SO_1516_2a!$H16*100</f>
        <v>23.79199697999245</v>
      </c>
      <c r="F16" s="149">
        <f>SV_SO_1516_2a!F16/SV_SO_1516_2a!$H16*100</f>
        <v>4.567761419403549</v>
      </c>
      <c r="G16" s="149">
        <f>SV_SO_1516_2a!G16/SV_SO_1516_2a!$H16*100</f>
        <v>0.6983767459418648</v>
      </c>
      <c r="H16" s="148">
        <f>SV_SO_1516_2a!H16/SV_SO_1516_2a!$H16*100</f>
        <v>100</v>
      </c>
      <c r="I16" s="148">
        <f>SV_SO_1516_2a!I16/SV_SO_1516_2a!$O16*100</f>
        <v>0.006501422186103211</v>
      </c>
      <c r="J16" s="149">
        <f>SV_SO_1516_2a!J16/SV_SO_1516_2a!$O16*100</f>
        <v>1.3132872815928485</v>
      </c>
      <c r="K16" s="150">
        <f>SV_SO_1516_2a!K16/SV_SO_1516_2a!$O16*100</f>
        <v>76.24217797643234</v>
      </c>
      <c r="L16" s="149">
        <f>SV_SO_1516_2a!L16/SV_SO_1516_2a!$O16*100</f>
        <v>19.003657049979683</v>
      </c>
      <c r="M16" s="149">
        <f>SV_SO_1516_2a!M16/SV_SO_1516_2a!$O16*100</f>
        <v>3.0247866720845185</v>
      </c>
      <c r="N16" s="149">
        <f>SV_SO_1516_2a!N16/SV_SO_1516_2a!$O16*100</f>
        <v>0.4095895977245022</v>
      </c>
      <c r="O16" s="148">
        <f>SV_SO_1516_2a!O16/SV_SO_1516_2a!$O16*100</f>
        <v>100</v>
      </c>
      <c r="P16" s="148">
        <f>SV_SO_1516_2a!P16/SV_SO_1516_2a!$V16*100</f>
        <v>0.01438837419365153</v>
      </c>
      <c r="Q16" s="149">
        <f>SV_SO_1516_2a!Q16/SV_SO_1516_2a!$V16*100</f>
        <v>1.3692936107625038</v>
      </c>
      <c r="R16" s="148">
        <f>SV_SO_1516_2a!R16/SV_SO_1516_2a!$V16*100</f>
        <v>72.8139663152173</v>
      </c>
      <c r="S16" s="148">
        <f>SV_SO_1516_2a!S16/SV_SO_1516_2a!$V16*100</f>
        <v>21.43707884029704</v>
      </c>
      <c r="T16" s="149">
        <f>SV_SO_1516_2a!T16/SV_SO_1516_2a!$V16*100</f>
        <v>3.8089223907083074</v>
      </c>
      <c r="U16" s="188">
        <f>SV_SO_1516_2a!U16/SV_SO_1516_2a!$V16*100</f>
        <v>0.5563504688211924</v>
      </c>
      <c r="V16" s="148">
        <f>SV_SO_1516_2a!V16/SV_SO_1516_2a!$V16*100</f>
        <v>100</v>
      </c>
    </row>
    <row r="17" spans="2:22" s="74" customFormat="1" ht="9" customHeight="1">
      <c r="B17" s="89"/>
      <c r="C17" s="90"/>
      <c r="D17" s="91"/>
      <c r="E17" s="90"/>
      <c r="F17" s="90"/>
      <c r="G17" s="90"/>
      <c r="H17" s="89"/>
      <c r="I17" s="89"/>
      <c r="J17" s="90"/>
      <c r="K17" s="91"/>
      <c r="L17" s="90"/>
      <c r="M17" s="90"/>
      <c r="N17" s="90"/>
      <c r="O17" s="89"/>
      <c r="P17" s="89"/>
      <c r="Q17" s="90"/>
      <c r="R17" s="89"/>
      <c r="S17" s="89"/>
      <c r="T17" s="90"/>
      <c r="U17" s="92"/>
      <c r="V17" s="89"/>
    </row>
    <row r="18" spans="1:22" s="75" customFormat="1" ht="12.75">
      <c r="A18" s="30" t="s">
        <v>22</v>
      </c>
      <c r="B18" s="89"/>
      <c r="C18" s="90"/>
      <c r="D18" s="91"/>
      <c r="E18" s="90"/>
      <c r="F18" s="90"/>
      <c r="G18" s="90"/>
      <c r="H18" s="89"/>
      <c r="I18" s="89"/>
      <c r="J18" s="90"/>
      <c r="K18" s="91"/>
      <c r="L18" s="90"/>
      <c r="M18" s="90"/>
      <c r="N18" s="90"/>
      <c r="O18" s="89"/>
      <c r="P18" s="89"/>
      <c r="Q18" s="90"/>
      <c r="R18" s="89"/>
      <c r="S18" s="89"/>
      <c r="T18" s="90"/>
      <c r="U18" s="92"/>
      <c r="V18" s="89"/>
    </row>
    <row r="19" spans="1:22" s="74" customFormat="1" ht="12.75">
      <c r="A19" s="74" t="s">
        <v>48</v>
      </c>
      <c r="B19" s="151">
        <f>SV_SO_1516_2a!B19/SV_SO_1516_2a!$H19*100</f>
        <v>0.09220839096357768</v>
      </c>
      <c r="C19" s="152">
        <f>SV_SO_1516_2a!C19/SV_SO_1516_2a!$H19*100</f>
        <v>2.8953434762563393</v>
      </c>
      <c r="D19" s="153">
        <f>SV_SO_1516_2a!D19/SV_SO_1516_2a!$H19*100</f>
        <v>81.88105117565698</v>
      </c>
      <c r="E19" s="152">
        <f>SV_SO_1516_2a!E19/SV_SO_1516_2a!$H19*100</f>
        <v>13.10742277547257</v>
      </c>
      <c r="F19" s="152">
        <f>SV_SO_1516_2a!F19/SV_SO_1516_2a!$H19*100</f>
        <v>1.7611802674043338</v>
      </c>
      <c r="G19" s="152">
        <f>SV_SO_1516_2a!G19/SV_SO_1516_2a!$H19*100</f>
        <v>0.2627939142461964</v>
      </c>
      <c r="H19" s="151">
        <f>SV_SO_1516_2a!H19/SV_SO_1516_2a!$H19*100</f>
        <v>100</v>
      </c>
      <c r="I19" s="151">
        <f>SV_SO_1516_2a!I19/SV_SO_1516_2a!$O19*100</f>
        <v>0.039144514430091454</v>
      </c>
      <c r="J19" s="152">
        <f>SV_SO_1516_2a!J19/SV_SO_1516_2a!$O19*100</f>
        <v>2.4554286324330095</v>
      </c>
      <c r="K19" s="153">
        <f>SV_SO_1516_2a!K19/SV_SO_1516_2a!$O19*100</f>
        <v>87.31717732465036</v>
      </c>
      <c r="L19" s="152">
        <f>SV_SO_1516_2a!L19/SV_SO_1516_2a!$O19*100</f>
        <v>8.946300843386357</v>
      </c>
      <c r="M19" s="152">
        <f>SV_SO_1516_2a!M19/SV_SO_1516_2a!$O19*100</f>
        <v>1.1102807729262305</v>
      </c>
      <c r="N19" s="152">
        <f>SV_SO_1516_2a!N19/SV_SO_1516_2a!$O19*100</f>
        <v>0.13166791217394397</v>
      </c>
      <c r="O19" s="151">
        <f>SV_SO_1516_2a!O19/SV_SO_1516_2a!$O19*100</f>
        <v>100</v>
      </c>
      <c r="P19" s="151">
        <f>SV_SO_1516_2a!P19/SV_SO_1516_2a!$V19*100</f>
        <v>0.0622602478359543</v>
      </c>
      <c r="Q19" s="152">
        <f>SV_SO_1516_2a!Q19/SV_SO_1516_2a!$V19*100</f>
        <v>2.647064730573798</v>
      </c>
      <c r="R19" s="151">
        <f>SV_SO_1516_2a!R19/SV_SO_1516_2a!$V19*100</f>
        <v>84.94908718443092</v>
      </c>
      <c r="S19" s="151">
        <f>SV_SO_1516_2a!S19/SV_SO_1516_2a!$V19*100</f>
        <v>10.758972505071197</v>
      </c>
      <c r="T19" s="152">
        <f>SV_SO_1516_2a!T19/SV_SO_1516_2a!$V19*100</f>
        <v>1.393826193488783</v>
      </c>
      <c r="U19" s="187">
        <f>SV_SO_1516_2a!U19/SV_SO_1516_2a!$V19*100</f>
        <v>0.18878913859934526</v>
      </c>
      <c r="V19" s="151">
        <f>SV_SO_1516_2a!V19/SV_SO_1516_2a!$V19*100</f>
        <v>100</v>
      </c>
    </row>
    <row r="20" spans="1:22" s="75" customFormat="1" ht="12.75">
      <c r="A20" s="74" t="s">
        <v>49</v>
      </c>
      <c r="B20" s="151">
        <f>SV_SO_1516_2a!B20/SV_SO_1516_2a!$H20*100</f>
        <v>0</v>
      </c>
      <c r="C20" s="154">
        <f>SV_SO_1516_2a!C20/SV_SO_1516_2a!$H20*100</f>
        <v>0.3269732213070651</v>
      </c>
      <c r="D20" s="153">
        <f>SV_SO_1516_2a!D20/SV_SO_1516_2a!$H20*100</f>
        <v>58.1639832788378</v>
      </c>
      <c r="E20" s="154">
        <f>SV_SO_1516_2a!E20/SV_SO_1516_2a!$H20*100</f>
        <v>30.42920408923472</v>
      </c>
      <c r="F20" s="154">
        <f>SV_SO_1516_2a!F20/SV_SO_1516_2a!$H20*100</f>
        <v>9.13455568892016</v>
      </c>
      <c r="G20" s="154">
        <f>SV_SO_1516_2a!G20/SV_SO_1516_2a!$H20*100</f>
        <v>1.9452837217002608</v>
      </c>
      <c r="H20" s="151">
        <f>SV_SO_1516_2a!H20/SV_SO_1516_2a!$H20*100</f>
        <v>100</v>
      </c>
      <c r="I20" s="151">
        <f>SV_SO_1516_2a!I20/SV_SO_1516_2a!$O20*100</f>
        <v>0</v>
      </c>
      <c r="J20" s="154">
        <f>SV_SO_1516_2a!J20/SV_SO_1516_2a!$O20*100</f>
        <v>0.3710076352295946</v>
      </c>
      <c r="K20" s="153">
        <f>SV_SO_1516_2a!K20/SV_SO_1516_2a!$O20*100</f>
        <v>65.94795139262285</v>
      </c>
      <c r="L20" s="154">
        <f>SV_SO_1516_2a!L20/SV_SO_1516_2a!$O20*100</f>
        <v>25.90601139907517</v>
      </c>
      <c r="M20" s="154">
        <f>SV_SO_1516_2a!M20/SV_SO_1516_2a!$O20*100</f>
        <v>6.247983654156361</v>
      </c>
      <c r="N20" s="154">
        <f>SV_SO_1516_2a!N20/SV_SO_1516_2a!$O20*100</f>
        <v>1.5270459189160126</v>
      </c>
      <c r="O20" s="151">
        <f>SV_SO_1516_2a!O20/SV_SO_1516_2a!$O20*100</f>
        <v>100</v>
      </c>
      <c r="P20" s="151">
        <f>SV_SO_1516_2a!P20/SV_SO_1516_2a!$V20*100</f>
        <v>0</v>
      </c>
      <c r="Q20" s="152">
        <f>SV_SO_1516_2a!Q20/SV_SO_1516_2a!$V20*100</f>
        <v>0.34612596178582283</v>
      </c>
      <c r="R20" s="151">
        <f>SV_SO_1516_2a!R20/SV_SO_1516_2a!$V20*100</f>
        <v>61.54961528567085</v>
      </c>
      <c r="S20" s="151">
        <f>SV_SO_1516_2a!S20/SV_SO_1516_2a!$V20*100</f>
        <v>28.461844290090976</v>
      </c>
      <c r="T20" s="152">
        <f>SV_SO_1516_2a!T20/SV_SO_1516_2a!$V20*100</f>
        <v>7.8790430084894405</v>
      </c>
      <c r="U20" s="187">
        <f>SV_SO_1516_2a!U20/SV_SO_1516_2a!$V20*100</f>
        <v>1.7633714539629082</v>
      </c>
      <c r="V20" s="151">
        <f>SV_SO_1516_2a!V20/SV_SO_1516_2a!$V20*100</f>
        <v>100</v>
      </c>
    </row>
    <row r="21" spans="1:22" s="75" customFormat="1" ht="12.75">
      <c r="A21" s="74" t="s">
        <v>50</v>
      </c>
      <c r="B21" s="151">
        <f>SV_SO_1516_2a!B21/SV_SO_1516_2a!$H21*100</f>
        <v>0</v>
      </c>
      <c r="C21" s="154">
        <f>SV_SO_1516_2a!C21/SV_SO_1516_2a!$H21*100</f>
        <v>0.9718172983479106</v>
      </c>
      <c r="D21" s="153">
        <f>SV_SO_1516_2a!D21/SV_SO_1516_2a!$H21*100</f>
        <v>47.13313896987366</v>
      </c>
      <c r="E21" s="154">
        <f>SV_SO_1516_2a!E21/SV_SO_1516_2a!$H21*100</f>
        <v>36.054421768707485</v>
      </c>
      <c r="F21" s="154">
        <f>SV_SO_1516_2a!F21/SV_SO_1516_2a!$H21*100</f>
        <v>12.147716229348884</v>
      </c>
      <c r="G21" s="154">
        <f>SV_SO_1516_2a!G21/SV_SO_1516_2a!$H21*100</f>
        <v>3.69290573372206</v>
      </c>
      <c r="H21" s="151">
        <f>SV_SO_1516_2a!H21/SV_SO_1516_2a!$H21*100</f>
        <v>100</v>
      </c>
      <c r="I21" s="151">
        <f>SV_SO_1516_2a!I21/SV_SO_1516_2a!$O21*100</f>
        <v>0</v>
      </c>
      <c r="J21" s="154">
        <f>SV_SO_1516_2a!J21/SV_SO_1516_2a!$O21*100</f>
        <v>0.851063829787234</v>
      </c>
      <c r="K21" s="153">
        <f>SV_SO_1516_2a!K21/SV_SO_1516_2a!$O21*100</f>
        <v>62.23404255319149</v>
      </c>
      <c r="L21" s="154">
        <f>SV_SO_1516_2a!L21/SV_SO_1516_2a!$O21*100</f>
        <v>27.5531914893617</v>
      </c>
      <c r="M21" s="154">
        <f>SV_SO_1516_2a!M21/SV_SO_1516_2a!$O21*100</f>
        <v>7.925531914893617</v>
      </c>
      <c r="N21" s="154">
        <f>SV_SO_1516_2a!N21/SV_SO_1516_2a!$O21*100</f>
        <v>1.4361702127659575</v>
      </c>
      <c r="O21" s="151">
        <f>SV_SO_1516_2a!O21/SV_SO_1516_2a!$O21*100</f>
        <v>100</v>
      </c>
      <c r="P21" s="151">
        <f>SV_SO_1516_2a!P21/SV_SO_1516_2a!$V21*100</f>
        <v>0</v>
      </c>
      <c r="Q21" s="152">
        <f>SV_SO_1516_2a!Q21/SV_SO_1516_2a!$V21*100</f>
        <v>0.89377793056033</v>
      </c>
      <c r="R21" s="151">
        <f>SV_SO_1516_2a!R21/SV_SO_1516_2a!$V21*100</f>
        <v>56.89240288759023</v>
      </c>
      <c r="S21" s="151">
        <f>SV_SO_1516_2a!S21/SV_SO_1516_2a!$V21*100</f>
        <v>30.560330010312825</v>
      </c>
      <c r="T21" s="152">
        <f>SV_SO_1516_2a!T21/SV_SO_1516_2a!$V21*100</f>
        <v>9.419044345135784</v>
      </c>
      <c r="U21" s="187">
        <f>SV_SO_1516_2a!U21/SV_SO_1516_2a!$V21*100</f>
        <v>2.234444826400825</v>
      </c>
      <c r="V21" s="151">
        <f>SV_SO_1516_2a!V21/SV_SO_1516_2a!$V21*100</f>
        <v>100</v>
      </c>
    </row>
    <row r="22" spans="1:22" s="75" customFormat="1" ht="12.75">
      <c r="A22" s="74" t="s">
        <v>51</v>
      </c>
      <c r="B22" s="151">
        <f>SV_SO_1516_2a!B22/SV_SO_1516_2a!$H22*100</f>
        <v>0</v>
      </c>
      <c r="C22" s="154">
        <f>SV_SO_1516_2a!C22/SV_SO_1516_2a!$H22*100</f>
        <v>0.020409551670181644</v>
      </c>
      <c r="D22" s="153">
        <f>SV_SO_1516_2a!D22/SV_SO_1516_2a!$H22*100</f>
        <v>38.390366691611675</v>
      </c>
      <c r="E22" s="154">
        <f>SV_SO_1516_2a!E22/SV_SO_1516_2a!$H22*100</f>
        <v>44.05741887203211</v>
      </c>
      <c r="F22" s="154">
        <f>SV_SO_1516_2a!F22/SV_SO_1516_2a!$H22*100</f>
        <v>13.504320021770189</v>
      </c>
      <c r="G22" s="154">
        <f>SV_SO_1516_2a!G22/SV_SO_1516_2a!$H22*100</f>
        <v>4.027484862915845</v>
      </c>
      <c r="H22" s="151">
        <f>SV_SO_1516_2a!H22/SV_SO_1516_2a!$H22*100</f>
        <v>100</v>
      </c>
      <c r="I22" s="151">
        <f>SV_SO_1516_2a!I22/SV_SO_1516_2a!$O22*100</f>
        <v>0</v>
      </c>
      <c r="J22" s="154">
        <f>SV_SO_1516_2a!J22/SV_SO_1516_2a!$O22*100</f>
        <v>0.024368450978799448</v>
      </c>
      <c r="K22" s="153">
        <f>SV_SO_1516_2a!K22/SV_SO_1516_2a!$O22*100</f>
        <v>43.57891316708635</v>
      </c>
      <c r="L22" s="154">
        <f>SV_SO_1516_2a!L22/SV_SO_1516_2a!$O22*100</f>
        <v>43.21338640240435</v>
      </c>
      <c r="M22" s="154">
        <f>SV_SO_1516_2a!M22/SV_SO_1516_2a!$O22*100</f>
        <v>10.177889692145236</v>
      </c>
      <c r="N22" s="154">
        <f>SV_SO_1516_2a!N22/SV_SO_1516_2a!$O22*100</f>
        <v>3.005442287385265</v>
      </c>
      <c r="O22" s="151">
        <f>SV_SO_1516_2a!O22/SV_SO_1516_2a!$O22*100</f>
        <v>100</v>
      </c>
      <c r="P22" s="151">
        <f>SV_SO_1516_2a!P22/SV_SO_1516_2a!$V22*100</f>
        <v>0</v>
      </c>
      <c r="Q22" s="152">
        <f>SV_SO_1516_2a!Q22/SV_SO_1516_2a!$V22*100</f>
        <v>0.022213994816734542</v>
      </c>
      <c r="R22" s="151">
        <f>SV_SO_1516_2a!R22/SV_SO_1516_2a!$V22*100</f>
        <v>40.755275823768976</v>
      </c>
      <c r="S22" s="151">
        <f>SV_SO_1516_2a!S22/SV_SO_1516_2a!$V22*100</f>
        <v>43.672713809700106</v>
      </c>
      <c r="T22" s="152">
        <f>SV_SO_1516_2a!T22/SV_SO_1516_2a!$V22*100</f>
        <v>11.988152536097742</v>
      </c>
      <c r="U22" s="187">
        <f>SV_SO_1516_2a!U22/SV_SO_1516_2a!$V22*100</f>
        <v>3.5616438356164384</v>
      </c>
      <c r="V22" s="151">
        <f>SV_SO_1516_2a!V22/SV_SO_1516_2a!$V22*100</f>
        <v>100</v>
      </c>
    </row>
    <row r="23" spans="1:22" s="30" customFormat="1" ht="12.75">
      <c r="A23" s="29" t="s">
        <v>1</v>
      </c>
      <c r="B23" s="155">
        <f>SV_SO_1516_2a!B23/SV_SO_1516_2a!$H23*100</f>
        <v>0.03247860471914126</v>
      </c>
      <c r="C23" s="156">
        <f>SV_SO_1516_2a!C23/SV_SO_1516_2a!$H23*100</f>
        <v>1.1692297698890857</v>
      </c>
      <c r="D23" s="157">
        <f>SV_SO_1516_2a!D23/SV_SO_1516_2a!$H23*100</f>
        <v>61.61353708244693</v>
      </c>
      <c r="E23" s="156">
        <f>SV_SO_1516_2a!E23/SV_SO_1516_2a!$H23*100</f>
        <v>27.675019081180274</v>
      </c>
      <c r="F23" s="156">
        <f>SV_SO_1516_2a!F23/SV_SO_1516_2a!$H23*100</f>
        <v>7.630848178762241</v>
      </c>
      <c r="G23" s="156">
        <f>SV_SO_1516_2a!G23/SV_SO_1516_2a!$H23*100</f>
        <v>1.8788872830023222</v>
      </c>
      <c r="H23" s="155">
        <f>SV_SO_1516_2a!H23/SV_SO_1516_2a!$H23*100</f>
        <v>100</v>
      </c>
      <c r="I23" s="155">
        <f>SV_SO_1516_2a!I23/SV_SO_1516_2a!$O23*100</f>
        <v>0.01806536377073411</v>
      </c>
      <c r="J23" s="156">
        <f>SV_SO_1516_2a!J23/SV_SO_1516_2a!$O23*100</f>
        <v>1.2777139103301034</v>
      </c>
      <c r="K23" s="157">
        <f>SV_SO_1516_2a!K23/SV_SO_1516_2a!$O23*100</f>
        <v>71.17260633930039</v>
      </c>
      <c r="L23" s="156">
        <f>SV_SO_1516_2a!L23/SV_SO_1516_2a!$O23*100</f>
        <v>21.62916735096075</v>
      </c>
      <c r="M23" s="156">
        <f>SV_SO_1516_2a!M23/SV_SO_1516_2a!$O23*100</f>
        <v>4.7232714731483005</v>
      </c>
      <c r="N23" s="156">
        <f>SV_SO_1516_2a!N23/SV_SO_1516_2a!$O23*100</f>
        <v>1.1791755624897355</v>
      </c>
      <c r="O23" s="155">
        <f>SV_SO_1516_2a!O23/SV_SO_1516_2a!$O23*100</f>
        <v>100</v>
      </c>
      <c r="P23" s="155">
        <f>SV_SO_1516_2a!P23/SV_SO_1516_2a!$V23*100</f>
        <v>0.025312528068327494</v>
      </c>
      <c r="Q23" s="156">
        <f>SV_SO_1516_2a!Q23/SV_SO_1516_2a!$V23*100</f>
        <v>1.223166678914664</v>
      </c>
      <c r="R23" s="155">
        <f>SV_SO_1516_2a!R23/SV_SO_1516_2a!$V23*100</f>
        <v>66.36618246250072</v>
      </c>
      <c r="S23" s="155">
        <f>SV_SO_1516_2a!S23/SV_SO_1516_2a!$V23*100</f>
        <v>24.66909993549388</v>
      </c>
      <c r="T23" s="156">
        <f>SV_SO_1516_2a!T23/SV_SO_1516_2a!$V23*100</f>
        <v>6.185238713470348</v>
      </c>
      <c r="U23" s="189">
        <f>SV_SO_1516_2a!U23/SV_SO_1516_2a!$V23*100</f>
        <v>1.5309996815520663</v>
      </c>
      <c r="V23" s="155">
        <f>SV_SO_1516_2a!V23/SV_SO_1516_2a!$V23*100</f>
        <v>100</v>
      </c>
    </row>
    <row r="24" spans="1:22" s="1" customFormat="1" ht="12.75">
      <c r="A24" s="173" t="s">
        <v>33</v>
      </c>
      <c r="B24" s="98"/>
      <c r="C24" s="99"/>
      <c r="D24" s="100"/>
      <c r="E24" s="99"/>
      <c r="F24" s="99"/>
      <c r="G24" s="99"/>
      <c r="H24" s="98"/>
      <c r="I24" s="98"/>
      <c r="J24" s="99"/>
      <c r="K24" s="100"/>
      <c r="L24" s="99"/>
      <c r="M24" s="99"/>
      <c r="N24" s="99"/>
      <c r="O24" s="98"/>
      <c r="P24" s="98"/>
      <c r="Q24" s="99"/>
      <c r="R24" s="98"/>
      <c r="S24" s="98"/>
      <c r="T24" s="99"/>
      <c r="U24" s="101"/>
      <c r="V24" s="98"/>
    </row>
    <row r="25" spans="1:22" s="1" customFormat="1" ht="12.75">
      <c r="A25" s="74" t="s">
        <v>48</v>
      </c>
      <c r="B25" s="190">
        <f>SV_SO_1516_2a!B25/SV_SO_1516_2a!$H25*100</f>
        <v>0.07054380978069175</v>
      </c>
      <c r="C25" s="191">
        <f>SV_SO_1516_2a!C25/SV_SO_1516_2a!$H25*100</f>
        <v>3.0084860053530305</v>
      </c>
      <c r="D25" s="192">
        <f>SV_SO_1516_2a!D25/SV_SO_1516_2a!$H25*100</f>
        <v>84.3517231362948</v>
      </c>
      <c r="E25" s="191">
        <f>SV_SO_1516_2a!E25/SV_SO_1516_2a!$H25*100</f>
        <v>11.013133597526817</v>
      </c>
      <c r="F25" s="191">
        <f>SV_SO_1516_2a!F25/SV_SO_1516_2a!$H25*100</f>
        <v>1.3797539265929415</v>
      </c>
      <c r="G25" s="191">
        <f>SV_SO_1516_2a!G25/SV_SO_1516_2a!$H25*100</f>
        <v>0.17635952445172937</v>
      </c>
      <c r="H25" s="190">
        <f>SV_SO_1516_2a!H25/SV_SO_1516_2a!$H25*100</f>
        <v>100</v>
      </c>
      <c r="I25" s="190">
        <f>SV_SO_1516_2a!I25/SV_SO_1516_2a!$O25*100</f>
        <v>0.02449379490529066</v>
      </c>
      <c r="J25" s="191">
        <f>SV_SO_1516_2a!J25/SV_SO_1516_2a!$O25*100</f>
        <v>2.34323971260614</v>
      </c>
      <c r="K25" s="192">
        <f>SV_SO_1516_2a!K25/SV_SO_1516_2a!$O25*100</f>
        <v>88.35891574134553</v>
      </c>
      <c r="L25" s="191">
        <f>SV_SO_1516_2a!L25/SV_SO_1516_2a!$O25*100</f>
        <v>8.172762900065317</v>
      </c>
      <c r="M25" s="191">
        <f>SV_SO_1516_2a!M25/SV_SO_1516_2a!$O25*100</f>
        <v>0.999346832135859</v>
      </c>
      <c r="N25" s="191">
        <f>SV_SO_1516_2a!N25/SV_SO_1516_2a!$O25*100</f>
        <v>0.10124101894186807</v>
      </c>
      <c r="O25" s="190">
        <f>SV_SO_1516_2a!O25/SV_SO_1516_2a!$O25*100</f>
        <v>100</v>
      </c>
      <c r="P25" s="190">
        <f>SV_SO_1516_2a!P25/SV_SO_1516_2a!$V25*100</f>
        <v>0.04477461918729497</v>
      </c>
      <c r="Q25" s="191">
        <f>SV_SO_1516_2a!Q25/SV_SO_1516_2a!$V25*100</f>
        <v>2.6362199256193057</v>
      </c>
      <c r="R25" s="190">
        <f>SV_SO_1516_2a!R25/SV_SO_1516_2a!$V25*100</f>
        <v>86.59411350822847</v>
      </c>
      <c r="S25" s="190">
        <f>SV_SO_1516_2a!S25/SV_SO_1516_2a!$V25*100</f>
        <v>9.423686687317817</v>
      </c>
      <c r="T25" s="191">
        <f>SV_SO_1516_2a!T25/SV_SO_1516_2a!$V25*100</f>
        <v>1.1668814020852178</v>
      </c>
      <c r="U25" s="193">
        <f>SV_SO_1516_2a!U25/SV_SO_1516_2a!$V25*100</f>
        <v>0.13432385756188492</v>
      </c>
      <c r="V25" s="190">
        <f>SV_SO_1516_2a!V25/SV_SO_1516_2a!$V25*100</f>
        <v>100</v>
      </c>
    </row>
    <row r="26" spans="1:22" s="1" customFormat="1" ht="12.75">
      <c r="A26" s="74" t="s">
        <v>49</v>
      </c>
      <c r="B26" s="190">
        <f>SV_SO_1516_2a!B26/SV_SO_1516_2a!$H26*100</f>
        <v>0</v>
      </c>
      <c r="C26" s="191">
        <f>SV_SO_1516_2a!C26/SV_SO_1516_2a!$H26*100</f>
        <v>0.3165311653116531</v>
      </c>
      <c r="D26" s="192">
        <f>SV_SO_1516_2a!D26/SV_SO_1516_2a!$H26*100</f>
        <v>62.4</v>
      </c>
      <c r="E26" s="191">
        <f>SV_SO_1516_2a!E26/SV_SO_1516_2a!$H26*100</f>
        <v>28.46178861788618</v>
      </c>
      <c r="F26" s="191">
        <f>SV_SO_1516_2a!F26/SV_SO_1516_2a!$H26*100</f>
        <v>7.434146341463414</v>
      </c>
      <c r="G26" s="191">
        <f>SV_SO_1516_2a!G26/SV_SO_1516_2a!$H26*100</f>
        <v>1.3875338753387534</v>
      </c>
      <c r="H26" s="190">
        <f>SV_SO_1516_2a!H26/SV_SO_1516_2a!$H26*100</f>
        <v>100</v>
      </c>
      <c r="I26" s="190">
        <f>SV_SO_1516_2a!I26/SV_SO_1516_2a!$O26*100</f>
        <v>0</v>
      </c>
      <c r="J26" s="191">
        <f>SV_SO_1516_2a!J26/SV_SO_1516_2a!$O26*100</f>
        <v>0.3253638555616884</v>
      </c>
      <c r="K26" s="192">
        <f>SV_SO_1516_2a!K26/SV_SO_1516_2a!$O26*100</f>
        <v>68.04462132876274</v>
      </c>
      <c r="L26" s="191">
        <f>SV_SO_1516_2a!L26/SV_SO_1516_2a!$O26*100</f>
        <v>25.236034047003457</v>
      </c>
      <c r="M26" s="191">
        <f>SV_SO_1516_2a!M26/SV_SO_1516_2a!$O26*100</f>
        <v>5.342358306945937</v>
      </c>
      <c r="N26" s="191">
        <f>SV_SO_1516_2a!N26/SV_SO_1516_2a!$O26*100</f>
        <v>1.0516224617261716</v>
      </c>
      <c r="O26" s="190">
        <f>SV_SO_1516_2a!O26/SV_SO_1516_2a!$O26*100</f>
        <v>100</v>
      </c>
      <c r="P26" s="190">
        <f>SV_SO_1516_2a!P26/SV_SO_1516_2a!$V26*100</f>
        <v>0</v>
      </c>
      <c r="Q26" s="191">
        <f>SV_SO_1516_2a!Q26/SV_SO_1516_2a!$V26*100</f>
        <v>0.3203059045538064</v>
      </c>
      <c r="R26" s="190">
        <f>SV_SO_1516_2a!R26/SV_SO_1516_2a!$V26*100</f>
        <v>64.81228584198242</v>
      </c>
      <c r="S26" s="190">
        <f>SV_SO_1516_2a!S26/SV_SO_1516_2a!$V26*100</f>
        <v>27.083229875353826</v>
      </c>
      <c r="T26" s="191">
        <f>SV_SO_1516_2a!T26/SV_SO_1516_2a!$V26*100</f>
        <v>6.5401996325172576</v>
      </c>
      <c r="U26" s="193">
        <f>SV_SO_1516_2a!U26/SV_SO_1516_2a!$V26*100</f>
        <v>1.24397874559269</v>
      </c>
      <c r="V26" s="190">
        <f>SV_SO_1516_2a!V26/SV_SO_1516_2a!$V26*100</f>
        <v>100</v>
      </c>
    </row>
    <row r="27" spans="1:22" s="1" customFormat="1" ht="12.75">
      <c r="A27" s="74" t="s">
        <v>50</v>
      </c>
      <c r="B27" s="190">
        <f>SV_SO_1516_2a!B27/SV_SO_1516_2a!$H27*100</f>
        <v>0</v>
      </c>
      <c r="C27" s="191">
        <f>SV_SO_1516_2a!C27/SV_SO_1516_2a!$H27*100</f>
        <v>0.9880395215808632</v>
      </c>
      <c r="D27" s="192">
        <f>SV_SO_1516_2a!D27/SV_SO_1516_2a!$H27*100</f>
        <v>49.921996879875195</v>
      </c>
      <c r="E27" s="191">
        <f>SV_SO_1516_2a!E27/SV_SO_1516_2a!$H27*100</f>
        <v>35.04940197607904</v>
      </c>
      <c r="F27" s="191">
        <f>SV_SO_1516_2a!F27/SV_SO_1516_2a!$H27*100</f>
        <v>11.23244929797192</v>
      </c>
      <c r="G27" s="191">
        <f>SV_SO_1516_2a!G27/SV_SO_1516_2a!$H27*100</f>
        <v>2.80811232449298</v>
      </c>
      <c r="H27" s="190">
        <f>SV_SO_1516_2a!H27/SV_SO_1516_2a!$H27*100</f>
        <v>100</v>
      </c>
      <c r="I27" s="190">
        <f>SV_SO_1516_2a!I27/SV_SO_1516_2a!$O27*100</f>
        <v>0</v>
      </c>
      <c r="J27" s="191">
        <f>SV_SO_1516_2a!J27/SV_SO_1516_2a!$O27*100</f>
        <v>0.8847031963470319</v>
      </c>
      <c r="K27" s="192">
        <f>SV_SO_1516_2a!K27/SV_SO_1516_2a!$O27*100</f>
        <v>64.52625570776256</v>
      </c>
      <c r="L27" s="191">
        <f>SV_SO_1516_2a!L27/SV_SO_1516_2a!$O27*100</f>
        <v>26.88356164383562</v>
      </c>
      <c r="M27" s="191">
        <f>SV_SO_1516_2a!M27/SV_SO_1516_2a!$O27*100</f>
        <v>6.763698630136987</v>
      </c>
      <c r="N27" s="191">
        <f>SV_SO_1516_2a!N27/SV_SO_1516_2a!$O27*100</f>
        <v>0.9417808219178082</v>
      </c>
      <c r="O27" s="190">
        <f>SV_SO_1516_2a!O27/SV_SO_1516_2a!$O27*100</f>
        <v>100</v>
      </c>
      <c r="P27" s="190">
        <f>SV_SO_1516_2a!P27/SV_SO_1516_2a!$V27*100</f>
        <v>0</v>
      </c>
      <c r="Q27" s="191">
        <f>SV_SO_1516_2a!Q27/SV_SO_1516_2a!$V27*100</f>
        <v>0.9213193292795283</v>
      </c>
      <c r="R27" s="190">
        <f>SV_SO_1516_2a!R27/SV_SO_1516_2a!$V27*100</f>
        <v>59.35139119218721</v>
      </c>
      <c r="S27" s="190">
        <f>SV_SO_1516_2a!S27/SV_SO_1516_2a!$V27*100</f>
        <v>29.777040722314354</v>
      </c>
      <c r="T27" s="191">
        <f>SV_SO_1516_2a!T27/SV_SO_1516_2a!$V27*100</f>
        <v>8.347153123272525</v>
      </c>
      <c r="U27" s="193">
        <f>SV_SO_1516_2a!U27/SV_SO_1516_2a!$V27*100</f>
        <v>1.6030956329463792</v>
      </c>
      <c r="V27" s="190">
        <f>SV_SO_1516_2a!V27/SV_SO_1516_2a!$V27*100</f>
        <v>100</v>
      </c>
    </row>
    <row r="28" spans="1:22" s="1" customFormat="1" ht="12.75">
      <c r="A28" s="74" t="s">
        <v>51</v>
      </c>
      <c r="B28" s="190">
        <f>SV_SO_1516_2a!B28/SV_SO_1516_2a!$H28*100</f>
        <v>0</v>
      </c>
      <c r="C28" s="191">
        <f>SV_SO_1516_2a!C28/SV_SO_1516_2a!$H28*100</f>
        <v>0.03459010722933241</v>
      </c>
      <c r="D28" s="192">
        <f>SV_SO_1516_2a!D28/SV_SO_1516_2a!$H28*100</f>
        <v>40.56381874783812</v>
      </c>
      <c r="E28" s="191">
        <f>SV_SO_1516_2a!E28/SV_SO_1516_2a!$H28*100</f>
        <v>45.16776202006226</v>
      </c>
      <c r="F28" s="191">
        <f>SV_SO_1516_2a!F28/SV_SO_1516_2a!$H28*100</f>
        <v>11.390522310619163</v>
      </c>
      <c r="G28" s="191">
        <f>SV_SO_1516_2a!G28/SV_SO_1516_2a!$H28*100</f>
        <v>2.843306814251124</v>
      </c>
      <c r="H28" s="190">
        <f>SV_SO_1516_2a!H28/SV_SO_1516_2a!$H28*100</f>
        <v>100</v>
      </c>
      <c r="I28" s="190">
        <f>SV_SO_1516_2a!I28/SV_SO_1516_2a!$O28*100</f>
        <v>0</v>
      </c>
      <c r="J28" s="191">
        <f>SV_SO_1516_2a!J28/SV_SO_1516_2a!$O28*100</f>
        <v>0.034411562284927734</v>
      </c>
      <c r="K28" s="192">
        <f>SV_SO_1516_2a!K28/SV_SO_1516_2a!$O28*100</f>
        <v>44.95010323468686</v>
      </c>
      <c r="L28" s="191">
        <f>SV_SO_1516_2a!L28/SV_SO_1516_2a!$O28*100</f>
        <v>43.99518238128011</v>
      </c>
      <c r="M28" s="191">
        <f>SV_SO_1516_2a!M28/SV_SO_1516_2a!$O28*100</f>
        <v>8.813661390227116</v>
      </c>
      <c r="N28" s="191">
        <f>SV_SO_1516_2a!N28/SV_SO_1516_2a!$O28*100</f>
        <v>2.206641431520991</v>
      </c>
      <c r="O28" s="190">
        <f>SV_SO_1516_2a!O28/SV_SO_1516_2a!$O28*100</f>
        <v>100</v>
      </c>
      <c r="P28" s="190">
        <f>SV_SO_1516_2a!P28/SV_SO_1516_2a!$V28*100</f>
        <v>0</v>
      </c>
      <c r="Q28" s="191">
        <f>SV_SO_1516_2a!Q28/SV_SO_1516_2a!$V28*100</f>
        <v>0.034510525710341654</v>
      </c>
      <c r="R28" s="190">
        <f>SV_SO_1516_2a!R28/SV_SO_1516_2a!$V28*100</f>
        <v>42.51888492656927</v>
      </c>
      <c r="S28" s="190">
        <f>SV_SO_1516_2a!S28/SV_SO_1516_2a!$V28*100</f>
        <v>44.645116760611984</v>
      </c>
      <c r="T28" s="191">
        <f>SV_SO_1516_2a!T28/SV_SO_1516_2a!$V28*100</f>
        <v>10.241957130258061</v>
      </c>
      <c r="U28" s="193">
        <f>SV_SO_1516_2a!U28/SV_SO_1516_2a!$V28*100</f>
        <v>2.559530656850339</v>
      </c>
      <c r="V28" s="190">
        <f>SV_SO_1516_2a!V28/SV_SO_1516_2a!$V28*100</f>
        <v>100</v>
      </c>
    </row>
    <row r="29" spans="1:22" s="30" customFormat="1" ht="12.75">
      <c r="A29" s="29" t="s">
        <v>1</v>
      </c>
      <c r="B29" s="155">
        <f>SV_SO_1516_2a!B29/SV_SO_1516_2a!$H29*100</f>
        <v>0.027166313770924055</v>
      </c>
      <c r="C29" s="156">
        <f>SV_SO_1516_2a!C29/SV_SO_1516_2a!$H29*100</f>
        <v>1.2983899964044583</v>
      </c>
      <c r="D29" s="157">
        <f>SV_SO_1516_2a!D29/SV_SO_1516_2a!$H29*100</f>
        <v>65.61783388598138</v>
      </c>
      <c r="E29" s="156">
        <f>SV_SO_1516_2a!E29/SV_SO_1516_2a!$H29*100</f>
        <v>25.70252886420838</v>
      </c>
      <c r="F29" s="156">
        <f>SV_SO_1516_2a!F29/SV_SO_1516_2a!$H29*100</f>
        <v>6.074867164715752</v>
      </c>
      <c r="G29" s="156">
        <f>SV_SO_1516_2a!G29/SV_SO_1516_2a!$H29*100</f>
        <v>1.2792137749191004</v>
      </c>
      <c r="H29" s="155">
        <f>SV_SO_1516_2a!H29/SV_SO_1516_2a!$H29*100</f>
        <v>100</v>
      </c>
      <c r="I29" s="155">
        <f>SV_SO_1516_2a!I29/SV_SO_1516_2a!$O29*100</f>
        <v>0.012253400318588408</v>
      </c>
      <c r="J29" s="156">
        <f>SV_SO_1516_2a!J29/SV_SO_1516_2a!$O29*100</f>
        <v>1.295592860352081</v>
      </c>
      <c r="K29" s="157">
        <f>SV_SO_1516_2a!K29/SV_SO_1516_2a!$O29*100</f>
        <v>73.72054078340072</v>
      </c>
      <c r="L29" s="156">
        <f>SV_SO_1516_2a!L29/SV_SO_1516_2a!$O29*100</f>
        <v>20.309602581383</v>
      </c>
      <c r="M29" s="156">
        <f>SV_SO_1516_2a!M29/SV_SO_1516_2a!$O29*100</f>
        <v>3.869623820610219</v>
      </c>
      <c r="N29" s="156">
        <f>SV_SO_1516_2a!N29/SV_SO_1516_2a!$O29*100</f>
        <v>0.7923865539353838</v>
      </c>
      <c r="O29" s="155">
        <f>SV_SO_1516_2a!O29/SV_SO_1516_2a!$O29*100</f>
        <v>100</v>
      </c>
      <c r="P29" s="155">
        <f>SV_SO_1516_2a!P29/SV_SO_1516_2a!$V29*100</f>
        <v>0.01979238195257907</v>
      </c>
      <c r="Q29" s="156">
        <f>SV_SO_1516_2a!Q29/SV_SO_1516_2a!$V29*100</f>
        <v>1.2970069071373753</v>
      </c>
      <c r="R29" s="155">
        <f>SV_SO_1516_2a!R29/SV_SO_1516_2a!$V29*100</f>
        <v>69.6243486690633</v>
      </c>
      <c r="S29" s="155">
        <f>SV_SO_1516_2a!S29/SV_SO_1516_2a!$V29*100</f>
        <v>23.03590903582825</v>
      </c>
      <c r="T29" s="156">
        <f>SV_SO_1516_2a!T29/SV_SO_1516_2a!$V29*100</f>
        <v>4.984448842751545</v>
      </c>
      <c r="U29" s="189">
        <f>SV_SO_1516_2a!U29/SV_SO_1516_2a!$V29*100</f>
        <v>1.0384941632669549</v>
      </c>
      <c r="V29" s="155">
        <f>SV_SO_1516_2a!V29/SV_SO_1516_2a!$V29*100</f>
        <v>100</v>
      </c>
    </row>
    <row r="30" spans="1:22" s="112" customFormat="1" ht="12.75">
      <c r="A30" s="159"/>
      <c r="B30" s="164"/>
      <c r="C30" s="164"/>
      <c r="D30" s="164"/>
      <c r="E30" s="164"/>
      <c r="F30" s="164"/>
      <c r="G30" s="164"/>
      <c r="H30" s="164"/>
      <c r="I30" s="164"/>
      <c r="J30" s="164"/>
      <c r="K30" s="164"/>
      <c r="L30" s="164"/>
      <c r="M30" s="164"/>
      <c r="N30" s="164"/>
      <c r="O30" s="164"/>
      <c r="P30" s="164"/>
      <c r="Q30" s="164"/>
      <c r="R30" s="164"/>
      <c r="S30" s="164"/>
      <c r="T30" s="164"/>
      <c r="U30" s="164"/>
      <c r="V30" s="164"/>
    </row>
    <row r="31" spans="1:22" s="112" customFormat="1" ht="12.75">
      <c r="A31" s="159"/>
      <c r="B31" s="164"/>
      <c r="C31" s="164"/>
      <c r="D31" s="164"/>
      <c r="E31" s="164"/>
      <c r="F31" s="164"/>
      <c r="G31" s="164"/>
      <c r="H31" s="164"/>
      <c r="I31" s="164"/>
      <c r="J31" s="164"/>
      <c r="K31" s="164"/>
      <c r="L31" s="164"/>
      <c r="M31" s="164"/>
      <c r="N31" s="164"/>
      <c r="O31" s="164"/>
      <c r="P31" s="164"/>
      <c r="Q31" s="164"/>
      <c r="R31" s="164"/>
      <c r="S31" s="164"/>
      <c r="T31" s="164"/>
      <c r="U31" s="164"/>
      <c r="V31" s="164"/>
    </row>
    <row r="32" spans="1:22" s="112" customFormat="1" ht="12.75">
      <c r="A32" s="159"/>
      <c r="B32" s="164"/>
      <c r="C32" s="164"/>
      <c r="D32" s="164"/>
      <c r="E32" s="164"/>
      <c r="F32" s="164"/>
      <c r="G32" s="164"/>
      <c r="H32" s="164"/>
      <c r="I32" s="164"/>
      <c r="J32" s="164"/>
      <c r="K32" s="164"/>
      <c r="L32" s="164"/>
      <c r="M32" s="164"/>
      <c r="N32" s="164"/>
      <c r="O32" s="164"/>
      <c r="P32" s="164"/>
      <c r="Q32" s="164"/>
      <c r="R32" s="164"/>
      <c r="S32" s="164"/>
      <c r="T32" s="164"/>
      <c r="U32" s="164"/>
      <c r="V32" s="164"/>
    </row>
    <row r="33" spans="1:22" s="112" customFormat="1" ht="12.75">
      <c r="A33" s="159"/>
      <c r="B33" s="164"/>
      <c r="C33" s="164"/>
      <c r="D33" s="164"/>
      <c r="E33" s="164"/>
      <c r="F33" s="164"/>
      <c r="G33" s="164"/>
      <c r="H33" s="164"/>
      <c r="I33" s="164"/>
      <c r="J33" s="164"/>
      <c r="K33" s="164"/>
      <c r="L33" s="164"/>
      <c r="M33" s="164"/>
      <c r="N33" s="164"/>
      <c r="O33" s="164"/>
      <c r="P33" s="164"/>
      <c r="Q33" s="164"/>
      <c r="R33" s="164"/>
      <c r="S33" s="164"/>
      <c r="T33" s="164"/>
      <c r="U33" s="164"/>
      <c r="V33" s="164"/>
    </row>
    <row r="34" spans="1:22" s="112" customFormat="1" ht="12.75">
      <c r="A34" s="159"/>
      <c r="B34" s="164"/>
      <c r="C34" s="164"/>
      <c r="D34" s="164"/>
      <c r="E34" s="164"/>
      <c r="F34" s="164"/>
      <c r="G34" s="164"/>
      <c r="H34" s="164"/>
      <c r="I34" s="164"/>
      <c r="J34" s="164"/>
      <c r="K34" s="164"/>
      <c r="L34" s="164"/>
      <c r="M34" s="164"/>
      <c r="N34" s="164"/>
      <c r="O34" s="164"/>
      <c r="P34" s="164"/>
      <c r="Q34" s="164"/>
      <c r="R34" s="164"/>
      <c r="S34" s="164"/>
      <c r="T34" s="164"/>
      <c r="U34" s="164"/>
      <c r="V34" s="164"/>
    </row>
    <row r="35" spans="1:22" s="112" customFormat="1" ht="12.75">
      <c r="A35" s="159"/>
      <c r="B35" s="164"/>
      <c r="C35" s="164"/>
      <c r="D35" s="164"/>
      <c r="E35" s="164"/>
      <c r="F35" s="164"/>
      <c r="G35" s="164"/>
      <c r="H35" s="164"/>
      <c r="I35" s="164"/>
      <c r="J35" s="164"/>
      <c r="K35" s="164"/>
      <c r="L35" s="164"/>
      <c r="M35" s="164"/>
      <c r="N35" s="164"/>
      <c r="O35" s="164"/>
      <c r="P35" s="164"/>
      <c r="Q35" s="164"/>
      <c r="R35" s="164"/>
      <c r="S35" s="164"/>
      <c r="T35" s="164"/>
      <c r="U35" s="164"/>
      <c r="V35" s="164"/>
    </row>
    <row r="36" spans="1:22" s="112" customFormat="1" ht="12.75">
      <c r="A36" s="159"/>
      <c r="B36" s="164"/>
      <c r="C36" s="164"/>
      <c r="D36" s="164"/>
      <c r="E36" s="164"/>
      <c r="F36" s="164"/>
      <c r="G36" s="164"/>
      <c r="H36" s="164"/>
      <c r="I36" s="164"/>
      <c r="J36" s="164"/>
      <c r="K36" s="164"/>
      <c r="L36" s="164"/>
      <c r="M36" s="164"/>
      <c r="N36" s="164"/>
      <c r="O36" s="164"/>
      <c r="P36" s="164"/>
      <c r="Q36" s="164"/>
      <c r="R36" s="164"/>
      <c r="S36" s="164"/>
      <c r="T36" s="164"/>
      <c r="U36" s="164"/>
      <c r="V36" s="164"/>
    </row>
    <row r="37" spans="1:22" s="112" customFormat="1" ht="12.75">
      <c r="A37" s="159"/>
      <c r="B37" s="164"/>
      <c r="C37" s="164"/>
      <c r="D37" s="164"/>
      <c r="E37" s="164"/>
      <c r="F37" s="164"/>
      <c r="G37" s="164"/>
      <c r="H37" s="164"/>
      <c r="I37" s="164"/>
      <c r="J37" s="164"/>
      <c r="K37" s="164"/>
      <c r="L37" s="164"/>
      <c r="M37" s="164"/>
      <c r="N37" s="164"/>
      <c r="O37" s="164"/>
      <c r="P37" s="164"/>
      <c r="Q37" s="164"/>
      <c r="R37" s="164"/>
      <c r="S37" s="164"/>
      <c r="T37" s="164"/>
      <c r="U37" s="164"/>
      <c r="V37" s="164"/>
    </row>
    <row r="38" spans="1:22" s="112" customFormat="1" ht="12.75">
      <c r="A38" s="159"/>
      <c r="B38" s="164"/>
      <c r="C38" s="164"/>
      <c r="D38" s="164"/>
      <c r="E38" s="164"/>
      <c r="F38" s="164"/>
      <c r="G38" s="164"/>
      <c r="H38" s="164"/>
      <c r="I38" s="164"/>
      <c r="J38" s="164"/>
      <c r="K38" s="164"/>
      <c r="L38" s="164"/>
      <c r="M38" s="164"/>
      <c r="N38" s="164"/>
      <c r="O38" s="164"/>
      <c r="P38" s="164"/>
      <c r="Q38" s="164"/>
      <c r="R38" s="164"/>
      <c r="S38" s="164"/>
      <c r="T38" s="164"/>
      <c r="U38" s="164"/>
      <c r="V38" s="164"/>
    </row>
    <row r="39" spans="1:22" s="112" customFormat="1" ht="12.75">
      <c r="A39" s="159"/>
      <c r="B39" s="164"/>
      <c r="C39" s="164"/>
      <c r="D39" s="164"/>
      <c r="E39" s="164"/>
      <c r="F39" s="164"/>
      <c r="G39" s="164"/>
      <c r="H39" s="164"/>
      <c r="I39" s="164"/>
      <c r="J39" s="164"/>
      <c r="K39" s="164"/>
      <c r="L39" s="164"/>
      <c r="M39" s="164"/>
      <c r="N39" s="164"/>
      <c r="O39" s="164"/>
      <c r="P39" s="164"/>
      <c r="Q39" s="164"/>
      <c r="R39" s="164"/>
      <c r="S39" s="164"/>
      <c r="T39" s="164"/>
      <c r="U39" s="164"/>
      <c r="V39" s="164"/>
    </row>
    <row r="40" spans="1:22" s="112" customFormat="1" ht="12.75">
      <c r="A40" s="159"/>
      <c r="B40" s="164"/>
      <c r="C40" s="164"/>
      <c r="D40" s="164"/>
      <c r="E40" s="164"/>
      <c r="F40" s="164"/>
      <c r="G40" s="164"/>
      <c r="H40" s="164"/>
      <c r="I40" s="164"/>
      <c r="J40" s="164"/>
      <c r="K40" s="164"/>
      <c r="L40" s="164"/>
      <c r="M40" s="164"/>
      <c r="N40" s="164"/>
      <c r="O40" s="164"/>
      <c r="P40" s="164"/>
      <c r="Q40" s="164"/>
      <c r="R40" s="164"/>
      <c r="S40" s="164"/>
      <c r="T40" s="164"/>
      <c r="U40" s="164"/>
      <c r="V40" s="164"/>
    </row>
    <row r="41" spans="1:22" s="112" customFormat="1" ht="12.75">
      <c r="A41" s="159"/>
      <c r="B41" s="164"/>
      <c r="C41" s="164"/>
      <c r="D41" s="164"/>
      <c r="E41" s="164"/>
      <c r="F41" s="164"/>
      <c r="G41" s="164"/>
      <c r="H41" s="164"/>
      <c r="I41" s="164"/>
      <c r="J41" s="164"/>
      <c r="K41" s="164"/>
      <c r="L41" s="164"/>
      <c r="M41" s="164"/>
      <c r="N41" s="164"/>
      <c r="O41" s="164"/>
      <c r="P41" s="164"/>
      <c r="Q41" s="164"/>
      <c r="R41" s="164"/>
      <c r="S41" s="164"/>
      <c r="T41" s="164"/>
      <c r="U41" s="164"/>
      <c r="V41" s="164"/>
    </row>
    <row r="42" spans="1:22" s="112" customFormat="1" ht="14.25" customHeight="1">
      <c r="A42" s="159"/>
      <c r="B42" s="164"/>
      <c r="C42" s="164"/>
      <c r="D42" s="164"/>
      <c r="E42" s="164"/>
      <c r="F42" s="164"/>
      <c r="G42" s="164"/>
      <c r="H42" s="164"/>
      <c r="I42" s="164"/>
      <c r="J42" s="164"/>
      <c r="K42" s="164"/>
      <c r="L42" s="164"/>
      <c r="M42" s="164"/>
      <c r="N42" s="164"/>
      <c r="O42" s="164"/>
      <c r="P42" s="164"/>
      <c r="Q42" s="164"/>
      <c r="R42" s="164"/>
      <c r="S42" s="164"/>
      <c r="T42" s="164"/>
      <c r="U42" s="164"/>
      <c r="V42" s="164"/>
    </row>
    <row r="43" spans="1:3" ht="12.75">
      <c r="A43" s="30" t="s">
        <v>72</v>
      </c>
      <c r="C43"/>
    </row>
    <row r="44" spans="1:22" ht="12.75">
      <c r="A44" s="221" t="s">
        <v>9</v>
      </c>
      <c r="B44" s="221"/>
      <c r="C44" s="221"/>
      <c r="D44" s="221"/>
      <c r="E44" s="221"/>
      <c r="F44" s="221"/>
      <c r="G44" s="221"/>
      <c r="H44" s="221"/>
      <c r="I44" s="221"/>
      <c r="J44" s="221"/>
      <c r="K44" s="221"/>
      <c r="L44" s="221"/>
      <c r="M44" s="221"/>
      <c r="N44" s="221"/>
      <c r="O44" s="221"/>
      <c r="P44" s="221"/>
      <c r="Q44" s="221"/>
      <c r="R44" s="221"/>
      <c r="S44" s="221"/>
      <c r="T44" s="221"/>
      <c r="U44" s="221"/>
      <c r="V44" s="221"/>
    </row>
    <row r="45" spans="1:22" ht="12.75">
      <c r="A45" s="213" t="s">
        <v>55</v>
      </c>
      <c r="B45" s="213"/>
      <c r="C45" s="213"/>
      <c r="D45" s="213"/>
      <c r="E45" s="213"/>
      <c r="F45" s="213"/>
      <c r="G45" s="213"/>
      <c r="H45" s="213"/>
      <c r="I45" s="213"/>
      <c r="J45" s="213"/>
      <c r="K45" s="213"/>
      <c r="L45" s="213"/>
      <c r="M45" s="213"/>
      <c r="N45" s="213"/>
      <c r="O45" s="213"/>
      <c r="P45" s="213"/>
      <c r="Q45" s="213"/>
      <c r="R45" s="213"/>
      <c r="S45" s="213"/>
      <c r="T45" s="213"/>
      <c r="U45" s="213"/>
      <c r="V45" s="213"/>
    </row>
    <row r="46" spans="1:22" s="115" customFormat="1" ht="12.75">
      <c r="A46" s="214" t="s">
        <v>30</v>
      </c>
      <c r="B46" s="214"/>
      <c r="C46" s="214"/>
      <c r="D46" s="214"/>
      <c r="E46" s="214"/>
      <c r="F46" s="214"/>
      <c r="G46" s="214"/>
      <c r="H46" s="214"/>
      <c r="I46" s="214"/>
      <c r="J46" s="214"/>
      <c r="K46" s="214"/>
      <c r="L46" s="214"/>
      <c r="M46" s="214"/>
      <c r="N46" s="214"/>
      <c r="O46" s="214"/>
      <c r="P46" s="214"/>
      <c r="Q46" s="214"/>
      <c r="R46" s="214"/>
      <c r="S46" s="214"/>
      <c r="T46" s="214"/>
      <c r="U46" s="214"/>
      <c r="V46" s="214"/>
    </row>
    <row r="47" spans="1:22" s="115" customFormat="1" ht="12.75">
      <c r="A47" s="114"/>
      <c r="B47" s="114"/>
      <c r="C47" s="114"/>
      <c r="D47" s="114"/>
      <c r="E47" s="114"/>
      <c r="F47" s="114"/>
      <c r="G47" s="114"/>
      <c r="H47" s="114"/>
      <c r="I47" s="114"/>
      <c r="J47" s="114"/>
      <c r="K47" s="114"/>
      <c r="L47" s="114"/>
      <c r="M47" s="114"/>
      <c r="N47" s="114"/>
      <c r="O47" s="114"/>
      <c r="P47" s="114"/>
      <c r="Q47" s="114"/>
      <c r="R47" s="114"/>
      <c r="S47" s="114"/>
      <c r="T47" s="114"/>
      <c r="U47" s="114"/>
      <c r="V47" s="114"/>
    </row>
    <row r="48" spans="1:22" ht="12.75">
      <c r="A48" s="221" t="s">
        <v>25</v>
      </c>
      <c r="B48" s="221"/>
      <c r="C48" s="221"/>
      <c r="D48" s="221"/>
      <c r="E48" s="221"/>
      <c r="F48" s="221"/>
      <c r="G48" s="221"/>
      <c r="H48" s="221"/>
      <c r="I48" s="221"/>
      <c r="J48" s="221"/>
      <c r="K48" s="221"/>
      <c r="L48" s="221"/>
      <c r="M48" s="221"/>
      <c r="N48" s="221"/>
      <c r="O48" s="221"/>
      <c r="P48" s="221"/>
      <c r="Q48" s="221"/>
      <c r="R48" s="221"/>
      <c r="S48" s="221"/>
      <c r="T48" s="221"/>
      <c r="U48" s="221"/>
      <c r="V48" s="221"/>
    </row>
    <row r="49" spans="1:22" ht="9" customHeight="1" thickBot="1">
      <c r="A49" s="165"/>
      <c r="B49" s="165"/>
      <c r="C49" s="165"/>
      <c r="D49" s="165"/>
      <c r="E49" s="165"/>
      <c r="F49" s="165"/>
      <c r="G49" s="165"/>
      <c r="H49" s="165"/>
      <c r="I49" s="165"/>
      <c r="J49" s="165"/>
      <c r="K49" s="165"/>
      <c r="L49" s="165"/>
      <c r="M49" s="165"/>
      <c r="N49" s="165"/>
      <c r="O49" s="165"/>
      <c r="P49" s="165"/>
      <c r="Q49" s="165"/>
      <c r="R49" s="165"/>
      <c r="S49" s="165"/>
      <c r="T49" s="165"/>
      <c r="U49" s="165"/>
      <c r="V49" s="165"/>
    </row>
    <row r="50" spans="1:22" ht="12.75">
      <c r="A50" s="116"/>
      <c r="B50" s="223" t="s">
        <v>34</v>
      </c>
      <c r="C50" s="224"/>
      <c r="D50" s="224"/>
      <c r="E50" s="224"/>
      <c r="F50" s="224"/>
      <c r="G50" s="224"/>
      <c r="H50" s="225"/>
      <c r="I50" s="223" t="s">
        <v>35</v>
      </c>
      <c r="J50" s="224"/>
      <c r="K50" s="224"/>
      <c r="L50" s="224"/>
      <c r="M50" s="224"/>
      <c r="N50" s="224"/>
      <c r="O50" s="225"/>
      <c r="P50" s="223" t="s">
        <v>1</v>
      </c>
      <c r="Q50" s="224"/>
      <c r="R50" s="224"/>
      <c r="S50" s="224"/>
      <c r="T50" s="224"/>
      <c r="U50" s="224"/>
      <c r="V50" s="224"/>
    </row>
    <row r="51" spans="2:22" ht="12.75">
      <c r="B51" s="232" t="s">
        <v>36</v>
      </c>
      <c r="C51" s="233"/>
      <c r="D51" s="117" t="s">
        <v>37</v>
      </c>
      <c r="E51" s="233" t="s">
        <v>38</v>
      </c>
      <c r="F51" s="233"/>
      <c r="G51" s="233"/>
      <c r="H51" s="118" t="s">
        <v>1</v>
      </c>
      <c r="I51" s="232" t="s">
        <v>36</v>
      </c>
      <c r="J51" s="234"/>
      <c r="K51" s="113" t="s">
        <v>37</v>
      </c>
      <c r="L51" s="232" t="s">
        <v>38</v>
      </c>
      <c r="M51" s="233"/>
      <c r="N51" s="233"/>
      <c r="O51" s="118" t="s">
        <v>1</v>
      </c>
      <c r="P51" s="232" t="s">
        <v>36</v>
      </c>
      <c r="Q51" s="234"/>
      <c r="R51" s="113" t="s">
        <v>37</v>
      </c>
      <c r="S51" s="232" t="s">
        <v>38</v>
      </c>
      <c r="T51" s="233"/>
      <c r="U51" s="233"/>
      <c r="V51" s="118" t="s">
        <v>1</v>
      </c>
    </row>
    <row r="52" spans="1:22" ht="12.75">
      <c r="A52" s="183" t="s">
        <v>39</v>
      </c>
      <c r="B52" s="184" t="s">
        <v>40</v>
      </c>
      <c r="C52" s="183">
        <v>1</v>
      </c>
      <c r="D52" s="185" t="s">
        <v>41</v>
      </c>
      <c r="E52" s="183" t="s">
        <v>42</v>
      </c>
      <c r="F52" s="183" t="s">
        <v>43</v>
      </c>
      <c r="G52" s="183" t="s">
        <v>44</v>
      </c>
      <c r="H52" s="186"/>
      <c r="I52" s="184" t="s">
        <v>40</v>
      </c>
      <c r="J52" s="183">
        <v>1</v>
      </c>
      <c r="K52" s="185" t="s">
        <v>41</v>
      </c>
      <c r="L52" s="183" t="s">
        <v>42</v>
      </c>
      <c r="M52" s="183" t="s">
        <v>43</v>
      </c>
      <c r="N52" s="183" t="s">
        <v>44</v>
      </c>
      <c r="O52" s="186"/>
      <c r="P52" s="184" t="s">
        <v>40</v>
      </c>
      <c r="Q52" s="183">
        <v>1</v>
      </c>
      <c r="R52" s="185" t="s">
        <v>41</v>
      </c>
      <c r="S52" s="183" t="s">
        <v>42</v>
      </c>
      <c r="T52" s="183" t="s">
        <v>43</v>
      </c>
      <c r="U52" s="183" t="s">
        <v>44</v>
      </c>
      <c r="V52" s="186"/>
    </row>
    <row r="53" spans="1:22" s="74" customFormat="1" ht="12.75">
      <c r="A53" s="30" t="s">
        <v>20</v>
      </c>
      <c r="B53" s="89"/>
      <c r="C53" s="90"/>
      <c r="D53" s="91"/>
      <c r="E53" s="90"/>
      <c r="F53" s="90"/>
      <c r="G53" s="90"/>
      <c r="H53" s="89"/>
      <c r="I53" s="89"/>
      <c r="J53" s="90"/>
      <c r="K53" s="91"/>
      <c r="L53" s="90"/>
      <c r="M53" s="90"/>
      <c r="N53" s="90"/>
      <c r="O53" s="89"/>
      <c r="P53" s="89"/>
      <c r="Q53" s="90"/>
      <c r="R53" s="89"/>
      <c r="S53" s="89"/>
      <c r="T53" s="90"/>
      <c r="U53" s="90"/>
      <c r="V53" s="89"/>
    </row>
    <row r="54" spans="1:22" s="74" customFormat="1" ht="12.75">
      <c r="A54" s="74" t="s">
        <v>48</v>
      </c>
      <c r="B54" s="151">
        <f>SV_SO_1516_2a!B54/SV_SO_1516_2a!$H54*100</f>
        <v>0.07686395080707148</v>
      </c>
      <c r="C54" s="152">
        <f>SV_SO_1516_2a!C54/SV_SO_1516_2a!$H54*100</f>
        <v>1.4604150653343582</v>
      </c>
      <c r="D54" s="153">
        <f>SV_SO_1516_2a!D54/SV_SO_1516_2a!$H54*100</f>
        <v>51.26825518831668</v>
      </c>
      <c r="E54" s="152">
        <f>SV_SO_1516_2a!E54/SV_SO_1516_2a!$H54*100</f>
        <v>32.590315142198314</v>
      </c>
      <c r="F54" s="152">
        <f>SV_SO_1516_2a!F54/SV_SO_1516_2a!$H54*100</f>
        <v>11.683320522674865</v>
      </c>
      <c r="G54" s="152">
        <f>SV_SO_1516_2a!G54/SV_SO_1516_2a!$H54*100</f>
        <v>2.9208301306687163</v>
      </c>
      <c r="H54" s="151">
        <f>SV_SO_1516_2a!H54/SV_SO_1516_2a!$H54*100</f>
        <v>100</v>
      </c>
      <c r="I54" s="151">
        <f>SV_SO_1516_2a!I54/SV_SO_1516_2a!$O54*100</f>
        <v>0.059880239520958084</v>
      </c>
      <c r="J54" s="152">
        <f>SV_SO_1516_2a!J54/SV_SO_1516_2a!$O54*100</f>
        <v>1.5568862275449102</v>
      </c>
      <c r="K54" s="153">
        <f>SV_SO_1516_2a!K54/SV_SO_1516_2a!$O54*100</f>
        <v>53.53293413173653</v>
      </c>
      <c r="L54" s="152">
        <f>SV_SO_1516_2a!L54/SV_SO_1516_2a!$O54*100</f>
        <v>31.976047904191617</v>
      </c>
      <c r="M54" s="152">
        <f>SV_SO_1516_2a!M54/SV_SO_1516_2a!$O54*100</f>
        <v>10.958083832335328</v>
      </c>
      <c r="N54" s="152">
        <f>SV_SO_1516_2a!N54/SV_SO_1516_2a!$O54*100</f>
        <v>1.9161676646706587</v>
      </c>
      <c r="O54" s="151">
        <f>SV_SO_1516_2a!O54/SV_SO_1516_2a!$O54*100</f>
        <v>100</v>
      </c>
      <c r="P54" s="151">
        <f>SV_SO_1516_2a!P54/SV_SO_1516_2a!$V54*100</f>
        <v>0.06731740154830024</v>
      </c>
      <c r="Q54" s="152">
        <f>SV_SO_1516_2a!Q54/SV_SO_1516_2a!$V54*100</f>
        <v>1.5146415348367555</v>
      </c>
      <c r="R54" s="153">
        <f>SV_SO_1516_2a!R54/SV_SO_1516_2a!$V54*100</f>
        <v>52.54123190844834</v>
      </c>
      <c r="S54" s="152">
        <f>SV_SO_1516_2a!S54/SV_SO_1516_2a!$V54*100</f>
        <v>32.24503534163581</v>
      </c>
      <c r="T54" s="152">
        <f>SV_SO_1516_2a!T54/SV_SO_1516_2a!$V54*100</f>
        <v>11.27566475934029</v>
      </c>
      <c r="U54" s="152">
        <f>SV_SO_1516_2a!U54/SV_SO_1516_2a!$V54*100</f>
        <v>2.356109054190508</v>
      </c>
      <c r="V54" s="151">
        <f>SV_SO_1516_2a!V54/SV_SO_1516_2a!$V54*100</f>
        <v>100</v>
      </c>
    </row>
    <row r="55" spans="1:22" s="75" customFormat="1" ht="12.75">
      <c r="A55" s="74" t="s">
        <v>49</v>
      </c>
      <c r="B55" s="151">
        <f>SV_SO_1516_2a!B55/SV_SO_1516_2a!$H55*100</f>
        <v>0</v>
      </c>
      <c r="C55" s="154">
        <f>SV_SO_1516_2a!C55/SV_SO_1516_2a!$H55*100</f>
        <v>0.14306151645207438</v>
      </c>
      <c r="D55" s="153">
        <f>SV_SO_1516_2a!D55/SV_SO_1516_2a!$H55*100</f>
        <v>29.542203147353362</v>
      </c>
      <c r="E55" s="154">
        <f>SV_SO_1516_2a!E55/SV_SO_1516_2a!$H55*100</f>
        <v>38.197424892703864</v>
      </c>
      <c r="F55" s="154">
        <f>SV_SO_1516_2a!F55/SV_SO_1516_2a!$H55*100</f>
        <v>23.462088698140203</v>
      </c>
      <c r="G55" s="154">
        <f>SV_SO_1516_2a!G55/SV_SO_1516_2a!$H55*100</f>
        <v>8.6552217453505</v>
      </c>
      <c r="H55" s="151">
        <f>SV_SO_1516_2a!H55/SV_SO_1516_2a!$H55*100</f>
        <v>100</v>
      </c>
      <c r="I55" s="151">
        <f>SV_SO_1516_2a!I55/SV_SO_1516_2a!$O55*100</f>
        <v>0</v>
      </c>
      <c r="J55" s="154">
        <f>SV_SO_1516_2a!J55/SV_SO_1516_2a!$O55*100</f>
        <v>0.2555366269165247</v>
      </c>
      <c r="K55" s="153">
        <f>SV_SO_1516_2a!K55/SV_SO_1516_2a!$O55*100</f>
        <v>29.727427597955707</v>
      </c>
      <c r="L55" s="154">
        <f>SV_SO_1516_2a!L55/SV_SO_1516_2a!$O55*100</f>
        <v>39.26746166950596</v>
      </c>
      <c r="M55" s="154">
        <f>SV_SO_1516_2a!M55/SV_SO_1516_2a!$O55*100</f>
        <v>23.679727427597953</v>
      </c>
      <c r="N55" s="154">
        <f>SV_SO_1516_2a!N55/SV_SO_1516_2a!$O55*100</f>
        <v>7.0698466780238505</v>
      </c>
      <c r="O55" s="151">
        <f>SV_SO_1516_2a!O55/SV_SO_1516_2a!$O55*100</f>
        <v>100</v>
      </c>
      <c r="P55" s="151">
        <f>SV_SO_1516_2a!P55/SV_SO_1516_2a!$V55*100</f>
        <v>0</v>
      </c>
      <c r="Q55" s="152">
        <f>SV_SO_1516_2a!Q55/SV_SO_1516_2a!$V55*100</f>
        <v>0.19440124416796267</v>
      </c>
      <c r="R55" s="151">
        <f>SV_SO_1516_2a!R55/SV_SO_1516_2a!$V55*100</f>
        <v>29.62674961119751</v>
      </c>
      <c r="S55" s="151">
        <f>SV_SO_1516_2a!S55/SV_SO_1516_2a!$V55*100</f>
        <v>38.68584758942457</v>
      </c>
      <c r="T55" s="152">
        <f>SV_SO_1516_2a!T55/SV_SO_1516_2a!$V55*100</f>
        <v>23.561430793157076</v>
      </c>
      <c r="U55" s="187">
        <f>SV_SO_1516_2a!U55/SV_SO_1516_2a!$V55*100</f>
        <v>7.931570762052877</v>
      </c>
      <c r="V55" s="151">
        <f>SV_SO_1516_2a!V55/SV_SO_1516_2a!$V55*100</f>
        <v>100</v>
      </c>
    </row>
    <row r="56" spans="1:22" s="75" customFormat="1" ht="12.75">
      <c r="A56" s="74" t="s">
        <v>50</v>
      </c>
      <c r="B56" s="151">
        <f>SV_SO_1516_2a!B56/SV_SO_1516_2a!$H56*100</f>
        <v>0</v>
      </c>
      <c r="C56" s="154">
        <f>SV_SO_1516_2a!C56/SV_SO_1516_2a!$H56*100</f>
        <v>0</v>
      </c>
      <c r="D56" s="153">
        <f>SV_SO_1516_2a!D56/SV_SO_1516_2a!$H56*100</f>
        <v>17.857142857142858</v>
      </c>
      <c r="E56" s="154">
        <f>SV_SO_1516_2a!E56/SV_SO_1516_2a!$H56*100</f>
        <v>33.92857142857143</v>
      </c>
      <c r="F56" s="154">
        <f>SV_SO_1516_2a!F56/SV_SO_1516_2a!$H56*100</f>
        <v>35.714285714285715</v>
      </c>
      <c r="G56" s="154">
        <f>SV_SO_1516_2a!G56/SV_SO_1516_2a!$H56*100</f>
        <v>12.5</v>
      </c>
      <c r="H56" s="151">
        <f>SV_SO_1516_2a!H56/SV_SO_1516_2a!$H56*100</f>
        <v>100</v>
      </c>
      <c r="I56" s="151">
        <f>SV_SO_1516_2a!I56/SV_SO_1516_2a!$O56*100</f>
        <v>0</v>
      </c>
      <c r="J56" s="154">
        <f>SV_SO_1516_2a!J56/SV_SO_1516_2a!$O56*100</f>
        <v>0</v>
      </c>
      <c r="K56" s="153">
        <f>SV_SO_1516_2a!K56/SV_SO_1516_2a!$O56*100</f>
        <v>25.6</v>
      </c>
      <c r="L56" s="154">
        <f>SV_SO_1516_2a!L56/SV_SO_1516_2a!$O56*100</f>
        <v>49.6</v>
      </c>
      <c r="M56" s="154">
        <f>SV_SO_1516_2a!M56/SV_SO_1516_2a!$O56*100</f>
        <v>18.4</v>
      </c>
      <c r="N56" s="154">
        <f>SV_SO_1516_2a!N56/SV_SO_1516_2a!$O56*100</f>
        <v>6.4</v>
      </c>
      <c r="O56" s="151">
        <f>SV_SO_1516_2a!O56/SV_SO_1516_2a!$O56*100</f>
        <v>100</v>
      </c>
      <c r="P56" s="151">
        <f>SV_SO_1516_2a!P56/SV_SO_1516_2a!$V56*100</f>
        <v>0</v>
      </c>
      <c r="Q56" s="152">
        <f>SV_SO_1516_2a!Q56/SV_SO_1516_2a!$V56*100</f>
        <v>0</v>
      </c>
      <c r="R56" s="151">
        <f>SV_SO_1516_2a!R56/SV_SO_1516_2a!$V56*100</f>
        <v>23.204419889502763</v>
      </c>
      <c r="S56" s="151">
        <f>SV_SO_1516_2a!S56/SV_SO_1516_2a!$V56*100</f>
        <v>44.751381215469614</v>
      </c>
      <c r="T56" s="152">
        <f>SV_SO_1516_2a!T56/SV_SO_1516_2a!$V56*100</f>
        <v>23.756906077348066</v>
      </c>
      <c r="U56" s="187">
        <f>SV_SO_1516_2a!U56/SV_SO_1516_2a!$V56*100</f>
        <v>8.287292817679557</v>
      </c>
      <c r="V56" s="151">
        <f>SV_SO_1516_2a!V56/SV_SO_1516_2a!$V56*100</f>
        <v>100</v>
      </c>
    </row>
    <row r="57" spans="1:22" s="75" customFormat="1" ht="12.75">
      <c r="A57" s="74" t="s">
        <v>51</v>
      </c>
      <c r="B57" s="151">
        <f>SV_SO_1516_2a!B57/SV_SO_1516_2a!$H57*100</f>
        <v>0</v>
      </c>
      <c r="C57" s="154">
        <f>SV_SO_1516_2a!C57/SV_SO_1516_2a!$H57*100</f>
        <v>0.03923107100823853</v>
      </c>
      <c r="D57" s="153">
        <f>SV_SO_1516_2a!D57/SV_SO_1516_2a!$H57*100</f>
        <v>21.655551196547666</v>
      </c>
      <c r="E57" s="154">
        <f>SV_SO_1516_2a!E57/SV_SO_1516_2a!$H57*100</f>
        <v>47.155747351902704</v>
      </c>
      <c r="F57" s="154">
        <f>SV_SO_1516_2a!F57/SV_SO_1516_2a!$H57*100</f>
        <v>21.459395841506474</v>
      </c>
      <c r="G57" s="154">
        <f>SV_SO_1516_2a!G57/SV_SO_1516_2a!$H57*100</f>
        <v>9.690074539034915</v>
      </c>
      <c r="H57" s="151">
        <f>SV_SO_1516_2a!H57/SV_SO_1516_2a!$H57*100</f>
        <v>100</v>
      </c>
      <c r="I57" s="151">
        <f>SV_SO_1516_2a!I57/SV_SO_1516_2a!$O57*100</f>
        <v>0</v>
      </c>
      <c r="J57" s="154">
        <f>SV_SO_1516_2a!J57/SV_SO_1516_2a!$O57*100</f>
        <v>0</v>
      </c>
      <c r="K57" s="153">
        <f>SV_SO_1516_2a!K57/SV_SO_1516_2a!$O57*100</f>
        <v>22.601984564498345</v>
      </c>
      <c r="L57" s="154">
        <f>SV_SO_1516_2a!L57/SV_SO_1516_2a!$O57*100</f>
        <v>49.44873208379272</v>
      </c>
      <c r="M57" s="154">
        <f>SV_SO_1516_2a!M57/SV_SO_1516_2a!$O57*100</f>
        <v>20.507166482910694</v>
      </c>
      <c r="N57" s="154">
        <f>SV_SO_1516_2a!N57/SV_SO_1516_2a!$O57*100</f>
        <v>7.442116868798236</v>
      </c>
      <c r="O57" s="151">
        <f>SV_SO_1516_2a!O57/SV_SO_1516_2a!$O57*100</f>
        <v>100</v>
      </c>
      <c r="P57" s="151">
        <f>SV_SO_1516_2a!P57/SV_SO_1516_2a!$V57*100</f>
        <v>0</v>
      </c>
      <c r="Q57" s="152">
        <f>SV_SO_1516_2a!Q57/SV_SO_1516_2a!$V57*100</f>
        <v>0.022920009168003668</v>
      </c>
      <c r="R57" s="151">
        <f>SV_SO_1516_2a!R57/SV_SO_1516_2a!$V57*100</f>
        <v>22.049048819619525</v>
      </c>
      <c r="S57" s="151">
        <f>SV_SO_1516_2a!S57/SV_SO_1516_2a!$V57*100</f>
        <v>48.1090992436397</v>
      </c>
      <c r="T57" s="152">
        <f>SV_SO_1516_2a!T57/SV_SO_1516_2a!$V57*100</f>
        <v>21.06348842539537</v>
      </c>
      <c r="U57" s="187">
        <f>SV_SO_1516_2a!U57/SV_SO_1516_2a!$V57*100</f>
        <v>8.755443502177402</v>
      </c>
      <c r="V57" s="151">
        <f>SV_SO_1516_2a!V57/SV_SO_1516_2a!$V57*100</f>
        <v>100</v>
      </c>
    </row>
    <row r="58" spans="1:22" s="29" customFormat="1" ht="12.75">
      <c r="A58" s="29" t="s">
        <v>1</v>
      </c>
      <c r="B58" s="148">
        <f>SV_SO_1516_2a!B58/SV_SO_1516_2a!$H58*100</f>
        <v>0.018853695324283562</v>
      </c>
      <c r="C58" s="149">
        <f>SV_SO_1516_2a!C58/SV_SO_1516_2a!$H58*100</f>
        <v>0.41478129713423834</v>
      </c>
      <c r="D58" s="150">
        <f>SV_SO_1516_2a!D58/SV_SO_1516_2a!$H58*100</f>
        <v>30.957767722473605</v>
      </c>
      <c r="E58" s="149">
        <f>SV_SO_1516_2a!E58/SV_SO_1516_2a!$H58*100</f>
        <v>41.082202111613874</v>
      </c>
      <c r="F58" s="149">
        <f>SV_SO_1516_2a!F58/SV_SO_1516_2a!$H58*100</f>
        <v>19.739819004524886</v>
      </c>
      <c r="G58" s="149">
        <f>SV_SO_1516_2a!G58/SV_SO_1516_2a!$H58*100</f>
        <v>7.78657616892911</v>
      </c>
      <c r="H58" s="148">
        <f>SV_SO_1516_2a!H58/SV_SO_1516_2a!$H58*100</f>
        <v>100</v>
      </c>
      <c r="I58" s="148">
        <f>SV_SO_1516_2a!I58/SV_SO_1516_2a!$O58*100</f>
        <v>0.02090738030524775</v>
      </c>
      <c r="J58" s="149">
        <f>SV_SO_1516_2a!J58/SV_SO_1516_2a!$O58*100</f>
        <v>0.6063140288521849</v>
      </c>
      <c r="K58" s="150">
        <f>SV_SO_1516_2a!K58/SV_SO_1516_2a!$O58*100</f>
        <v>35.228935814342464</v>
      </c>
      <c r="L58" s="149">
        <f>SV_SO_1516_2a!L58/SV_SO_1516_2a!$O58*100</f>
        <v>40.85302111645411</v>
      </c>
      <c r="M58" s="149">
        <f>SV_SO_1516_2a!M58/SV_SO_1516_2a!$O58*100</f>
        <v>17.896717541292077</v>
      </c>
      <c r="N58" s="149">
        <f>SV_SO_1516_2a!N58/SV_SO_1516_2a!$O58*100</f>
        <v>5.39410411875392</v>
      </c>
      <c r="O58" s="148">
        <f>SV_SO_1516_2a!O58/SV_SO_1516_2a!$O58*100</f>
        <v>100</v>
      </c>
      <c r="P58" s="148">
        <f>SV_SO_1516_2a!P58/SV_SO_1516_2a!$V58*100</f>
        <v>0.01982750074353128</v>
      </c>
      <c r="Q58" s="149">
        <f>SV_SO_1516_2a!Q58/SV_SO_1516_2a!$V58*100</f>
        <v>0.5056012689600476</v>
      </c>
      <c r="R58" s="148">
        <f>SV_SO_1516_2a!R58/SV_SO_1516_2a!$V58*100</f>
        <v>32.98304748686428</v>
      </c>
      <c r="S58" s="148">
        <f>SV_SO_1516_2a!S58/SV_SO_1516_2a!$V58*100</f>
        <v>40.97353028650738</v>
      </c>
      <c r="T58" s="149">
        <f>SV_SO_1516_2a!T58/SV_SO_1516_2a!$V58*100</f>
        <v>18.86586695747001</v>
      </c>
      <c r="U58" s="188">
        <f>SV_SO_1516_2a!U58/SV_SO_1516_2a!$V58*100</f>
        <v>6.652126499454744</v>
      </c>
      <c r="V58" s="148">
        <f>SV_SO_1516_2a!V58/SV_SO_1516_2a!$V58*100</f>
        <v>100</v>
      </c>
    </row>
    <row r="59" spans="1:22" s="30" customFormat="1" ht="7.5" customHeight="1">
      <c r="A59" s="74"/>
      <c r="B59" s="89"/>
      <c r="C59" s="90"/>
      <c r="D59" s="91"/>
      <c r="E59" s="90"/>
      <c r="F59" s="90"/>
      <c r="G59" s="90"/>
      <c r="H59" s="89"/>
      <c r="I59" s="89"/>
      <c r="J59" s="90"/>
      <c r="K59" s="91"/>
      <c r="L59" s="90"/>
      <c r="M59" s="90"/>
      <c r="N59" s="90"/>
      <c r="O59" s="89"/>
      <c r="P59" s="89"/>
      <c r="Q59" s="90"/>
      <c r="R59" s="89"/>
      <c r="S59" s="89"/>
      <c r="T59" s="90"/>
      <c r="U59" s="92"/>
      <c r="V59" s="89"/>
    </row>
    <row r="60" spans="1:22" s="30" customFormat="1" ht="12.75">
      <c r="A60" s="30" t="s">
        <v>22</v>
      </c>
      <c r="B60" s="89"/>
      <c r="C60" s="90"/>
      <c r="D60" s="91"/>
      <c r="E60" s="90"/>
      <c r="F60" s="90"/>
      <c r="G60" s="90"/>
      <c r="H60" s="89"/>
      <c r="I60" s="89"/>
      <c r="J60" s="90"/>
      <c r="K60" s="91"/>
      <c r="L60" s="90"/>
      <c r="M60" s="90"/>
      <c r="N60" s="90"/>
      <c r="O60" s="89"/>
      <c r="P60" s="89"/>
      <c r="Q60" s="90"/>
      <c r="R60" s="89"/>
      <c r="S60" s="89"/>
      <c r="T60" s="90"/>
      <c r="U60" s="92"/>
      <c r="V60" s="89"/>
    </row>
    <row r="61" spans="1:22" s="75" customFormat="1" ht="12.75">
      <c r="A61" s="74" t="s">
        <v>48</v>
      </c>
      <c r="B61" s="151">
        <f>SV_SO_1516_2a!B61/SV_SO_1516_2a!$H61*100</f>
        <v>0</v>
      </c>
      <c r="C61" s="152">
        <f>SV_SO_1516_2a!C61/SV_SO_1516_2a!$H61*100</f>
        <v>1.7610062893081762</v>
      </c>
      <c r="D61" s="153">
        <f>SV_SO_1516_2a!D61/SV_SO_1516_2a!$H61*100</f>
        <v>46.540880503144656</v>
      </c>
      <c r="E61" s="152">
        <f>SV_SO_1516_2a!E61/SV_SO_1516_2a!$H61*100</f>
        <v>34.9685534591195</v>
      </c>
      <c r="F61" s="152">
        <f>SV_SO_1516_2a!F61/SV_SO_1516_2a!$H61*100</f>
        <v>12.955974842767295</v>
      </c>
      <c r="G61" s="152">
        <f>SV_SO_1516_2a!G61/SV_SO_1516_2a!$H61*100</f>
        <v>3.7735849056603774</v>
      </c>
      <c r="H61" s="151">
        <f>SV_SO_1516_2a!H61/SV_SO_1516_2a!$H61*100</f>
        <v>100</v>
      </c>
      <c r="I61" s="151">
        <f>SV_SO_1516_2a!I61/SV_SO_1516_2a!$O61*100</f>
        <v>0</v>
      </c>
      <c r="J61" s="152">
        <f>SV_SO_1516_2a!J61/SV_SO_1516_2a!$O61*100</f>
        <v>1.7194570135746607</v>
      </c>
      <c r="K61" s="153">
        <f>SV_SO_1516_2a!K61/SV_SO_1516_2a!$O61*100</f>
        <v>50.678733031674206</v>
      </c>
      <c r="L61" s="152">
        <f>SV_SO_1516_2a!L61/SV_SO_1516_2a!$O61*100</f>
        <v>32.39819004524887</v>
      </c>
      <c r="M61" s="152">
        <f>SV_SO_1516_2a!M61/SV_SO_1516_2a!$O61*100</f>
        <v>12.760180995475112</v>
      </c>
      <c r="N61" s="152">
        <f>SV_SO_1516_2a!N61/SV_SO_1516_2a!$O61*100</f>
        <v>2.4434389140271495</v>
      </c>
      <c r="O61" s="151">
        <f>SV_SO_1516_2a!O61/SV_SO_1516_2a!$O61*100</f>
        <v>100</v>
      </c>
      <c r="P61" s="151">
        <f>SV_SO_1516_2a!P61/SV_SO_1516_2a!$V61*100</f>
        <v>0</v>
      </c>
      <c r="Q61" s="152">
        <f>SV_SO_1516_2a!Q61/SV_SO_1516_2a!$V61*100</f>
        <v>1.7368421052631577</v>
      </c>
      <c r="R61" s="151">
        <f>SV_SO_1516_2a!R61/SV_SO_1516_2a!$V61*100</f>
        <v>48.94736842105264</v>
      </c>
      <c r="S61" s="151">
        <f>SV_SO_1516_2a!S61/SV_SO_1516_2a!$V61*100</f>
        <v>33.473684210526315</v>
      </c>
      <c r="T61" s="152">
        <f>SV_SO_1516_2a!T61/SV_SO_1516_2a!$V61*100</f>
        <v>12.842105263157894</v>
      </c>
      <c r="U61" s="187">
        <f>SV_SO_1516_2a!U61/SV_SO_1516_2a!$V61*100</f>
        <v>3</v>
      </c>
      <c r="V61" s="151">
        <f>SV_SO_1516_2a!V61/SV_SO_1516_2a!$V61*100</f>
        <v>100</v>
      </c>
    </row>
    <row r="62" spans="1:22" s="75" customFormat="1" ht="12.75">
      <c r="A62" s="74" t="s">
        <v>49</v>
      </c>
      <c r="B62" s="151">
        <f>SV_SO_1516_2a!B62/SV_SO_1516_2a!$H62*100</f>
        <v>0</v>
      </c>
      <c r="C62" s="154">
        <f>SV_SO_1516_2a!C62/SV_SO_1516_2a!$H62*100</f>
        <v>0.5089058524173028</v>
      </c>
      <c r="D62" s="153">
        <f>SV_SO_1516_2a!D62/SV_SO_1516_2a!$H62*100</f>
        <v>23.83375742154368</v>
      </c>
      <c r="E62" s="154">
        <f>SV_SO_1516_2a!E62/SV_SO_1516_2a!$H62*100</f>
        <v>37.06530958439355</v>
      </c>
      <c r="F62" s="154">
        <f>SV_SO_1516_2a!F62/SV_SO_1516_2a!$H62*100</f>
        <v>24.512298558100085</v>
      </c>
      <c r="G62" s="154">
        <f>SV_SO_1516_2a!G62/SV_SO_1516_2a!$H62*100</f>
        <v>14.079728583545378</v>
      </c>
      <c r="H62" s="151">
        <f>SV_SO_1516_2a!H62/SV_SO_1516_2a!$H62*100</f>
        <v>100</v>
      </c>
      <c r="I62" s="151">
        <f>SV_SO_1516_2a!I62/SV_SO_1516_2a!$O62*100</f>
        <v>0</v>
      </c>
      <c r="J62" s="154">
        <f>SV_SO_1516_2a!J62/SV_SO_1516_2a!$O62*100</f>
        <v>0.5005005005005005</v>
      </c>
      <c r="K62" s="153">
        <f>SV_SO_1516_2a!K62/SV_SO_1516_2a!$O62*100</f>
        <v>28.02802802802803</v>
      </c>
      <c r="L62" s="154">
        <f>SV_SO_1516_2a!L62/SV_SO_1516_2a!$O62*100</f>
        <v>34.63463463463464</v>
      </c>
      <c r="M62" s="154">
        <f>SV_SO_1516_2a!M62/SV_SO_1516_2a!$O62*100</f>
        <v>25.825825825825827</v>
      </c>
      <c r="N62" s="154">
        <f>SV_SO_1516_2a!N62/SV_SO_1516_2a!$O62*100</f>
        <v>11.01101101101101</v>
      </c>
      <c r="O62" s="151">
        <f>SV_SO_1516_2a!O62/SV_SO_1516_2a!$O62*100</f>
        <v>100</v>
      </c>
      <c r="P62" s="151">
        <f>SV_SO_1516_2a!P62/SV_SO_1516_2a!$V62*100</f>
        <v>0</v>
      </c>
      <c r="Q62" s="152">
        <f>SV_SO_1516_2a!Q62/SV_SO_1516_2a!$V62*100</f>
        <v>0.5050505050505051</v>
      </c>
      <c r="R62" s="151">
        <f>SV_SO_1516_2a!R62/SV_SO_1516_2a!$V62*100</f>
        <v>25.757575757575758</v>
      </c>
      <c r="S62" s="151">
        <f>SV_SO_1516_2a!S62/SV_SO_1516_2a!$V62*100</f>
        <v>35.9504132231405</v>
      </c>
      <c r="T62" s="152">
        <f>SV_SO_1516_2a!T62/SV_SO_1516_2a!$V62*100</f>
        <v>25.114784205693297</v>
      </c>
      <c r="U62" s="187">
        <f>SV_SO_1516_2a!U62/SV_SO_1516_2a!$V62*100</f>
        <v>12.672176308539946</v>
      </c>
      <c r="V62" s="151">
        <f>SV_SO_1516_2a!V62/SV_SO_1516_2a!$V62*100</f>
        <v>100</v>
      </c>
    </row>
    <row r="63" spans="1:22" s="75" customFormat="1" ht="12.75">
      <c r="A63" s="74" t="s">
        <v>50</v>
      </c>
      <c r="B63" s="151">
        <f>SV_SO_1516_2a!B63/SV_SO_1516_2a!$H63*100</f>
        <v>0</v>
      </c>
      <c r="C63" s="154">
        <f>SV_SO_1516_2a!C63/SV_SO_1516_2a!$H63*100</f>
        <v>0</v>
      </c>
      <c r="D63" s="153">
        <f>SV_SO_1516_2a!D63/SV_SO_1516_2a!$H63*100</f>
        <v>16.666666666666664</v>
      </c>
      <c r="E63" s="154">
        <f>SV_SO_1516_2a!E63/SV_SO_1516_2a!$H63*100</f>
        <v>43.93939393939394</v>
      </c>
      <c r="F63" s="154">
        <f>SV_SO_1516_2a!F63/SV_SO_1516_2a!$H63*100</f>
        <v>24.242424242424242</v>
      </c>
      <c r="G63" s="154">
        <f>SV_SO_1516_2a!G63/SV_SO_1516_2a!$H63*100</f>
        <v>15.151515151515152</v>
      </c>
      <c r="H63" s="151">
        <f>SV_SO_1516_2a!H63/SV_SO_1516_2a!$H63*100</f>
        <v>100</v>
      </c>
      <c r="I63" s="151">
        <f>SV_SO_1516_2a!I63/SV_SO_1516_2a!$O63*100</f>
        <v>0</v>
      </c>
      <c r="J63" s="154">
        <f>SV_SO_1516_2a!J63/SV_SO_1516_2a!$O63*100</f>
        <v>0</v>
      </c>
      <c r="K63" s="153">
        <f>SV_SO_1516_2a!K63/SV_SO_1516_2a!$O63*100</f>
        <v>28.30188679245283</v>
      </c>
      <c r="L63" s="154">
        <f>SV_SO_1516_2a!L63/SV_SO_1516_2a!$O63*100</f>
        <v>41.509433962264154</v>
      </c>
      <c r="M63" s="154">
        <f>SV_SO_1516_2a!M63/SV_SO_1516_2a!$O63*100</f>
        <v>20.125786163522015</v>
      </c>
      <c r="N63" s="154">
        <f>SV_SO_1516_2a!N63/SV_SO_1516_2a!$O63*100</f>
        <v>10.062893081761008</v>
      </c>
      <c r="O63" s="151">
        <f>SV_SO_1516_2a!O63/SV_SO_1516_2a!$O63*100</f>
        <v>100</v>
      </c>
      <c r="P63" s="151">
        <f>SV_SO_1516_2a!P63/SV_SO_1516_2a!$V63*100</f>
        <v>0</v>
      </c>
      <c r="Q63" s="152">
        <f>SV_SO_1516_2a!Q63/SV_SO_1516_2a!$V63*100</f>
        <v>0</v>
      </c>
      <c r="R63" s="151">
        <f>SV_SO_1516_2a!R63/SV_SO_1516_2a!$V63*100</f>
        <v>24.88888888888889</v>
      </c>
      <c r="S63" s="151">
        <f>SV_SO_1516_2a!S63/SV_SO_1516_2a!$V63*100</f>
        <v>42.22222222222222</v>
      </c>
      <c r="T63" s="152">
        <f>SV_SO_1516_2a!T63/SV_SO_1516_2a!$V63*100</f>
        <v>21.333333333333336</v>
      </c>
      <c r="U63" s="187">
        <f>SV_SO_1516_2a!U63/SV_SO_1516_2a!$V63*100</f>
        <v>11.555555555555555</v>
      </c>
      <c r="V63" s="151">
        <f>SV_SO_1516_2a!V63/SV_SO_1516_2a!$V63*100</f>
        <v>100</v>
      </c>
    </row>
    <row r="64" spans="1:22" s="75" customFormat="1" ht="12.75">
      <c r="A64" s="74" t="s">
        <v>51</v>
      </c>
      <c r="B64" s="151">
        <f>SV_SO_1516_2a!B64/SV_SO_1516_2a!$H64*100</f>
        <v>0</v>
      </c>
      <c r="C64" s="154">
        <f>SV_SO_1516_2a!C64/SV_SO_1516_2a!$H64*100</f>
        <v>0</v>
      </c>
      <c r="D64" s="153">
        <f>SV_SO_1516_2a!D64/SV_SO_1516_2a!$H64*100</f>
        <v>16.769865841073273</v>
      </c>
      <c r="E64" s="154">
        <f>SV_SO_1516_2a!E64/SV_SO_1516_2a!$H64*100</f>
        <v>42.053663570691434</v>
      </c>
      <c r="F64" s="154">
        <f>SV_SO_1516_2a!F64/SV_SO_1516_2a!$H64*100</f>
        <v>25.232198142414862</v>
      </c>
      <c r="G64" s="154">
        <f>SV_SO_1516_2a!G64/SV_SO_1516_2a!$H64*100</f>
        <v>15.944272445820435</v>
      </c>
      <c r="H64" s="151">
        <f>SV_SO_1516_2a!H64/SV_SO_1516_2a!$H64*100</f>
        <v>100</v>
      </c>
      <c r="I64" s="151">
        <f>SV_SO_1516_2a!I64/SV_SO_1516_2a!$O64*100</f>
        <v>0</v>
      </c>
      <c r="J64" s="154">
        <f>SV_SO_1516_2a!J64/SV_SO_1516_2a!$O64*100</f>
        <v>0.0643915003219575</v>
      </c>
      <c r="K64" s="153">
        <f>SV_SO_1516_2a!K64/SV_SO_1516_2a!$O64*100</f>
        <v>17.900837089504186</v>
      </c>
      <c r="L64" s="154">
        <f>SV_SO_1516_2a!L64/SV_SO_1516_2a!$O64*100</f>
        <v>42.49839021249195</v>
      </c>
      <c r="M64" s="154">
        <f>SV_SO_1516_2a!M64/SV_SO_1516_2a!$O64*100</f>
        <v>24.726336123631683</v>
      </c>
      <c r="N64" s="154">
        <f>SV_SO_1516_2a!N64/SV_SO_1516_2a!$O64*100</f>
        <v>14.810045074050226</v>
      </c>
      <c r="O64" s="151">
        <f>SV_SO_1516_2a!O64/SV_SO_1516_2a!$O64*100</f>
        <v>100</v>
      </c>
      <c r="P64" s="151">
        <f>SV_SO_1516_2a!P64/SV_SO_1516_2a!$V64*100</f>
        <v>0</v>
      </c>
      <c r="Q64" s="152">
        <f>SV_SO_1516_2a!Q64/SV_SO_1516_2a!$V64*100</f>
        <v>0.028645087367516472</v>
      </c>
      <c r="R64" s="151">
        <f>SV_SO_1516_2a!R64/SV_SO_1516_2a!$V64*100</f>
        <v>17.27298768261243</v>
      </c>
      <c r="S64" s="151">
        <f>SV_SO_1516_2a!S64/SV_SO_1516_2a!$V64*100</f>
        <v>42.25150386708679</v>
      </c>
      <c r="T64" s="152">
        <f>SV_SO_1516_2a!T64/SV_SO_1516_2a!$V64*100</f>
        <v>25.007161271841877</v>
      </c>
      <c r="U64" s="187">
        <f>SV_SO_1516_2a!U64/SV_SO_1516_2a!$V64*100</f>
        <v>15.439702091091378</v>
      </c>
      <c r="V64" s="151">
        <f>SV_SO_1516_2a!V64/SV_SO_1516_2a!$V64*100</f>
        <v>100</v>
      </c>
    </row>
    <row r="65" spans="1:22" s="111" customFormat="1" ht="12.75">
      <c r="A65" s="29" t="s">
        <v>1</v>
      </c>
      <c r="B65" s="155">
        <f>SV_SO_1516_2a!B65/SV_SO_1516_2a!$H65*100</f>
        <v>0</v>
      </c>
      <c r="C65" s="156">
        <f>SV_SO_1516_2a!C65/SV_SO_1516_2a!$H65*100</f>
        <v>0.5027652086475616</v>
      </c>
      <c r="D65" s="157">
        <f>SV_SO_1516_2a!D65/SV_SO_1516_2a!$H65*100</f>
        <v>24.811463046757165</v>
      </c>
      <c r="E65" s="156">
        <f>SV_SO_1516_2a!E65/SV_SO_1516_2a!$H65*100</f>
        <v>39.19054801407743</v>
      </c>
      <c r="F65" s="156">
        <f>SV_SO_1516_2a!F65/SV_SO_1516_2a!$H65*100</f>
        <v>22.54901960784314</v>
      </c>
      <c r="G65" s="156">
        <f>SV_SO_1516_2a!G65/SV_SO_1516_2a!$H65*100</f>
        <v>12.946204122674713</v>
      </c>
      <c r="H65" s="155">
        <f>SV_SO_1516_2a!H65/SV_SO_1516_2a!$H65*100</f>
        <v>100</v>
      </c>
      <c r="I65" s="155">
        <f>SV_SO_1516_2a!I65/SV_SO_1516_2a!$O65*100</f>
        <v>0</v>
      </c>
      <c r="J65" s="156">
        <f>SV_SO_1516_2a!J65/SV_SO_1516_2a!$O65*100</f>
        <v>0.6551362683438154</v>
      </c>
      <c r="K65" s="157">
        <f>SV_SO_1516_2a!K65/SV_SO_1516_2a!$O65*100</f>
        <v>30.4769392033543</v>
      </c>
      <c r="L65" s="156">
        <f>SV_SO_1516_2a!L65/SV_SO_1516_2a!$O65*100</f>
        <v>37.473794549266245</v>
      </c>
      <c r="M65" s="156">
        <f>SV_SO_1516_2a!M65/SV_SO_1516_2a!$O65*100</f>
        <v>21.357442348008384</v>
      </c>
      <c r="N65" s="156">
        <f>SV_SO_1516_2a!N65/SV_SO_1516_2a!$O65*100</f>
        <v>10.036687631027254</v>
      </c>
      <c r="O65" s="155">
        <f>SV_SO_1516_2a!O65/SV_SO_1516_2a!$O65*100</f>
        <v>100</v>
      </c>
      <c r="P65" s="155">
        <f>SV_SO_1516_2a!P65/SV_SO_1516_2a!$V65*100</f>
        <v>0</v>
      </c>
      <c r="Q65" s="156">
        <f>SV_SO_1516_2a!Q65/SV_SO_1516_2a!$V65*100</f>
        <v>0.5773672055427251</v>
      </c>
      <c r="R65" s="155">
        <f>SV_SO_1516_2a!R65/SV_SO_1516_2a!$V65*100</f>
        <v>27.58532204259687</v>
      </c>
      <c r="S65" s="155">
        <f>SV_SO_1516_2a!S65/SV_SO_1516_2a!$V65*100</f>
        <v>38.35001283038235</v>
      </c>
      <c r="T65" s="156">
        <f>SV_SO_1516_2a!T65/SV_SO_1516_2a!$V65*100</f>
        <v>21.965614575314344</v>
      </c>
      <c r="U65" s="189">
        <f>SV_SO_1516_2a!U65/SV_SO_1516_2a!$V65*100</f>
        <v>11.521683346163716</v>
      </c>
      <c r="V65" s="155">
        <f>SV_SO_1516_2a!V65/SV_SO_1516_2a!$V65*100</f>
        <v>100</v>
      </c>
    </row>
    <row r="66" spans="1:22" s="75" customFormat="1" ht="12.75">
      <c r="A66" s="178" t="s">
        <v>33</v>
      </c>
      <c r="B66" s="98"/>
      <c r="C66" s="99"/>
      <c r="D66" s="100"/>
      <c r="E66" s="99"/>
      <c r="F66" s="99"/>
      <c r="G66" s="99"/>
      <c r="H66" s="98"/>
      <c r="I66" s="98"/>
      <c r="J66" s="99"/>
      <c r="K66" s="100"/>
      <c r="L66" s="99"/>
      <c r="M66" s="99"/>
      <c r="N66" s="99"/>
      <c r="O66" s="98"/>
      <c r="P66" s="98"/>
      <c r="Q66" s="99"/>
      <c r="R66" s="98"/>
      <c r="S66" s="98"/>
      <c r="T66" s="99"/>
      <c r="U66" s="101"/>
      <c r="V66" s="98"/>
    </row>
    <row r="67" spans="1:22" s="74" customFormat="1" ht="12.75">
      <c r="A67" s="74" t="s">
        <v>48</v>
      </c>
      <c r="B67" s="190">
        <f>SV_SO_1516_2a!B67/SV_SO_1516_2a!$H67*100</f>
        <v>0.047709923664122134</v>
      </c>
      <c r="C67" s="191">
        <f>SV_SO_1516_2a!C67/SV_SO_1516_2a!$H67*100</f>
        <v>1.5744274809160304</v>
      </c>
      <c r="D67" s="192">
        <f>SV_SO_1516_2a!D67/SV_SO_1516_2a!$H67*100</f>
        <v>49.475190839694655</v>
      </c>
      <c r="E67" s="191">
        <f>SV_SO_1516_2a!E67/SV_SO_1516_2a!$H67*100</f>
        <v>33.49236641221374</v>
      </c>
      <c r="F67" s="191">
        <f>SV_SO_1516_2a!F67/SV_SO_1516_2a!$H67*100</f>
        <v>12.166030534351146</v>
      </c>
      <c r="G67" s="191">
        <f>SV_SO_1516_2a!G67/SV_SO_1516_2a!$H67*100</f>
        <v>3.2442748091603053</v>
      </c>
      <c r="H67" s="190">
        <f>SV_SO_1516_2a!H67/SV_SO_1516_2a!$H67*100</f>
        <v>100</v>
      </c>
      <c r="I67" s="190">
        <f>SV_SO_1516_2a!I67/SV_SO_1516_2a!$O67*100</f>
        <v>0.036036036036036036</v>
      </c>
      <c r="J67" s="191">
        <f>SV_SO_1516_2a!J67/SV_SO_1516_2a!$O67*100</f>
        <v>1.6216216216216217</v>
      </c>
      <c r="K67" s="192">
        <f>SV_SO_1516_2a!K67/SV_SO_1516_2a!$O67*100</f>
        <v>52.3963963963964</v>
      </c>
      <c r="L67" s="191">
        <f>SV_SO_1516_2a!L67/SV_SO_1516_2a!$O67*100</f>
        <v>32.14414414414414</v>
      </c>
      <c r="M67" s="191">
        <f>SV_SO_1516_2a!M67/SV_SO_1516_2a!$O67*100</f>
        <v>11.675675675675675</v>
      </c>
      <c r="N67" s="191">
        <f>SV_SO_1516_2a!N67/SV_SO_1516_2a!$O67*100</f>
        <v>2.126126126126126</v>
      </c>
      <c r="O67" s="190">
        <f>SV_SO_1516_2a!O67/SV_SO_1516_2a!$O67*100</f>
        <v>100</v>
      </c>
      <c r="P67" s="190">
        <f>SV_SO_1516_2a!P67/SV_SO_1516_2a!$V67*100</f>
        <v>0.04105933073290905</v>
      </c>
      <c r="Q67" s="191">
        <f>SV_SO_1516_2a!Q67/SV_SO_1516_2a!$V67*100</f>
        <v>1.6013138985834532</v>
      </c>
      <c r="R67" s="190">
        <f>SV_SO_1516_2a!R67/SV_SO_1516_2a!$V67*100</f>
        <v>51.13939642783822</v>
      </c>
      <c r="S67" s="190">
        <f>SV_SO_1516_2a!S67/SV_SO_1516_2a!$V67*100</f>
        <v>32.724286594128515</v>
      </c>
      <c r="T67" s="191">
        <f>SV_SO_1516_2a!T67/SV_SO_1516_2a!$V67*100</f>
        <v>11.88667624717717</v>
      </c>
      <c r="U67" s="193">
        <f>SV_SO_1516_2a!U67/SV_SO_1516_2a!$V67*100</f>
        <v>2.607267501539725</v>
      </c>
      <c r="V67" s="190">
        <f>SV_SO_1516_2a!V67/SV_SO_1516_2a!$V67*100</f>
        <v>100</v>
      </c>
    </row>
    <row r="68" spans="1:22" s="75" customFormat="1" ht="12.75">
      <c r="A68" s="74" t="s">
        <v>49</v>
      </c>
      <c r="B68" s="190">
        <f>SV_SO_1516_2a!B68/SV_SO_1516_2a!$H68*100</f>
        <v>0</v>
      </c>
      <c r="C68" s="191">
        <f>SV_SO_1516_2a!C68/SV_SO_1516_2a!$H68*100</f>
        <v>0.3104384943733023</v>
      </c>
      <c r="D68" s="192">
        <f>SV_SO_1516_2a!D68/SV_SO_1516_2a!$H68*100</f>
        <v>26.93053938688397</v>
      </c>
      <c r="E68" s="191">
        <f>SV_SO_1516_2a!E68/SV_SO_1516_2a!$H68*100</f>
        <v>37.67947225455956</v>
      </c>
      <c r="F68" s="191">
        <f>SV_SO_1516_2a!F68/SV_SO_1516_2a!$H68*100</f>
        <v>23.94256887854094</v>
      </c>
      <c r="G68" s="191">
        <f>SV_SO_1516_2a!G68/SV_SO_1516_2a!$H68*100</f>
        <v>11.13698098564222</v>
      </c>
      <c r="H68" s="190">
        <f>SV_SO_1516_2a!H68/SV_SO_1516_2a!$H68*100</f>
        <v>100</v>
      </c>
      <c r="I68" s="190">
        <f>SV_SO_1516_2a!I68/SV_SO_1516_2a!$O68*100</f>
        <v>0</v>
      </c>
      <c r="J68" s="191">
        <f>SV_SO_1516_2a!J68/SV_SO_1516_2a!$O68*100</f>
        <v>0.36815462494247586</v>
      </c>
      <c r="K68" s="192">
        <f>SV_SO_1516_2a!K68/SV_SO_1516_2a!$O68*100</f>
        <v>28.94615738610216</v>
      </c>
      <c r="L68" s="191">
        <f>SV_SO_1516_2a!L68/SV_SO_1516_2a!$O68*100</f>
        <v>37.13759779107225</v>
      </c>
      <c r="M68" s="191">
        <f>SV_SO_1516_2a!M68/SV_SO_1516_2a!$O68*100</f>
        <v>24.666359871145882</v>
      </c>
      <c r="N68" s="191">
        <f>SV_SO_1516_2a!N68/SV_SO_1516_2a!$O68*100</f>
        <v>8.881730326737229</v>
      </c>
      <c r="O68" s="190">
        <f>SV_SO_1516_2a!O68/SV_SO_1516_2a!$O68*100</f>
        <v>100</v>
      </c>
      <c r="P68" s="190">
        <f>SV_SO_1516_2a!P68/SV_SO_1516_2a!$V68*100</f>
        <v>0</v>
      </c>
      <c r="Q68" s="191">
        <f>SV_SO_1516_2a!Q68/SV_SO_1516_2a!$V68*100</f>
        <v>0.3368421052631579</v>
      </c>
      <c r="R68" s="190">
        <f>SV_SO_1516_2a!R68/SV_SO_1516_2a!$V68*100</f>
        <v>27.852631578947367</v>
      </c>
      <c r="S68" s="190">
        <f>SV_SO_1516_2a!S68/SV_SO_1516_2a!$V68*100</f>
        <v>37.43157894736842</v>
      </c>
      <c r="T68" s="191">
        <f>SV_SO_1516_2a!T68/SV_SO_1516_2a!$V68*100</f>
        <v>24.273684210526316</v>
      </c>
      <c r="U68" s="193">
        <f>SV_SO_1516_2a!U68/SV_SO_1516_2a!$V68*100</f>
        <v>10.105263157894736</v>
      </c>
      <c r="V68" s="190">
        <f>SV_SO_1516_2a!V68/SV_SO_1516_2a!$V68*100</f>
        <v>100</v>
      </c>
    </row>
    <row r="69" spans="1:22" s="75" customFormat="1" ht="12.75">
      <c r="A69" s="74" t="s">
        <v>50</v>
      </c>
      <c r="B69" s="190">
        <f>SV_SO_1516_2a!B69/SV_SO_1516_2a!$H69*100</f>
        <v>0</v>
      </c>
      <c r="C69" s="191">
        <f>SV_SO_1516_2a!C69/SV_SO_1516_2a!$H69*100</f>
        <v>0</v>
      </c>
      <c r="D69" s="192">
        <f>SV_SO_1516_2a!D69/SV_SO_1516_2a!$H69*100</f>
        <v>17.21311475409836</v>
      </c>
      <c r="E69" s="191">
        <f>SV_SO_1516_2a!E69/SV_SO_1516_2a!$H69*100</f>
        <v>39.34426229508197</v>
      </c>
      <c r="F69" s="191">
        <f>SV_SO_1516_2a!F69/SV_SO_1516_2a!$H69*100</f>
        <v>29.508196721311474</v>
      </c>
      <c r="G69" s="191">
        <f>SV_SO_1516_2a!G69/SV_SO_1516_2a!$H69*100</f>
        <v>13.934426229508196</v>
      </c>
      <c r="H69" s="190">
        <f>SV_SO_1516_2a!H69/SV_SO_1516_2a!$H69*100</f>
        <v>100</v>
      </c>
      <c r="I69" s="190">
        <f>SV_SO_1516_2a!I69/SV_SO_1516_2a!$O69*100</f>
        <v>0</v>
      </c>
      <c r="J69" s="191">
        <f>SV_SO_1516_2a!J69/SV_SO_1516_2a!$O69*100</f>
        <v>0</v>
      </c>
      <c r="K69" s="192">
        <f>SV_SO_1516_2a!K69/SV_SO_1516_2a!$O69*100</f>
        <v>27.11267605633803</v>
      </c>
      <c r="L69" s="191">
        <f>SV_SO_1516_2a!L69/SV_SO_1516_2a!$O69*100</f>
        <v>45.07042253521127</v>
      </c>
      <c r="M69" s="191">
        <f>SV_SO_1516_2a!M69/SV_SO_1516_2a!$O69*100</f>
        <v>19.366197183098592</v>
      </c>
      <c r="N69" s="191">
        <f>SV_SO_1516_2a!N69/SV_SO_1516_2a!$O69*100</f>
        <v>8.450704225352112</v>
      </c>
      <c r="O69" s="190">
        <f>SV_SO_1516_2a!O69/SV_SO_1516_2a!$O69*100</f>
        <v>100</v>
      </c>
      <c r="P69" s="190">
        <f>SV_SO_1516_2a!P69/SV_SO_1516_2a!$V69*100</f>
        <v>0</v>
      </c>
      <c r="Q69" s="191">
        <f>SV_SO_1516_2a!Q69/SV_SO_1516_2a!$V69*100</f>
        <v>0</v>
      </c>
      <c r="R69" s="190">
        <f>SV_SO_1516_2a!R69/SV_SO_1516_2a!$V69*100</f>
        <v>24.137931034482758</v>
      </c>
      <c r="S69" s="190">
        <f>SV_SO_1516_2a!S69/SV_SO_1516_2a!$V69*100</f>
        <v>43.34975369458128</v>
      </c>
      <c r="T69" s="191">
        <f>SV_SO_1516_2a!T69/SV_SO_1516_2a!$V69*100</f>
        <v>22.413793103448278</v>
      </c>
      <c r="U69" s="193">
        <f>SV_SO_1516_2a!U69/SV_SO_1516_2a!$V69*100</f>
        <v>10.098522167487685</v>
      </c>
      <c r="V69" s="190">
        <f>SV_SO_1516_2a!V69/SV_SO_1516_2a!$V69*100</f>
        <v>100</v>
      </c>
    </row>
    <row r="70" spans="1:22" s="75" customFormat="1" ht="12.75">
      <c r="A70" s="74" t="s">
        <v>51</v>
      </c>
      <c r="B70" s="190">
        <f>SV_SO_1516_2a!B70/SV_SO_1516_2a!$H70*100</f>
        <v>0</v>
      </c>
      <c r="C70" s="191">
        <f>SV_SO_1516_2a!C70/SV_SO_1516_2a!$H70*100</f>
        <v>0.022286605749944285</v>
      </c>
      <c r="D70" s="192">
        <f>SV_SO_1516_2a!D70/SV_SO_1516_2a!$H70*100</f>
        <v>19.545353242701136</v>
      </c>
      <c r="E70" s="191">
        <f>SV_SO_1516_2a!E70/SV_SO_1516_2a!$H70*100</f>
        <v>44.95208379763762</v>
      </c>
      <c r="F70" s="191">
        <f>SV_SO_1516_2a!F70/SV_SO_1516_2a!$H70*100</f>
        <v>23.08892355694228</v>
      </c>
      <c r="G70" s="191">
        <f>SV_SO_1516_2a!G70/SV_SO_1516_2a!$H70*100</f>
        <v>12.391352796969022</v>
      </c>
      <c r="H70" s="190">
        <f>SV_SO_1516_2a!H70/SV_SO_1516_2a!$H70*100</f>
        <v>100</v>
      </c>
      <c r="I70" s="190">
        <f>SV_SO_1516_2a!I70/SV_SO_1516_2a!$O70*100</f>
        <v>0</v>
      </c>
      <c r="J70" s="191">
        <f>SV_SO_1516_2a!J70/SV_SO_1516_2a!$O70*100</f>
        <v>0.029700029700029697</v>
      </c>
      <c r="K70" s="192">
        <f>SV_SO_1516_2a!K70/SV_SO_1516_2a!$O70*100</f>
        <v>20.433620433620433</v>
      </c>
      <c r="L70" s="191">
        <f>SV_SO_1516_2a!L70/SV_SO_1516_2a!$O70*100</f>
        <v>46.24294624294624</v>
      </c>
      <c r="M70" s="191">
        <f>SV_SO_1516_2a!M70/SV_SO_1516_2a!$O70*100</f>
        <v>22.453222453222455</v>
      </c>
      <c r="N70" s="191">
        <f>SV_SO_1516_2a!N70/SV_SO_1516_2a!$O70*100</f>
        <v>10.84051084051084</v>
      </c>
      <c r="O70" s="190">
        <f>SV_SO_1516_2a!O70/SV_SO_1516_2a!$O70*100</f>
        <v>100</v>
      </c>
      <c r="P70" s="190">
        <f>SV_SO_1516_2a!P70/SV_SO_1516_2a!$V70*100</f>
        <v>0</v>
      </c>
      <c r="Q70" s="191">
        <f>SV_SO_1516_2a!Q70/SV_SO_1516_2a!$V70*100</f>
        <v>0.025464731347084286</v>
      </c>
      <c r="R70" s="190">
        <f>SV_SO_1516_2a!R70/SV_SO_1516_2a!$V70*100</f>
        <v>19.926152279093458</v>
      </c>
      <c r="S70" s="190">
        <f>SV_SO_1516_2a!S70/SV_SO_1516_2a!$V70*100</f>
        <v>45.505474917239624</v>
      </c>
      <c r="T70" s="191">
        <f>SV_SO_1516_2a!T70/SV_SO_1516_2a!$V70*100</f>
        <v>22.816399286987522</v>
      </c>
      <c r="U70" s="193">
        <f>SV_SO_1516_2a!U70/SV_SO_1516_2a!$V70*100</f>
        <v>11.726508785332316</v>
      </c>
      <c r="V70" s="190">
        <f>SV_SO_1516_2a!V70/SV_SO_1516_2a!$V70*100</f>
        <v>100</v>
      </c>
    </row>
    <row r="71" spans="1:22" s="60" customFormat="1" ht="12.75">
      <c r="A71" s="29" t="s">
        <v>1</v>
      </c>
      <c r="B71" s="155">
        <f>SV_SO_1516_2a!B71/SV_SO_1516_2a!$H71*100</f>
        <v>0.010773540185304891</v>
      </c>
      <c r="C71" s="156">
        <f>SV_SO_1516_2a!C71/SV_SO_1516_2a!$H71*100</f>
        <v>0.4524886877828055</v>
      </c>
      <c r="D71" s="157">
        <f>SV_SO_1516_2a!D71/SV_SO_1516_2a!$H71*100</f>
        <v>28.323637147166558</v>
      </c>
      <c r="E71" s="156">
        <f>SV_SO_1516_2a!E71/SV_SO_1516_2a!$H71*100</f>
        <v>40.27149321266968</v>
      </c>
      <c r="F71" s="156">
        <f>SV_SO_1516_2a!F71/SV_SO_1516_2a!$H71*100</f>
        <v>20.94376212023271</v>
      </c>
      <c r="G71" s="156">
        <f>SV_SO_1516_2a!G71/SV_SO_1516_2a!$H71*100</f>
        <v>9.997845291962939</v>
      </c>
      <c r="H71" s="155">
        <f>SV_SO_1516_2a!H71/SV_SO_1516_2a!$H71*100</f>
        <v>100</v>
      </c>
      <c r="I71" s="155">
        <f>SV_SO_1516_2a!I71/SV_SO_1516_2a!$O71*100</f>
        <v>0.011629259216187928</v>
      </c>
      <c r="J71" s="156">
        <f>SV_SO_1516_2a!J71/SV_SO_1516_2a!$O71*100</f>
        <v>0.6279799976741482</v>
      </c>
      <c r="K71" s="157">
        <f>SV_SO_1516_2a!K71/SV_SO_1516_2a!$O71*100</f>
        <v>33.12013024770322</v>
      </c>
      <c r="L71" s="156">
        <f>SV_SO_1516_2a!L71/SV_SO_1516_2a!$O71*100</f>
        <v>39.35341318757995</v>
      </c>
      <c r="M71" s="156">
        <f>SV_SO_1516_2a!M71/SV_SO_1516_2a!$O71*100</f>
        <v>19.43249215025003</v>
      </c>
      <c r="N71" s="156">
        <f>SV_SO_1516_2a!N71/SV_SO_1516_2a!$O71*100</f>
        <v>7.454355157576463</v>
      </c>
      <c r="O71" s="155">
        <f>SV_SO_1516_2a!O71/SV_SO_1516_2a!$O71*100</f>
        <v>100</v>
      </c>
      <c r="P71" s="155">
        <f>SV_SO_1516_2a!P71/SV_SO_1516_2a!$V71*100</f>
        <v>0.011185056764163079</v>
      </c>
      <c r="Q71" s="156">
        <f>SV_SO_1516_2a!Q71/SV_SO_1516_2a!$V71*100</f>
        <v>0.5368827246798278</v>
      </c>
      <c r="R71" s="155">
        <f>SV_SO_1516_2a!R71/SV_SO_1516_2a!$V71*100</f>
        <v>30.630277948660588</v>
      </c>
      <c r="S71" s="155">
        <f>SV_SO_1516_2a!S71/SV_SO_1516_2a!$V71*100</f>
        <v>39.829987137184716</v>
      </c>
      <c r="T71" s="156">
        <f>SV_SO_1516_2a!T71/SV_SO_1516_2a!$V71*100</f>
        <v>20.216990101224763</v>
      </c>
      <c r="U71" s="189">
        <f>SV_SO_1516_2a!U71/SV_SO_1516_2a!$V71*100</f>
        <v>8.774677031485934</v>
      </c>
      <c r="V71" s="155">
        <f>SV_SO_1516_2a!V71/SV_SO_1516_2a!$V71*100</f>
        <v>100</v>
      </c>
    </row>
    <row r="72" spans="1:22" s="112" customFormat="1" ht="15" customHeight="1">
      <c r="A72" s="29"/>
      <c r="B72" s="164"/>
      <c r="C72" s="164"/>
      <c r="D72" s="164"/>
      <c r="E72" s="164"/>
      <c r="F72" s="164"/>
      <c r="G72" s="164"/>
      <c r="H72" s="164"/>
      <c r="I72" s="164"/>
      <c r="J72" s="164"/>
      <c r="K72" s="164"/>
      <c r="L72" s="164"/>
      <c r="M72" s="164"/>
      <c r="N72" s="164"/>
      <c r="O72" s="164"/>
      <c r="P72" s="164"/>
      <c r="Q72" s="164"/>
      <c r="R72" s="164"/>
      <c r="S72" s="164"/>
      <c r="T72" s="164"/>
      <c r="U72" s="164"/>
      <c r="V72" s="164"/>
    </row>
    <row r="73" spans="1:22" s="112" customFormat="1" ht="15" customHeight="1">
      <c r="A73" s="29"/>
      <c r="B73" s="164"/>
      <c r="C73" s="164"/>
      <c r="D73" s="164"/>
      <c r="E73" s="164"/>
      <c r="F73" s="164"/>
      <c r="G73" s="164"/>
      <c r="H73" s="164"/>
      <c r="I73" s="164"/>
      <c r="J73" s="164"/>
      <c r="K73" s="164"/>
      <c r="L73" s="164"/>
      <c r="M73" s="164"/>
      <c r="N73" s="164"/>
      <c r="O73" s="164"/>
      <c r="P73" s="164"/>
      <c r="Q73" s="164"/>
      <c r="R73" s="164"/>
      <c r="S73" s="164"/>
      <c r="T73" s="164"/>
      <c r="U73" s="164"/>
      <c r="V73" s="164"/>
    </row>
    <row r="74" spans="1:22" s="112" customFormat="1" ht="15" customHeight="1">
      <c r="A74" s="29"/>
      <c r="B74" s="164"/>
      <c r="C74" s="164"/>
      <c r="D74" s="164"/>
      <c r="E74" s="164"/>
      <c r="F74" s="164"/>
      <c r="G74" s="164"/>
      <c r="H74" s="164"/>
      <c r="I74" s="164"/>
      <c r="J74" s="164"/>
      <c r="K74" s="164"/>
      <c r="L74" s="164"/>
      <c r="M74" s="164"/>
      <c r="N74" s="164"/>
      <c r="O74" s="164"/>
      <c r="P74" s="164"/>
      <c r="Q74" s="164"/>
      <c r="R74" s="164"/>
      <c r="S74" s="164"/>
      <c r="T74" s="164"/>
      <c r="U74" s="164"/>
      <c r="V74" s="164"/>
    </row>
    <row r="75" spans="1:22" s="112" customFormat="1" ht="15" customHeight="1">
      <c r="A75" s="29"/>
      <c r="B75" s="164"/>
      <c r="C75" s="164"/>
      <c r="D75" s="164"/>
      <c r="E75" s="164"/>
      <c r="F75" s="164"/>
      <c r="G75" s="164"/>
      <c r="H75" s="164"/>
      <c r="I75" s="164"/>
      <c r="J75" s="164"/>
      <c r="K75" s="164"/>
      <c r="L75" s="164"/>
      <c r="M75" s="164"/>
      <c r="N75" s="164"/>
      <c r="O75" s="164"/>
      <c r="P75" s="164"/>
      <c r="Q75" s="164"/>
      <c r="R75" s="164"/>
      <c r="S75" s="164"/>
      <c r="T75" s="164"/>
      <c r="U75" s="164"/>
      <c r="V75" s="164"/>
    </row>
    <row r="76" spans="1:22" s="112" customFormat="1" ht="15" customHeight="1">
      <c r="A76" s="29"/>
      <c r="B76" s="164"/>
      <c r="C76" s="164"/>
      <c r="D76" s="164"/>
      <c r="E76" s="164"/>
      <c r="F76" s="164"/>
      <c r="G76" s="164"/>
      <c r="H76" s="164"/>
      <c r="I76" s="164"/>
      <c r="J76" s="164"/>
      <c r="K76" s="164"/>
      <c r="L76" s="164"/>
      <c r="M76" s="164"/>
      <c r="N76" s="164"/>
      <c r="O76" s="164"/>
      <c r="P76" s="164"/>
      <c r="Q76" s="164"/>
      <c r="R76" s="164"/>
      <c r="S76" s="164"/>
      <c r="T76" s="164"/>
      <c r="U76" s="164"/>
      <c r="V76" s="164"/>
    </row>
    <row r="77" spans="1:22" s="112" customFormat="1" ht="15" customHeight="1">
      <c r="A77" s="29"/>
      <c r="B77" s="164"/>
      <c r="C77" s="164"/>
      <c r="D77" s="164"/>
      <c r="E77" s="164"/>
      <c r="F77" s="164"/>
      <c r="G77" s="164"/>
      <c r="H77" s="164"/>
      <c r="I77" s="164"/>
      <c r="J77" s="164"/>
      <c r="K77" s="164"/>
      <c r="L77" s="164"/>
      <c r="M77" s="164"/>
      <c r="N77" s="164"/>
      <c r="O77" s="164"/>
      <c r="P77" s="164"/>
      <c r="Q77" s="164"/>
      <c r="R77" s="164"/>
      <c r="S77" s="164"/>
      <c r="T77" s="164"/>
      <c r="U77" s="164"/>
      <c r="V77" s="164"/>
    </row>
    <row r="78" spans="1:22" s="112" customFormat="1" ht="15" customHeight="1">
      <c r="A78" s="29"/>
      <c r="B78" s="164"/>
      <c r="C78" s="164"/>
      <c r="D78" s="164"/>
      <c r="E78" s="164"/>
      <c r="F78" s="164"/>
      <c r="G78" s="164"/>
      <c r="H78" s="164"/>
      <c r="I78" s="164"/>
      <c r="J78" s="164"/>
      <c r="K78" s="164"/>
      <c r="L78" s="164"/>
      <c r="M78" s="164"/>
      <c r="N78" s="164"/>
      <c r="O78" s="164"/>
      <c r="P78" s="164"/>
      <c r="Q78" s="164"/>
      <c r="R78" s="164"/>
      <c r="S78" s="164"/>
      <c r="T78" s="164"/>
      <c r="U78" s="164"/>
      <c r="V78" s="164"/>
    </row>
    <row r="79" spans="1:22" s="112" customFormat="1" ht="12.75">
      <c r="A79" s="29"/>
      <c r="B79" s="164"/>
      <c r="C79" s="164"/>
      <c r="D79" s="164"/>
      <c r="E79" s="164"/>
      <c r="F79" s="164"/>
      <c r="G79" s="164"/>
      <c r="H79" s="164"/>
      <c r="I79" s="164"/>
      <c r="J79" s="164"/>
      <c r="K79" s="164"/>
      <c r="L79" s="164"/>
      <c r="M79" s="164"/>
      <c r="N79" s="164"/>
      <c r="O79" s="164"/>
      <c r="P79" s="164"/>
      <c r="Q79" s="164"/>
      <c r="R79" s="164"/>
      <c r="S79" s="164"/>
      <c r="T79" s="164"/>
      <c r="U79" s="164"/>
      <c r="V79" s="164"/>
    </row>
    <row r="80" spans="1:22" s="112" customFormat="1" ht="12.75">
      <c r="A80" s="29"/>
      <c r="B80" s="164"/>
      <c r="C80" s="164"/>
      <c r="D80" s="164"/>
      <c r="E80" s="164"/>
      <c r="F80" s="164"/>
      <c r="G80" s="164"/>
      <c r="H80" s="164"/>
      <c r="I80" s="164"/>
      <c r="J80" s="164"/>
      <c r="K80" s="164"/>
      <c r="L80" s="164"/>
      <c r="M80" s="164"/>
      <c r="N80" s="164"/>
      <c r="O80" s="164"/>
      <c r="P80" s="164"/>
      <c r="Q80" s="164"/>
      <c r="R80" s="164"/>
      <c r="S80" s="164"/>
      <c r="T80" s="164"/>
      <c r="U80" s="164"/>
      <c r="V80" s="164"/>
    </row>
    <row r="81" spans="1:22" s="112" customFormat="1" ht="12.75">
      <c r="A81" s="29"/>
      <c r="B81" s="164"/>
      <c r="C81" s="164"/>
      <c r="D81" s="164"/>
      <c r="E81" s="164"/>
      <c r="F81" s="164"/>
      <c r="G81" s="164"/>
      <c r="H81" s="164"/>
      <c r="I81" s="164"/>
      <c r="J81" s="164"/>
      <c r="K81" s="164"/>
      <c r="L81" s="164"/>
      <c r="M81" s="164"/>
      <c r="N81" s="164"/>
      <c r="O81" s="164"/>
      <c r="P81" s="164"/>
      <c r="Q81" s="164"/>
      <c r="R81" s="164"/>
      <c r="S81" s="164"/>
      <c r="T81" s="164"/>
      <c r="U81" s="164"/>
      <c r="V81" s="164"/>
    </row>
    <row r="82" spans="1:22" s="112" customFormat="1" ht="14.25" customHeight="1">
      <c r="A82" s="29"/>
      <c r="B82" s="164"/>
      <c r="C82" s="164"/>
      <c r="D82" s="164"/>
      <c r="E82" s="164"/>
      <c r="F82" s="164"/>
      <c r="G82" s="164"/>
      <c r="H82" s="164"/>
      <c r="I82" s="164"/>
      <c r="J82" s="164"/>
      <c r="K82" s="164"/>
      <c r="L82" s="164"/>
      <c r="M82" s="164"/>
      <c r="N82" s="164"/>
      <c r="O82" s="164"/>
      <c r="P82" s="164"/>
      <c r="Q82" s="164"/>
      <c r="R82" s="164"/>
      <c r="S82" s="164"/>
      <c r="T82" s="164"/>
      <c r="U82" s="164"/>
      <c r="V82" s="164"/>
    </row>
    <row r="83" spans="1:3" ht="12.75">
      <c r="A83" s="30" t="s">
        <v>72</v>
      </c>
      <c r="C83"/>
    </row>
    <row r="84" spans="1:22" ht="12.75">
      <c r="A84" s="221" t="s">
        <v>9</v>
      </c>
      <c r="B84" s="221"/>
      <c r="C84" s="221"/>
      <c r="D84" s="221"/>
      <c r="E84" s="221"/>
      <c r="F84" s="221"/>
      <c r="G84" s="221"/>
      <c r="H84" s="221"/>
      <c r="I84" s="221"/>
      <c r="J84" s="221"/>
      <c r="K84" s="221"/>
      <c r="L84" s="221"/>
      <c r="M84" s="221"/>
      <c r="N84" s="221"/>
      <c r="O84" s="221"/>
      <c r="P84" s="221"/>
      <c r="Q84" s="221"/>
      <c r="R84" s="221"/>
      <c r="S84" s="221"/>
      <c r="T84" s="221"/>
      <c r="U84" s="221"/>
      <c r="V84" s="221"/>
    </row>
    <row r="85" spans="1:22" ht="12.75">
      <c r="A85" s="213" t="s">
        <v>55</v>
      </c>
      <c r="B85" s="213"/>
      <c r="C85" s="213"/>
      <c r="D85" s="213"/>
      <c r="E85" s="213"/>
      <c r="F85" s="213"/>
      <c r="G85" s="213"/>
      <c r="H85" s="213"/>
      <c r="I85" s="213"/>
      <c r="J85" s="213"/>
      <c r="K85" s="213"/>
      <c r="L85" s="213"/>
      <c r="M85" s="213"/>
      <c r="N85" s="213"/>
      <c r="O85" s="213"/>
      <c r="P85" s="213"/>
      <c r="Q85" s="213"/>
      <c r="R85" s="213"/>
      <c r="S85" s="213"/>
      <c r="T85" s="213"/>
      <c r="U85" s="213"/>
      <c r="V85" s="213"/>
    </row>
    <row r="86" spans="1:22" s="115" customFormat="1" ht="12.75">
      <c r="A86" s="214" t="s">
        <v>30</v>
      </c>
      <c r="B86" s="214"/>
      <c r="C86" s="214"/>
      <c r="D86" s="214"/>
      <c r="E86" s="214"/>
      <c r="F86" s="214"/>
      <c r="G86" s="214"/>
      <c r="H86" s="214"/>
      <c r="I86" s="214"/>
      <c r="J86" s="214"/>
      <c r="K86" s="214"/>
      <c r="L86" s="214"/>
      <c r="M86" s="214"/>
      <c r="N86" s="214"/>
      <c r="O86" s="214"/>
      <c r="P86" s="214"/>
      <c r="Q86" s="214"/>
      <c r="R86" s="214"/>
      <c r="S86" s="214"/>
      <c r="T86" s="214"/>
      <c r="U86" s="214"/>
      <c r="V86" s="214"/>
    </row>
    <row r="87" spans="1:22" s="115" customFormat="1" ht="12.75">
      <c r="A87" s="114"/>
      <c r="B87" s="114"/>
      <c r="C87" s="114"/>
      <c r="D87" s="114"/>
      <c r="E87" s="114"/>
      <c r="F87" s="114"/>
      <c r="G87" s="114"/>
      <c r="H87" s="114"/>
      <c r="I87" s="114"/>
      <c r="J87" s="114"/>
      <c r="K87" s="114"/>
      <c r="L87" s="114"/>
      <c r="M87" s="114"/>
      <c r="N87" s="114"/>
      <c r="O87" s="114"/>
      <c r="P87" s="114"/>
      <c r="Q87" s="114"/>
      <c r="R87" s="114"/>
      <c r="S87" s="114"/>
      <c r="T87" s="114"/>
      <c r="U87" s="114"/>
      <c r="V87" s="114"/>
    </row>
    <row r="88" spans="1:22" ht="12.75">
      <c r="A88" s="221" t="s">
        <v>24</v>
      </c>
      <c r="B88" s="221"/>
      <c r="C88" s="221"/>
      <c r="D88" s="221"/>
      <c r="E88" s="221"/>
      <c r="F88" s="221"/>
      <c r="G88" s="221"/>
      <c r="H88" s="221"/>
      <c r="I88" s="221"/>
      <c r="J88" s="221"/>
      <c r="K88" s="221"/>
      <c r="L88" s="221"/>
      <c r="M88" s="221"/>
      <c r="N88" s="221"/>
      <c r="O88" s="221"/>
      <c r="P88" s="221"/>
      <c r="Q88" s="221"/>
      <c r="R88" s="221"/>
      <c r="S88" s="221"/>
      <c r="T88" s="221"/>
      <c r="U88" s="221"/>
      <c r="V88" s="221"/>
    </row>
    <row r="89" ht="7.5" customHeight="1" thickBot="1"/>
    <row r="90" spans="1:22" ht="12.75">
      <c r="A90" s="116"/>
      <c r="B90" s="223" t="s">
        <v>34</v>
      </c>
      <c r="C90" s="224"/>
      <c r="D90" s="224"/>
      <c r="E90" s="224"/>
      <c r="F90" s="224"/>
      <c r="G90" s="224"/>
      <c r="H90" s="225"/>
      <c r="I90" s="223" t="s">
        <v>35</v>
      </c>
      <c r="J90" s="224"/>
      <c r="K90" s="224"/>
      <c r="L90" s="224"/>
      <c r="M90" s="224"/>
      <c r="N90" s="224"/>
      <c r="O90" s="225"/>
      <c r="P90" s="223" t="s">
        <v>1</v>
      </c>
      <c r="Q90" s="224"/>
      <c r="R90" s="224"/>
      <c r="S90" s="224"/>
      <c r="T90" s="224"/>
      <c r="U90" s="224"/>
      <c r="V90" s="224"/>
    </row>
    <row r="91" spans="2:22" ht="12.75">
      <c r="B91" s="232" t="s">
        <v>36</v>
      </c>
      <c r="C91" s="233"/>
      <c r="D91" s="117" t="s">
        <v>37</v>
      </c>
      <c r="E91" s="233" t="s">
        <v>38</v>
      </c>
      <c r="F91" s="233"/>
      <c r="G91" s="233"/>
      <c r="H91" s="118" t="s">
        <v>1</v>
      </c>
      <c r="I91" s="232" t="s">
        <v>36</v>
      </c>
      <c r="J91" s="234"/>
      <c r="K91" s="113" t="s">
        <v>37</v>
      </c>
      <c r="L91" s="232" t="s">
        <v>38</v>
      </c>
      <c r="M91" s="233"/>
      <c r="N91" s="233"/>
      <c r="O91" s="118" t="s">
        <v>1</v>
      </c>
      <c r="P91" s="232" t="s">
        <v>36</v>
      </c>
      <c r="Q91" s="234"/>
      <c r="R91" s="113" t="s">
        <v>37</v>
      </c>
      <c r="S91" s="232" t="s">
        <v>38</v>
      </c>
      <c r="T91" s="233"/>
      <c r="U91" s="233"/>
      <c r="V91" s="118" t="s">
        <v>1</v>
      </c>
    </row>
    <row r="92" spans="1:22" ht="12.75">
      <c r="A92" s="183" t="s">
        <v>39</v>
      </c>
      <c r="B92" s="184" t="s">
        <v>40</v>
      </c>
      <c r="C92" s="183">
        <v>1</v>
      </c>
      <c r="D92" s="185" t="s">
        <v>41</v>
      </c>
      <c r="E92" s="183" t="s">
        <v>42</v>
      </c>
      <c r="F92" s="183" t="s">
        <v>43</v>
      </c>
      <c r="G92" s="183" t="s">
        <v>44</v>
      </c>
      <c r="H92" s="186"/>
      <c r="I92" s="184" t="s">
        <v>40</v>
      </c>
      <c r="J92" s="183">
        <v>1</v>
      </c>
      <c r="K92" s="185" t="s">
        <v>41</v>
      </c>
      <c r="L92" s="183" t="s">
        <v>42</v>
      </c>
      <c r="M92" s="183" t="s">
        <v>43</v>
      </c>
      <c r="N92" s="183" t="s">
        <v>44</v>
      </c>
      <c r="O92" s="186"/>
      <c r="P92" s="184" t="s">
        <v>40</v>
      </c>
      <c r="Q92" s="183">
        <v>1</v>
      </c>
      <c r="R92" s="185" t="s">
        <v>41</v>
      </c>
      <c r="S92" s="183" t="s">
        <v>42</v>
      </c>
      <c r="T92" s="183" t="s">
        <v>43</v>
      </c>
      <c r="U92" s="183" t="s">
        <v>44</v>
      </c>
      <c r="V92" s="186"/>
    </row>
    <row r="93" spans="1:22" s="75" customFormat="1" ht="12.75">
      <c r="A93" s="30" t="s">
        <v>20</v>
      </c>
      <c r="B93" s="89"/>
      <c r="C93" s="90"/>
      <c r="D93" s="91"/>
      <c r="E93" s="90"/>
      <c r="F93" s="90"/>
      <c r="G93" s="90"/>
      <c r="H93" s="89"/>
      <c r="I93" s="89"/>
      <c r="J93" s="90"/>
      <c r="K93" s="91"/>
      <c r="L93" s="90"/>
      <c r="M93" s="90"/>
      <c r="N93" s="90"/>
      <c r="O93" s="89"/>
      <c r="P93" s="89"/>
      <c r="Q93" s="90"/>
      <c r="R93" s="89"/>
      <c r="S93" s="89"/>
      <c r="T93" s="90"/>
      <c r="U93" s="92"/>
      <c r="V93" s="89"/>
    </row>
    <row r="94" spans="1:22" s="75" customFormat="1" ht="12.75">
      <c r="A94" s="74" t="s">
        <v>48</v>
      </c>
      <c r="B94" s="151">
        <f>SV_SO_1516_2a!B94/SV_SO_1516_2a!$H94*100</f>
        <v>0.05394131185270425</v>
      </c>
      <c r="C94" s="152">
        <f>SV_SO_1516_2a!C94/SV_SO_1516_2a!$H94*100</f>
        <v>3.0243095512082854</v>
      </c>
      <c r="D94" s="153">
        <f>SV_SO_1516_2a!D94/SV_SO_1516_2a!$H94*100</f>
        <v>84.73101265822784</v>
      </c>
      <c r="E94" s="152">
        <f>SV_SO_1516_2a!E94/SV_SO_1516_2a!$H94*100</f>
        <v>10.389096662830841</v>
      </c>
      <c r="F94" s="152">
        <f>SV_SO_1516_2a!F94/SV_SO_1516_2a!$H94*100</f>
        <v>1.5642980437284233</v>
      </c>
      <c r="G94" s="152">
        <f>SV_SO_1516_2a!G94/SV_SO_1516_2a!$H94*100</f>
        <v>0.23734177215189875</v>
      </c>
      <c r="H94" s="151">
        <f>SV_SO_1516_2a!H94/SV_SO_1516_2a!$H94*100</f>
        <v>100</v>
      </c>
      <c r="I94" s="151">
        <f>SV_SO_1516_2a!I94/SV_SO_1516_2a!$O94*100</f>
        <v>0.014364101238185528</v>
      </c>
      <c r="J94" s="152">
        <f>SV_SO_1516_2a!J94/SV_SO_1516_2a!$O94*100</f>
        <v>2.214944410928208</v>
      </c>
      <c r="K94" s="153">
        <f>SV_SO_1516_2a!K94/SV_SO_1516_2a!$O94*100</f>
        <v>87.52908730500732</v>
      </c>
      <c r="L94" s="152">
        <f>SV_SO_1516_2a!L94/SV_SO_1516_2a!$O94*100</f>
        <v>8.690281249102243</v>
      </c>
      <c r="M94" s="152">
        <f>SV_SO_1516_2a!M94/SV_SO_1516_2a!$O94*100</f>
        <v>1.387572179608722</v>
      </c>
      <c r="N94" s="152">
        <f>SV_SO_1516_2a!N94/SV_SO_1516_2a!$O94*100</f>
        <v>0.163750754115315</v>
      </c>
      <c r="O94" s="151">
        <f>SV_SO_1516_2a!O94/SV_SO_1516_2a!$O94*100</f>
        <v>100</v>
      </c>
      <c r="P94" s="151">
        <f>SV_SO_1516_2a!P94/SV_SO_1516_2a!$V94*100</f>
        <v>0.031940207930753625</v>
      </c>
      <c r="Q94" s="152">
        <f>SV_SO_1516_2a!Q94/SV_SO_1516_2a!$V94*100</f>
        <v>2.5743807592187427</v>
      </c>
      <c r="R94" s="153">
        <f>SV_SO_1516_2a!R94/SV_SO_1516_2a!$V94*100</f>
        <v>86.28647172493092</v>
      </c>
      <c r="S94" s="152">
        <f>SV_SO_1516_2a!S94/SV_SO_1516_2a!$V94*100</f>
        <v>9.444719485123848</v>
      </c>
      <c r="T94" s="152">
        <f>SV_SO_1516_2a!T94/SV_SO_1516_2a!$V94*100</f>
        <v>1.4660555440215917</v>
      </c>
      <c r="U94" s="152">
        <f>SV_SO_1516_2a!U94/SV_SO_1516_2a!$V94*100</f>
        <v>0.19643227877413483</v>
      </c>
      <c r="V94" s="151">
        <f>SV_SO_1516_2a!V94/SV_SO_1516_2a!$V94*100</f>
        <v>100</v>
      </c>
    </row>
    <row r="95" spans="1:22" s="75" customFormat="1" ht="12.75">
      <c r="A95" s="74" t="s">
        <v>49</v>
      </c>
      <c r="B95" s="151">
        <f>SV_SO_1516_2a!B95/SV_SO_1516_2a!$H95*100</f>
        <v>0</v>
      </c>
      <c r="C95" s="154">
        <f>SV_SO_1516_2a!C95/SV_SO_1516_2a!$H95*100</f>
        <v>0.2953514253916617</v>
      </c>
      <c r="D95" s="153">
        <f>SV_SO_1516_2a!D95/SV_SO_1516_2a!$H95*100</f>
        <v>64.81465627942814</v>
      </c>
      <c r="E95" s="154">
        <f>SV_SO_1516_2a!E95/SV_SO_1516_2a!$H95*100</f>
        <v>27.009673829295437</v>
      </c>
      <c r="F95" s="154">
        <f>SV_SO_1516_2a!F95/SV_SO_1516_2a!$H95*100</f>
        <v>6.634705932711241</v>
      </c>
      <c r="G95" s="154">
        <f>SV_SO_1516_2a!G95/SV_SO_1516_2a!$H95*100</f>
        <v>1.2456125331735297</v>
      </c>
      <c r="H95" s="151">
        <f>SV_SO_1516_2a!H95/SV_SO_1516_2a!$H95*100</f>
        <v>100</v>
      </c>
      <c r="I95" s="151">
        <f>SV_SO_1516_2a!I95/SV_SO_1516_2a!$O95*100</f>
        <v>0</v>
      </c>
      <c r="J95" s="154">
        <f>SV_SO_1516_2a!J95/SV_SO_1516_2a!$O95*100</f>
        <v>0.27060415318548153</v>
      </c>
      <c r="K95" s="153">
        <f>SV_SO_1516_2a!K95/SV_SO_1516_2a!$O95*100</f>
        <v>67.69221718924643</v>
      </c>
      <c r="L95" s="154">
        <f>SV_SO_1516_2a!L95/SV_SO_1516_2a!$O95*100</f>
        <v>25.472086593329017</v>
      </c>
      <c r="M95" s="154">
        <f>SV_SO_1516_2a!M95/SV_SO_1516_2a!$O95*100</f>
        <v>5.617977528089887</v>
      </c>
      <c r="N95" s="154">
        <f>SV_SO_1516_2a!N95/SV_SO_1516_2a!$O95*100</f>
        <v>0.9471145361491853</v>
      </c>
      <c r="O95" s="151">
        <f>SV_SO_1516_2a!O95/SV_SO_1516_2a!$O95*100</f>
        <v>100</v>
      </c>
      <c r="P95" s="151">
        <f>SV_SO_1516_2a!P95/SV_SO_1516_2a!$V95*100</f>
        <v>0</v>
      </c>
      <c r="Q95" s="152">
        <f>SV_SO_1516_2a!Q95/SV_SO_1516_2a!$V95*100</f>
        <v>0.28492852010604297</v>
      </c>
      <c r="R95" s="151">
        <f>SV_SO_1516_2a!R95/SV_SO_1516_2a!$V95*100</f>
        <v>66.0266098461386</v>
      </c>
      <c r="S95" s="151">
        <f>SV_SO_1516_2a!S95/SV_SO_1516_2a!$V95*100</f>
        <v>26.362082208072145</v>
      </c>
      <c r="T95" s="152">
        <f>SV_SO_1516_2a!T95/SV_SO_1516_2a!$V95*100</f>
        <v>6.206486459701196</v>
      </c>
      <c r="U95" s="187">
        <f>SV_SO_1516_2a!U95/SV_SO_1516_2a!$V95*100</f>
        <v>1.1198929659820123</v>
      </c>
      <c r="V95" s="151">
        <f>SV_SO_1516_2a!V95/SV_SO_1516_2a!$V95*100</f>
        <v>100</v>
      </c>
    </row>
    <row r="96" spans="1:22" s="75" customFormat="1" ht="12.75">
      <c r="A96" s="74" t="s">
        <v>50</v>
      </c>
      <c r="B96" s="151">
        <f>SV_SO_1516_2a!B96/SV_SO_1516_2a!$H96*100</f>
        <v>0</v>
      </c>
      <c r="C96" s="154">
        <f>SV_SO_1516_2a!C96/SV_SO_1516_2a!$H96*100</f>
        <v>0.9473684210526316</v>
      </c>
      <c r="D96" s="153">
        <f>SV_SO_1516_2a!D96/SV_SO_1516_2a!$H96*100</f>
        <v>51.05263157894737</v>
      </c>
      <c r="E96" s="154">
        <f>SV_SO_1516_2a!E96/SV_SO_1516_2a!$H96*100</f>
        <v>33.89473684210526</v>
      </c>
      <c r="F96" s="154">
        <f>SV_SO_1516_2a!F96/SV_SO_1516_2a!$H96*100</f>
        <v>11.68421052631579</v>
      </c>
      <c r="G96" s="154">
        <f>SV_SO_1516_2a!G96/SV_SO_1516_2a!$H96*100</f>
        <v>2.4210526315789473</v>
      </c>
      <c r="H96" s="151">
        <f>SV_SO_1516_2a!H96/SV_SO_1516_2a!$H96*100</f>
        <v>100</v>
      </c>
      <c r="I96" s="151">
        <f>SV_SO_1516_2a!I96/SV_SO_1516_2a!$O96*100</f>
        <v>0</v>
      </c>
      <c r="J96" s="154">
        <f>SV_SO_1516_2a!J96/SV_SO_1516_2a!$O96*100</f>
        <v>0.8576329331046313</v>
      </c>
      <c r="K96" s="153">
        <f>SV_SO_1516_2a!K96/SV_SO_1516_2a!$O96*100</f>
        <v>64.20811892510005</v>
      </c>
      <c r="L96" s="154">
        <f>SV_SO_1516_2a!L96/SV_SO_1516_2a!$O96*100</f>
        <v>27.787307032590054</v>
      </c>
      <c r="M96" s="154">
        <f>SV_SO_1516_2a!M96/SV_SO_1516_2a!$O96*100</f>
        <v>6.34648370497427</v>
      </c>
      <c r="N96" s="154">
        <f>SV_SO_1516_2a!N96/SV_SO_1516_2a!$O96*100</f>
        <v>0.8004574042309892</v>
      </c>
      <c r="O96" s="151">
        <f>SV_SO_1516_2a!O96/SV_SO_1516_2a!$O96*100</f>
        <v>100</v>
      </c>
      <c r="P96" s="151">
        <f>SV_SO_1516_2a!P96/SV_SO_1516_2a!$V96*100</f>
        <v>0</v>
      </c>
      <c r="Q96" s="152">
        <f>SV_SO_1516_2a!Q96/SV_SO_1516_2a!$V96*100</f>
        <v>0.889218228973694</v>
      </c>
      <c r="R96" s="151">
        <f>SV_SO_1516_2a!R96/SV_SO_1516_2a!$V96*100</f>
        <v>59.577621341237496</v>
      </c>
      <c r="S96" s="151">
        <f>SV_SO_1516_2a!S96/SV_SO_1516_2a!$V96*100</f>
        <v>29.93701370878103</v>
      </c>
      <c r="T96" s="152">
        <f>SV_SO_1516_2a!T96/SV_SO_1516_2a!$V96*100</f>
        <v>8.22526861800667</v>
      </c>
      <c r="U96" s="187">
        <f>SV_SO_1516_2a!U96/SV_SO_1516_2a!$V96*100</f>
        <v>1.3708781030011115</v>
      </c>
      <c r="V96" s="151">
        <f>SV_SO_1516_2a!V96/SV_SO_1516_2a!$V96*100</f>
        <v>100</v>
      </c>
    </row>
    <row r="97" spans="1:22" s="75" customFormat="1" ht="12.75">
      <c r="A97" s="74" t="s">
        <v>51</v>
      </c>
      <c r="B97" s="151">
        <f>SV_SO_1516_2a!B97/SV_SO_1516_2a!$H97*100</f>
        <v>0</v>
      </c>
      <c r="C97" s="154">
        <f>SV_SO_1516_2a!C97/SV_SO_1516_2a!$H97*100</f>
        <v>0.0477326968973747</v>
      </c>
      <c r="D97" s="153">
        <f>SV_SO_1516_2a!D97/SV_SO_1516_2a!$H97*100</f>
        <v>39.59427207637232</v>
      </c>
      <c r="E97" s="154">
        <f>SV_SO_1516_2a!E97/SV_SO_1516_2a!$H97*100</f>
        <v>46.44391408114558</v>
      </c>
      <c r="F97" s="154">
        <f>SV_SO_1516_2a!F97/SV_SO_1516_2a!$H97*100</f>
        <v>11.068019093078759</v>
      </c>
      <c r="G97" s="154">
        <f>SV_SO_1516_2a!G97/SV_SO_1516_2a!$H97*100</f>
        <v>2.8460620525059666</v>
      </c>
      <c r="H97" s="151">
        <f>SV_SO_1516_2a!H97/SV_SO_1516_2a!$H97*100</f>
        <v>100</v>
      </c>
      <c r="I97" s="151">
        <f>SV_SO_1516_2a!I97/SV_SO_1516_2a!$O97*100</f>
        <v>0</v>
      </c>
      <c r="J97" s="154">
        <f>SV_SO_1516_2a!J97/SV_SO_1516_2a!$O97*100</f>
        <v>0.03921261077562544</v>
      </c>
      <c r="K97" s="153">
        <f>SV_SO_1516_2a!K97/SV_SO_1516_2a!$O97*100</f>
        <v>43.09465924241236</v>
      </c>
      <c r="L97" s="154">
        <f>SV_SO_1516_2a!L97/SV_SO_1516_2a!$O97*100</f>
        <v>45.52584111050113</v>
      </c>
      <c r="M97" s="154">
        <f>SV_SO_1516_2a!M97/SV_SO_1516_2a!$O97*100</f>
        <v>9.160065877186103</v>
      </c>
      <c r="N97" s="154">
        <f>SV_SO_1516_2a!N97/SV_SO_1516_2a!$O97*100</f>
        <v>2.180221159124774</v>
      </c>
      <c r="O97" s="151">
        <f>SV_SO_1516_2a!O97/SV_SO_1516_2a!$O97*100</f>
        <v>100</v>
      </c>
      <c r="P97" s="151">
        <f>SV_SO_1516_2a!P97/SV_SO_1516_2a!$V97*100</f>
        <v>0</v>
      </c>
      <c r="Q97" s="152">
        <f>SV_SO_1516_2a!Q97/SV_SO_1516_2a!$V97*100</f>
        <v>0.0440513706753414</v>
      </c>
      <c r="R97" s="151">
        <f>SV_SO_1516_2a!R97/SV_SO_1516_2a!$V97*100</f>
        <v>41.10670597404358</v>
      </c>
      <c r="S97" s="151">
        <f>SV_SO_1516_2a!S97/SV_SO_1516_2a!$V97*100</f>
        <v>46.04723662363187</v>
      </c>
      <c r="T97" s="152">
        <f>SV_SO_1516_2a!T97/SV_SO_1516_2a!$V97*100</f>
        <v>10.243637965504389</v>
      </c>
      <c r="U97" s="187">
        <f>SV_SO_1516_2a!U97/SV_SO_1516_2a!$V97*100</f>
        <v>2.558368066144827</v>
      </c>
      <c r="V97" s="151">
        <f>SV_SO_1516_2a!V97/SV_SO_1516_2a!$V97*100</f>
        <v>100</v>
      </c>
    </row>
    <row r="98" spans="1:22" s="111" customFormat="1" ht="12.75">
      <c r="A98" s="29" t="s">
        <v>1</v>
      </c>
      <c r="B98" s="148">
        <f>SV_SO_1516_2a!B98/SV_SO_1516_2a!$H98*100</f>
        <v>0.02177700348432056</v>
      </c>
      <c r="C98" s="149">
        <f>SV_SO_1516_2a!C98/SV_SO_1516_2a!$H98*100</f>
        <v>1.3458188153310104</v>
      </c>
      <c r="D98" s="150">
        <f>SV_SO_1516_2a!D98/SV_SO_1516_2a!$H98*100</f>
        <v>66.52874564459931</v>
      </c>
      <c r="E98" s="149">
        <f>SV_SO_1516_2a!E98/SV_SO_1516_2a!$H98*100</f>
        <v>25.123403019744483</v>
      </c>
      <c r="F98" s="149">
        <f>SV_SO_1516_2a!F98/SV_SO_1516_2a!$H98*100</f>
        <v>5.736062717770035</v>
      </c>
      <c r="G98" s="149">
        <f>SV_SO_1516_2a!G98/SV_SO_1516_2a!$H98*100</f>
        <v>1.244192799070848</v>
      </c>
      <c r="H98" s="148">
        <f>SV_SO_1516_2a!H98/SV_SO_1516_2a!$H98*100</f>
        <v>100</v>
      </c>
      <c r="I98" s="148">
        <f>SV_SO_1516_2a!I98/SV_SO_1516_2a!$O98*100</f>
        <v>0.007540568257223864</v>
      </c>
      <c r="J98" s="149">
        <f>SV_SO_1516_2a!J98/SV_SO_1516_2a!$O98*100</f>
        <v>1.2622911262592749</v>
      </c>
      <c r="K98" s="150">
        <f>SV_SO_1516_2a!K98/SV_SO_1516_2a!$O98*100</f>
        <v>73.28376666465584</v>
      </c>
      <c r="L98" s="149">
        <f>SV_SO_1516_2a!L98/SV_SO_1516_2a!$O98*100</f>
        <v>20.57971888761537</v>
      </c>
      <c r="M98" s="149">
        <f>SV_SO_1516_2a!M98/SV_SO_1516_2a!$O98*100</f>
        <v>4.097544790975448</v>
      </c>
      <c r="N98" s="149">
        <f>SV_SO_1516_2a!N98/SV_SO_1516_2a!$O98*100</f>
        <v>0.7691379622368342</v>
      </c>
      <c r="O98" s="148">
        <f>SV_SO_1516_2a!O98/SV_SO_1516_2a!$O98*100</f>
        <v>100</v>
      </c>
      <c r="P98" s="148">
        <f>SV_SO_1516_2a!P98/SV_SO_1516_2a!$V98*100</f>
        <v>0.014794212504068408</v>
      </c>
      <c r="Q98" s="149">
        <f>SV_SO_1516_2a!Q98/SV_SO_1516_2a!$V98*100</f>
        <v>1.3048495428588336</v>
      </c>
      <c r="R98" s="148">
        <f>SV_SO_1516_2a!R98/SV_SO_1516_2a!$V98*100</f>
        <v>69.84199781045655</v>
      </c>
      <c r="S98" s="148">
        <f>SV_SO_1516_2a!S98/SV_SO_1516_2a!$V98*100</f>
        <v>22.894783560671065</v>
      </c>
      <c r="T98" s="149">
        <f>SV_SO_1516_2a!T98/SV_SO_1516_2a!$V98*100</f>
        <v>4.932390448856407</v>
      </c>
      <c r="U98" s="188">
        <f>SV_SO_1516_2a!U98/SV_SO_1516_2a!$V98*100</f>
        <v>1.0111844246530757</v>
      </c>
      <c r="V98" s="148">
        <f>SV_SO_1516_2a!V98/SV_SO_1516_2a!$V98*100</f>
        <v>100</v>
      </c>
    </row>
    <row r="99" spans="1:22" s="75" customFormat="1" ht="7.5" customHeight="1">
      <c r="A99" s="74"/>
      <c r="B99" s="89"/>
      <c r="C99" s="90"/>
      <c r="D99" s="91"/>
      <c r="E99" s="90"/>
      <c r="F99" s="90"/>
      <c r="G99" s="90"/>
      <c r="H99" s="89"/>
      <c r="I99" s="89"/>
      <c r="J99" s="90"/>
      <c r="K99" s="91"/>
      <c r="L99" s="90"/>
      <c r="M99" s="90"/>
      <c r="N99" s="90"/>
      <c r="O99" s="89"/>
      <c r="P99" s="89"/>
      <c r="Q99" s="90"/>
      <c r="R99" s="89"/>
      <c r="S99" s="89"/>
      <c r="T99" s="90"/>
      <c r="U99" s="92"/>
      <c r="V99" s="89"/>
    </row>
    <row r="100" spans="1:22" s="75" customFormat="1" ht="12.75">
      <c r="A100" s="30" t="s">
        <v>22</v>
      </c>
      <c r="B100" s="89"/>
      <c r="C100" s="90"/>
      <c r="D100" s="91"/>
      <c r="E100" s="90"/>
      <c r="F100" s="90"/>
      <c r="G100" s="90"/>
      <c r="H100" s="89"/>
      <c r="I100" s="89"/>
      <c r="J100" s="90"/>
      <c r="K100" s="91"/>
      <c r="L100" s="90"/>
      <c r="M100" s="90"/>
      <c r="N100" s="90"/>
      <c r="O100" s="89"/>
      <c r="P100" s="89"/>
      <c r="Q100" s="90"/>
      <c r="R100" s="89"/>
      <c r="S100" s="89"/>
      <c r="T100" s="90"/>
      <c r="U100" s="92"/>
      <c r="V100" s="89"/>
    </row>
    <row r="101" spans="1:22" s="75" customFormat="1" ht="12.75">
      <c r="A101" s="74" t="s">
        <v>48</v>
      </c>
      <c r="B101" s="151">
        <f>SV_SO_1516_2a!B101/SV_SO_1516_2a!$H101*100</f>
        <v>0.088948187680676</v>
      </c>
      <c r="C101" s="152">
        <f>SV_SO_1516_2a!C101/SV_SO_1516_2a!$H101*100</f>
        <v>2.8552368245496997</v>
      </c>
      <c r="D101" s="153">
        <f>SV_SO_1516_2a!D101/SV_SO_1516_2a!$H101*100</f>
        <v>80.6315321325328</v>
      </c>
      <c r="E101" s="152">
        <f>SV_SO_1516_2a!E101/SV_SO_1516_2a!$H101*100</f>
        <v>13.880364687569491</v>
      </c>
      <c r="F101" s="152">
        <f>SV_SO_1516_2a!F101/SV_SO_1516_2a!$H101*100</f>
        <v>2.156993551256393</v>
      </c>
      <c r="G101" s="152">
        <f>SV_SO_1516_2a!G101/SV_SO_1516_2a!$H101*100</f>
        <v>0.38692461641094067</v>
      </c>
      <c r="H101" s="151">
        <f>SV_SO_1516_2a!H101/SV_SO_1516_2a!$H101*100</f>
        <v>100</v>
      </c>
      <c r="I101" s="151">
        <f>SV_SO_1516_2a!I101/SV_SO_1516_2a!$O101*100</f>
        <v>0.03766349380264329</v>
      </c>
      <c r="J101" s="152">
        <f>SV_SO_1516_2a!J101/SV_SO_1516_2a!$O101*100</f>
        <v>2.427583373279463</v>
      </c>
      <c r="K101" s="153">
        <f>SV_SO_1516_2a!K101/SV_SO_1516_2a!$O101*100</f>
        <v>85.9309730877217</v>
      </c>
      <c r="L101" s="152">
        <f>SV_SO_1516_2a!L101/SV_SO_1516_2a!$O101*100</f>
        <v>9.833595836471957</v>
      </c>
      <c r="M101" s="152">
        <f>SV_SO_1516_2a!M101/SV_SO_1516_2a!$O101*100</f>
        <v>1.551051153872492</v>
      </c>
      <c r="N101" s="152">
        <f>SV_SO_1516_2a!N101/SV_SO_1516_2a!$O101*100</f>
        <v>0.2191330548517428</v>
      </c>
      <c r="O101" s="151">
        <f>SV_SO_1516_2a!O101/SV_SO_1516_2a!$O101*100</f>
        <v>100</v>
      </c>
      <c r="P101" s="151">
        <f>SV_SO_1516_2a!P101/SV_SO_1516_2a!$V101*100</f>
        <v>0.05997175523785572</v>
      </c>
      <c r="Q101" s="152">
        <f>SV_SO_1516_2a!Q101/SV_SO_1516_2a!$V101*100</f>
        <v>2.6136077847207444</v>
      </c>
      <c r="R101" s="151">
        <f>SV_SO_1516_2a!R101/SV_SO_1516_2a!$V101*100</f>
        <v>83.62577624731577</v>
      </c>
      <c r="S101" s="151">
        <f>SV_SO_1516_2a!S101/SV_SO_1516_2a!$V101*100</f>
        <v>11.593894488402237</v>
      </c>
      <c r="T101" s="152">
        <f>SV_SO_1516_2a!T101/SV_SO_1516_2a!$V101*100</f>
        <v>1.8146292391325376</v>
      </c>
      <c r="U101" s="187">
        <f>SV_SO_1516_2a!U101/SV_SO_1516_2a!$V101*100</f>
        <v>0.2921204851908456</v>
      </c>
      <c r="V101" s="151">
        <f>SV_SO_1516_2a!V101/SV_SO_1516_2a!$V101*100</f>
        <v>100</v>
      </c>
    </row>
    <row r="102" spans="1:22" s="75" customFormat="1" ht="12.75">
      <c r="A102" s="74" t="s">
        <v>49</v>
      </c>
      <c r="B102" s="151">
        <f>SV_SO_1516_2a!B102/SV_SO_1516_2a!$H102*100</f>
        <v>0</v>
      </c>
      <c r="C102" s="154">
        <f>SV_SO_1516_2a!C102/SV_SO_1516_2a!$H102*100</f>
        <v>0.3354380426203631</v>
      </c>
      <c r="D102" s="153">
        <f>SV_SO_1516_2a!D102/SV_SO_1516_2a!$H102*100</f>
        <v>56.56669297553275</v>
      </c>
      <c r="E102" s="154">
        <f>SV_SO_1516_2a!E102/SV_SO_1516_2a!$H102*100</f>
        <v>30.737963693764797</v>
      </c>
      <c r="F102" s="154">
        <f>SV_SO_1516_2a!F102/SV_SO_1516_2a!$H102*100</f>
        <v>9.850039463299131</v>
      </c>
      <c r="G102" s="154">
        <f>SV_SO_1516_2a!G102/SV_SO_1516_2a!$H102*100</f>
        <v>2.509865824782952</v>
      </c>
      <c r="H102" s="151">
        <f>SV_SO_1516_2a!H102/SV_SO_1516_2a!$H102*100</f>
        <v>100</v>
      </c>
      <c r="I102" s="151">
        <f>SV_SO_1516_2a!I102/SV_SO_1516_2a!$O102*100</f>
        <v>0</v>
      </c>
      <c r="J102" s="154">
        <f>SV_SO_1516_2a!J102/SV_SO_1516_2a!$O102*100</f>
        <v>0.37760881767617493</v>
      </c>
      <c r="K102" s="153">
        <f>SV_SO_1516_2a!K102/SV_SO_1516_2a!$O102*100</f>
        <v>64.01490023983263</v>
      </c>
      <c r="L102" s="154">
        <f>SV_SO_1516_2a!L102/SV_SO_1516_2a!$O102*100</f>
        <v>26.350972087564422</v>
      </c>
      <c r="M102" s="154">
        <f>SV_SO_1516_2a!M102/SV_SO_1516_2a!$O102*100</f>
        <v>7.246007041894168</v>
      </c>
      <c r="N102" s="154">
        <f>SV_SO_1516_2a!N102/SV_SO_1516_2a!$O102*100</f>
        <v>2.010511813032607</v>
      </c>
      <c r="O102" s="151">
        <f>SV_SO_1516_2a!O102/SV_SO_1516_2a!$O102*100</f>
        <v>100</v>
      </c>
      <c r="P102" s="151">
        <f>SV_SO_1516_2a!P102/SV_SO_1516_2a!$V102*100</f>
        <v>0</v>
      </c>
      <c r="Q102" s="152">
        <f>SV_SO_1516_2a!Q102/SV_SO_1516_2a!$V102*100</f>
        <v>0.3538286935042393</v>
      </c>
      <c r="R102" s="151">
        <f>SV_SO_1516_2a!R102/SV_SO_1516_2a!$V102*100</f>
        <v>59.8148519037764</v>
      </c>
      <c r="S102" s="151">
        <f>SV_SO_1516_2a!S102/SV_SO_1516_2a!$V102*100</f>
        <v>28.824799163273028</v>
      </c>
      <c r="T102" s="152">
        <f>SV_SO_1516_2a!T102/SV_SO_1516_2a!$V102*100</f>
        <v>8.714422413601264</v>
      </c>
      <c r="U102" s="187">
        <f>SV_SO_1516_2a!U102/SV_SO_1516_2a!$V102*100</f>
        <v>2.292097825845072</v>
      </c>
      <c r="V102" s="151">
        <f>SV_SO_1516_2a!V102/SV_SO_1516_2a!$V102*100</f>
        <v>100</v>
      </c>
    </row>
    <row r="103" spans="1:22" s="75" customFormat="1" ht="12.75">
      <c r="A103" s="74" t="s">
        <v>50</v>
      </c>
      <c r="B103" s="151">
        <f>SV_SO_1516_2a!B103/SV_SO_1516_2a!$H103*100</f>
        <v>0</v>
      </c>
      <c r="C103" s="154">
        <f>SV_SO_1516_2a!C103/SV_SO_1516_2a!$H103*100</f>
        <v>0.91324200913242</v>
      </c>
      <c r="D103" s="153">
        <f>SV_SO_1516_2a!D103/SV_SO_1516_2a!$H103*100</f>
        <v>45.29680365296804</v>
      </c>
      <c r="E103" s="154">
        <f>SV_SO_1516_2a!E103/SV_SO_1516_2a!$H103*100</f>
        <v>36.5296803652968</v>
      </c>
      <c r="F103" s="154">
        <f>SV_SO_1516_2a!F103/SV_SO_1516_2a!$H103*100</f>
        <v>12.876712328767123</v>
      </c>
      <c r="G103" s="154">
        <f>SV_SO_1516_2a!G103/SV_SO_1516_2a!$H103*100</f>
        <v>4.383561643835616</v>
      </c>
      <c r="H103" s="151">
        <f>SV_SO_1516_2a!H103/SV_SO_1516_2a!$H103*100</f>
        <v>100</v>
      </c>
      <c r="I103" s="151">
        <f>SV_SO_1516_2a!I103/SV_SO_1516_2a!$O103*100</f>
        <v>0</v>
      </c>
      <c r="J103" s="154">
        <f>SV_SO_1516_2a!J103/SV_SO_1516_2a!$O103*100</f>
        <v>0.784698381559588</v>
      </c>
      <c r="K103" s="153">
        <f>SV_SO_1516_2a!K103/SV_SO_1516_2a!$O103*100</f>
        <v>59.58803334968121</v>
      </c>
      <c r="L103" s="154">
        <f>SV_SO_1516_2a!L103/SV_SO_1516_2a!$O103*100</f>
        <v>28.641490926924963</v>
      </c>
      <c r="M103" s="154">
        <f>SV_SO_1516_2a!M103/SV_SO_1516_2a!$O103*100</f>
        <v>8.87690044139284</v>
      </c>
      <c r="N103" s="154">
        <f>SV_SO_1516_2a!N103/SV_SO_1516_2a!$O103*100</f>
        <v>2.108876900441393</v>
      </c>
      <c r="O103" s="151">
        <f>SV_SO_1516_2a!O103/SV_SO_1516_2a!$O103*100</f>
        <v>100</v>
      </c>
      <c r="P103" s="151">
        <f>SV_SO_1516_2a!P103/SV_SO_1516_2a!$V103*100</f>
        <v>0</v>
      </c>
      <c r="Q103" s="152">
        <f>SV_SO_1516_2a!Q103/SV_SO_1516_2a!$V103*100</f>
        <v>0.8296107211231653</v>
      </c>
      <c r="R103" s="151">
        <f>SV_SO_1516_2a!R103/SV_SO_1516_2a!$V103*100</f>
        <v>54.59476707083599</v>
      </c>
      <c r="S103" s="151">
        <f>SV_SO_1516_2a!S103/SV_SO_1516_2a!$V103*100</f>
        <v>31.397574984045946</v>
      </c>
      <c r="T103" s="152">
        <f>SV_SO_1516_2a!T103/SV_SO_1516_2a!$V103*100</f>
        <v>10.274409700063817</v>
      </c>
      <c r="U103" s="187">
        <f>SV_SO_1516_2a!U103/SV_SO_1516_2a!$V103*100</f>
        <v>2.9036375239310788</v>
      </c>
      <c r="V103" s="151">
        <f>SV_SO_1516_2a!V103/SV_SO_1516_2a!$V103*100</f>
        <v>100</v>
      </c>
    </row>
    <row r="104" spans="1:22" s="75" customFormat="1" ht="12.75">
      <c r="A104" s="74" t="s">
        <v>51</v>
      </c>
      <c r="B104" s="151">
        <f>SV_SO_1516_2a!B104/SV_SO_1516_2a!$H104*100</f>
        <v>0</v>
      </c>
      <c r="C104" s="154">
        <f>SV_SO_1516_2a!C104/SV_SO_1516_2a!$H104*100</f>
        <v>0.018032097132896555</v>
      </c>
      <c r="D104" s="153">
        <f>SV_SO_1516_2a!D104/SV_SO_1516_2a!$H104*100</f>
        <v>35.87185189637555</v>
      </c>
      <c r="E104" s="154">
        <f>SV_SO_1516_2a!E104/SV_SO_1516_2a!$H104*100</f>
        <v>43.82400673198293</v>
      </c>
      <c r="F104" s="154">
        <f>SV_SO_1516_2a!F104/SV_SO_1516_2a!$H104*100</f>
        <v>14.87046943559536</v>
      </c>
      <c r="G104" s="154">
        <f>SV_SO_1516_2a!G104/SV_SO_1516_2a!$H104*100</f>
        <v>5.415639838913266</v>
      </c>
      <c r="H104" s="151">
        <f>SV_SO_1516_2a!H104/SV_SO_1516_2a!$H104*100</f>
        <v>100</v>
      </c>
      <c r="I104" s="151">
        <f>SV_SO_1516_2a!I104/SV_SO_1516_2a!$O104*100</f>
        <v>0</v>
      </c>
      <c r="J104" s="154">
        <f>SV_SO_1516_2a!J104/SV_SO_1516_2a!$O104*100</f>
        <v>0.028851702250432775</v>
      </c>
      <c r="K104" s="153">
        <f>SV_SO_1516_2a!K104/SV_SO_1516_2a!$O104*100</f>
        <v>40.70253894979804</v>
      </c>
      <c r="L104" s="154">
        <f>SV_SO_1516_2a!L104/SV_SO_1516_2a!$O104*100</f>
        <v>43.133294864397</v>
      </c>
      <c r="M104" s="154">
        <f>SV_SO_1516_2a!M104/SV_SO_1516_2a!$O104*100</f>
        <v>11.807559145989613</v>
      </c>
      <c r="N104" s="154">
        <f>SV_SO_1516_2a!N104/SV_SO_1516_2a!$O104*100</f>
        <v>4.327755337564916</v>
      </c>
      <c r="O104" s="151">
        <f>SV_SO_1516_2a!O104/SV_SO_1516_2a!$O104*100</f>
        <v>100</v>
      </c>
      <c r="P104" s="151">
        <f>SV_SO_1516_2a!P104/SV_SO_1516_2a!$V104*100</f>
        <v>0</v>
      </c>
      <c r="Q104" s="152">
        <f>SV_SO_1516_2a!Q104/SV_SO_1516_2a!$V104*100</f>
        <v>0.022950067210911116</v>
      </c>
      <c r="R104" s="151">
        <f>SV_SO_1516_2a!R104/SV_SO_1516_2a!$V104*100</f>
        <v>38.067604340841285</v>
      </c>
      <c r="S104" s="151">
        <f>SV_SO_1516_2a!S104/SV_SO_1516_2a!$V104*100</f>
        <v>43.510048850857345</v>
      </c>
      <c r="T104" s="152">
        <f>SV_SO_1516_2a!T104/SV_SO_1516_2a!$V104*100</f>
        <v>13.478246614865085</v>
      </c>
      <c r="U104" s="187">
        <f>SV_SO_1516_2a!U104/SV_SO_1516_2a!$V104*100</f>
        <v>4.92115012622537</v>
      </c>
      <c r="V104" s="151">
        <f>SV_SO_1516_2a!V104/SV_SO_1516_2a!$V104*100</f>
        <v>100</v>
      </c>
    </row>
    <row r="105" spans="1:22" s="75" customFormat="1" ht="12.75">
      <c r="A105" s="29" t="s">
        <v>1</v>
      </c>
      <c r="B105" s="155">
        <f>SV_SO_1516_2a!B105/SV_SO_1516_2a!$H105*100</f>
        <v>0.030507802370456243</v>
      </c>
      <c r="C105" s="156">
        <f>SV_SO_1516_2a!C105/SV_SO_1516_2a!$H105*100</f>
        <v>1.1287886877068811</v>
      </c>
      <c r="D105" s="157">
        <f>SV_SO_1516_2a!D105/SV_SO_1516_2a!$H105*100</f>
        <v>59.38038653385603</v>
      </c>
      <c r="E105" s="156">
        <f>SV_SO_1516_2a!E105/SV_SO_1516_2a!$H105*100</f>
        <v>28.37378159464283</v>
      </c>
      <c r="F105" s="156">
        <f>SV_SO_1516_2a!F105/SV_SO_1516_2a!$H105*100</f>
        <v>8.536083103253658</v>
      </c>
      <c r="G105" s="156">
        <f>SV_SO_1516_2a!G105/SV_SO_1516_2a!$H105*100</f>
        <v>2.550452278170142</v>
      </c>
      <c r="H105" s="155">
        <f>SV_SO_1516_2a!H105/SV_SO_1516_2a!$H105*100</f>
        <v>100</v>
      </c>
      <c r="I105" s="155">
        <f>SV_SO_1516_2a!I105/SV_SO_1516_2a!$O105*100</f>
        <v>0.016999969090965288</v>
      </c>
      <c r="J105" s="156">
        <f>SV_SO_1516_2a!J105/SV_SO_1516_2a!$O105*100</f>
        <v>1.2409977436404662</v>
      </c>
      <c r="K105" s="157">
        <f>SV_SO_1516_2a!K105/SV_SO_1516_2a!$O105*100</f>
        <v>68.7726022316323</v>
      </c>
      <c r="L105" s="156">
        <f>SV_SO_1516_2a!L105/SV_SO_1516_2a!$O105*100</f>
        <v>22.563595338917565</v>
      </c>
      <c r="M105" s="156">
        <f>SV_SO_1516_2a!M105/SV_SO_1516_2a!$O105*100</f>
        <v>5.704262355886626</v>
      </c>
      <c r="N105" s="156">
        <f>SV_SO_1516_2a!N105/SV_SO_1516_2a!$O105*100</f>
        <v>1.7015423608320712</v>
      </c>
      <c r="O105" s="155">
        <f>SV_SO_1516_2a!O105/SV_SO_1516_2a!$O105*100</f>
        <v>100</v>
      </c>
      <c r="P105" s="155">
        <f>SV_SO_1516_2a!P105/SV_SO_1516_2a!$V105*100</f>
        <v>0.02379800864405088</v>
      </c>
      <c r="Q105" s="156">
        <f>SV_SO_1516_2a!Q105/SV_SO_1516_2a!$V105*100</f>
        <v>1.1845266883151777</v>
      </c>
      <c r="R105" s="155">
        <f>SV_SO_1516_2a!R105/SV_SO_1516_2a!$V105*100</f>
        <v>64.04581500502829</v>
      </c>
      <c r="S105" s="155">
        <f>SV_SO_1516_2a!S105/SV_SO_1516_2a!$V105*100</f>
        <v>25.487667257778497</v>
      </c>
      <c r="T105" s="156">
        <f>SV_SO_1516_2a!T105/SV_SO_1516_2a!$V105*100</f>
        <v>7.129422783138726</v>
      </c>
      <c r="U105" s="189">
        <f>SV_SO_1516_2a!U105/SV_SO_1516_2a!$V105*100</f>
        <v>2.128770257095261</v>
      </c>
      <c r="V105" s="155">
        <f>SV_SO_1516_2a!V105/SV_SO_1516_2a!$V105*100</f>
        <v>100</v>
      </c>
    </row>
    <row r="106" spans="1:22" s="75" customFormat="1" ht="12.75">
      <c r="A106" s="178" t="s">
        <v>33</v>
      </c>
      <c r="B106" s="98"/>
      <c r="C106" s="99"/>
      <c r="D106" s="100"/>
      <c r="E106" s="99"/>
      <c r="F106" s="99"/>
      <c r="G106" s="99"/>
      <c r="H106" s="98"/>
      <c r="I106" s="98"/>
      <c r="J106" s="99"/>
      <c r="K106" s="100"/>
      <c r="L106" s="99"/>
      <c r="M106" s="99"/>
      <c r="N106" s="99"/>
      <c r="O106" s="98"/>
      <c r="P106" s="98"/>
      <c r="Q106" s="99"/>
      <c r="R106" s="98"/>
      <c r="S106" s="98"/>
      <c r="T106" s="99"/>
      <c r="U106" s="101"/>
      <c r="V106" s="98"/>
    </row>
    <row r="107" spans="1:22" s="75" customFormat="1" ht="12.75">
      <c r="A107" s="74" t="s">
        <v>48</v>
      </c>
      <c r="B107" s="190">
        <f>SV_SO_1516_2a!B107/SV_SO_1516_2a!$H107*100</f>
        <v>0.06959218976795976</v>
      </c>
      <c r="C107" s="191">
        <f>SV_SO_1516_2a!C107/SV_SO_1516_2a!$H107*100</f>
        <v>2.948720497882409</v>
      </c>
      <c r="D107" s="192">
        <f>SV_SO_1516_2a!D107/SV_SO_1516_2a!$H107*100</f>
        <v>82.89821645159367</v>
      </c>
      <c r="E107" s="191">
        <f>SV_SO_1516_2a!E107/SV_SO_1516_2a!$H107*100</f>
        <v>11.949973157298233</v>
      </c>
      <c r="F107" s="191">
        <f>SV_SO_1516_2a!F107/SV_SO_1516_2a!$H107*100</f>
        <v>1.8292804167577992</v>
      </c>
      <c r="G107" s="191">
        <f>SV_SO_1516_2a!G107/SV_SO_1516_2a!$H107*100</f>
        <v>0.30421728669993836</v>
      </c>
      <c r="H107" s="190">
        <f>SV_SO_1516_2a!H107/SV_SO_1516_2a!$H107*100</f>
        <v>100</v>
      </c>
      <c r="I107" s="190">
        <f>SV_SO_1516_2a!I107/SV_SO_1516_2a!$O107*100</f>
        <v>0.024994141997969226</v>
      </c>
      <c r="J107" s="191">
        <f>SV_SO_1516_2a!J107/SV_SO_1516_2a!$O107*100</f>
        <v>2.3119581348121536</v>
      </c>
      <c r="K107" s="192">
        <f>SV_SO_1516_2a!K107/SV_SO_1516_2a!$O107*100</f>
        <v>86.7999687573225</v>
      </c>
      <c r="L107" s="191">
        <f>SV_SO_1516_2a!L107/SV_SO_1516_2a!$O107*100</f>
        <v>9.211903460126534</v>
      </c>
      <c r="M107" s="191">
        <f>SV_SO_1516_2a!M107/SV_SO_1516_2a!$O107*100</f>
        <v>1.4621573068811997</v>
      </c>
      <c r="N107" s="191">
        <f>SV_SO_1516_2a!N107/SV_SO_1516_2a!$O107*100</f>
        <v>0.18901819885964227</v>
      </c>
      <c r="O107" s="190">
        <f>SV_SO_1516_2a!O107/SV_SO_1516_2a!$O107*100</f>
        <v>100</v>
      </c>
      <c r="P107" s="190">
        <f>SV_SO_1516_2a!P107/SV_SO_1516_2a!$V107*100</f>
        <v>0.0446162998215348</v>
      </c>
      <c r="Q107" s="191">
        <f>SV_SO_1516_2a!Q107/SV_SO_1516_2a!$V107*100</f>
        <v>2.5921195366903453</v>
      </c>
      <c r="R107" s="190">
        <f>SV_SO_1516_2a!R107/SV_SO_1516_2a!$V107*100</f>
        <v>85.08328375966686</v>
      </c>
      <c r="S107" s="190">
        <f>SV_SO_1516_2a!S107/SV_SO_1516_2a!$V107*100</f>
        <v>10.416593764215978</v>
      </c>
      <c r="T107" s="191">
        <f>SV_SO_1516_2a!T107/SV_SO_1516_2a!$V107*100</f>
        <v>1.6236833817405607</v>
      </c>
      <c r="U107" s="193">
        <f>SV_SO_1516_2a!U107/SV_SO_1516_2a!$V107*100</f>
        <v>0.23970325786471638</v>
      </c>
      <c r="V107" s="190">
        <f>SV_SO_1516_2a!V107/SV_SO_1516_2a!$V107*100</f>
        <v>100</v>
      </c>
    </row>
    <row r="108" spans="1:22" s="75" customFormat="1" ht="12.75">
      <c r="A108" s="74" t="s">
        <v>49</v>
      </c>
      <c r="B108" s="190">
        <f>SV_SO_1516_2a!B108/SV_SO_1516_2a!$H108*100</f>
        <v>0</v>
      </c>
      <c r="C108" s="191">
        <f>SV_SO_1516_2a!C108/SV_SO_1516_2a!$H108*100</f>
        <v>0.3162087799269024</v>
      </c>
      <c r="D108" s="192">
        <f>SV_SO_1516_2a!D108/SV_SO_1516_2a!$H108*100</f>
        <v>60.52318179951543</v>
      </c>
      <c r="E108" s="191">
        <f>SV_SO_1516_2a!E108/SV_SO_1516_2a!$H108*100</f>
        <v>28.94952979343764</v>
      </c>
      <c r="F108" s="191">
        <f>SV_SO_1516_2a!F108/SV_SO_1516_2a!$H108*100</f>
        <v>8.307667036261345</v>
      </c>
      <c r="G108" s="191">
        <f>SV_SO_1516_2a!G108/SV_SO_1516_2a!$H108*100</f>
        <v>1.9034125908586916</v>
      </c>
      <c r="H108" s="190">
        <f>SV_SO_1516_2a!H108/SV_SO_1516_2a!$H108*100</f>
        <v>100</v>
      </c>
      <c r="I108" s="190">
        <f>SV_SO_1516_2a!I108/SV_SO_1516_2a!$O108*100</f>
        <v>0</v>
      </c>
      <c r="J108" s="191">
        <f>SV_SO_1516_2a!J108/SV_SO_1516_2a!$O108*100</f>
        <v>0.3279046890370532</v>
      </c>
      <c r="K108" s="192">
        <f>SV_SO_1516_2a!K108/SV_SO_1516_2a!$O108*100</f>
        <v>65.72302983932671</v>
      </c>
      <c r="L108" s="191">
        <f>SV_SO_1516_2a!L108/SV_SO_1516_2a!$O108*100</f>
        <v>25.94272598098153</v>
      </c>
      <c r="M108" s="191">
        <f>SV_SO_1516_2a!M108/SV_SO_1516_2a!$O108*100</f>
        <v>6.489780303858344</v>
      </c>
      <c r="N108" s="191">
        <f>SV_SO_1516_2a!N108/SV_SO_1516_2a!$O108*100</f>
        <v>1.5165591867963713</v>
      </c>
      <c r="O108" s="190">
        <f>SV_SO_1516_2a!O108/SV_SO_1516_2a!$O108*100</f>
        <v>100</v>
      </c>
      <c r="P108" s="190">
        <f>SV_SO_1516_2a!P108/SV_SO_1516_2a!$V108*100</f>
        <v>0</v>
      </c>
      <c r="Q108" s="191">
        <f>SV_SO_1516_2a!Q108/SV_SO_1516_2a!$V108*100</f>
        <v>0.32122675795446554</v>
      </c>
      <c r="R108" s="190">
        <f>SV_SO_1516_2a!R108/SV_SO_1516_2a!$V108*100</f>
        <v>62.754109123308865</v>
      </c>
      <c r="S108" s="190">
        <f>SV_SO_1516_2a!S108/SV_SO_1516_2a!$V108*100</f>
        <v>27.65949963656827</v>
      </c>
      <c r="T108" s="191">
        <f>SV_SO_1516_2a!T108/SV_SO_1516_2a!$V108*100</f>
        <v>7.527726324181107</v>
      </c>
      <c r="U108" s="193">
        <f>SV_SO_1516_2a!U108/SV_SO_1516_2a!$V108*100</f>
        <v>1.7374381579872915</v>
      </c>
      <c r="V108" s="190">
        <f>SV_SO_1516_2a!V108/SV_SO_1516_2a!$V108*100</f>
        <v>100</v>
      </c>
    </row>
    <row r="109" spans="1:22" s="75" customFormat="1" ht="12.75">
      <c r="A109" s="74" t="s">
        <v>50</v>
      </c>
      <c r="B109" s="190">
        <f>SV_SO_1516_2a!B109/SV_SO_1516_2a!$H109*100</f>
        <v>0</v>
      </c>
      <c r="C109" s="191">
        <f>SV_SO_1516_2a!C109/SV_SO_1516_2a!$H109*100</f>
        <v>0.9290953545232273</v>
      </c>
      <c r="D109" s="192">
        <f>SV_SO_1516_2a!D109/SV_SO_1516_2a!$H109*100</f>
        <v>47.97066014669927</v>
      </c>
      <c r="E109" s="191">
        <f>SV_SO_1516_2a!E109/SV_SO_1516_2a!$H109*100</f>
        <v>35.30562347188264</v>
      </c>
      <c r="F109" s="191">
        <f>SV_SO_1516_2a!F109/SV_SO_1516_2a!$H109*100</f>
        <v>12.32273838630807</v>
      </c>
      <c r="G109" s="191">
        <f>SV_SO_1516_2a!G109/SV_SO_1516_2a!$H109*100</f>
        <v>3.4718826405867973</v>
      </c>
      <c r="H109" s="190">
        <f>SV_SO_1516_2a!H109/SV_SO_1516_2a!$H109*100</f>
        <v>100</v>
      </c>
      <c r="I109" s="190">
        <f>SV_SO_1516_2a!I109/SV_SO_1516_2a!$O109*100</f>
        <v>0</v>
      </c>
      <c r="J109" s="191">
        <f>SV_SO_1516_2a!J109/SV_SO_1516_2a!$O109*100</f>
        <v>0.8183738120380148</v>
      </c>
      <c r="K109" s="192">
        <f>SV_SO_1516_2a!K109/SV_SO_1516_2a!$O109*100</f>
        <v>61.721224920802534</v>
      </c>
      <c r="L109" s="191">
        <f>SV_SO_1516_2a!L109/SV_SO_1516_2a!$O109*100</f>
        <v>28.247096092925027</v>
      </c>
      <c r="M109" s="191">
        <f>SV_SO_1516_2a!M109/SV_SO_1516_2a!$O109*100</f>
        <v>7.708553326293559</v>
      </c>
      <c r="N109" s="191">
        <f>SV_SO_1516_2a!N109/SV_SO_1516_2a!$O109*100</f>
        <v>1.504751847940866</v>
      </c>
      <c r="O109" s="190">
        <f>SV_SO_1516_2a!O109/SV_SO_1516_2a!$O109*100</f>
        <v>100</v>
      </c>
      <c r="P109" s="190">
        <f>SV_SO_1516_2a!P109/SV_SO_1516_2a!$V109*100</f>
        <v>0</v>
      </c>
      <c r="Q109" s="191">
        <f>SV_SO_1516_2a!Q109/SV_SO_1516_2a!$V109*100</f>
        <v>0.8571918395336876</v>
      </c>
      <c r="R109" s="190">
        <f>SV_SO_1516_2a!R109/SV_SO_1516_2a!$V109*100</f>
        <v>56.900394308246184</v>
      </c>
      <c r="S109" s="190">
        <f>SV_SO_1516_2a!S109/SV_SO_1516_2a!$V109*100</f>
        <v>30.721755528887364</v>
      </c>
      <c r="T109" s="191">
        <f>SV_SO_1516_2a!T109/SV_SO_1516_2a!$V109*100</f>
        <v>9.326247214126521</v>
      </c>
      <c r="U109" s="193">
        <f>SV_SO_1516_2a!U109/SV_SO_1516_2a!$V109*100</f>
        <v>2.1944111092062406</v>
      </c>
      <c r="V109" s="190">
        <f>SV_SO_1516_2a!V109/SV_SO_1516_2a!$V109*100</f>
        <v>100</v>
      </c>
    </row>
    <row r="110" spans="1:22" s="75" customFormat="1" ht="12.75">
      <c r="A110" s="74" t="s">
        <v>51</v>
      </c>
      <c r="B110" s="190">
        <f>SV_SO_1516_2a!B110/SV_SO_1516_2a!$H110*100</f>
        <v>0</v>
      </c>
      <c r="C110" s="191">
        <f>SV_SO_1516_2a!C110/SV_SO_1516_2a!$H110*100</f>
        <v>0.0329370901577986</v>
      </c>
      <c r="D110" s="192">
        <f>SV_SO_1516_2a!D110/SV_SO_1516_2a!$H110*100</f>
        <v>37.739916758990326</v>
      </c>
      <c r="E110" s="191">
        <f>SV_SO_1516_2a!E110/SV_SO_1516_2a!$H110*100</f>
        <v>45.138784920801264</v>
      </c>
      <c r="F110" s="191">
        <f>SV_SO_1516_2a!F110/SV_SO_1516_2a!$H110*100</f>
        <v>12.96224211755547</v>
      </c>
      <c r="G110" s="191">
        <f>SV_SO_1516_2a!G110/SV_SO_1516_2a!$H110*100</f>
        <v>4.126119112495134</v>
      </c>
      <c r="H110" s="190">
        <f>SV_SO_1516_2a!H110/SV_SO_1516_2a!$H110*100</f>
        <v>100</v>
      </c>
      <c r="I110" s="190">
        <f>SV_SO_1516_2a!I110/SV_SO_1516_2a!$O110*100</f>
        <v>0</v>
      </c>
      <c r="J110" s="191">
        <f>SV_SO_1516_2a!J110/SV_SO_1516_2a!$O110*100</f>
        <v>0.033815517565282734</v>
      </c>
      <c r="K110" s="192">
        <f>SV_SO_1516_2a!K110/SV_SO_1516_2a!$O110*100</f>
        <v>41.84858162690212</v>
      </c>
      <c r="L110" s="191">
        <f>SV_SO_1516_2a!L110/SV_SO_1516_2a!$O110*100</f>
        <v>44.279541611873</v>
      </c>
      <c r="M110" s="191">
        <f>SV_SO_1516_2a!M110/SV_SO_1516_2a!$O110*100</f>
        <v>10.539169641179786</v>
      </c>
      <c r="N110" s="191">
        <f>SV_SO_1516_2a!N110/SV_SO_1516_2a!$O110*100</f>
        <v>3.2988916024798045</v>
      </c>
      <c r="O110" s="190">
        <f>SV_SO_1516_2a!O110/SV_SO_1516_2a!$O110*100</f>
        <v>100</v>
      </c>
      <c r="P110" s="190">
        <f>SV_SO_1516_2a!P110/SV_SO_1516_2a!$V110*100</f>
        <v>0</v>
      </c>
      <c r="Q110" s="191">
        <f>SV_SO_1516_2a!Q110/SV_SO_1516_2a!$V110*100</f>
        <v>0.033326667999733384</v>
      </c>
      <c r="R110" s="190">
        <f>SV_SO_1516_2a!R110/SV_SO_1516_2a!$V110*100</f>
        <v>39.5620875824835</v>
      </c>
      <c r="S110" s="190">
        <f>SV_SO_1516_2a!S110/SV_SO_1516_2a!$V110*100</f>
        <v>44.75771512364194</v>
      </c>
      <c r="T110" s="191">
        <f>SV_SO_1516_2a!T110/SV_SO_1516_2a!$V110*100</f>
        <v>11.887622475504898</v>
      </c>
      <c r="U110" s="193">
        <f>SV_SO_1516_2a!U110/SV_SO_1516_2a!$V110*100</f>
        <v>3.7592481503699258</v>
      </c>
      <c r="V110" s="190">
        <f>SV_SO_1516_2a!V110/SV_SO_1516_2a!$V110*100</f>
        <v>100</v>
      </c>
    </row>
    <row r="111" spans="1:22" s="75" customFormat="1" ht="12.75">
      <c r="A111" s="29" t="s">
        <v>1</v>
      </c>
      <c r="B111" s="155">
        <f>SV_SO_1516_2a!B111/SV_SO_1516_2a!$H111*100</f>
        <v>0.02603449943096023</v>
      </c>
      <c r="C111" s="156">
        <f>SV_SO_1516_2a!C111/SV_SO_1516_2a!$H111*100</f>
        <v>1.2399860157545914</v>
      </c>
      <c r="D111" s="157">
        <f>SV_SO_1516_2a!D111/SV_SO_1516_2a!$H111*100</f>
        <v>63.04291229349063</v>
      </c>
      <c r="E111" s="156">
        <f>SV_SO_1516_2a!E111/SV_SO_1516_2a!$H111*100</f>
        <v>26.708421044801657</v>
      </c>
      <c r="F111" s="156">
        <f>SV_SO_1516_2a!F111/SV_SO_1516_2a!$H111*100</f>
        <v>7.101467601925066</v>
      </c>
      <c r="G111" s="156">
        <f>SV_SO_1516_2a!G111/SV_SO_1516_2a!$H111*100</f>
        <v>1.8811785445970977</v>
      </c>
      <c r="H111" s="155">
        <f>SV_SO_1516_2a!H111/SV_SO_1516_2a!$H111*100</f>
        <v>100</v>
      </c>
      <c r="I111" s="155">
        <f>SV_SO_1516_2a!I111/SV_SO_1516_2a!$O111*100</f>
        <v>0.012212435312256706</v>
      </c>
      <c r="J111" s="156">
        <f>SV_SO_1516_2a!J111/SV_SO_1516_2a!$O111*100</f>
        <v>1.2517746195063124</v>
      </c>
      <c r="K111" s="157">
        <f>SV_SO_1516_2a!K111/SV_SO_1516_2a!$O111*100</f>
        <v>71.05576503274459</v>
      </c>
      <c r="L111" s="156">
        <f>SV_SO_1516_2a!L111/SV_SO_1516_2a!$O111*100</f>
        <v>21.559527989375184</v>
      </c>
      <c r="M111" s="156">
        <f>SV_SO_1516_2a!M111/SV_SO_1516_2a!$O111*100</f>
        <v>4.89108034255881</v>
      </c>
      <c r="N111" s="156">
        <f>SV_SO_1516_2a!N111/SV_SO_1516_2a!$O111*100</f>
        <v>1.229639580502847</v>
      </c>
      <c r="O111" s="155">
        <f>SV_SO_1516_2a!O111/SV_SO_1516_2a!$O111*100</f>
        <v>100</v>
      </c>
      <c r="P111" s="155">
        <f>SV_SO_1516_2a!P111/SV_SO_1516_2a!$V111*100</f>
        <v>0.019212585373571768</v>
      </c>
      <c r="Q111" s="156">
        <f>SV_SO_1516_2a!Q111/SV_SO_1516_2a!$V111*100</f>
        <v>1.2458043104000363</v>
      </c>
      <c r="R111" s="155">
        <f>SV_SO_1516_2a!R111/SV_SO_1516_2a!$V111*100</f>
        <v>66.99767565388716</v>
      </c>
      <c r="S111" s="155">
        <f>SV_SO_1516_2a!S111/SV_SO_1516_2a!$V111*100</f>
        <v>24.16717209579169</v>
      </c>
      <c r="T111" s="156">
        <f>SV_SO_1516_2a!T111/SV_SO_1516_2a!$V111*100</f>
        <v>6.010525483045835</v>
      </c>
      <c r="U111" s="189">
        <f>SV_SO_1516_2a!U111/SV_SO_1516_2a!$V111*100</f>
        <v>1.5596098715017084</v>
      </c>
      <c r="V111" s="155">
        <f>SV_SO_1516_2a!V111/SV_SO_1516_2a!$V111*100</f>
        <v>100</v>
      </c>
    </row>
  </sheetData>
  <sheetProtection/>
  <mergeCells count="39">
    <mergeCell ref="B90:H90"/>
    <mergeCell ref="I90:O90"/>
    <mergeCell ref="P90:V90"/>
    <mergeCell ref="B91:C91"/>
    <mergeCell ref="E91:G91"/>
    <mergeCell ref="I91:J91"/>
    <mergeCell ref="L91:N91"/>
    <mergeCell ref="P91:Q91"/>
    <mergeCell ref="S91:U91"/>
    <mergeCell ref="A84:V84"/>
    <mergeCell ref="A85:V85"/>
    <mergeCell ref="A86:V86"/>
    <mergeCell ref="A88:V88"/>
    <mergeCell ref="B50:H50"/>
    <mergeCell ref="I50:O50"/>
    <mergeCell ref="P50:V50"/>
    <mergeCell ref="B51:C51"/>
    <mergeCell ref="E51:G51"/>
    <mergeCell ref="I51:J51"/>
    <mergeCell ref="L51:N51"/>
    <mergeCell ref="P51:Q51"/>
    <mergeCell ref="S51:U51"/>
    <mergeCell ref="A44:V44"/>
    <mergeCell ref="A45:V45"/>
    <mergeCell ref="A46:V46"/>
    <mergeCell ref="A48:V48"/>
    <mergeCell ref="B9:C9"/>
    <mergeCell ref="E9:G9"/>
    <mergeCell ref="I9:J9"/>
    <mergeCell ref="L9:N9"/>
    <mergeCell ref="P9:Q9"/>
    <mergeCell ref="S9:U9"/>
    <mergeCell ref="A2:V2"/>
    <mergeCell ref="A3:V3"/>
    <mergeCell ref="A4:V4"/>
    <mergeCell ref="A6:V6"/>
    <mergeCell ref="B8:H8"/>
    <mergeCell ref="I8:O8"/>
    <mergeCell ref="P8:V8"/>
  </mergeCells>
  <printOptions horizontalCentered="1"/>
  <pageMargins left="0.1968503937007874" right="0.1968503937007874" top="0.5905511811023623" bottom="0.5905511811023623" header="0.5118110236220472" footer="0.5118110236220472"/>
  <pageSetup horizontalDpi="600" verticalDpi="600" orientation="landscape" paperSize="9" scale="85" r:id="rId2"/>
  <headerFooter alignWithMargins="0">
    <oddFooter>&amp;R&amp;A</oddFooter>
  </headerFooter>
  <rowBreaks count="2" manualBreakCount="2">
    <brk id="42" max="255" man="1"/>
    <brk id="82" max="255" man="1"/>
  </rowBreaks>
  <drawing r:id="rId1"/>
</worksheet>
</file>

<file path=xl/worksheets/sheet6.xml><?xml version="1.0" encoding="utf-8"?>
<worksheet xmlns="http://schemas.openxmlformats.org/spreadsheetml/2006/main" xmlns:r="http://schemas.openxmlformats.org/officeDocument/2006/relationships">
  <dimension ref="A1:DE192"/>
  <sheetViews>
    <sheetView zoomScalePageLayoutView="0" workbookViewId="0" topLeftCell="A1">
      <selection activeCell="I106" sqref="I106"/>
    </sheetView>
  </sheetViews>
  <sheetFormatPr defaultColWidth="9.140625" defaultRowHeight="12.75"/>
  <cols>
    <col min="1" max="1" width="27.57421875" style="2" customWidth="1"/>
    <col min="2" max="12" width="8.7109375" style="2" customWidth="1"/>
    <col min="13" max="13" width="8.7109375" style="3" customWidth="1"/>
    <col min="14" max="14" width="1.421875" style="2" customWidth="1"/>
    <col min="15" max="16384" width="9.140625" style="2" customWidth="1"/>
  </cols>
  <sheetData>
    <row r="1" ht="12.75">
      <c r="A1" s="30" t="s">
        <v>72</v>
      </c>
    </row>
    <row r="2" spans="1:17" ht="12.75">
      <c r="A2" s="213" t="s">
        <v>9</v>
      </c>
      <c r="B2" s="213"/>
      <c r="C2" s="213"/>
      <c r="D2" s="213"/>
      <c r="E2" s="213"/>
      <c r="F2" s="213"/>
      <c r="G2" s="213"/>
      <c r="H2" s="213"/>
      <c r="I2" s="213"/>
      <c r="J2" s="213"/>
      <c r="K2" s="213"/>
      <c r="L2" s="213"/>
      <c r="M2" s="213"/>
      <c r="N2" s="213"/>
      <c r="O2" s="213"/>
      <c r="P2" s="213"/>
      <c r="Q2" s="213"/>
    </row>
    <row r="3" spans="1:17" ht="12.75">
      <c r="A3" s="213" t="s">
        <v>29</v>
      </c>
      <c r="B3" s="213"/>
      <c r="C3" s="213"/>
      <c r="D3" s="213"/>
      <c r="E3" s="213"/>
      <c r="F3" s="213"/>
      <c r="G3" s="213"/>
      <c r="H3" s="213"/>
      <c r="I3" s="213"/>
      <c r="J3" s="213"/>
      <c r="K3" s="213"/>
      <c r="L3" s="213"/>
      <c r="M3" s="213"/>
      <c r="N3" s="213"/>
      <c r="O3" s="213"/>
      <c r="P3" s="213"/>
      <c r="Q3" s="213"/>
    </row>
    <row r="4" spans="1:17" ht="12.75">
      <c r="A4" s="235" t="s">
        <v>31</v>
      </c>
      <c r="B4" s="235"/>
      <c r="C4" s="235"/>
      <c r="D4" s="235"/>
      <c r="E4" s="235"/>
      <c r="F4" s="235"/>
      <c r="G4" s="235"/>
      <c r="H4" s="235"/>
      <c r="I4" s="235"/>
      <c r="J4" s="235"/>
      <c r="K4" s="235"/>
      <c r="L4" s="235"/>
      <c r="M4" s="235"/>
      <c r="N4" s="235"/>
      <c r="O4" s="235"/>
      <c r="P4" s="235"/>
      <c r="Q4" s="235"/>
    </row>
    <row r="5" ht="12.75">
      <c r="A5" s="1"/>
    </row>
    <row r="6" spans="1:17" ht="12.75">
      <c r="A6" s="213" t="s">
        <v>10</v>
      </c>
      <c r="B6" s="213"/>
      <c r="C6" s="213"/>
      <c r="D6" s="213"/>
      <c r="E6" s="213"/>
      <c r="F6" s="213"/>
      <c r="G6" s="213"/>
      <c r="H6" s="213"/>
      <c r="I6" s="213"/>
      <c r="J6" s="213"/>
      <c r="K6" s="213"/>
      <c r="L6" s="213"/>
      <c r="M6" s="213"/>
      <c r="N6" s="213"/>
      <c r="O6" s="213"/>
      <c r="P6" s="213"/>
      <c r="Q6" s="213"/>
    </row>
    <row r="7" ht="9" customHeight="1" thickBot="1"/>
    <row r="8" spans="1:17" ht="12.75" customHeight="1">
      <c r="A8" s="4"/>
      <c r="B8" s="237" t="s">
        <v>2</v>
      </c>
      <c r="C8" s="236"/>
      <c r="D8" s="238"/>
      <c r="E8" s="236" t="s">
        <v>3</v>
      </c>
      <c r="F8" s="236"/>
      <c r="G8" s="236"/>
      <c r="H8" s="239" t="s">
        <v>11</v>
      </c>
      <c r="I8" s="240"/>
      <c r="J8" s="241"/>
      <c r="K8" s="236" t="s">
        <v>1</v>
      </c>
      <c r="L8" s="236"/>
      <c r="M8" s="236"/>
      <c r="N8" s="54"/>
      <c r="O8" s="236" t="s">
        <v>57</v>
      </c>
      <c r="P8" s="236"/>
      <c r="Q8" s="236"/>
    </row>
    <row r="9" spans="1:17" ht="12.75">
      <c r="A9" s="5"/>
      <c r="B9" s="6" t="s">
        <v>12</v>
      </c>
      <c r="C9" s="7" t="s">
        <v>0</v>
      </c>
      <c r="D9" s="8" t="s">
        <v>13</v>
      </c>
      <c r="E9" s="7" t="s">
        <v>12</v>
      </c>
      <c r="F9" s="7" t="s">
        <v>0</v>
      </c>
      <c r="G9" s="7" t="s">
        <v>13</v>
      </c>
      <c r="H9" s="6" t="s">
        <v>12</v>
      </c>
      <c r="I9" s="7" t="s">
        <v>0</v>
      </c>
      <c r="J9" s="8" t="s">
        <v>13</v>
      </c>
      <c r="K9" s="7" t="s">
        <v>12</v>
      </c>
      <c r="L9" s="7" t="s">
        <v>0</v>
      </c>
      <c r="M9" s="7" t="s">
        <v>13</v>
      </c>
      <c r="N9" s="55"/>
      <c r="O9" s="7" t="s">
        <v>12</v>
      </c>
      <c r="P9" s="7" t="s">
        <v>0</v>
      </c>
      <c r="Q9" s="7" t="s">
        <v>13</v>
      </c>
    </row>
    <row r="10" spans="1:17" s="3" customFormat="1" ht="12.75">
      <c r="A10" s="17" t="s">
        <v>14</v>
      </c>
      <c r="B10" s="194"/>
      <c r="C10" s="195"/>
      <c r="D10" s="196"/>
      <c r="E10" s="195"/>
      <c r="F10" s="195"/>
      <c r="G10" s="195"/>
      <c r="H10" s="194"/>
      <c r="I10" s="195"/>
      <c r="J10" s="196"/>
      <c r="K10" s="195"/>
      <c r="L10" s="195"/>
      <c r="M10" s="195"/>
      <c r="N10" s="55"/>
      <c r="O10" s="195"/>
      <c r="P10" s="195"/>
      <c r="Q10" s="195"/>
    </row>
    <row r="11" spans="1:17" s="1" customFormat="1" ht="12.75">
      <c r="A11" s="17" t="s">
        <v>17</v>
      </c>
      <c r="B11" s="197"/>
      <c r="C11" s="198"/>
      <c r="D11" s="199"/>
      <c r="E11" s="198"/>
      <c r="F11" s="198"/>
      <c r="G11" s="198"/>
      <c r="H11" s="197"/>
      <c r="I11" s="198"/>
      <c r="J11" s="199"/>
      <c r="K11" s="198"/>
      <c r="L11" s="198"/>
      <c r="M11" s="198"/>
      <c r="N11" s="56"/>
      <c r="O11" s="198"/>
      <c r="P11" s="198"/>
      <c r="Q11" s="198"/>
    </row>
    <row r="12" spans="1:17" ht="12.75">
      <c r="A12" s="71" t="s">
        <v>15</v>
      </c>
      <c r="B12" s="11">
        <v>747</v>
      </c>
      <c r="C12" s="12">
        <v>438</v>
      </c>
      <c r="D12" s="13">
        <v>1185</v>
      </c>
      <c r="E12" s="12">
        <v>26031</v>
      </c>
      <c r="F12" s="12">
        <v>26358</v>
      </c>
      <c r="G12" s="12">
        <v>52389</v>
      </c>
      <c r="H12" s="11">
        <v>127</v>
      </c>
      <c r="I12" s="12">
        <v>127</v>
      </c>
      <c r="J12" s="13">
        <v>254</v>
      </c>
      <c r="K12" s="12">
        <f aca="true" t="shared" si="0" ref="K12:M13">SUM(H12,E12,B12)</f>
        <v>26905</v>
      </c>
      <c r="L12" s="12">
        <f t="shared" si="0"/>
        <v>26923</v>
      </c>
      <c r="M12" s="12">
        <f t="shared" si="0"/>
        <v>53828</v>
      </c>
      <c r="N12" s="55"/>
      <c r="O12" s="51">
        <f aca="true" t="shared" si="1" ref="O12:Q14">B12/(B12+E12)*100</f>
        <v>2.789603405780865</v>
      </c>
      <c r="P12" s="51">
        <f t="shared" si="1"/>
        <v>1.6345723242274968</v>
      </c>
      <c r="Q12" s="51">
        <f t="shared" si="1"/>
        <v>2.211893829096203</v>
      </c>
    </row>
    <row r="13" spans="1:17" ht="12.75">
      <c r="A13" s="71" t="s">
        <v>16</v>
      </c>
      <c r="B13" s="14">
        <v>49</v>
      </c>
      <c r="C13" s="15">
        <v>23</v>
      </c>
      <c r="D13" s="16">
        <v>72</v>
      </c>
      <c r="E13" s="15">
        <v>4038</v>
      </c>
      <c r="F13" s="15">
        <v>3163</v>
      </c>
      <c r="G13" s="15">
        <v>7201</v>
      </c>
      <c r="H13" s="14">
        <v>47</v>
      </c>
      <c r="I13" s="15">
        <v>25</v>
      </c>
      <c r="J13" s="16">
        <v>72</v>
      </c>
      <c r="K13" s="15">
        <f t="shared" si="0"/>
        <v>4134</v>
      </c>
      <c r="L13" s="15">
        <f t="shared" si="0"/>
        <v>3211</v>
      </c>
      <c r="M13" s="15">
        <f t="shared" si="0"/>
        <v>7345</v>
      </c>
      <c r="N13" s="55"/>
      <c r="O13" s="52">
        <f t="shared" si="1"/>
        <v>1.1989234157083435</v>
      </c>
      <c r="P13" s="52">
        <f t="shared" si="1"/>
        <v>0.7219083490269931</v>
      </c>
      <c r="Q13" s="52">
        <f t="shared" si="1"/>
        <v>0.9899628763921352</v>
      </c>
    </row>
    <row r="14" spans="1:17" s="1" customFormat="1" ht="12.75">
      <c r="A14" s="24" t="s">
        <v>27</v>
      </c>
      <c r="B14" s="18">
        <f>SUM(B12:B13)</f>
        <v>796</v>
      </c>
      <c r="C14" s="19">
        <f aca="true" t="shared" si="2" ref="C14:J14">SUM(C12:C13)</f>
        <v>461</v>
      </c>
      <c r="D14" s="20">
        <f t="shared" si="2"/>
        <v>1257</v>
      </c>
      <c r="E14" s="19">
        <f t="shared" si="2"/>
        <v>30069</v>
      </c>
      <c r="F14" s="19">
        <f t="shared" si="2"/>
        <v>29521</v>
      </c>
      <c r="G14" s="19">
        <f t="shared" si="2"/>
        <v>59590</v>
      </c>
      <c r="H14" s="18">
        <f t="shared" si="2"/>
        <v>174</v>
      </c>
      <c r="I14" s="19">
        <f t="shared" si="2"/>
        <v>152</v>
      </c>
      <c r="J14" s="20">
        <f t="shared" si="2"/>
        <v>326</v>
      </c>
      <c r="K14" s="19">
        <f>SUM(K12:K13)</f>
        <v>31039</v>
      </c>
      <c r="L14" s="19">
        <f>SUM(L12:L13)</f>
        <v>30134</v>
      </c>
      <c r="M14" s="19">
        <f>SUM(M12:M13)</f>
        <v>61173</v>
      </c>
      <c r="N14" s="56"/>
      <c r="O14" s="57">
        <f t="shared" si="1"/>
        <v>2.5789729467033857</v>
      </c>
      <c r="P14" s="57">
        <f t="shared" si="1"/>
        <v>1.537589220198786</v>
      </c>
      <c r="Q14" s="57">
        <f t="shared" si="1"/>
        <v>2.0658372639571385</v>
      </c>
    </row>
    <row r="15" spans="1:17" s="1" customFormat="1" ht="12.75">
      <c r="A15" s="28" t="s">
        <v>18</v>
      </c>
      <c r="B15" s="25"/>
      <c r="C15" s="26"/>
      <c r="D15" s="27"/>
      <c r="E15" s="26"/>
      <c r="F15" s="26"/>
      <c r="G15" s="26"/>
      <c r="H15" s="25"/>
      <c r="I15" s="26"/>
      <c r="J15" s="27"/>
      <c r="K15" s="26"/>
      <c r="L15" s="26"/>
      <c r="M15" s="26"/>
      <c r="N15" s="56"/>
      <c r="O15" s="53"/>
      <c r="P15" s="53"/>
      <c r="Q15" s="53"/>
    </row>
    <row r="16" spans="1:17" ht="12.75">
      <c r="A16" s="71" t="s">
        <v>18</v>
      </c>
      <c r="B16" s="11">
        <v>577</v>
      </c>
      <c r="C16" s="12">
        <v>346</v>
      </c>
      <c r="D16" s="13">
        <v>923</v>
      </c>
      <c r="E16" s="12">
        <v>24649</v>
      </c>
      <c r="F16" s="12">
        <v>25156</v>
      </c>
      <c r="G16" s="12">
        <v>49805</v>
      </c>
      <c r="H16" s="11">
        <v>38</v>
      </c>
      <c r="I16" s="12">
        <v>42</v>
      </c>
      <c r="J16" s="13">
        <v>80</v>
      </c>
      <c r="K16" s="12">
        <f aca="true" t="shared" si="3" ref="K16:M19">SUM(H16,E16,B16)</f>
        <v>25264</v>
      </c>
      <c r="L16" s="12">
        <f t="shared" si="3"/>
        <v>25544</v>
      </c>
      <c r="M16" s="12">
        <f t="shared" si="3"/>
        <v>50808</v>
      </c>
      <c r="N16" s="55"/>
      <c r="O16" s="51">
        <f aca="true" t="shared" si="4" ref="O16:Q19">B16/(B16+E16)*100</f>
        <v>2.2873226036628873</v>
      </c>
      <c r="P16" s="51">
        <f t="shared" si="4"/>
        <v>1.3567563328366403</v>
      </c>
      <c r="Q16" s="51">
        <f t="shared" si="4"/>
        <v>1.8195079640435263</v>
      </c>
    </row>
    <row r="17" spans="1:17" ht="12.75">
      <c r="A17" s="74" t="s">
        <v>47</v>
      </c>
      <c r="B17" s="14">
        <v>226</v>
      </c>
      <c r="C17" s="15">
        <v>105</v>
      </c>
      <c r="D17" s="16">
        <v>331</v>
      </c>
      <c r="E17" s="15">
        <v>5118</v>
      </c>
      <c r="F17" s="15">
        <v>4113</v>
      </c>
      <c r="G17" s="15">
        <v>9231</v>
      </c>
      <c r="H17" s="14">
        <v>50</v>
      </c>
      <c r="I17" s="15">
        <v>37</v>
      </c>
      <c r="J17" s="16">
        <v>87</v>
      </c>
      <c r="K17" s="15">
        <f t="shared" si="3"/>
        <v>5394</v>
      </c>
      <c r="L17" s="15">
        <f t="shared" si="3"/>
        <v>4255</v>
      </c>
      <c r="M17" s="15">
        <f t="shared" si="3"/>
        <v>9649</v>
      </c>
      <c r="N17" s="55"/>
      <c r="O17" s="52">
        <f t="shared" si="4"/>
        <v>4.229041916167665</v>
      </c>
      <c r="P17" s="52">
        <f t="shared" si="4"/>
        <v>2.4893314366998576</v>
      </c>
      <c r="Q17" s="52">
        <f t="shared" si="4"/>
        <v>3.461618908178205</v>
      </c>
    </row>
    <row r="18" spans="1:17" s="1" customFormat="1" ht="12.75">
      <c r="A18" s="24" t="s">
        <v>28</v>
      </c>
      <c r="B18" s="21">
        <f>SUM(B16:B17)</f>
        <v>803</v>
      </c>
      <c r="C18" s="22">
        <f aca="true" t="shared" si="5" ref="C18:J18">SUM(C16:C17)</f>
        <v>451</v>
      </c>
      <c r="D18" s="23">
        <f t="shared" si="5"/>
        <v>1254</v>
      </c>
      <c r="E18" s="22">
        <f t="shared" si="5"/>
        <v>29767</v>
      </c>
      <c r="F18" s="22">
        <f t="shared" si="5"/>
        <v>29269</v>
      </c>
      <c r="G18" s="22">
        <f t="shared" si="5"/>
        <v>59036</v>
      </c>
      <c r="H18" s="21">
        <f t="shared" si="5"/>
        <v>88</v>
      </c>
      <c r="I18" s="22">
        <f t="shared" si="5"/>
        <v>79</v>
      </c>
      <c r="J18" s="23">
        <f t="shared" si="5"/>
        <v>167</v>
      </c>
      <c r="K18" s="22">
        <f>SUM(K16:K17)</f>
        <v>30658</v>
      </c>
      <c r="L18" s="22">
        <f>SUM(L16:L17)</f>
        <v>29799</v>
      </c>
      <c r="M18" s="22">
        <f>SUM(M16:M17)</f>
        <v>60457</v>
      </c>
      <c r="N18" s="56"/>
      <c r="O18" s="58">
        <f t="shared" si="4"/>
        <v>2.626758259731763</v>
      </c>
      <c r="P18" s="58">
        <f t="shared" si="4"/>
        <v>1.5174966352624495</v>
      </c>
      <c r="Q18" s="58">
        <f t="shared" si="4"/>
        <v>2.0799469232045116</v>
      </c>
    </row>
    <row r="19" spans="1:17" s="1" customFormat="1" ht="12.75">
      <c r="A19" s="24" t="s">
        <v>19</v>
      </c>
      <c r="B19" s="18">
        <f>SUM(B18,B14)</f>
        <v>1599</v>
      </c>
      <c r="C19" s="19">
        <f aca="true" t="shared" si="6" ref="C19:J19">SUM(C18,C14)</f>
        <v>912</v>
      </c>
      <c r="D19" s="20">
        <f t="shared" si="6"/>
        <v>2511</v>
      </c>
      <c r="E19" s="19">
        <f t="shared" si="6"/>
        <v>59836</v>
      </c>
      <c r="F19" s="19">
        <f t="shared" si="6"/>
        <v>58790</v>
      </c>
      <c r="G19" s="19">
        <f t="shared" si="6"/>
        <v>118626</v>
      </c>
      <c r="H19" s="18">
        <f t="shared" si="6"/>
        <v>262</v>
      </c>
      <c r="I19" s="19">
        <f t="shared" si="6"/>
        <v>231</v>
      </c>
      <c r="J19" s="20">
        <f t="shared" si="6"/>
        <v>493</v>
      </c>
      <c r="K19" s="19">
        <f t="shared" si="3"/>
        <v>61697</v>
      </c>
      <c r="L19" s="19">
        <f t="shared" si="3"/>
        <v>59933</v>
      </c>
      <c r="M19" s="19">
        <f t="shared" si="3"/>
        <v>121630</v>
      </c>
      <c r="N19" s="56"/>
      <c r="O19" s="57">
        <f t="shared" si="4"/>
        <v>2.60275087490844</v>
      </c>
      <c r="P19" s="57">
        <f t="shared" si="4"/>
        <v>1.5275870155103681</v>
      </c>
      <c r="Q19" s="57">
        <f t="shared" si="4"/>
        <v>2.0728596547710443</v>
      </c>
    </row>
    <row r="20" spans="1:17" s="1" customFormat="1" ht="12.75">
      <c r="A20" s="24"/>
      <c r="B20" s="25"/>
      <c r="C20" s="26"/>
      <c r="D20" s="27"/>
      <c r="E20" s="26"/>
      <c r="F20" s="26"/>
      <c r="G20" s="26"/>
      <c r="H20" s="25"/>
      <c r="I20" s="26"/>
      <c r="J20" s="27"/>
      <c r="K20" s="26"/>
      <c r="L20" s="26"/>
      <c r="M20" s="26"/>
      <c r="N20" s="56"/>
      <c r="O20" s="53"/>
      <c r="P20" s="53"/>
      <c r="Q20" s="53"/>
    </row>
    <row r="21" spans="1:17" s="1" customFormat="1" ht="12.75">
      <c r="A21" s="17" t="s">
        <v>20</v>
      </c>
      <c r="B21" s="25"/>
      <c r="C21" s="26"/>
      <c r="D21" s="27"/>
      <c r="E21" s="26"/>
      <c r="F21" s="26"/>
      <c r="G21" s="26"/>
      <c r="H21" s="25"/>
      <c r="I21" s="26"/>
      <c r="J21" s="27"/>
      <c r="K21" s="26"/>
      <c r="L21" s="26"/>
      <c r="M21" s="26"/>
      <c r="N21" s="56"/>
      <c r="O21" s="26"/>
      <c r="P21" s="26"/>
      <c r="Q21" s="26"/>
    </row>
    <row r="22" spans="1:17" s="1" customFormat="1" ht="12.75">
      <c r="A22" s="17" t="s">
        <v>17</v>
      </c>
      <c r="B22" s="25"/>
      <c r="C22" s="26"/>
      <c r="D22" s="27"/>
      <c r="E22" s="26"/>
      <c r="F22" s="26"/>
      <c r="G22" s="26"/>
      <c r="H22" s="25"/>
      <c r="I22" s="26"/>
      <c r="J22" s="27"/>
      <c r="K22" s="26"/>
      <c r="L22" s="26"/>
      <c r="M22" s="26"/>
      <c r="N22" s="56"/>
      <c r="O22" s="26"/>
      <c r="P22" s="26"/>
      <c r="Q22" s="26"/>
    </row>
    <row r="23" spans="1:17" ht="12.75">
      <c r="A23" s="71" t="s">
        <v>5</v>
      </c>
      <c r="B23" s="11">
        <v>415</v>
      </c>
      <c r="C23" s="12">
        <v>278</v>
      </c>
      <c r="D23" s="13">
        <v>693</v>
      </c>
      <c r="E23" s="12">
        <v>13615</v>
      </c>
      <c r="F23" s="12">
        <v>17057</v>
      </c>
      <c r="G23" s="12">
        <v>30672</v>
      </c>
      <c r="H23" s="11">
        <v>42</v>
      </c>
      <c r="I23" s="12">
        <v>34</v>
      </c>
      <c r="J23" s="13">
        <f>SUM(H23:I23)</f>
        <v>76</v>
      </c>
      <c r="K23" s="12">
        <f aca="true" t="shared" si="7" ref="K23:M27">SUM(H23,E23,B23)</f>
        <v>14072</v>
      </c>
      <c r="L23" s="12">
        <f t="shared" si="7"/>
        <v>17369</v>
      </c>
      <c r="M23" s="12">
        <f t="shared" si="7"/>
        <v>31441</v>
      </c>
      <c r="N23" s="55"/>
      <c r="O23" s="51">
        <f aca="true" t="shared" si="8" ref="O23:Q27">B23/(B23+E23)*100</f>
        <v>2.9579472558802564</v>
      </c>
      <c r="P23" s="51">
        <f t="shared" si="8"/>
        <v>1.6036919526968558</v>
      </c>
      <c r="Q23" s="51">
        <f t="shared" si="8"/>
        <v>2.2094691535150646</v>
      </c>
    </row>
    <row r="24" spans="1:17" ht="12.75">
      <c r="A24" s="71" t="s">
        <v>7</v>
      </c>
      <c r="B24" s="11">
        <v>1202</v>
      </c>
      <c r="C24" s="12">
        <v>477</v>
      </c>
      <c r="D24" s="13">
        <v>1679</v>
      </c>
      <c r="E24" s="12">
        <v>9540</v>
      </c>
      <c r="F24" s="12">
        <v>6960</v>
      </c>
      <c r="G24" s="12">
        <v>16500</v>
      </c>
      <c r="H24" s="11">
        <v>35</v>
      </c>
      <c r="I24" s="12">
        <v>21</v>
      </c>
      <c r="J24" s="13">
        <f>SUM(H24:I24)</f>
        <v>56</v>
      </c>
      <c r="K24" s="12">
        <f t="shared" si="7"/>
        <v>10777</v>
      </c>
      <c r="L24" s="12">
        <f t="shared" si="7"/>
        <v>7458</v>
      </c>
      <c r="M24" s="12">
        <f t="shared" si="7"/>
        <v>18235</v>
      </c>
      <c r="N24" s="55"/>
      <c r="O24" s="51">
        <f t="shared" si="8"/>
        <v>11.189722584248743</v>
      </c>
      <c r="P24" s="51">
        <f t="shared" si="8"/>
        <v>6.4138765631302945</v>
      </c>
      <c r="Q24" s="51">
        <f t="shared" si="8"/>
        <v>9.235931569393257</v>
      </c>
    </row>
    <row r="25" spans="1:17" ht="12.75">
      <c r="A25" s="71" t="s">
        <v>6</v>
      </c>
      <c r="B25" s="11">
        <v>96</v>
      </c>
      <c r="C25" s="12">
        <v>82</v>
      </c>
      <c r="D25" s="13">
        <v>178</v>
      </c>
      <c r="E25" s="12">
        <v>321</v>
      </c>
      <c r="F25" s="12">
        <v>672</v>
      </c>
      <c r="G25" s="12">
        <v>993</v>
      </c>
      <c r="H25" s="11">
        <v>7</v>
      </c>
      <c r="I25" s="12">
        <v>1</v>
      </c>
      <c r="J25" s="13">
        <f>SUM(H25:I25)</f>
        <v>8</v>
      </c>
      <c r="K25" s="12">
        <f t="shared" si="7"/>
        <v>424</v>
      </c>
      <c r="L25" s="12">
        <f t="shared" si="7"/>
        <v>755</v>
      </c>
      <c r="M25" s="12">
        <f t="shared" si="7"/>
        <v>1179</v>
      </c>
      <c r="N25" s="55"/>
      <c r="O25" s="51">
        <f t="shared" si="8"/>
        <v>23.021582733812952</v>
      </c>
      <c r="P25" s="51">
        <f t="shared" si="8"/>
        <v>10.875331564986737</v>
      </c>
      <c r="Q25" s="51">
        <f t="shared" si="8"/>
        <v>15.200683176771989</v>
      </c>
    </row>
    <row r="26" spans="1:17" ht="12.75">
      <c r="A26" s="71" t="s">
        <v>8</v>
      </c>
      <c r="B26" s="11">
        <v>673</v>
      </c>
      <c r="C26" s="12">
        <v>312</v>
      </c>
      <c r="D26" s="13">
        <v>985</v>
      </c>
      <c r="E26" s="12">
        <v>6229</v>
      </c>
      <c r="F26" s="12">
        <v>4890</v>
      </c>
      <c r="G26" s="12">
        <v>11119</v>
      </c>
      <c r="H26" s="11">
        <v>127</v>
      </c>
      <c r="I26" s="12">
        <v>97</v>
      </c>
      <c r="J26" s="13">
        <f>SUM(H26:I26)</f>
        <v>224</v>
      </c>
      <c r="K26" s="12">
        <f t="shared" si="7"/>
        <v>7029</v>
      </c>
      <c r="L26" s="12">
        <f t="shared" si="7"/>
        <v>5299</v>
      </c>
      <c r="M26" s="12">
        <f t="shared" si="7"/>
        <v>12328</v>
      </c>
      <c r="N26" s="55"/>
      <c r="O26" s="51">
        <f t="shared" si="8"/>
        <v>9.750796870472326</v>
      </c>
      <c r="P26" s="51">
        <f t="shared" si="8"/>
        <v>5.997693194925029</v>
      </c>
      <c r="Q26" s="51">
        <f t="shared" si="8"/>
        <v>8.137805684071381</v>
      </c>
    </row>
    <row r="27" spans="1:17" s="60" customFormat="1" ht="12.75">
      <c r="A27" s="24" t="s">
        <v>1</v>
      </c>
      <c r="B27" s="18">
        <f>SUM(B23:B26)</f>
        <v>2386</v>
      </c>
      <c r="C27" s="19">
        <f aca="true" t="shared" si="9" ref="C27:I27">SUM(C23:C26)</f>
        <v>1149</v>
      </c>
      <c r="D27" s="20">
        <f t="shared" si="9"/>
        <v>3535</v>
      </c>
      <c r="E27" s="19">
        <f t="shared" si="9"/>
        <v>29705</v>
      </c>
      <c r="F27" s="19">
        <f t="shared" si="9"/>
        <v>29579</v>
      </c>
      <c r="G27" s="19">
        <f t="shared" si="9"/>
        <v>59284</v>
      </c>
      <c r="H27" s="18">
        <f t="shared" si="9"/>
        <v>211</v>
      </c>
      <c r="I27" s="19">
        <f t="shared" si="9"/>
        <v>153</v>
      </c>
      <c r="J27" s="20">
        <f>SUM(H27:I27)</f>
        <v>364</v>
      </c>
      <c r="K27" s="19">
        <f t="shared" si="7"/>
        <v>32302</v>
      </c>
      <c r="L27" s="19">
        <f t="shared" si="7"/>
        <v>30881</v>
      </c>
      <c r="M27" s="20">
        <f t="shared" si="7"/>
        <v>63183</v>
      </c>
      <c r="N27" s="59"/>
      <c r="O27" s="63">
        <f t="shared" si="8"/>
        <v>7.435106416129132</v>
      </c>
      <c r="P27" s="57">
        <f t="shared" si="8"/>
        <v>3.73926060921635</v>
      </c>
      <c r="Q27" s="57">
        <f t="shared" si="8"/>
        <v>5.627278371193429</v>
      </c>
    </row>
    <row r="28" spans="1:17" ht="12.75">
      <c r="A28" s="17" t="s">
        <v>18</v>
      </c>
      <c r="B28" s="11"/>
      <c r="C28" s="12"/>
      <c r="D28" s="13"/>
      <c r="E28" s="12"/>
      <c r="F28" s="12"/>
      <c r="G28" s="12"/>
      <c r="H28" s="11"/>
      <c r="I28" s="12"/>
      <c r="J28" s="13"/>
      <c r="K28" s="12"/>
      <c r="L28" s="12"/>
      <c r="M28" s="12"/>
      <c r="N28" s="55"/>
      <c r="O28" s="51"/>
      <c r="P28" s="51"/>
      <c r="Q28" s="51"/>
    </row>
    <row r="29" spans="1:17" ht="12.75">
      <c r="A29" s="71" t="s">
        <v>5</v>
      </c>
      <c r="B29" s="11">
        <v>390</v>
      </c>
      <c r="C29" s="12">
        <v>224</v>
      </c>
      <c r="D29" s="13">
        <v>614</v>
      </c>
      <c r="E29" s="12">
        <v>12023</v>
      </c>
      <c r="F29" s="12">
        <v>15514</v>
      </c>
      <c r="G29" s="12">
        <v>27537</v>
      </c>
      <c r="H29" s="11">
        <v>22</v>
      </c>
      <c r="I29" s="12">
        <v>32</v>
      </c>
      <c r="J29" s="13">
        <v>54</v>
      </c>
      <c r="K29" s="12">
        <f aca="true" t="shared" si="10" ref="K29:M33">SUM(H29,E29,B29)</f>
        <v>12435</v>
      </c>
      <c r="L29" s="12">
        <f t="shared" si="10"/>
        <v>15770</v>
      </c>
      <c r="M29" s="12">
        <f t="shared" si="10"/>
        <v>28205</v>
      </c>
      <c r="N29" s="55"/>
      <c r="O29" s="51">
        <f aca="true" t="shared" si="11" ref="O29:O34">B29/(B29+E29)*100</f>
        <v>3.1418673970837023</v>
      </c>
      <c r="P29" s="51">
        <f aca="true" t="shared" si="12" ref="P29:P34">C29/(C29+F29)*100</f>
        <v>1.4233066463337145</v>
      </c>
      <c r="Q29" s="51">
        <f aca="true" t="shared" si="13" ref="Q29:Q34">D29/(D29+G29)*100</f>
        <v>2.181094810131079</v>
      </c>
    </row>
    <row r="30" spans="1:17" s="3" customFormat="1" ht="12.75">
      <c r="A30" s="71" t="s">
        <v>7</v>
      </c>
      <c r="B30" s="11">
        <v>909</v>
      </c>
      <c r="C30" s="12">
        <v>370</v>
      </c>
      <c r="D30" s="13">
        <v>1279</v>
      </c>
      <c r="E30" s="12">
        <v>10257</v>
      </c>
      <c r="F30" s="12">
        <v>7985</v>
      </c>
      <c r="G30" s="12">
        <v>18242</v>
      </c>
      <c r="H30" s="11">
        <v>21</v>
      </c>
      <c r="I30" s="12">
        <v>12</v>
      </c>
      <c r="J30" s="13">
        <v>33</v>
      </c>
      <c r="K30" s="12">
        <f t="shared" si="10"/>
        <v>11187</v>
      </c>
      <c r="L30" s="12">
        <f t="shared" si="10"/>
        <v>8367</v>
      </c>
      <c r="M30" s="12">
        <f t="shared" si="10"/>
        <v>19554</v>
      </c>
      <c r="N30" s="55"/>
      <c r="O30" s="51">
        <f t="shared" si="11"/>
        <v>8.140784524449222</v>
      </c>
      <c r="P30" s="51">
        <f t="shared" si="12"/>
        <v>4.428485936564932</v>
      </c>
      <c r="Q30" s="51">
        <f t="shared" si="13"/>
        <v>6.55191844680088</v>
      </c>
    </row>
    <row r="31" spans="1:17" s="3" customFormat="1" ht="12.75">
      <c r="A31" s="71" t="s">
        <v>6</v>
      </c>
      <c r="B31" s="11">
        <v>55</v>
      </c>
      <c r="C31" s="12">
        <v>64</v>
      </c>
      <c r="D31" s="13">
        <v>119</v>
      </c>
      <c r="E31" s="12">
        <v>411</v>
      </c>
      <c r="F31" s="12">
        <v>799</v>
      </c>
      <c r="G31" s="12">
        <v>1210</v>
      </c>
      <c r="H31" s="11">
        <v>4</v>
      </c>
      <c r="I31" s="12">
        <v>6</v>
      </c>
      <c r="J31" s="13">
        <v>10</v>
      </c>
      <c r="K31" s="12">
        <f t="shared" si="10"/>
        <v>470</v>
      </c>
      <c r="L31" s="12">
        <f t="shared" si="10"/>
        <v>869</v>
      </c>
      <c r="M31" s="12">
        <f t="shared" si="10"/>
        <v>1339</v>
      </c>
      <c r="N31" s="55"/>
      <c r="O31" s="51">
        <f t="shared" si="11"/>
        <v>11.802575107296137</v>
      </c>
      <c r="P31" s="51">
        <f t="shared" si="12"/>
        <v>7.415990730011587</v>
      </c>
      <c r="Q31" s="51">
        <f t="shared" si="13"/>
        <v>8.954100827689992</v>
      </c>
    </row>
    <row r="32" spans="1:17" ht="12.75">
      <c r="A32" s="71" t="s">
        <v>8</v>
      </c>
      <c r="B32" s="14">
        <v>390</v>
      </c>
      <c r="C32" s="15">
        <v>195</v>
      </c>
      <c r="D32" s="16">
        <v>585</v>
      </c>
      <c r="E32" s="15">
        <v>6718</v>
      </c>
      <c r="F32" s="15">
        <v>5382</v>
      </c>
      <c r="G32" s="15">
        <v>12100</v>
      </c>
      <c r="H32" s="14">
        <v>74</v>
      </c>
      <c r="I32" s="15">
        <v>61</v>
      </c>
      <c r="J32" s="16">
        <v>135</v>
      </c>
      <c r="K32" s="15">
        <f t="shared" si="10"/>
        <v>7182</v>
      </c>
      <c r="L32" s="15">
        <f t="shared" si="10"/>
        <v>5638</v>
      </c>
      <c r="M32" s="15">
        <f t="shared" si="10"/>
        <v>12820</v>
      </c>
      <c r="N32" s="55"/>
      <c r="O32" s="52">
        <f t="shared" si="11"/>
        <v>5.486775464265616</v>
      </c>
      <c r="P32" s="52">
        <f t="shared" si="12"/>
        <v>3.4965034965034967</v>
      </c>
      <c r="Q32" s="52">
        <f t="shared" si="13"/>
        <v>4.611746156878203</v>
      </c>
    </row>
    <row r="33" spans="1:17" s="60" customFormat="1" ht="12.75">
      <c r="A33" s="24" t="s">
        <v>1</v>
      </c>
      <c r="B33" s="25">
        <f aca="true" t="shared" si="14" ref="B33:J33">SUM(B29:B32)</f>
        <v>1744</v>
      </c>
      <c r="C33" s="26">
        <f t="shared" si="14"/>
        <v>853</v>
      </c>
      <c r="D33" s="27">
        <f t="shared" si="14"/>
        <v>2597</v>
      </c>
      <c r="E33" s="26">
        <f t="shared" si="14"/>
        <v>29409</v>
      </c>
      <c r="F33" s="26">
        <f t="shared" si="14"/>
        <v>29680</v>
      </c>
      <c r="G33" s="26">
        <f t="shared" si="14"/>
        <v>59089</v>
      </c>
      <c r="H33" s="25">
        <f t="shared" si="14"/>
        <v>121</v>
      </c>
      <c r="I33" s="26">
        <f t="shared" si="14"/>
        <v>111</v>
      </c>
      <c r="J33" s="27">
        <f t="shared" si="14"/>
        <v>232</v>
      </c>
      <c r="K33" s="26">
        <f t="shared" si="10"/>
        <v>31274</v>
      </c>
      <c r="L33" s="26">
        <f t="shared" si="10"/>
        <v>30644</v>
      </c>
      <c r="M33" s="26">
        <f t="shared" si="10"/>
        <v>61918</v>
      </c>
      <c r="N33" s="59"/>
      <c r="O33" s="53">
        <f t="shared" si="11"/>
        <v>5.598176740602831</v>
      </c>
      <c r="P33" s="53">
        <f t="shared" si="12"/>
        <v>2.7936986211639865</v>
      </c>
      <c r="Q33" s="53">
        <f t="shared" si="13"/>
        <v>4.210031449599585</v>
      </c>
    </row>
    <row r="34" spans="1:17" s="1" customFormat="1" ht="12.75">
      <c r="A34" s="24" t="s">
        <v>21</v>
      </c>
      <c r="B34" s="18">
        <f>SUM(B33,B27)</f>
        <v>4130</v>
      </c>
      <c r="C34" s="19">
        <f aca="true" t="shared" si="15" ref="C34:J34">SUM(C33,C27)</f>
        <v>2002</v>
      </c>
      <c r="D34" s="20">
        <f t="shared" si="15"/>
        <v>6132</v>
      </c>
      <c r="E34" s="19">
        <f t="shared" si="15"/>
        <v>59114</v>
      </c>
      <c r="F34" s="19">
        <f t="shared" si="15"/>
        <v>59259</v>
      </c>
      <c r="G34" s="19">
        <f t="shared" si="15"/>
        <v>118373</v>
      </c>
      <c r="H34" s="18">
        <f t="shared" si="15"/>
        <v>332</v>
      </c>
      <c r="I34" s="19">
        <f t="shared" si="15"/>
        <v>264</v>
      </c>
      <c r="J34" s="20">
        <f t="shared" si="15"/>
        <v>596</v>
      </c>
      <c r="K34" s="19">
        <f>SUM(K27,K33)</f>
        <v>63576</v>
      </c>
      <c r="L34" s="19">
        <f>SUM(L27,L33)</f>
        <v>61525</v>
      </c>
      <c r="M34" s="19">
        <f>SUM(M27,M33)</f>
        <v>125101</v>
      </c>
      <c r="N34" s="56"/>
      <c r="O34" s="57">
        <f t="shared" si="11"/>
        <v>6.530263740433876</v>
      </c>
      <c r="P34" s="57">
        <f t="shared" si="12"/>
        <v>3.267984525228122</v>
      </c>
      <c r="Q34" s="57">
        <f t="shared" si="13"/>
        <v>4.925103409501626</v>
      </c>
    </row>
    <row r="35" spans="1:17" s="1" customFormat="1" ht="12.75">
      <c r="A35" s="24"/>
      <c r="B35" s="25"/>
      <c r="C35" s="26"/>
      <c r="D35" s="27"/>
      <c r="E35" s="26"/>
      <c r="F35" s="26"/>
      <c r="G35" s="26"/>
      <c r="H35" s="25"/>
      <c r="I35" s="26"/>
      <c r="J35" s="27"/>
      <c r="K35" s="26"/>
      <c r="L35" s="26"/>
      <c r="M35" s="26"/>
      <c r="N35" s="56"/>
      <c r="O35" s="53"/>
      <c r="P35" s="53"/>
      <c r="Q35" s="53"/>
    </row>
    <row r="36" spans="1:17" s="1" customFormat="1" ht="12.75">
      <c r="A36" s="28" t="s">
        <v>22</v>
      </c>
      <c r="B36" s="25"/>
      <c r="C36" s="26"/>
      <c r="D36" s="27"/>
      <c r="E36" s="26"/>
      <c r="F36" s="26"/>
      <c r="G36" s="26"/>
      <c r="H36" s="25"/>
      <c r="I36" s="26"/>
      <c r="J36" s="27"/>
      <c r="K36" s="26"/>
      <c r="L36" s="26"/>
      <c r="M36" s="26"/>
      <c r="N36" s="56"/>
      <c r="O36" s="26"/>
      <c r="P36" s="26"/>
      <c r="Q36" s="26"/>
    </row>
    <row r="37" spans="1:17" s="1" customFormat="1" ht="12.75">
      <c r="A37" s="17" t="s">
        <v>17</v>
      </c>
      <c r="B37" s="25"/>
      <c r="C37" s="26"/>
      <c r="D37" s="27"/>
      <c r="E37" s="26"/>
      <c r="F37" s="26"/>
      <c r="G37" s="26"/>
      <c r="H37" s="25"/>
      <c r="I37" s="26"/>
      <c r="J37" s="27"/>
      <c r="K37" s="26"/>
      <c r="L37" s="26"/>
      <c r="M37" s="26"/>
      <c r="N37" s="56"/>
      <c r="O37" s="26"/>
      <c r="P37" s="26"/>
      <c r="Q37" s="26"/>
    </row>
    <row r="38" spans="1:17" ht="12.75">
      <c r="A38" s="72" t="s">
        <v>5</v>
      </c>
      <c r="B38" s="11">
        <v>621</v>
      </c>
      <c r="C38" s="12">
        <v>382</v>
      </c>
      <c r="D38" s="13">
        <v>1003</v>
      </c>
      <c r="E38" s="12">
        <v>10495</v>
      </c>
      <c r="F38" s="12">
        <v>13978</v>
      </c>
      <c r="G38" s="12">
        <v>24473</v>
      </c>
      <c r="H38" s="11">
        <v>29</v>
      </c>
      <c r="I38" s="12">
        <v>33</v>
      </c>
      <c r="J38" s="13">
        <v>62</v>
      </c>
      <c r="K38" s="12">
        <f aca="true" t="shared" si="16" ref="K38:M42">SUM(H38,E38,B38)</f>
        <v>11145</v>
      </c>
      <c r="L38" s="12">
        <f t="shared" si="16"/>
        <v>14393</v>
      </c>
      <c r="M38" s="12">
        <f t="shared" si="16"/>
        <v>25538</v>
      </c>
      <c r="N38" s="55"/>
      <c r="O38" s="51">
        <f aca="true" t="shared" si="17" ref="O38:Q42">B38/(B38+E38)*100</f>
        <v>5.586541921554516</v>
      </c>
      <c r="P38" s="51">
        <f t="shared" si="17"/>
        <v>2.66016713091922</v>
      </c>
      <c r="Q38" s="51">
        <f t="shared" si="17"/>
        <v>3.9370387815983667</v>
      </c>
    </row>
    <row r="39" spans="1:17" ht="12.75">
      <c r="A39" s="71" t="s">
        <v>7</v>
      </c>
      <c r="B39" s="11">
        <v>1825</v>
      </c>
      <c r="C39" s="12">
        <v>828</v>
      </c>
      <c r="D39" s="13">
        <v>2653</v>
      </c>
      <c r="E39" s="12">
        <v>11017</v>
      </c>
      <c r="F39" s="12">
        <v>8867</v>
      </c>
      <c r="G39" s="12">
        <v>19884</v>
      </c>
      <c r="H39" s="11">
        <v>42</v>
      </c>
      <c r="I39" s="12">
        <v>38</v>
      </c>
      <c r="J39" s="13">
        <v>80</v>
      </c>
      <c r="K39" s="12">
        <f t="shared" si="16"/>
        <v>12884</v>
      </c>
      <c r="L39" s="12">
        <f t="shared" si="16"/>
        <v>9733</v>
      </c>
      <c r="M39" s="12">
        <f t="shared" si="16"/>
        <v>22617</v>
      </c>
      <c r="N39" s="55"/>
      <c r="O39" s="51">
        <f t="shared" si="17"/>
        <v>14.211182058869335</v>
      </c>
      <c r="P39" s="51">
        <f t="shared" si="17"/>
        <v>8.54048478597215</v>
      </c>
      <c r="Q39" s="51">
        <f t="shared" si="17"/>
        <v>11.77175311709633</v>
      </c>
    </row>
    <row r="40" spans="1:17" ht="12.75">
      <c r="A40" s="71" t="s">
        <v>6</v>
      </c>
      <c r="B40" s="11">
        <v>89</v>
      </c>
      <c r="C40" s="12">
        <v>120</v>
      </c>
      <c r="D40" s="13">
        <v>209</v>
      </c>
      <c r="E40" s="12">
        <v>459</v>
      </c>
      <c r="F40" s="12">
        <v>849</v>
      </c>
      <c r="G40" s="12">
        <v>1308</v>
      </c>
      <c r="H40" s="11">
        <v>17</v>
      </c>
      <c r="I40" s="12">
        <v>14</v>
      </c>
      <c r="J40" s="13">
        <v>31</v>
      </c>
      <c r="K40" s="12">
        <f t="shared" si="16"/>
        <v>565</v>
      </c>
      <c r="L40" s="12">
        <f t="shared" si="16"/>
        <v>983</v>
      </c>
      <c r="M40" s="12">
        <f t="shared" si="16"/>
        <v>1548</v>
      </c>
      <c r="N40" s="55"/>
      <c r="O40" s="51">
        <f t="shared" si="17"/>
        <v>16.240875912408757</v>
      </c>
      <c r="P40" s="51">
        <f t="shared" si="17"/>
        <v>12.38390092879257</v>
      </c>
      <c r="Q40" s="51">
        <f t="shared" si="17"/>
        <v>13.777191825972313</v>
      </c>
    </row>
    <row r="41" spans="1:17" ht="12.75">
      <c r="A41" s="71" t="s">
        <v>8</v>
      </c>
      <c r="B41" s="11">
        <v>687</v>
      </c>
      <c r="C41" s="12">
        <v>465</v>
      </c>
      <c r="D41" s="13">
        <v>1152</v>
      </c>
      <c r="E41" s="12">
        <v>6770</v>
      </c>
      <c r="F41" s="12">
        <v>5745</v>
      </c>
      <c r="G41" s="12">
        <v>12515</v>
      </c>
      <c r="H41" s="11">
        <v>150</v>
      </c>
      <c r="I41" s="12">
        <v>101</v>
      </c>
      <c r="J41" s="13">
        <v>251</v>
      </c>
      <c r="K41" s="12">
        <f t="shared" si="16"/>
        <v>7607</v>
      </c>
      <c r="L41" s="12">
        <f t="shared" si="16"/>
        <v>6311</v>
      </c>
      <c r="M41" s="12">
        <f t="shared" si="16"/>
        <v>13918</v>
      </c>
      <c r="N41" s="55"/>
      <c r="O41" s="51">
        <f t="shared" si="17"/>
        <v>9.212820168968754</v>
      </c>
      <c r="P41" s="51">
        <f t="shared" si="17"/>
        <v>7.487922705314009</v>
      </c>
      <c r="Q41" s="51">
        <f t="shared" si="17"/>
        <v>8.429062705787665</v>
      </c>
    </row>
    <row r="42" spans="1:17" s="60" customFormat="1" ht="12.75">
      <c r="A42" s="24" t="s">
        <v>1</v>
      </c>
      <c r="B42" s="18">
        <f aca="true" t="shared" si="18" ref="B42:J42">SUM(B38:B41)</f>
        <v>3222</v>
      </c>
      <c r="C42" s="19">
        <f t="shared" si="18"/>
        <v>1795</v>
      </c>
      <c r="D42" s="20">
        <f t="shared" si="18"/>
        <v>5017</v>
      </c>
      <c r="E42" s="19">
        <f t="shared" si="18"/>
        <v>28741</v>
      </c>
      <c r="F42" s="19">
        <f t="shared" si="18"/>
        <v>29439</v>
      </c>
      <c r="G42" s="19">
        <f t="shared" si="18"/>
        <v>58180</v>
      </c>
      <c r="H42" s="18">
        <f t="shared" si="18"/>
        <v>238</v>
      </c>
      <c r="I42" s="19">
        <f t="shared" si="18"/>
        <v>186</v>
      </c>
      <c r="J42" s="20">
        <f t="shared" si="18"/>
        <v>424</v>
      </c>
      <c r="K42" s="19">
        <f t="shared" si="16"/>
        <v>32201</v>
      </c>
      <c r="L42" s="19">
        <f t="shared" si="16"/>
        <v>31420</v>
      </c>
      <c r="M42" s="20">
        <f t="shared" si="16"/>
        <v>63621</v>
      </c>
      <c r="N42" s="59"/>
      <c r="O42" s="63">
        <f t="shared" si="17"/>
        <v>10.080405468823326</v>
      </c>
      <c r="P42" s="57">
        <f t="shared" si="17"/>
        <v>5.746942434526478</v>
      </c>
      <c r="Q42" s="57">
        <f t="shared" si="17"/>
        <v>7.938667974745636</v>
      </c>
    </row>
    <row r="43" spans="1:17" ht="12.75">
      <c r="A43" s="17" t="s">
        <v>18</v>
      </c>
      <c r="B43" s="11"/>
      <c r="C43" s="12"/>
      <c r="D43" s="13"/>
      <c r="E43" s="12"/>
      <c r="F43" s="12"/>
      <c r="G43" s="12"/>
      <c r="H43" s="11"/>
      <c r="I43" s="12"/>
      <c r="J43" s="13"/>
      <c r="K43" s="12"/>
      <c r="L43" s="12"/>
      <c r="M43" s="12"/>
      <c r="N43" s="55"/>
      <c r="O43" s="51"/>
      <c r="P43" s="51"/>
      <c r="Q43" s="51"/>
    </row>
    <row r="44" spans="1:17" ht="12.75">
      <c r="A44" s="72" t="s">
        <v>5</v>
      </c>
      <c r="B44" s="11">
        <v>198</v>
      </c>
      <c r="C44" s="12">
        <v>104</v>
      </c>
      <c r="D44" s="13">
        <v>302</v>
      </c>
      <c r="E44" s="12">
        <v>10326</v>
      </c>
      <c r="F44" s="12">
        <v>13570</v>
      </c>
      <c r="G44" s="12">
        <v>23896</v>
      </c>
      <c r="H44" s="11">
        <v>21</v>
      </c>
      <c r="I44" s="12">
        <v>34</v>
      </c>
      <c r="J44" s="13">
        <v>55</v>
      </c>
      <c r="K44" s="12">
        <f aca="true" t="shared" si="19" ref="K44:M48">SUM(H44,E44,B44)</f>
        <v>10545</v>
      </c>
      <c r="L44" s="12">
        <f t="shared" si="19"/>
        <v>13708</v>
      </c>
      <c r="M44" s="12">
        <f t="shared" si="19"/>
        <v>24253</v>
      </c>
      <c r="N44" s="55"/>
      <c r="O44" s="51">
        <f aca="true" t="shared" si="20" ref="O44:O50">B44/(B44+E44)*100</f>
        <v>1.881413911060433</v>
      </c>
      <c r="P44" s="51">
        <f aca="true" t="shared" si="21" ref="P44:P50">C44/(C44+F44)*100</f>
        <v>0.7605675003656575</v>
      </c>
      <c r="Q44" s="51">
        <f aca="true" t="shared" si="22" ref="Q44:Q50">D44/(D44+G44)*100</f>
        <v>1.2480370278535415</v>
      </c>
    </row>
    <row r="45" spans="1:17" s="3" customFormat="1" ht="12.75">
      <c r="A45" s="71" t="s">
        <v>7</v>
      </c>
      <c r="B45" s="11">
        <v>534</v>
      </c>
      <c r="C45" s="12">
        <v>193</v>
      </c>
      <c r="D45" s="13">
        <v>727</v>
      </c>
      <c r="E45" s="12">
        <v>10731</v>
      </c>
      <c r="F45" s="12">
        <v>8665</v>
      </c>
      <c r="G45" s="12">
        <v>19396</v>
      </c>
      <c r="H45" s="11">
        <v>12</v>
      </c>
      <c r="I45" s="12">
        <v>7</v>
      </c>
      <c r="J45" s="13">
        <v>19</v>
      </c>
      <c r="K45" s="12">
        <f t="shared" si="19"/>
        <v>11277</v>
      </c>
      <c r="L45" s="12">
        <f t="shared" si="19"/>
        <v>8865</v>
      </c>
      <c r="M45" s="12">
        <f t="shared" si="19"/>
        <v>20142</v>
      </c>
      <c r="N45" s="55"/>
      <c r="O45" s="51">
        <f t="shared" si="20"/>
        <v>4.74034620505992</v>
      </c>
      <c r="P45" s="51">
        <f t="shared" si="21"/>
        <v>2.178821404380221</v>
      </c>
      <c r="Q45" s="51">
        <f t="shared" si="22"/>
        <v>3.6127813944242906</v>
      </c>
    </row>
    <row r="46" spans="1:17" s="3" customFormat="1" ht="12.75">
      <c r="A46" s="71" t="s">
        <v>6</v>
      </c>
      <c r="B46" s="11">
        <v>23</v>
      </c>
      <c r="C46" s="12">
        <v>16</v>
      </c>
      <c r="D46" s="13">
        <v>39</v>
      </c>
      <c r="E46" s="12">
        <v>440</v>
      </c>
      <c r="F46" s="12">
        <v>876</v>
      </c>
      <c r="G46" s="12">
        <v>1316</v>
      </c>
      <c r="H46" s="11">
        <v>1</v>
      </c>
      <c r="I46" s="12">
        <v>5</v>
      </c>
      <c r="J46" s="13">
        <v>6</v>
      </c>
      <c r="K46" s="12">
        <f t="shared" si="19"/>
        <v>464</v>
      </c>
      <c r="L46" s="12">
        <f t="shared" si="19"/>
        <v>897</v>
      </c>
      <c r="M46" s="12">
        <f t="shared" si="19"/>
        <v>1361</v>
      </c>
      <c r="N46" s="55"/>
      <c r="O46" s="51">
        <f t="shared" si="20"/>
        <v>4.967602591792657</v>
      </c>
      <c r="P46" s="51">
        <f t="shared" si="21"/>
        <v>1.7937219730941705</v>
      </c>
      <c r="Q46" s="51">
        <f t="shared" si="22"/>
        <v>2.878228782287823</v>
      </c>
    </row>
    <row r="47" spans="1:17" ht="12.75">
      <c r="A47" s="71" t="s">
        <v>8</v>
      </c>
      <c r="B47" s="14">
        <v>368</v>
      </c>
      <c r="C47" s="15">
        <v>193</v>
      </c>
      <c r="D47" s="16">
        <v>561</v>
      </c>
      <c r="E47" s="15">
        <v>6698</v>
      </c>
      <c r="F47" s="15">
        <v>5780</v>
      </c>
      <c r="G47" s="15">
        <v>12478</v>
      </c>
      <c r="H47" s="14">
        <v>26</v>
      </c>
      <c r="I47" s="15">
        <v>27</v>
      </c>
      <c r="J47" s="16">
        <v>53</v>
      </c>
      <c r="K47" s="15">
        <f t="shared" si="19"/>
        <v>7092</v>
      </c>
      <c r="L47" s="15">
        <f t="shared" si="19"/>
        <v>6000</v>
      </c>
      <c r="M47" s="15">
        <f t="shared" si="19"/>
        <v>13092</v>
      </c>
      <c r="N47" s="55"/>
      <c r="O47" s="52">
        <f t="shared" si="20"/>
        <v>5.208038494197566</v>
      </c>
      <c r="P47" s="52">
        <f t="shared" si="21"/>
        <v>3.2312070986104136</v>
      </c>
      <c r="Q47" s="52">
        <f t="shared" si="22"/>
        <v>4.3024771838331155</v>
      </c>
    </row>
    <row r="48" spans="1:17" s="1" customFormat="1" ht="12.75">
      <c r="A48" s="24" t="s">
        <v>1</v>
      </c>
      <c r="B48" s="18">
        <f aca="true" t="shared" si="23" ref="B48:J48">SUM(B44:B47)</f>
        <v>1123</v>
      </c>
      <c r="C48" s="19">
        <f t="shared" si="23"/>
        <v>506</v>
      </c>
      <c r="D48" s="20">
        <f t="shared" si="23"/>
        <v>1629</v>
      </c>
      <c r="E48" s="19">
        <f t="shared" si="23"/>
        <v>28195</v>
      </c>
      <c r="F48" s="19">
        <f t="shared" si="23"/>
        <v>28891</v>
      </c>
      <c r="G48" s="19">
        <f t="shared" si="23"/>
        <v>57086</v>
      </c>
      <c r="H48" s="18">
        <f t="shared" si="23"/>
        <v>60</v>
      </c>
      <c r="I48" s="19">
        <f t="shared" si="23"/>
        <v>73</v>
      </c>
      <c r="J48" s="20">
        <f t="shared" si="23"/>
        <v>133</v>
      </c>
      <c r="K48" s="19">
        <f t="shared" si="19"/>
        <v>29378</v>
      </c>
      <c r="L48" s="19">
        <f t="shared" si="19"/>
        <v>29470</v>
      </c>
      <c r="M48" s="19">
        <f t="shared" si="19"/>
        <v>58848</v>
      </c>
      <c r="N48" s="56"/>
      <c r="O48" s="57">
        <f t="shared" si="20"/>
        <v>3.830411351388226</v>
      </c>
      <c r="P48" s="57">
        <f t="shared" si="21"/>
        <v>1.7212640745654317</v>
      </c>
      <c r="Q48" s="57">
        <f t="shared" si="22"/>
        <v>2.7744188026909646</v>
      </c>
    </row>
    <row r="49" spans="1:17" s="1" customFormat="1" ht="12.75">
      <c r="A49" s="29" t="s">
        <v>23</v>
      </c>
      <c r="B49" s="18">
        <f>SUM(B48,B42)</f>
        <v>4345</v>
      </c>
      <c r="C49" s="19">
        <f aca="true" t="shared" si="24" ref="C49:M49">SUM(C48,C42)</f>
        <v>2301</v>
      </c>
      <c r="D49" s="20">
        <f t="shared" si="24"/>
        <v>6646</v>
      </c>
      <c r="E49" s="19">
        <f t="shared" si="24"/>
        <v>56936</v>
      </c>
      <c r="F49" s="19">
        <f t="shared" si="24"/>
        <v>58330</v>
      </c>
      <c r="G49" s="19">
        <f t="shared" si="24"/>
        <v>115266</v>
      </c>
      <c r="H49" s="18">
        <f t="shared" si="24"/>
        <v>298</v>
      </c>
      <c r="I49" s="19">
        <f t="shared" si="24"/>
        <v>259</v>
      </c>
      <c r="J49" s="20">
        <f t="shared" si="24"/>
        <v>557</v>
      </c>
      <c r="K49" s="19">
        <f t="shared" si="24"/>
        <v>61579</v>
      </c>
      <c r="L49" s="19">
        <f t="shared" si="24"/>
        <v>60890</v>
      </c>
      <c r="M49" s="19">
        <f t="shared" si="24"/>
        <v>122469</v>
      </c>
      <c r="N49" s="56"/>
      <c r="O49" s="57">
        <f t="shared" si="20"/>
        <v>7.090288996589482</v>
      </c>
      <c r="P49" s="57">
        <f t="shared" si="21"/>
        <v>3.7950883211558444</v>
      </c>
      <c r="Q49" s="57">
        <f t="shared" si="22"/>
        <v>5.45147319377912</v>
      </c>
    </row>
    <row r="50" spans="1:17" s="211" customFormat="1" ht="18" customHeight="1">
      <c r="A50" s="205" t="s">
        <v>24</v>
      </c>
      <c r="B50" s="206">
        <f>SUM(B49,B34,B19)</f>
        <v>10074</v>
      </c>
      <c r="C50" s="207">
        <f aca="true" t="shared" si="25" ref="C50:M50">SUM(C49,C34,C19)</f>
        <v>5215</v>
      </c>
      <c r="D50" s="208">
        <f t="shared" si="25"/>
        <v>15289</v>
      </c>
      <c r="E50" s="207">
        <f t="shared" si="25"/>
        <v>175886</v>
      </c>
      <c r="F50" s="207">
        <f t="shared" si="25"/>
        <v>176379</v>
      </c>
      <c r="G50" s="207">
        <f t="shared" si="25"/>
        <v>352265</v>
      </c>
      <c r="H50" s="206">
        <f t="shared" si="25"/>
        <v>892</v>
      </c>
      <c r="I50" s="207">
        <f t="shared" si="25"/>
        <v>754</v>
      </c>
      <c r="J50" s="208">
        <f t="shared" si="25"/>
        <v>1646</v>
      </c>
      <c r="K50" s="207">
        <f t="shared" si="25"/>
        <v>186852</v>
      </c>
      <c r="L50" s="207">
        <f t="shared" si="25"/>
        <v>182348</v>
      </c>
      <c r="M50" s="207">
        <f t="shared" si="25"/>
        <v>369200</v>
      </c>
      <c r="N50" s="209"/>
      <c r="O50" s="210">
        <f t="shared" si="20"/>
        <v>5.417294041729404</v>
      </c>
      <c r="P50" s="210">
        <f t="shared" si="21"/>
        <v>2.871790918202143</v>
      </c>
      <c r="Q50" s="210">
        <f t="shared" si="22"/>
        <v>4.159660893365329</v>
      </c>
    </row>
    <row r="51" spans="1:17" s="30" customFormat="1" ht="12.75">
      <c r="A51" s="24"/>
      <c r="B51" s="26"/>
      <c r="C51" s="26"/>
      <c r="D51" s="26"/>
      <c r="E51" s="26"/>
      <c r="F51" s="26"/>
      <c r="G51" s="26"/>
      <c r="H51" s="26"/>
      <c r="I51" s="26"/>
      <c r="J51" s="26"/>
      <c r="K51" s="26"/>
      <c r="L51" s="26"/>
      <c r="M51" s="26"/>
      <c r="O51" s="53"/>
      <c r="P51" s="53"/>
      <c r="Q51" s="53"/>
    </row>
    <row r="52" spans="1:17" s="30" customFormat="1" ht="12.75">
      <c r="A52" s="24"/>
      <c r="B52" s="26"/>
      <c r="C52" s="26"/>
      <c r="D52" s="26"/>
      <c r="E52" s="26"/>
      <c r="F52" s="26"/>
      <c r="G52" s="26"/>
      <c r="H52" s="26"/>
      <c r="I52" s="26"/>
      <c r="J52" s="26"/>
      <c r="K52" s="26"/>
      <c r="L52" s="26"/>
      <c r="M52" s="26"/>
      <c r="O52" s="53"/>
      <c r="P52" s="53"/>
      <c r="Q52" s="53"/>
    </row>
    <row r="53" spans="1:17" s="30" customFormat="1" ht="12.75">
      <c r="A53" s="24"/>
      <c r="B53" s="26"/>
      <c r="C53" s="26"/>
      <c r="D53" s="26"/>
      <c r="E53" s="26"/>
      <c r="F53" s="26"/>
      <c r="G53" s="26"/>
      <c r="H53" s="26"/>
      <c r="I53" s="26"/>
      <c r="J53" s="26"/>
      <c r="K53" s="26"/>
      <c r="L53" s="26"/>
      <c r="M53" s="26"/>
      <c r="O53" s="53"/>
      <c r="P53" s="53"/>
      <c r="Q53" s="53"/>
    </row>
    <row r="54" spans="1:17" s="30" customFormat="1" ht="12.75">
      <c r="A54" s="24"/>
      <c r="B54" s="26"/>
      <c r="C54" s="26"/>
      <c r="D54" s="26"/>
      <c r="E54" s="26"/>
      <c r="F54" s="26"/>
      <c r="G54" s="26"/>
      <c r="H54" s="26"/>
      <c r="I54" s="26"/>
      <c r="J54" s="26"/>
      <c r="K54" s="26"/>
      <c r="L54" s="26"/>
      <c r="M54" s="26"/>
      <c r="O54" s="53"/>
      <c r="P54" s="53"/>
      <c r="Q54" s="53"/>
    </row>
    <row r="55" spans="1:17" s="30" customFormat="1" ht="12.75">
      <c r="A55" s="24"/>
      <c r="B55" s="26"/>
      <c r="C55" s="26"/>
      <c r="D55" s="26"/>
      <c r="E55" s="26"/>
      <c r="F55" s="26"/>
      <c r="G55" s="26"/>
      <c r="H55" s="26"/>
      <c r="I55" s="26"/>
      <c r="J55" s="26"/>
      <c r="K55" s="26"/>
      <c r="L55" s="26"/>
      <c r="M55" s="26"/>
      <c r="O55" s="53"/>
      <c r="P55" s="53"/>
      <c r="Q55" s="53"/>
    </row>
    <row r="56" spans="1:17" s="30" customFormat="1" ht="12.75">
      <c r="A56" s="24"/>
      <c r="B56" s="26"/>
      <c r="C56" s="26"/>
      <c r="D56" s="26"/>
      <c r="E56" s="26"/>
      <c r="F56" s="26"/>
      <c r="G56" s="26"/>
      <c r="H56" s="26"/>
      <c r="I56" s="26"/>
      <c r="J56" s="26"/>
      <c r="K56" s="26"/>
      <c r="L56" s="26"/>
      <c r="M56" s="26"/>
      <c r="O56" s="53"/>
      <c r="P56" s="53"/>
      <c r="Q56" s="53"/>
    </row>
    <row r="57" spans="1:17" s="30" customFormat="1" ht="12.75">
      <c r="A57" s="24"/>
      <c r="B57" s="26"/>
      <c r="C57" s="26"/>
      <c r="D57" s="26"/>
      <c r="E57" s="26"/>
      <c r="F57" s="26"/>
      <c r="G57" s="26"/>
      <c r="H57" s="26"/>
      <c r="I57" s="26"/>
      <c r="J57" s="26"/>
      <c r="K57" s="26"/>
      <c r="L57" s="26"/>
      <c r="M57" s="26"/>
      <c r="O57" s="53"/>
      <c r="P57" s="53"/>
      <c r="Q57" s="53"/>
    </row>
    <row r="58" spans="1:17" s="30" customFormat="1" ht="12.75">
      <c r="A58" s="24"/>
      <c r="B58" s="26"/>
      <c r="C58" s="26"/>
      <c r="D58" s="26"/>
      <c r="E58" s="26"/>
      <c r="F58" s="26"/>
      <c r="G58" s="26"/>
      <c r="H58" s="26"/>
      <c r="I58" s="26"/>
      <c r="J58" s="26"/>
      <c r="K58" s="26"/>
      <c r="L58" s="26"/>
      <c r="M58" s="26"/>
      <c r="O58" s="53"/>
      <c r="P58" s="53"/>
      <c r="Q58" s="53"/>
    </row>
    <row r="59" spans="1:17" s="30" customFormat="1" ht="12.75">
      <c r="A59" s="24"/>
      <c r="B59" s="26"/>
      <c r="C59" s="26"/>
      <c r="D59" s="26"/>
      <c r="E59" s="26"/>
      <c r="F59" s="26"/>
      <c r="G59" s="26"/>
      <c r="H59" s="26"/>
      <c r="I59" s="26"/>
      <c r="J59" s="26"/>
      <c r="K59" s="26"/>
      <c r="L59" s="26"/>
      <c r="M59" s="26"/>
      <c r="O59" s="53"/>
      <c r="P59" s="53"/>
      <c r="Q59" s="53"/>
    </row>
    <row r="60" spans="1:17" s="30" customFormat="1" ht="12.75">
      <c r="A60" s="24"/>
      <c r="B60" s="26"/>
      <c r="C60" s="26"/>
      <c r="D60" s="26"/>
      <c r="E60" s="26"/>
      <c r="F60" s="26"/>
      <c r="G60" s="26"/>
      <c r="H60" s="26"/>
      <c r="I60" s="26"/>
      <c r="J60" s="26"/>
      <c r="K60" s="26"/>
      <c r="L60" s="26"/>
      <c r="M60" s="26"/>
      <c r="O60" s="53"/>
      <c r="P60" s="53"/>
      <c r="Q60" s="53"/>
    </row>
    <row r="61" spans="1:17" s="30" customFormat="1" ht="12.75">
      <c r="A61" s="24"/>
      <c r="B61" s="26"/>
      <c r="C61" s="26"/>
      <c r="D61" s="26"/>
      <c r="E61" s="26"/>
      <c r="F61" s="26"/>
      <c r="G61" s="26"/>
      <c r="H61" s="26"/>
      <c r="I61" s="26"/>
      <c r="J61" s="26"/>
      <c r="K61" s="26"/>
      <c r="L61" s="26"/>
      <c r="M61" s="26"/>
      <c r="O61" s="53"/>
      <c r="P61" s="53"/>
      <c r="Q61" s="53"/>
    </row>
    <row r="62" spans="1:17" s="30" customFormat="1" ht="12.75">
      <c r="A62" s="24"/>
      <c r="B62" s="26"/>
      <c r="C62" s="26"/>
      <c r="D62" s="26"/>
      <c r="E62" s="26"/>
      <c r="F62" s="26"/>
      <c r="G62" s="26"/>
      <c r="H62" s="26"/>
      <c r="I62" s="26"/>
      <c r="J62" s="26"/>
      <c r="K62" s="26"/>
      <c r="L62" s="26"/>
      <c r="M62" s="26"/>
      <c r="O62" s="53"/>
      <c r="P62" s="53"/>
      <c r="Q62" s="53"/>
    </row>
    <row r="63" spans="1:17" s="30" customFormat="1" ht="12.75">
      <c r="A63" s="24"/>
      <c r="B63" s="26"/>
      <c r="C63" s="26"/>
      <c r="D63" s="26"/>
      <c r="E63" s="26"/>
      <c r="F63" s="26"/>
      <c r="G63" s="26"/>
      <c r="H63" s="26"/>
      <c r="I63" s="26"/>
      <c r="J63" s="26"/>
      <c r="K63" s="26"/>
      <c r="L63" s="26"/>
      <c r="M63" s="26"/>
      <c r="O63" s="53"/>
      <c r="P63" s="53"/>
      <c r="Q63" s="53"/>
    </row>
    <row r="64" spans="1:17" s="30" customFormat="1" ht="12.75">
      <c r="A64" s="24"/>
      <c r="B64" s="26"/>
      <c r="C64" s="26"/>
      <c r="D64" s="26"/>
      <c r="E64" s="26"/>
      <c r="F64" s="26"/>
      <c r="G64" s="26"/>
      <c r="H64" s="26"/>
      <c r="I64" s="26"/>
      <c r="J64" s="26"/>
      <c r="K64" s="26"/>
      <c r="L64" s="26"/>
      <c r="M64" s="26"/>
      <c r="O64" s="53"/>
      <c r="P64" s="53"/>
      <c r="Q64" s="53"/>
    </row>
    <row r="65" spans="1:17" s="30" customFormat="1" ht="12.75">
      <c r="A65" s="24"/>
      <c r="B65" s="26"/>
      <c r="C65" s="26"/>
      <c r="D65" s="26"/>
      <c r="E65" s="26"/>
      <c r="F65" s="26"/>
      <c r="G65" s="26"/>
      <c r="H65" s="26"/>
      <c r="I65" s="26"/>
      <c r="J65" s="26"/>
      <c r="K65" s="26"/>
      <c r="L65" s="26"/>
      <c r="M65" s="26"/>
      <c r="O65" s="53"/>
      <c r="P65" s="53"/>
      <c r="Q65" s="53"/>
    </row>
    <row r="66" ht="12.75">
      <c r="A66" s="30" t="s">
        <v>72</v>
      </c>
    </row>
    <row r="67" spans="1:17" ht="12.75">
      <c r="A67" s="213" t="s">
        <v>9</v>
      </c>
      <c r="B67" s="213"/>
      <c r="C67" s="213"/>
      <c r="D67" s="213"/>
      <c r="E67" s="213"/>
      <c r="F67" s="213"/>
      <c r="G67" s="213"/>
      <c r="H67" s="213"/>
      <c r="I67" s="213"/>
      <c r="J67" s="213"/>
      <c r="K67" s="213"/>
      <c r="L67" s="213"/>
      <c r="M67" s="213"/>
      <c r="N67" s="213"/>
      <c r="O67" s="213"/>
      <c r="P67" s="213"/>
      <c r="Q67" s="213"/>
    </row>
    <row r="68" spans="1:17" ht="12.75">
      <c r="A68" s="213" t="s">
        <v>29</v>
      </c>
      <c r="B68" s="213"/>
      <c r="C68" s="213"/>
      <c r="D68" s="213"/>
      <c r="E68" s="213"/>
      <c r="F68" s="213"/>
      <c r="G68" s="213"/>
      <c r="H68" s="213"/>
      <c r="I68" s="213"/>
      <c r="J68" s="213"/>
      <c r="K68" s="213"/>
      <c r="L68" s="213"/>
      <c r="M68" s="213"/>
      <c r="N68" s="213"/>
      <c r="O68" s="213"/>
      <c r="P68" s="213"/>
      <c r="Q68" s="213"/>
    </row>
    <row r="69" spans="1:17" ht="12.75">
      <c r="A69" s="235" t="s">
        <v>31</v>
      </c>
      <c r="B69" s="235"/>
      <c r="C69" s="235"/>
      <c r="D69" s="235"/>
      <c r="E69" s="235"/>
      <c r="F69" s="235"/>
      <c r="G69" s="235"/>
      <c r="H69" s="235"/>
      <c r="I69" s="235"/>
      <c r="J69" s="235"/>
      <c r="K69" s="235"/>
      <c r="L69" s="235"/>
      <c r="M69" s="235"/>
      <c r="N69" s="235"/>
      <c r="O69" s="235"/>
      <c r="P69" s="235"/>
      <c r="Q69" s="235"/>
    </row>
    <row r="70" ht="12.75">
      <c r="A70" s="1"/>
    </row>
    <row r="71" spans="1:17" ht="12.75">
      <c r="A71" s="213" t="s">
        <v>25</v>
      </c>
      <c r="B71" s="213"/>
      <c r="C71" s="213"/>
      <c r="D71" s="213"/>
      <c r="E71" s="213"/>
      <c r="F71" s="213"/>
      <c r="G71" s="213"/>
      <c r="H71" s="213"/>
      <c r="I71" s="213"/>
      <c r="J71" s="213"/>
      <c r="K71" s="213"/>
      <c r="L71" s="213"/>
      <c r="M71" s="213"/>
      <c r="N71" s="213"/>
      <c r="O71" s="213"/>
      <c r="P71" s="213"/>
      <c r="Q71" s="213"/>
    </row>
    <row r="72" ht="7.5" customHeight="1" thickBot="1"/>
    <row r="73" spans="1:109" ht="13.5" customHeight="1">
      <c r="A73" s="4"/>
      <c r="B73" s="237" t="s">
        <v>2</v>
      </c>
      <c r="C73" s="236"/>
      <c r="D73" s="238"/>
      <c r="E73" s="236" t="s">
        <v>3</v>
      </c>
      <c r="F73" s="236"/>
      <c r="G73" s="236"/>
      <c r="H73" s="239" t="s">
        <v>11</v>
      </c>
      <c r="I73" s="240"/>
      <c r="J73" s="241"/>
      <c r="K73" s="236" t="s">
        <v>1</v>
      </c>
      <c r="L73" s="236"/>
      <c r="M73" s="236"/>
      <c r="N73" s="54"/>
      <c r="O73" s="236" t="s">
        <v>57</v>
      </c>
      <c r="P73" s="236"/>
      <c r="Q73" s="236"/>
      <c r="R73" s="31"/>
      <c r="S73" s="31"/>
      <c r="T73" s="31"/>
      <c r="U73" s="31"/>
      <c r="V73" s="31"/>
      <c r="W73" s="31"/>
      <c r="X73" s="31"/>
      <c r="Y73" s="31"/>
      <c r="Z73" s="31"/>
      <c r="AA73" s="31"/>
      <c r="AB73" s="31"/>
      <c r="AC73" s="31"/>
      <c r="AD73" s="31"/>
      <c r="AE73" s="31"/>
      <c r="AF73" s="31"/>
      <c r="AG73" s="31"/>
      <c r="AH73" s="31"/>
      <c r="AI73" s="31"/>
      <c r="AJ73" s="31"/>
      <c r="AK73" s="31"/>
      <c r="AL73" s="31"/>
      <c r="AM73" s="31"/>
      <c r="AN73" s="31"/>
      <c r="AO73" s="31"/>
      <c r="AP73" s="31"/>
      <c r="AQ73" s="31"/>
      <c r="AR73" s="31"/>
      <c r="AS73" s="31"/>
      <c r="AT73" s="31"/>
      <c r="AU73" s="31"/>
      <c r="AV73" s="31"/>
      <c r="AW73" s="31"/>
      <c r="AX73" s="31"/>
      <c r="AY73" s="31"/>
      <c r="AZ73" s="31"/>
      <c r="BA73" s="31"/>
      <c r="BB73" s="31"/>
      <c r="BC73" s="31"/>
      <c r="BD73" s="31"/>
      <c r="BE73" s="31"/>
      <c r="BF73" s="31"/>
      <c r="BG73" s="31"/>
      <c r="BH73" s="31"/>
      <c r="BI73" s="31"/>
      <c r="BJ73" s="31"/>
      <c r="BK73" s="31"/>
      <c r="BL73" s="31"/>
      <c r="BM73" s="31"/>
      <c r="BN73" s="31"/>
      <c r="BO73" s="31"/>
      <c r="BP73" s="31"/>
      <c r="BQ73" s="31"/>
      <c r="BR73" s="31"/>
      <c r="BS73" s="31"/>
      <c r="BT73" s="31"/>
      <c r="BU73" s="31"/>
      <c r="BV73" s="31"/>
      <c r="BW73" s="31"/>
      <c r="BX73" s="31"/>
      <c r="BY73" s="31"/>
      <c r="BZ73" s="31"/>
      <c r="CA73" s="31"/>
      <c r="CB73" s="31"/>
      <c r="CC73" s="31"/>
      <c r="CD73" s="31"/>
      <c r="CE73" s="31"/>
      <c r="CF73" s="31"/>
      <c r="CG73" s="31"/>
      <c r="CH73" s="31"/>
      <c r="CI73" s="31"/>
      <c r="CJ73" s="31"/>
      <c r="CK73" s="31"/>
      <c r="CL73" s="31"/>
      <c r="CM73" s="31"/>
      <c r="CN73" s="31"/>
      <c r="CO73" s="31"/>
      <c r="CP73" s="31"/>
      <c r="CQ73" s="31"/>
      <c r="CR73" s="31"/>
      <c r="CS73" s="31"/>
      <c r="CT73" s="31"/>
      <c r="CU73" s="31"/>
      <c r="CV73" s="31"/>
      <c r="CW73" s="31"/>
      <c r="CX73" s="31"/>
      <c r="CY73" s="31"/>
      <c r="CZ73" s="31"/>
      <c r="DA73" s="31"/>
      <c r="DB73" s="31"/>
      <c r="DC73" s="31"/>
      <c r="DD73" s="31"/>
      <c r="DE73" s="31"/>
    </row>
    <row r="74" spans="1:109" ht="12.75">
      <c r="A74" s="5"/>
      <c r="B74" s="6" t="s">
        <v>12</v>
      </c>
      <c r="C74" s="7" t="s">
        <v>0</v>
      </c>
      <c r="D74" s="8" t="s">
        <v>13</v>
      </c>
      <c r="E74" s="7" t="s">
        <v>12</v>
      </c>
      <c r="F74" s="7" t="s">
        <v>0</v>
      </c>
      <c r="G74" s="7" t="s">
        <v>13</v>
      </c>
      <c r="H74" s="6" t="s">
        <v>12</v>
      </c>
      <c r="I74" s="7" t="s">
        <v>0</v>
      </c>
      <c r="J74" s="8" t="s">
        <v>13</v>
      </c>
      <c r="K74" s="7" t="s">
        <v>12</v>
      </c>
      <c r="L74" s="7" t="s">
        <v>0</v>
      </c>
      <c r="M74" s="7" t="s">
        <v>13</v>
      </c>
      <c r="N74" s="55"/>
      <c r="O74" s="7" t="s">
        <v>12</v>
      </c>
      <c r="P74" s="7" t="s">
        <v>0</v>
      </c>
      <c r="Q74" s="7" t="s">
        <v>13</v>
      </c>
      <c r="R74" s="31"/>
      <c r="S74" s="31"/>
      <c r="T74" s="31"/>
      <c r="U74" s="31"/>
      <c r="V74" s="31"/>
      <c r="W74" s="31"/>
      <c r="X74" s="31"/>
      <c r="Y74" s="31"/>
      <c r="Z74" s="31"/>
      <c r="AA74" s="31"/>
      <c r="AB74" s="31"/>
      <c r="AC74" s="31"/>
      <c r="AD74" s="31"/>
      <c r="AE74" s="31"/>
      <c r="AF74" s="31"/>
      <c r="AG74" s="31"/>
      <c r="AH74" s="31"/>
      <c r="AI74" s="31"/>
      <c r="AJ74" s="31"/>
      <c r="AK74" s="31"/>
      <c r="AL74" s="31"/>
      <c r="AM74" s="31"/>
      <c r="AN74" s="31"/>
      <c r="AO74" s="31"/>
      <c r="AP74" s="31"/>
      <c r="AQ74" s="31"/>
      <c r="AR74" s="31"/>
      <c r="AS74" s="31"/>
      <c r="AT74" s="31"/>
      <c r="AU74" s="31"/>
      <c r="AV74" s="31"/>
      <c r="AW74" s="31"/>
      <c r="AX74" s="31"/>
      <c r="AY74" s="31"/>
      <c r="AZ74" s="31"/>
      <c r="BA74" s="31"/>
      <c r="BB74" s="31"/>
      <c r="BC74" s="31"/>
      <c r="BD74" s="31"/>
      <c r="BE74" s="31"/>
      <c r="BF74" s="31"/>
      <c r="BG74" s="31"/>
      <c r="BH74" s="31"/>
      <c r="BI74" s="31"/>
      <c r="BJ74" s="31"/>
      <c r="BK74" s="31"/>
      <c r="BL74" s="31"/>
      <c r="BM74" s="31"/>
      <c r="BN74" s="31"/>
      <c r="BO74" s="31"/>
      <c r="BP74" s="31"/>
      <c r="BQ74" s="31"/>
      <c r="BR74" s="31"/>
      <c r="BS74" s="31"/>
      <c r="BT74" s="31"/>
      <c r="BU74" s="31"/>
      <c r="BV74" s="31"/>
      <c r="BW74" s="31"/>
      <c r="BX74" s="31"/>
      <c r="BY74" s="31"/>
      <c r="BZ74" s="31"/>
      <c r="CA74" s="31"/>
      <c r="CB74" s="31"/>
      <c r="CC74" s="31"/>
      <c r="CD74" s="31"/>
      <c r="CE74" s="31"/>
      <c r="CF74" s="31"/>
      <c r="CG74" s="31"/>
      <c r="CH74" s="31"/>
      <c r="CI74" s="31"/>
      <c r="CJ74" s="31"/>
      <c r="CK74" s="31"/>
      <c r="CL74" s="31"/>
      <c r="CM74" s="31"/>
      <c r="CN74" s="31"/>
      <c r="CO74" s="31"/>
      <c r="CP74" s="31"/>
      <c r="CQ74" s="31"/>
      <c r="CR74" s="31"/>
      <c r="CS74" s="31"/>
      <c r="CT74" s="31"/>
      <c r="CU74" s="31"/>
      <c r="CV74" s="31"/>
      <c r="CW74" s="31"/>
      <c r="CX74" s="31"/>
      <c r="CY74" s="31"/>
      <c r="CZ74" s="31"/>
      <c r="DA74" s="31"/>
      <c r="DB74" s="31"/>
      <c r="DC74" s="31"/>
      <c r="DD74" s="31"/>
      <c r="DE74" s="31"/>
    </row>
    <row r="75" spans="1:93" s="3" customFormat="1" ht="12.75">
      <c r="A75" s="9" t="s">
        <v>14</v>
      </c>
      <c r="B75" s="32"/>
      <c r="C75" s="33"/>
      <c r="D75" s="34"/>
      <c r="E75" s="33"/>
      <c r="F75" s="33"/>
      <c r="G75" s="33"/>
      <c r="H75" s="32"/>
      <c r="I75" s="33"/>
      <c r="J75" s="34"/>
      <c r="K75" s="33"/>
      <c r="L75" s="33"/>
      <c r="M75" s="33"/>
      <c r="N75" s="56"/>
      <c r="O75" s="10"/>
      <c r="P75" s="10"/>
      <c r="Q75" s="10"/>
      <c r="R75" s="35"/>
      <c r="S75" s="35"/>
      <c r="T75" s="35"/>
      <c r="U75" s="35"/>
      <c r="V75" s="35"/>
      <c r="W75" s="35"/>
      <c r="X75" s="35"/>
      <c r="Y75" s="35"/>
      <c r="Z75" s="35"/>
      <c r="AA75" s="35"/>
      <c r="AB75" s="35"/>
      <c r="AC75" s="35"/>
      <c r="AD75" s="35"/>
      <c r="AE75" s="35"/>
      <c r="AF75" s="35"/>
      <c r="AG75" s="35"/>
      <c r="AH75" s="35"/>
      <c r="AI75" s="35"/>
      <c r="AJ75" s="35"/>
      <c r="AK75" s="35"/>
      <c r="AL75" s="35"/>
      <c r="AM75" s="35"/>
      <c r="AN75" s="35"/>
      <c r="AO75" s="35"/>
      <c r="AP75" s="35"/>
      <c r="AQ75" s="35"/>
      <c r="AR75" s="35"/>
      <c r="AS75" s="35"/>
      <c r="AT75" s="35"/>
      <c r="AU75" s="35"/>
      <c r="AV75" s="35"/>
      <c r="AW75" s="35"/>
      <c r="AX75" s="35"/>
      <c r="AY75" s="35"/>
      <c r="AZ75" s="35"/>
      <c r="BA75" s="35"/>
      <c r="BB75" s="35"/>
      <c r="BC75" s="35"/>
      <c r="BD75" s="35"/>
      <c r="BE75" s="35"/>
      <c r="BF75" s="35"/>
      <c r="BG75" s="35"/>
      <c r="BH75" s="35"/>
      <c r="BI75" s="35"/>
      <c r="BJ75" s="35"/>
      <c r="BK75" s="35"/>
      <c r="BL75" s="35"/>
      <c r="BM75" s="35"/>
      <c r="BN75" s="35"/>
      <c r="BO75" s="35"/>
      <c r="BP75" s="35"/>
      <c r="BQ75" s="35"/>
      <c r="BR75" s="35"/>
      <c r="BS75" s="35"/>
      <c r="BT75" s="35"/>
      <c r="BU75" s="35"/>
      <c r="BV75" s="35"/>
      <c r="BW75" s="35"/>
      <c r="BX75" s="35"/>
      <c r="BY75" s="35"/>
      <c r="BZ75" s="35"/>
      <c r="CA75" s="35"/>
      <c r="CB75" s="35"/>
      <c r="CC75" s="35"/>
      <c r="CD75" s="35"/>
      <c r="CE75" s="35"/>
      <c r="CF75" s="35"/>
      <c r="CG75" s="35"/>
      <c r="CH75" s="35"/>
      <c r="CI75" s="35"/>
      <c r="CJ75" s="35"/>
      <c r="CK75" s="35"/>
      <c r="CL75" s="35"/>
      <c r="CM75" s="35"/>
      <c r="CN75" s="35"/>
      <c r="CO75" s="35"/>
    </row>
    <row r="76" spans="1:93" s="3" customFormat="1" ht="12.75">
      <c r="A76" s="28" t="s">
        <v>17</v>
      </c>
      <c r="B76" s="48"/>
      <c r="C76" s="35"/>
      <c r="D76" s="49"/>
      <c r="E76" s="35"/>
      <c r="F76" s="35"/>
      <c r="G76" s="35"/>
      <c r="H76" s="48"/>
      <c r="I76" s="35"/>
      <c r="J76" s="49"/>
      <c r="K76" s="35"/>
      <c r="L76" s="35"/>
      <c r="M76" s="35"/>
      <c r="N76" s="56"/>
      <c r="O76" s="198"/>
      <c r="P76" s="198"/>
      <c r="Q76" s="198"/>
      <c r="R76" s="35"/>
      <c r="S76" s="35"/>
      <c r="T76" s="35"/>
      <c r="U76" s="35"/>
      <c r="V76" s="35"/>
      <c r="W76" s="35"/>
      <c r="X76" s="35"/>
      <c r="Y76" s="35"/>
      <c r="Z76" s="35"/>
      <c r="AA76" s="35"/>
      <c r="AB76" s="35"/>
      <c r="AC76" s="35"/>
      <c r="AD76" s="35"/>
      <c r="AE76" s="35"/>
      <c r="AF76" s="35"/>
      <c r="AG76" s="35"/>
      <c r="AH76" s="35"/>
      <c r="AI76" s="35"/>
      <c r="AJ76" s="35"/>
      <c r="AK76" s="35"/>
      <c r="AL76" s="35"/>
      <c r="AM76" s="35"/>
      <c r="AN76" s="35"/>
      <c r="AO76" s="35"/>
      <c r="AP76" s="35"/>
      <c r="AQ76" s="35"/>
      <c r="AR76" s="35"/>
      <c r="AS76" s="35"/>
      <c r="AT76" s="35"/>
      <c r="AU76" s="35"/>
      <c r="AV76" s="35"/>
      <c r="AW76" s="35"/>
      <c r="AX76" s="35"/>
      <c r="AY76" s="35"/>
      <c r="AZ76" s="35"/>
      <c r="BA76" s="35"/>
      <c r="BB76" s="35"/>
      <c r="BC76" s="35"/>
      <c r="BD76" s="35"/>
      <c r="BE76" s="35"/>
      <c r="BF76" s="35"/>
      <c r="BG76" s="35"/>
      <c r="BH76" s="35"/>
      <c r="BI76" s="35"/>
      <c r="BJ76" s="35"/>
      <c r="BK76" s="35"/>
      <c r="BL76" s="35"/>
      <c r="BM76" s="35"/>
      <c r="BN76" s="35"/>
      <c r="BO76" s="35"/>
      <c r="BP76" s="35"/>
      <c r="BQ76" s="35"/>
      <c r="BR76" s="35"/>
      <c r="BS76" s="35"/>
      <c r="BT76" s="35"/>
      <c r="BU76" s="35"/>
      <c r="BV76" s="35"/>
      <c r="BW76" s="35"/>
      <c r="BX76" s="35"/>
      <c r="BY76" s="35"/>
      <c r="BZ76" s="35"/>
      <c r="CA76" s="35"/>
      <c r="CB76" s="35"/>
      <c r="CC76" s="35"/>
      <c r="CD76" s="35"/>
      <c r="CE76" s="35"/>
      <c r="CF76" s="35"/>
      <c r="CG76" s="35"/>
      <c r="CH76" s="35"/>
      <c r="CI76" s="35"/>
      <c r="CJ76" s="35"/>
      <c r="CK76" s="35"/>
      <c r="CL76" s="35"/>
      <c r="CM76" s="35"/>
      <c r="CN76" s="35"/>
      <c r="CO76" s="35"/>
    </row>
    <row r="77" spans="1:65" s="37" customFormat="1" ht="12.75">
      <c r="A77" s="71" t="s">
        <v>15</v>
      </c>
      <c r="B77" s="11">
        <v>140</v>
      </c>
      <c r="C77" s="12">
        <v>110</v>
      </c>
      <c r="D77" s="13">
        <v>250</v>
      </c>
      <c r="E77" s="12">
        <v>1475</v>
      </c>
      <c r="F77" s="12">
        <v>1510</v>
      </c>
      <c r="G77" s="12">
        <v>2985</v>
      </c>
      <c r="H77" s="11">
        <v>204</v>
      </c>
      <c r="I77" s="12">
        <v>190</v>
      </c>
      <c r="J77" s="13">
        <v>394</v>
      </c>
      <c r="K77" s="12">
        <f aca="true" t="shared" si="26" ref="K77:M78">SUM(H77,E77,B77)</f>
        <v>1819</v>
      </c>
      <c r="L77" s="12">
        <f t="shared" si="26"/>
        <v>1810</v>
      </c>
      <c r="M77" s="12">
        <f t="shared" si="26"/>
        <v>3629</v>
      </c>
      <c r="N77" s="55"/>
      <c r="O77" s="51">
        <f aca="true" t="shared" si="27" ref="O77:Q79">B77/(B77+E77)*100</f>
        <v>8.6687306501548</v>
      </c>
      <c r="P77" s="51">
        <f t="shared" si="27"/>
        <v>6.790123456790123</v>
      </c>
      <c r="Q77" s="51">
        <f t="shared" si="27"/>
        <v>7.727975270479134</v>
      </c>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row>
    <row r="78" spans="1:65" s="37" customFormat="1" ht="12.75">
      <c r="A78" s="71" t="s">
        <v>16</v>
      </c>
      <c r="B78" s="38">
        <v>26</v>
      </c>
      <c r="C78" s="39">
        <v>9</v>
      </c>
      <c r="D78" s="40">
        <v>35</v>
      </c>
      <c r="E78" s="39">
        <v>558</v>
      </c>
      <c r="F78" s="39">
        <v>509</v>
      </c>
      <c r="G78" s="39">
        <v>1067</v>
      </c>
      <c r="H78" s="38">
        <v>275</v>
      </c>
      <c r="I78" s="39">
        <v>157</v>
      </c>
      <c r="J78" s="40">
        <v>432</v>
      </c>
      <c r="K78" s="39">
        <f t="shared" si="26"/>
        <v>859</v>
      </c>
      <c r="L78" s="39">
        <f t="shared" si="26"/>
        <v>675</v>
      </c>
      <c r="M78" s="39">
        <f t="shared" si="26"/>
        <v>1534</v>
      </c>
      <c r="N78" s="55"/>
      <c r="O78" s="52">
        <f t="shared" si="27"/>
        <v>4.4520547945205475</v>
      </c>
      <c r="P78" s="52">
        <f t="shared" si="27"/>
        <v>1.7374517374517375</v>
      </c>
      <c r="Q78" s="52">
        <f t="shared" si="27"/>
        <v>3.176043557168784</v>
      </c>
      <c r="R78" s="36"/>
      <c r="S78" s="36"/>
      <c r="T78" s="36"/>
      <c r="U78" s="36"/>
      <c r="V78" s="36"/>
      <c r="W78" s="36"/>
      <c r="X78" s="36"/>
      <c r="Y78" s="36"/>
      <c r="Z78" s="36"/>
      <c r="AA78" s="36"/>
      <c r="AB78" s="36"/>
      <c r="AC78" s="36"/>
      <c r="AD78" s="36"/>
      <c r="AE78" s="36"/>
      <c r="AF78" s="36"/>
      <c r="AG78" s="36"/>
      <c r="AH78" s="36"/>
      <c r="AI78" s="36"/>
      <c r="AJ78" s="36"/>
      <c r="AK78" s="36"/>
      <c r="AL78" s="36"/>
      <c r="AM78" s="36"/>
      <c r="AN78" s="36"/>
      <c r="AO78" s="36"/>
      <c r="AP78" s="36"/>
      <c r="AQ78" s="36"/>
      <c r="AR78" s="36"/>
      <c r="AS78" s="36"/>
      <c r="AT78" s="36"/>
      <c r="AU78" s="36"/>
      <c r="AV78" s="36"/>
      <c r="AW78" s="36"/>
      <c r="AX78" s="36"/>
      <c r="AY78" s="36"/>
      <c r="AZ78" s="36"/>
      <c r="BA78" s="36"/>
      <c r="BB78" s="36"/>
      <c r="BC78" s="36"/>
      <c r="BD78" s="36"/>
      <c r="BE78" s="36"/>
      <c r="BF78" s="36"/>
      <c r="BG78" s="36"/>
      <c r="BH78" s="36"/>
      <c r="BI78" s="36"/>
      <c r="BJ78" s="36"/>
      <c r="BK78" s="36"/>
      <c r="BL78" s="36"/>
      <c r="BM78" s="36"/>
    </row>
    <row r="79" spans="1:65" s="37" customFormat="1" ht="12.75">
      <c r="A79" s="24" t="s">
        <v>27</v>
      </c>
      <c r="B79" s="41">
        <f>SUM(B77:B78)</f>
        <v>166</v>
      </c>
      <c r="C79" s="42">
        <f aca="true" t="shared" si="28" ref="C79:J79">SUM(C77:C78)</f>
        <v>119</v>
      </c>
      <c r="D79" s="43">
        <f t="shared" si="28"/>
        <v>285</v>
      </c>
      <c r="E79" s="42">
        <f t="shared" si="28"/>
        <v>2033</v>
      </c>
      <c r="F79" s="42">
        <f t="shared" si="28"/>
        <v>2019</v>
      </c>
      <c r="G79" s="42">
        <f t="shared" si="28"/>
        <v>4052</v>
      </c>
      <c r="H79" s="41">
        <f t="shared" si="28"/>
        <v>479</v>
      </c>
      <c r="I79" s="42">
        <f t="shared" si="28"/>
        <v>347</v>
      </c>
      <c r="J79" s="43">
        <f t="shared" si="28"/>
        <v>826</v>
      </c>
      <c r="K79" s="42">
        <f>SUM(K77:K78)</f>
        <v>2678</v>
      </c>
      <c r="L79" s="42">
        <f>SUM(L77:L78)</f>
        <v>2485</v>
      </c>
      <c r="M79" s="42">
        <f>SUM(M77:M78)</f>
        <v>5163</v>
      </c>
      <c r="N79" s="56"/>
      <c r="O79" s="57">
        <f t="shared" si="27"/>
        <v>7.548885857207822</v>
      </c>
      <c r="P79" s="57">
        <f t="shared" si="27"/>
        <v>5.565949485500467</v>
      </c>
      <c r="Q79" s="57">
        <f t="shared" si="27"/>
        <v>6.571362693105834</v>
      </c>
      <c r="R79" s="36"/>
      <c r="S79" s="36"/>
      <c r="T79" s="36"/>
      <c r="U79" s="36"/>
      <c r="V79" s="36"/>
      <c r="W79" s="36"/>
      <c r="X79" s="36"/>
      <c r="Y79" s="36"/>
      <c r="Z79" s="36"/>
      <c r="AA79" s="36"/>
      <c r="AB79" s="36"/>
      <c r="AC79" s="36"/>
      <c r="AD79" s="36"/>
      <c r="AE79" s="36"/>
      <c r="AF79" s="36"/>
      <c r="AG79" s="36"/>
      <c r="AH79" s="36"/>
      <c r="AI79" s="36"/>
      <c r="AJ79" s="36"/>
      <c r="AK79" s="36"/>
      <c r="AL79" s="36"/>
      <c r="AM79" s="36"/>
      <c r="AN79" s="36"/>
      <c r="AO79" s="36"/>
      <c r="AP79" s="36"/>
      <c r="AQ79" s="36"/>
      <c r="AR79" s="36"/>
      <c r="AS79" s="36"/>
      <c r="AT79" s="36"/>
      <c r="AU79" s="36"/>
      <c r="AV79" s="36"/>
      <c r="AW79" s="36"/>
      <c r="AX79" s="36"/>
      <c r="AY79" s="36"/>
      <c r="AZ79" s="36"/>
      <c r="BA79" s="36"/>
      <c r="BB79" s="36"/>
      <c r="BC79" s="36"/>
      <c r="BD79" s="36"/>
      <c r="BE79" s="36"/>
      <c r="BF79" s="36"/>
      <c r="BG79" s="36"/>
      <c r="BH79" s="36"/>
      <c r="BI79" s="36"/>
      <c r="BJ79" s="36"/>
      <c r="BK79" s="36"/>
      <c r="BL79" s="36"/>
      <c r="BM79" s="36"/>
    </row>
    <row r="80" spans="1:65" s="37" customFormat="1" ht="12.75">
      <c r="A80" s="28" t="s">
        <v>18</v>
      </c>
      <c r="B80" s="25"/>
      <c r="C80" s="26"/>
      <c r="D80" s="27"/>
      <c r="E80" s="26"/>
      <c r="F80" s="26"/>
      <c r="G80" s="26"/>
      <c r="H80" s="25"/>
      <c r="I80" s="26"/>
      <c r="J80" s="27"/>
      <c r="K80" s="26"/>
      <c r="L80" s="26"/>
      <c r="M80" s="26"/>
      <c r="N80" s="56"/>
      <c r="O80" s="53"/>
      <c r="P80" s="53"/>
      <c r="Q80" s="53"/>
      <c r="R80" s="36"/>
      <c r="S80" s="36"/>
      <c r="T80" s="36"/>
      <c r="U80" s="36"/>
      <c r="V80" s="36"/>
      <c r="W80" s="36"/>
      <c r="X80" s="36"/>
      <c r="Y80" s="36"/>
      <c r="Z80" s="36"/>
      <c r="AA80" s="36"/>
      <c r="AB80" s="36"/>
      <c r="AC80" s="36"/>
      <c r="AD80" s="36"/>
      <c r="AE80" s="36"/>
      <c r="AF80" s="36"/>
      <c r="AG80" s="36"/>
      <c r="AH80" s="36"/>
      <c r="AI80" s="36"/>
      <c r="AJ80" s="36"/>
      <c r="AK80" s="36"/>
      <c r="AL80" s="36"/>
      <c r="AM80" s="36"/>
      <c r="AN80" s="36"/>
      <c r="AO80" s="36"/>
      <c r="AP80" s="36"/>
      <c r="AQ80" s="36"/>
      <c r="AR80" s="36"/>
      <c r="AS80" s="36"/>
      <c r="AT80" s="36"/>
      <c r="AU80" s="36"/>
      <c r="AV80" s="36"/>
      <c r="AW80" s="36"/>
      <c r="AX80" s="36"/>
      <c r="AY80" s="36"/>
      <c r="AZ80" s="36"/>
      <c r="BA80" s="36"/>
      <c r="BB80" s="36"/>
      <c r="BC80" s="36"/>
      <c r="BD80" s="36"/>
      <c r="BE80" s="36"/>
      <c r="BF80" s="36"/>
      <c r="BG80" s="36"/>
      <c r="BH80" s="36"/>
      <c r="BI80" s="36"/>
      <c r="BJ80" s="36"/>
      <c r="BK80" s="36"/>
      <c r="BL80" s="36"/>
      <c r="BM80" s="36"/>
    </row>
    <row r="81" spans="1:65" s="37" customFormat="1" ht="12.75">
      <c r="A81" s="71" t="s">
        <v>18</v>
      </c>
      <c r="B81" s="11">
        <v>78</v>
      </c>
      <c r="C81" s="12">
        <v>45</v>
      </c>
      <c r="D81" s="13">
        <v>123</v>
      </c>
      <c r="E81" s="12">
        <v>1343</v>
      </c>
      <c r="F81" s="12">
        <v>1417</v>
      </c>
      <c r="G81" s="12">
        <v>2760</v>
      </c>
      <c r="H81" s="11">
        <v>112</v>
      </c>
      <c r="I81" s="12">
        <v>113</v>
      </c>
      <c r="J81" s="13">
        <v>225</v>
      </c>
      <c r="K81" s="12">
        <f aca="true" t="shared" si="29" ref="K81:M84">SUM(H81,E81,B81)</f>
        <v>1533</v>
      </c>
      <c r="L81" s="12">
        <f t="shared" si="29"/>
        <v>1575</v>
      </c>
      <c r="M81" s="12">
        <f t="shared" si="29"/>
        <v>3108</v>
      </c>
      <c r="N81" s="55"/>
      <c r="O81" s="51">
        <f aca="true" t="shared" si="30" ref="O81:Q84">B81/(B81+E81)*100</f>
        <v>5.489092188599578</v>
      </c>
      <c r="P81" s="51">
        <f t="shared" si="30"/>
        <v>3.0779753761969904</v>
      </c>
      <c r="Q81" s="51">
        <f t="shared" si="30"/>
        <v>4.266389177939646</v>
      </c>
      <c r="R81" s="36"/>
      <c r="S81" s="36"/>
      <c r="T81" s="36"/>
      <c r="U81" s="36"/>
      <c r="V81" s="36"/>
      <c r="W81" s="36"/>
      <c r="X81" s="36"/>
      <c r="Y81" s="36"/>
      <c r="Z81" s="36"/>
      <c r="AA81" s="36"/>
      <c r="AB81" s="36"/>
      <c r="AC81" s="36"/>
      <c r="AD81" s="36"/>
      <c r="AE81" s="36"/>
      <c r="AF81" s="36"/>
      <c r="AG81" s="36"/>
      <c r="AH81" s="36"/>
      <c r="AI81" s="36"/>
      <c r="AJ81" s="36"/>
      <c r="AK81" s="36"/>
      <c r="AL81" s="36"/>
      <c r="AM81" s="36"/>
      <c r="AN81" s="36"/>
      <c r="AO81" s="36"/>
      <c r="AP81" s="36"/>
      <c r="AQ81" s="36"/>
      <c r="AR81" s="36"/>
      <c r="AS81" s="36"/>
      <c r="AT81" s="36"/>
      <c r="AU81" s="36"/>
      <c r="AV81" s="36"/>
      <c r="AW81" s="36"/>
      <c r="AX81" s="36"/>
      <c r="AY81" s="36"/>
      <c r="AZ81" s="36"/>
      <c r="BA81" s="36"/>
      <c r="BB81" s="36"/>
      <c r="BC81" s="36"/>
      <c r="BD81" s="36"/>
      <c r="BE81" s="36"/>
      <c r="BF81" s="36"/>
      <c r="BG81" s="36"/>
      <c r="BH81" s="36"/>
      <c r="BI81" s="36"/>
      <c r="BJ81" s="36"/>
      <c r="BK81" s="36"/>
      <c r="BL81" s="36"/>
      <c r="BM81" s="36"/>
    </row>
    <row r="82" spans="1:65" s="37" customFormat="1" ht="12.75">
      <c r="A82" s="74" t="s">
        <v>47</v>
      </c>
      <c r="B82" s="38">
        <v>42</v>
      </c>
      <c r="C82" s="39">
        <v>48</v>
      </c>
      <c r="D82" s="40">
        <v>90</v>
      </c>
      <c r="E82" s="39">
        <v>836</v>
      </c>
      <c r="F82" s="39">
        <v>590</v>
      </c>
      <c r="G82" s="39">
        <v>1426</v>
      </c>
      <c r="H82" s="38">
        <v>151</v>
      </c>
      <c r="I82" s="39">
        <v>97</v>
      </c>
      <c r="J82" s="40">
        <v>248</v>
      </c>
      <c r="K82" s="39">
        <f t="shared" si="29"/>
        <v>1029</v>
      </c>
      <c r="L82" s="39">
        <f t="shared" si="29"/>
        <v>735</v>
      </c>
      <c r="M82" s="39">
        <f t="shared" si="29"/>
        <v>1764</v>
      </c>
      <c r="N82" s="55"/>
      <c r="O82" s="52">
        <f t="shared" si="30"/>
        <v>4.783599088838269</v>
      </c>
      <c r="P82" s="52">
        <f t="shared" si="30"/>
        <v>7.523510971786834</v>
      </c>
      <c r="Q82" s="52">
        <f t="shared" si="30"/>
        <v>5.936675461741425</v>
      </c>
      <c r="R82" s="36"/>
      <c r="S82" s="36"/>
      <c r="T82" s="36"/>
      <c r="U82" s="36"/>
      <c r="V82" s="36"/>
      <c r="W82" s="36"/>
      <c r="X82" s="36"/>
      <c r="Y82" s="36"/>
      <c r="Z82" s="36"/>
      <c r="AA82" s="36"/>
      <c r="AB82" s="36"/>
      <c r="AC82" s="36"/>
      <c r="AD82" s="36"/>
      <c r="AE82" s="36"/>
      <c r="AF82" s="36"/>
      <c r="AG82" s="36"/>
      <c r="AH82" s="36"/>
      <c r="AI82" s="36"/>
      <c r="AJ82" s="36"/>
      <c r="AK82" s="36"/>
      <c r="AL82" s="36"/>
      <c r="AM82" s="36"/>
      <c r="AN82" s="36"/>
      <c r="AO82" s="36"/>
      <c r="AP82" s="36"/>
      <c r="AQ82" s="36"/>
      <c r="AR82" s="36"/>
      <c r="AS82" s="36"/>
      <c r="AT82" s="36"/>
      <c r="AU82" s="36"/>
      <c r="AV82" s="36"/>
      <c r="AW82" s="36"/>
      <c r="AX82" s="36"/>
      <c r="AY82" s="36"/>
      <c r="AZ82" s="36"/>
      <c r="BA82" s="36"/>
      <c r="BB82" s="36"/>
      <c r="BC82" s="36"/>
      <c r="BD82" s="36"/>
      <c r="BE82" s="36"/>
      <c r="BF82" s="36"/>
      <c r="BG82" s="36"/>
      <c r="BH82" s="36"/>
      <c r="BI82" s="36"/>
      <c r="BJ82" s="36"/>
      <c r="BK82" s="36"/>
      <c r="BL82" s="36"/>
      <c r="BM82" s="36"/>
    </row>
    <row r="83" spans="1:65" s="37" customFormat="1" ht="12.75">
      <c r="A83" s="24" t="s">
        <v>28</v>
      </c>
      <c r="B83" s="44">
        <f>SUM(B81:B82)</f>
        <v>120</v>
      </c>
      <c r="C83" s="45">
        <f aca="true" t="shared" si="31" ref="C83:J83">SUM(C81:C82)</f>
        <v>93</v>
      </c>
      <c r="D83" s="46">
        <f t="shared" si="31"/>
        <v>213</v>
      </c>
      <c r="E83" s="45">
        <f t="shared" si="31"/>
        <v>2179</v>
      </c>
      <c r="F83" s="45">
        <f t="shared" si="31"/>
        <v>2007</v>
      </c>
      <c r="G83" s="45">
        <f t="shared" si="31"/>
        <v>4186</v>
      </c>
      <c r="H83" s="44">
        <f t="shared" si="31"/>
        <v>263</v>
      </c>
      <c r="I83" s="45">
        <f t="shared" si="31"/>
        <v>210</v>
      </c>
      <c r="J83" s="46">
        <f t="shared" si="31"/>
        <v>473</v>
      </c>
      <c r="K83" s="45">
        <f>SUM(K81:K82)</f>
        <v>2562</v>
      </c>
      <c r="L83" s="45">
        <f>SUM(L81:L82)</f>
        <v>2310</v>
      </c>
      <c r="M83" s="45">
        <f>SUM(M81:M82)</f>
        <v>4872</v>
      </c>
      <c r="N83" s="56"/>
      <c r="O83" s="58">
        <f t="shared" si="30"/>
        <v>5.219660722053066</v>
      </c>
      <c r="P83" s="58">
        <f t="shared" si="30"/>
        <v>4.428571428571428</v>
      </c>
      <c r="Q83" s="58">
        <f t="shared" si="30"/>
        <v>4.8420095476244605</v>
      </c>
      <c r="R83" s="36"/>
      <c r="S83" s="36"/>
      <c r="T83" s="36"/>
      <c r="U83" s="36"/>
      <c r="V83" s="36"/>
      <c r="W83" s="36"/>
      <c r="X83" s="36"/>
      <c r="Y83" s="36"/>
      <c r="Z83" s="36"/>
      <c r="AA83" s="36"/>
      <c r="AB83" s="36"/>
      <c r="AC83" s="36"/>
      <c r="AD83" s="36"/>
      <c r="AE83" s="36"/>
      <c r="AF83" s="36"/>
      <c r="AG83" s="36"/>
      <c r="AH83" s="36"/>
      <c r="AI83" s="36"/>
      <c r="AJ83" s="36"/>
      <c r="AK83" s="36"/>
      <c r="AL83" s="36"/>
      <c r="AM83" s="36"/>
      <c r="AN83" s="36"/>
      <c r="AO83" s="36"/>
      <c r="AP83" s="36"/>
      <c r="AQ83" s="36"/>
      <c r="AR83" s="36"/>
      <c r="AS83" s="36"/>
      <c r="AT83" s="36"/>
      <c r="AU83" s="36"/>
      <c r="AV83" s="36"/>
      <c r="AW83" s="36"/>
      <c r="AX83" s="36"/>
      <c r="AY83" s="36"/>
      <c r="AZ83" s="36"/>
      <c r="BA83" s="36"/>
      <c r="BB83" s="36"/>
      <c r="BC83" s="36"/>
      <c r="BD83" s="36"/>
      <c r="BE83" s="36"/>
      <c r="BF83" s="36"/>
      <c r="BG83" s="36"/>
      <c r="BH83" s="36"/>
      <c r="BI83" s="36"/>
      <c r="BJ83" s="36"/>
      <c r="BK83" s="36"/>
      <c r="BL83" s="36"/>
      <c r="BM83" s="36"/>
    </row>
    <row r="84" spans="1:65" s="37" customFormat="1" ht="13.5" customHeight="1">
      <c r="A84" s="24" t="s">
        <v>19</v>
      </c>
      <c r="B84" s="41">
        <f>SUM(B83,B79)</f>
        <v>286</v>
      </c>
      <c r="C84" s="42">
        <f aca="true" t="shared" si="32" ref="C84:J84">SUM(C83,C79)</f>
        <v>212</v>
      </c>
      <c r="D84" s="43">
        <f t="shared" si="32"/>
        <v>498</v>
      </c>
      <c r="E84" s="42">
        <f t="shared" si="32"/>
        <v>4212</v>
      </c>
      <c r="F84" s="42">
        <f t="shared" si="32"/>
        <v>4026</v>
      </c>
      <c r="G84" s="42">
        <f t="shared" si="32"/>
        <v>8238</v>
      </c>
      <c r="H84" s="41">
        <f t="shared" si="32"/>
        <v>742</v>
      </c>
      <c r="I84" s="42">
        <f t="shared" si="32"/>
        <v>557</v>
      </c>
      <c r="J84" s="43">
        <f t="shared" si="32"/>
        <v>1299</v>
      </c>
      <c r="K84" s="42">
        <f t="shared" si="29"/>
        <v>5240</v>
      </c>
      <c r="L84" s="42">
        <f t="shared" si="29"/>
        <v>4795</v>
      </c>
      <c r="M84" s="42">
        <f t="shared" si="29"/>
        <v>10035</v>
      </c>
      <c r="N84" s="56"/>
      <c r="O84" s="57">
        <f t="shared" si="30"/>
        <v>6.358381502890173</v>
      </c>
      <c r="P84" s="57">
        <f t="shared" si="30"/>
        <v>5.002359603586597</v>
      </c>
      <c r="Q84" s="57">
        <f t="shared" si="30"/>
        <v>5.700549450549451</v>
      </c>
      <c r="R84" s="36"/>
      <c r="S84" s="36"/>
      <c r="T84" s="36"/>
      <c r="U84" s="36"/>
      <c r="V84" s="36"/>
      <c r="W84" s="36"/>
      <c r="X84" s="36"/>
      <c r="Y84" s="36"/>
      <c r="Z84" s="36"/>
      <c r="AA84" s="36"/>
      <c r="AB84" s="36"/>
      <c r="AC84" s="36"/>
      <c r="AD84" s="36"/>
      <c r="AE84" s="36"/>
      <c r="AF84" s="36"/>
      <c r="AG84" s="36"/>
      <c r="AH84" s="36"/>
      <c r="AI84" s="36"/>
      <c r="AJ84" s="36"/>
      <c r="AK84" s="36"/>
      <c r="AL84" s="36"/>
      <c r="AM84" s="36"/>
      <c r="AN84" s="36"/>
      <c r="AO84" s="36"/>
      <c r="AP84" s="36"/>
      <c r="AQ84" s="36"/>
      <c r="AR84" s="36"/>
      <c r="AS84" s="36"/>
      <c r="AT84" s="36"/>
      <c r="AU84" s="36"/>
      <c r="AV84" s="36"/>
      <c r="AW84" s="36"/>
      <c r="AX84" s="36"/>
      <c r="AY84" s="36"/>
      <c r="AZ84" s="36"/>
      <c r="BA84" s="36"/>
      <c r="BB84" s="36"/>
      <c r="BC84" s="36"/>
      <c r="BD84" s="36"/>
      <c r="BE84" s="36"/>
      <c r="BF84" s="36"/>
      <c r="BG84" s="36"/>
      <c r="BH84" s="36"/>
      <c r="BI84" s="36"/>
      <c r="BJ84" s="36"/>
      <c r="BK84" s="36"/>
      <c r="BL84" s="36"/>
      <c r="BM84" s="36"/>
    </row>
    <row r="85" spans="1:65" s="37" customFormat="1" ht="13.5" customHeight="1">
      <c r="A85" s="24"/>
      <c r="B85" s="25"/>
      <c r="C85" s="26"/>
      <c r="D85" s="27"/>
      <c r="E85" s="26"/>
      <c r="F85" s="26"/>
      <c r="G85" s="26"/>
      <c r="H85" s="25"/>
      <c r="I85" s="26"/>
      <c r="J85" s="27"/>
      <c r="K85" s="26"/>
      <c r="L85" s="26"/>
      <c r="M85" s="26"/>
      <c r="N85" s="56"/>
      <c r="O85" s="53"/>
      <c r="P85" s="53"/>
      <c r="Q85" s="53"/>
      <c r="R85" s="36"/>
      <c r="S85" s="36"/>
      <c r="T85" s="36"/>
      <c r="U85" s="36"/>
      <c r="V85" s="36"/>
      <c r="W85" s="36"/>
      <c r="X85" s="36"/>
      <c r="Y85" s="36"/>
      <c r="Z85" s="36"/>
      <c r="AA85" s="36"/>
      <c r="AB85" s="36"/>
      <c r="AC85" s="36"/>
      <c r="AD85" s="36"/>
      <c r="AE85" s="36"/>
      <c r="AF85" s="36"/>
      <c r="AG85" s="36"/>
      <c r="AH85" s="36"/>
      <c r="AI85" s="36"/>
      <c r="AJ85" s="36"/>
      <c r="AK85" s="36"/>
      <c r="AL85" s="36"/>
      <c r="AM85" s="36"/>
      <c r="AN85" s="36"/>
      <c r="AO85" s="36"/>
      <c r="AP85" s="36"/>
      <c r="AQ85" s="36"/>
      <c r="AR85" s="36"/>
      <c r="AS85" s="36"/>
      <c r="AT85" s="36"/>
      <c r="AU85" s="36"/>
      <c r="AV85" s="36"/>
      <c r="AW85" s="36"/>
      <c r="AX85" s="36"/>
      <c r="AY85" s="36"/>
      <c r="AZ85" s="36"/>
      <c r="BA85" s="36"/>
      <c r="BB85" s="36"/>
      <c r="BC85" s="36"/>
      <c r="BD85" s="36"/>
      <c r="BE85" s="36"/>
      <c r="BF85" s="36"/>
      <c r="BG85" s="36"/>
      <c r="BH85" s="36"/>
      <c r="BI85" s="36"/>
      <c r="BJ85" s="36"/>
      <c r="BK85" s="36"/>
      <c r="BL85" s="36"/>
      <c r="BM85" s="36"/>
    </row>
    <row r="86" spans="1:65" s="37" customFormat="1" ht="13.5" customHeight="1">
      <c r="A86" s="28" t="s">
        <v>4</v>
      </c>
      <c r="B86" s="25"/>
      <c r="C86" s="26"/>
      <c r="D86" s="27"/>
      <c r="E86" s="26"/>
      <c r="F86" s="26"/>
      <c r="G86" s="26"/>
      <c r="H86" s="25"/>
      <c r="I86" s="26"/>
      <c r="J86" s="27"/>
      <c r="K86" s="26"/>
      <c r="L86" s="26"/>
      <c r="M86" s="26"/>
      <c r="N86" s="56"/>
      <c r="O86" s="26"/>
      <c r="P86" s="26"/>
      <c r="Q86" s="26"/>
      <c r="R86" s="36"/>
      <c r="S86" s="36"/>
      <c r="T86" s="36"/>
      <c r="U86" s="36"/>
      <c r="V86" s="36"/>
      <c r="W86" s="36"/>
      <c r="X86" s="36"/>
      <c r="Y86" s="36"/>
      <c r="Z86" s="36"/>
      <c r="AA86" s="36"/>
      <c r="AB86" s="36"/>
      <c r="AC86" s="36"/>
      <c r="AD86" s="36"/>
      <c r="AE86" s="36"/>
      <c r="AF86" s="36"/>
      <c r="AG86" s="36"/>
      <c r="AH86" s="36"/>
      <c r="AI86" s="36"/>
      <c r="AJ86" s="36"/>
      <c r="AK86" s="36"/>
      <c r="AL86" s="36"/>
      <c r="AM86" s="36"/>
      <c r="AN86" s="36"/>
      <c r="AO86" s="36"/>
      <c r="AP86" s="36"/>
      <c r="AQ86" s="36"/>
      <c r="AR86" s="36"/>
      <c r="AS86" s="36"/>
      <c r="AT86" s="36"/>
      <c r="AU86" s="36"/>
      <c r="AV86" s="36"/>
      <c r="AW86" s="36"/>
      <c r="AX86" s="36"/>
      <c r="AY86" s="36"/>
      <c r="AZ86" s="36"/>
      <c r="BA86" s="36"/>
      <c r="BB86" s="36"/>
      <c r="BC86" s="36"/>
      <c r="BD86" s="36"/>
      <c r="BE86" s="36"/>
      <c r="BF86" s="36"/>
      <c r="BG86" s="36"/>
      <c r="BH86" s="36"/>
      <c r="BI86" s="36"/>
      <c r="BJ86" s="36"/>
      <c r="BK86" s="36"/>
      <c r="BL86" s="36"/>
      <c r="BM86" s="36"/>
    </row>
    <row r="87" spans="1:65" s="37" customFormat="1" ht="13.5" customHeight="1">
      <c r="A87" s="17" t="s">
        <v>17</v>
      </c>
      <c r="B87" s="25"/>
      <c r="C87" s="26"/>
      <c r="D87" s="27"/>
      <c r="E87" s="26"/>
      <c r="F87" s="26"/>
      <c r="G87" s="26"/>
      <c r="H87" s="25"/>
      <c r="I87" s="26"/>
      <c r="J87" s="27"/>
      <c r="K87" s="26"/>
      <c r="L87" s="26"/>
      <c r="M87" s="26"/>
      <c r="N87" s="56"/>
      <c r="O87" s="26"/>
      <c r="P87" s="26"/>
      <c r="Q87" s="26"/>
      <c r="R87" s="36"/>
      <c r="S87" s="36"/>
      <c r="T87" s="36"/>
      <c r="U87" s="36"/>
      <c r="V87" s="36"/>
      <c r="W87" s="36"/>
      <c r="X87" s="36"/>
      <c r="Y87" s="36"/>
      <c r="Z87" s="36"/>
      <c r="AA87" s="36"/>
      <c r="AB87" s="36"/>
      <c r="AC87" s="36"/>
      <c r="AD87" s="36"/>
      <c r="AE87" s="36"/>
      <c r="AF87" s="36"/>
      <c r="AG87" s="36"/>
      <c r="AH87" s="36"/>
      <c r="AI87" s="36"/>
      <c r="AJ87" s="36"/>
      <c r="AK87" s="36"/>
      <c r="AL87" s="36"/>
      <c r="AM87" s="36"/>
      <c r="AN87" s="36"/>
      <c r="AO87" s="36"/>
      <c r="AP87" s="36"/>
      <c r="AQ87" s="36"/>
      <c r="AR87" s="36"/>
      <c r="AS87" s="36"/>
      <c r="AT87" s="36"/>
      <c r="AU87" s="36"/>
      <c r="AV87" s="36"/>
      <c r="AW87" s="36"/>
      <c r="AX87" s="36"/>
      <c r="AY87" s="36"/>
      <c r="AZ87" s="36"/>
      <c r="BA87" s="36"/>
      <c r="BB87" s="36"/>
      <c r="BC87" s="36"/>
      <c r="BD87" s="36"/>
      <c r="BE87" s="36"/>
      <c r="BF87" s="36"/>
      <c r="BG87" s="36"/>
      <c r="BH87" s="36"/>
      <c r="BI87" s="36"/>
      <c r="BJ87" s="36"/>
      <c r="BK87" s="36"/>
      <c r="BL87" s="36"/>
      <c r="BM87" s="36"/>
    </row>
    <row r="88" spans="1:65" s="37" customFormat="1" ht="12.75">
      <c r="A88" s="71" t="s">
        <v>5</v>
      </c>
      <c r="B88" s="11">
        <v>53</v>
      </c>
      <c r="C88" s="12">
        <v>41</v>
      </c>
      <c r="D88" s="13">
        <v>94</v>
      </c>
      <c r="E88" s="12">
        <v>634</v>
      </c>
      <c r="F88" s="12">
        <v>832</v>
      </c>
      <c r="G88" s="12">
        <v>1466</v>
      </c>
      <c r="H88" s="11">
        <v>35</v>
      </c>
      <c r="I88" s="12">
        <v>48</v>
      </c>
      <c r="J88" s="13">
        <v>83</v>
      </c>
      <c r="K88" s="12">
        <f aca="true" t="shared" si="33" ref="K88:M92">SUM(H88,E88,B88)</f>
        <v>722</v>
      </c>
      <c r="L88" s="12">
        <f t="shared" si="33"/>
        <v>921</v>
      </c>
      <c r="M88" s="12">
        <f t="shared" si="33"/>
        <v>1643</v>
      </c>
      <c r="N88" s="55"/>
      <c r="O88" s="51">
        <f aca="true" t="shared" si="34" ref="O88:Q92">B88/(B88+E88)*100</f>
        <v>7.714701601164483</v>
      </c>
      <c r="P88" s="51">
        <f t="shared" si="34"/>
        <v>4.696449026345934</v>
      </c>
      <c r="Q88" s="51">
        <f t="shared" si="34"/>
        <v>6.0256410256410255</v>
      </c>
      <c r="R88" s="36"/>
      <c r="S88" s="36"/>
      <c r="T88" s="36"/>
      <c r="U88" s="36"/>
      <c r="V88" s="36"/>
      <c r="W88" s="36"/>
      <c r="X88" s="36"/>
      <c r="Y88" s="36"/>
      <c r="Z88" s="36"/>
      <c r="AA88" s="36"/>
      <c r="AB88" s="36"/>
      <c r="AC88" s="36"/>
      <c r="AD88" s="36"/>
      <c r="AE88" s="36"/>
      <c r="AF88" s="36"/>
      <c r="AG88" s="36"/>
      <c r="AH88" s="36"/>
      <c r="AI88" s="36"/>
      <c r="AJ88" s="36"/>
      <c r="AK88" s="36"/>
      <c r="AL88" s="36"/>
      <c r="AM88" s="36"/>
      <c r="AN88" s="36"/>
      <c r="AO88" s="36"/>
      <c r="AP88" s="36"/>
      <c r="AQ88" s="36"/>
      <c r="AR88" s="36"/>
      <c r="AS88" s="36"/>
      <c r="AT88" s="36"/>
      <c r="AU88" s="36"/>
      <c r="AV88" s="36"/>
      <c r="AW88" s="36"/>
      <c r="AX88" s="36"/>
      <c r="AY88" s="36"/>
      <c r="AZ88" s="36"/>
      <c r="BA88" s="36"/>
      <c r="BB88" s="36"/>
      <c r="BC88" s="36"/>
      <c r="BD88" s="36"/>
      <c r="BE88" s="36"/>
      <c r="BF88" s="36"/>
      <c r="BG88" s="36"/>
      <c r="BH88" s="36"/>
      <c r="BI88" s="36"/>
      <c r="BJ88" s="36"/>
      <c r="BK88" s="36"/>
      <c r="BL88" s="36"/>
      <c r="BM88" s="36"/>
    </row>
    <row r="89" spans="1:65" s="37" customFormat="1" ht="12.75">
      <c r="A89" s="71" t="s">
        <v>7</v>
      </c>
      <c r="B89" s="11">
        <v>106</v>
      </c>
      <c r="C89" s="12">
        <v>77</v>
      </c>
      <c r="D89" s="13">
        <v>183</v>
      </c>
      <c r="E89" s="12">
        <v>517</v>
      </c>
      <c r="F89" s="12">
        <v>406</v>
      </c>
      <c r="G89" s="12">
        <v>923</v>
      </c>
      <c r="H89" s="11">
        <v>84</v>
      </c>
      <c r="I89" s="12">
        <v>96</v>
      </c>
      <c r="J89" s="13">
        <v>180</v>
      </c>
      <c r="K89" s="12">
        <f t="shared" si="33"/>
        <v>707</v>
      </c>
      <c r="L89" s="12">
        <f t="shared" si="33"/>
        <v>579</v>
      </c>
      <c r="M89" s="12">
        <f t="shared" si="33"/>
        <v>1286</v>
      </c>
      <c r="N89" s="55"/>
      <c r="O89" s="51">
        <f t="shared" si="34"/>
        <v>17.014446227929376</v>
      </c>
      <c r="P89" s="51">
        <f t="shared" si="34"/>
        <v>15.942028985507244</v>
      </c>
      <c r="Q89" s="51">
        <f t="shared" si="34"/>
        <v>16.54611211573237</v>
      </c>
      <c r="R89" s="36"/>
      <c r="S89" s="36"/>
      <c r="T89" s="36"/>
      <c r="U89" s="36"/>
      <c r="V89" s="36"/>
      <c r="W89" s="36"/>
      <c r="X89" s="36"/>
      <c r="Y89" s="36"/>
      <c r="Z89" s="36"/>
      <c r="AA89" s="36"/>
      <c r="AB89" s="36"/>
      <c r="AC89" s="36"/>
      <c r="AD89" s="36"/>
      <c r="AE89" s="36"/>
      <c r="AF89" s="36"/>
      <c r="AG89" s="36"/>
      <c r="AH89" s="36"/>
      <c r="AI89" s="36"/>
      <c r="AJ89" s="36"/>
      <c r="AK89" s="36"/>
      <c r="AL89" s="36"/>
      <c r="AM89" s="36"/>
      <c r="AN89" s="36"/>
      <c r="AO89" s="36"/>
      <c r="AP89" s="36"/>
      <c r="AQ89" s="36"/>
      <c r="AR89" s="36"/>
      <c r="AS89" s="36"/>
      <c r="AT89" s="36"/>
      <c r="AU89" s="36"/>
      <c r="AV89" s="36"/>
      <c r="AW89" s="36"/>
      <c r="AX89" s="36"/>
      <c r="AY89" s="36"/>
      <c r="AZ89" s="36"/>
      <c r="BA89" s="36"/>
      <c r="BB89" s="36"/>
      <c r="BC89" s="36"/>
      <c r="BD89" s="36"/>
      <c r="BE89" s="36"/>
      <c r="BF89" s="36"/>
      <c r="BG89" s="36"/>
      <c r="BH89" s="36"/>
      <c r="BI89" s="36"/>
      <c r="BJ89" s="36"/>
      <c r="BK89" s="36"/>
      <c r="BL89" s="36"/>
      <c r="BM89" s="36"/>
    </row>
    <row r="90" spans="1:65" s="37" customFormat="1" ht="12.75">
      <c r="A90" s="71" t="s">
        <v>6</v>
      </c>
      <c r="B90" s="11">
        <v>5</v>
      </c>
      <c r="C90" s="12">
        <v>7</v>
      </c>
      <c r="D90" s="13">
        <v>12</v>
      </c>
      <c r="E90" s="12">
        <v>16</v>
      </c>
      <c r="F90" s="12">
        <v>48</v>
      </c>
      <c r="G90" s="12">
        <v>64</v>
      </c>
      <c r="H90" s="11">
        <v>4</v>
      </c>
      <c r="I90" s="12">
        <v>3</v>
      </c>
      <c r="J90" s="13">
        <v>7</v>
      </c>
      <c r="K90" s="12">
        <f t="shared" si="33"/>
        <v>25</v>
      </c>
      <c r="L90" s="12">
        <f t="shared" si="33"/>
        <v>58</v>
      </c>
      <c r="M90" s="12">
        <f t="shared" si="33"/>
        <v>83</v>
      </c>
      <c r="N90" s="55"/>
      <c r="O90" s="51">
        <f t="shared" si="34"/>
        <v>23.809523809523807</v>
      </c>
      <c r="P90" s="51">
        <f t="shared" si="34"/>
        <v>12.727272727272727</v>
      </c>
      <c r="Q90" s="51">
        <f t="shared" si="34"/>
        <v>15.789473684210526</v>
      </c>
      <c r="R90" s="36"/>
      <c r="S90" s="36"/>
      <c r="T90" s="36"/>
      <c r="U90" s="36"/>
      <c r="V90" s="36"/>
      <c r="W90" s="36"/>
      <c r="X90" s="36"/>
      <c r="Y90" s="36"/>
      <c r="Z90" s="36"/>
      <c r="AA90" s="36"/>
      <c r="AB90" s="36"/>
      <c r="AC90" s="36"/>
      <c r="AD90" s="36"/>
      <c r="AE90" s="36"/>
      <c r="AF90" s="36"/>
      <c r="AG90" s="36"/>
      <c r="AH90" s="36"/>
      <c r="AI90" s="36"/>
      <c r="AJ90" s="36"/>
      <c r="AK90" s="36"/>
      <c r="AL90" s="36"/>
      <c r="AM90" s="36"/>
      <c r="AN90" s="36"/>
      <c r="AO90" s="36"/>
      <c r="AP90" s="36"/>
      <c r="AQ90" s="36"/>
      <c r="AR90" s="36"/>
      <c r="AS90" s="36"/>
      <c r="AT90" s="36"/>
      <c r="AU90" s="36"/>
      <c r="AV90" s="36"/>
      <c r="AW90" s="36"/>
      <c r="AX90" s="36"/>
      <c r="AY90" s="36"/>
      <c r="AZ90" s="36"/>
      <c r="BA90" s="36"/>
      <c r="BB90" s="36"/>
      <c r="BC90" s="36"/>
      <c r="BD90" s="36"/>
      <c r="BE90" s="36"/>
      <c r="BF90" s="36"/>
      <c r="BG90" s="36"/>
      <c r="BH90" s="36"/>
      <c r="BI90" s="36"/>
      <c r="BJ90" s="36"/>
      <c r="BK90" s="36"/>
      <c r="BL90" s="36"/>
      <c r="BM90" s="36"/>
    </row>
    <row r="91" spans="1:65" s="37" customFormat="1" ht="12.75">
      <c r="A91" s="71" t="s">
        <v>8</v>
      </c>
      <c r="B91" s="11">
        <v>136</v>
      </c>
      <c r="C91" s="12">
        <v>81</v>
      </c>
      <c r="D91" s="13">
        <v>217</v>
      </c>
      <c r="E91" s="12">
        <v>986</v>
      </c>
      <c r="F91" s="12">
        <v>689</v>
      </c>
      <c r="G91" s="12">
        <v>1675</v>
      </c>
      <c r="H91" s="11">
        <v>246</v>
      </c>
      <c r="I91" s="12">
        <v>175</v>
      </c>
      <c r="J91" s="13">
        <v>421</v>
      </c>
      <c r="K91" s="12">
        <f t="shared" si="33"/>
        <v>1368</v>
      </c>
      <c r="L91" s="12">
        <f t="shared" si="33"/>
        <v>945</v>
      </c>
      <c r="M91" s="12">
        <f t="shared" si="33"/>
        <v>2313</v>
      </c>
      <c r="N91" s="55"/>
      <c r="O91" s="51">
        <f t="shared" si="34"/>
        <v>12.121212121212121</v>
      </c>
      <c r="P91" s="51">
        <f t="shared" si="34"/>
        <v>10.519480519480519</v>
      </c>
      <c r="Q91" s="51">
        <f t="shared" si="34"/>
        <v>11.469344608879492</v>
      </c>
      <c r="R91" s="36"/>
      <c r="S91" s="36"/>
      <c r="T91" s="36"/>
      <c r="U91" s="36"/>
      <c r="V91" s="36"/>
      <c r="W91" s="36"/>
      <c r="X91" s="36"/>
      <c r="Y91" s="36"/>
      <c r="Z91" s="36"/>
      <c r="AA91" s="36"/>
      <c r="AB91" s="36"/>
      <c r="AC91" s="36"/>
      <c r="AD91" s="36"/>
      <c r="AE91" s="36"/>
      <c r="AF91" s="36"/>
      <c r="AG91" s="36"/>
      <c r="AH91" s="36"/>
      <c r="AI91" s="36"/>
      <c r="AJ91" s="36"/>
      <c r="AK91" s="36"/>
      <c r="AL91" s="36"/>
      <c r="AM91" s="36"/>
      <c r="AN91" s="36"/>
      <c r="AO91" s="36"/>
      <c r="AP91" s="36"/>
      <c r="AQ91" s="36"/>
      <c r="AR91" s="36"/>
      <c r="AS91" s="36"/>
      <c r="AT91" s="36"/>
      <c r="AU91" s="36"/>
      <c r="AV91" s="36"/>
      <c r="AW91" s="36"/>
      <c r="AX91" s="36"/>
      <c r="AY91" s="36"/>
      <c r="AZ91" s="36"/>
      <c r="BA91" s="36"/>
      <c r="BB91" s="36"/>
      <c r="BC91" s="36"/>
      <c r="BD91" s="36"/>
      <c r="BE91" s="36"/>
      <c r="BF91" s="36"/>
      <c r="BG91" s="36"/>
      <c r="BH91" s="36"/>
      <c r="BI91" s="36"/>
      <c r="BJ91" s="36"/>
      <c r="BK91" s="36"/>
      <c r="BL91" s="36"/>
      <c r="BM91" s="36"/>
    </row>
    <row r="92" spans="1:65" s="64" customFormat="1" ht="12.75">
      <c r="A92" s="24" t="s">
        <v>1</v>
      </c>
      <c r="B92" s="18">
        <f aca="true" t="shared" si="35" ref="B92:J92">SUM(B88:B91)</f>
        <v>300</v>
      </c>
      <c r="C92" s="19">
        <f t="shared" si="35"/>
        <v>206</v>
      </c>
      <c r="D92" s="20">
        <f t="shared" si="35"/>
        <v>506</v>
      </c>
      <c r="E92" s="19">
        <f t="shared" si="35"/>
        <v>2153</v>
      </c>
      <c r="F92" s="19">
        <f t="shared" si="35"/>
        <v>1975</v>
      </c>
      <c r="G92" s="19">
        <f t="shared" si="35"/>
        <v>4128</v>
      </c>
      <c r="H92" s="18">
        <f t="shared" si="35"/>
        <v>369</v>
      </c>
      <c r="I92" s="19">
        <f t="shared" si="35"/>
        <v>322</v>
      </c>
      <c r="J92" s="20">
        <f t="shared" si="35"/>
        <v>691</v>
      </c>
      <c r="K92" s="19">
        <f t="shared" si="33"/>
        <v>2822</v>
      </c>
      <c r="L92" s="19">
        <f t="shared" si="33"/>
        <v>2503</v>
      </c>
      <c r="M92" s="20">
        <f t="shared" si="33"/>
        <v>5325</v>
      </c>
      <c r="N92" s="59"/>
      <c r="O92" s="63">
        <f t="shared" si="34"/>
        <v>12.22992254382389</v>
      </c>
      <c r="P92" s="57">
        <f t="shared" si="34"/>
        <v>9.445208619899129</v>
      </c>
      <c r="Q92" s="57">
        <f t="shared" si="34"/>
        <v>10.919292188174364</v>
      </c>
      <c r="R92" s="36"/>
      <c r="S92" s="36"/>
      <c r="T92" s="36"/>
      <c r="U92" s="36"/>
      <c r="V92" s="36"/>
      <c r="W92" s="36"/>
      <c r="X92" s="36"/>
      <c r="Y92" s="36"/>
      <c r="Z92" s="36"/>
      <c r="AA92" s="36"/>
      <c r="AB92" s="36"/>
      <c r="AC92" s="36"/>
      <c r="AD92" s="36"/>
      <c r="AE92" s="36"/>
      <c r="AF92" s="36"/>
      <c r="AG92" s="36"/>
      <c r="AH92" s="36"/>
      <c r="AI92" s="36"/>
      <c r="AJ92" s="36"/>
      <c r="AK92" s="36"/>
      <c r="AL92" s="36"/>
      <c r="AM92" s="36"/>
      <c r="AN92" s="36"/>
      <c r="AO92" s="36"/>
      <c r="AP92" s="36"/>
      <c r="AQ92" s="36"/>
      <c r="AR92" s="36"/>
      <c r="AS92" s="36"/>
      <c r="AT92" s="36"/>
      <c r="AU92" s="36"/>
      <c r="AV92" s="36"/>
      <c r="AW92" s="36"/>
      <c r="AX92" s="36"/>
      <c r="AY92" s="36"/>
      <c r="AZ92" s="36"/>
      <c r="BA92" s="36"/>
      <c r="BB92" s="36"/>
      <c r="BC92" s="36"/>
      <c r="BD92" s="36"/>
      <c r="BE92" s="36"/>
      <c r="BF92" s="36"/>
      <c r="BG92" s="36"/>
      <c r="BH92" s="36"/>
      <c r="BI92" s="36"/>
      <c r="BJ92" s="36"/>
      <c r="BK92" s="36"/>
      <c r="BL92" s="36"/>
      <c r="BM92" s="36"/>
    </row>
    <row r="93" spans="1:65" s="37" customFormat="1" ht="12.75">
      <c r="A93" s="17" t="s">
        <v>18</v>
      </c>
      <c r="B93" s="11"/>
      <c r="C93" s="12"/>
      <c r="D93" s="13"/>
      <c r="E93" s="12"/>
      <c r="F93" s="12"/>
      <c r="G93" s="12"/>
      <c r="H93" s="11"/>
      <c r="I93" s="12"/>
      <c r="J93" s="13"/>
      <c r="K93" s="12"/>
      <c r="L93" s="12"/>
      <c r="M93" s="12"/>
      <c r="N93" s="55"/>
      <c r="O93" s="51"/>
      <c r="P93" s="51"/>
      <c r="Q93" s="51"/>
      <c r="R93" s="36"/>
      <c r="S93" s="36"/>
      <c r="T93" s="36"/>
      <c r="U93" s="36"/>
      <c r="V93" s="36"/>
      <c r="W93" s="36"/>
      <c r="X93" s="36"/>
      <c r="Y93" s="36"/>
      <c r="Z93" s="36"/>
      <c r="AA93" s="36"/>
      <c r="AB93" s="36"/>
      <c r="AC93" s="36"/>
      <c r="AD93" s="36"/>
      <c r="AE93" s="36"/>
      <c r="AF93" s="36"/>
      <c r="AG93" s="36"/>
      <c r="AH93" s="36"/>
      <c r="AI93" s="36"/>
      <c r="AJ93" s="36"/>
      <c r="AK93" s="36"/>
      <c r="AL93" s="36"/>
      <c r="AM93" s="36"/>
      <c r="AN93" s="36"/>
      <c r="AO93" s="36"/>
      <c r="AP93" s="36"/>
      <c r="AQ93" s="36"/>
      <c r="AR93" s="36"/>
      <c r="AS93" s="36"/>
      <c r="AT93" s="36"/>
      <c r="AU93" s="36"/>
      <c r="AV93" s="36"/>
      <c r="AW93" s="36"/>
      <c r="AX93" s="36"/>
      <c r="AY93" s="36"/>
      <c r="AZ93" s="36"/>
      <c r="BA93" s="36"/>
      <c r="BB93" s="36"/>
      <c r="BC93" s="36"/>
      <c r="BD93" s="36"/>
      <c r="BE93" s="36"/>
      <c r="BF93" s="36"/>
      <c r="BG93" s="36"/>
      <c r="BH93" s="36"/>
      <c r="BI93" s="36"/>
      <c r="BJ93" s="36"/>
      <c r="BK93" s="36"/>
      <c r="BL93" s="36"/>
      <c r="BM93" s="36"/>
    </row>
    <row r="94" spans="1:65" s="37" customFormat="1" ht="12.75">
      <c r="A94" s="71" t="s">
        <v>5</v>
      </c>
      <c r="B94" s="11">
        <v>20</v>
      </c>
      <c r="C94" s="12">
        <v>17</v>
      </c>
      <c r="D94" s="13">
        <v>37</v>
      </c>
      <c r="E94" s="12">
        <v>533</v>
      </c>
      <c r="F94" s="12">
        <v>691</v>
      </c>
      <c r="G94" s="12">
        <v>1224</v>
      </c>
      <c r="H94" s="11">
        <v>26</v>
      </c>
      <c r="I94" s="12">
        <v>41</v>
      </c>
      <c r="J94" s="13">
        <v>67</v>
      </c>
      <c r="K94" s="12">
        <f aca="true" t="shared" si="36" ref="K94:M98">SUM(H94,E94,B94)</f>
        <v>579</v>
      </c>
      <c r="L94" s="12">
        <f t="shared" si="36"/>
        <v>749</v>
      </c>
      <c r="M94" s="12">
        <f t="shared" si="36"/>
        <v>1328</v>
      </c>
      <c r="N94" s="55"/>
      <c r="O94" s="51">
        <f aca="true" t="shared" si="37" ref="O94:O99">B94/(B94+E94)*100</f>
        <v>3.616636528028933</v>
      </c>
      <c r="P94" s="51">
        <f aca="true" t="shared" si="38" ref="P94:P99">C94/(C94+F94)*100</f>
        <v>2.401129943502825</v>
      </c>
      <c r="Q94" s="51">
        <f aca="true" t="shared" si="39" ref="Q94:Q99">D94/(D94+G94)*100</f>
        <v>2.9341792228390164</v>
      </c>
      <c r="R94" s="36"/>
      <c r="S94" s="36"/>
      <c r="T94" s="36"/>
      <c r="U94" s="36"/>
      <c r="V94" s="36"/>
      <c r="W94" s="36"/>
      <c r="X94" s="36"/>
      <c r="Y94" s="36"/>
      <c r="Z94" s="36"/>
      <c r="AA94" s="36"/>
      <c r="AB94" s="36"/>
      <c r="AC94" s="36"/>
      <c r="AD94" s="36"/>
      <c r="AE94" s="36"/>
      <c r="AF94" s="36"/>
      <c r="AG94" s="36"/>
      <c r="AH94" s="36"/>
      <c r="AI94" s="36"/>
      <c r="AJ94" s="36"/>
      <c r="AK94" s="36"/>
      <c r="AL94" s="36"/>
      <c r="AM94" s="36"/>
      <c r="AN94" s="36"/>
      <c r="AO94" s="36"/>
      <c r="AP94" s="36"/>
      <c r="AQ94" s="36"/>
      <c r="AR94" s="36"/>
      <c r="AS94" s="36"/>
      <c r="AT94" s="36"/>
      <c r="AU94" s="36"/>
      <c r="AV94" s="36"/>
      <c r="AW94" s="36"/>
      <c r="AX94" s="36"/>
      <c r="AY94" s="36"/>
      <c r="AZ94" s="36"/>
      <c r="BA94" s="36"/>
      <c r="BB94" s="36"/>
      <c r="BC94" s="36"/>
      <c r="BD94" s="36"/>
      <c r="BE94" s="36"/>
      <c r="BF94" s="36"/>
      <c r="BG94" s="36"/>
      <c r="BH94" s="36"/>
      <c r="BI94" s="36"/>
      <c r="BJ94" s="36"/>
      <c r="BK94" s="36"/>
      <c r="BL94" s="36"/>
      <c r="BM94" s="36"/>
    </row>
    <row r="95" spans="1:65" s="37" customFormat="1" ht="12.75">
      <c r="A95" s="71" t="s">
        <v>7</v>
      </c>
      <c r="B95" s="11">
        <v>67</v>
      </c>
      <c r="C95" s="12">
        <v>37</v>
      </c>
      <c r="D95" s="13">
        <v>104</v>
      </c>
      <c r="E95" s="12">
        <v>581</v>
      </c>
      <c r="F95" s="12">
        <v>503</v>
      </c>
      <c r="G95" s="12">
        <v>1084</v>
      </c>
      <c r="H95" s="11">
        <v>43</v>
      </c>
      <c r="I95" s="12">
        <v>55</v>
      </c>
      <c r="J95" s="13">
        <v>98</v>
      </c>
      <c r="K95" s="12">
        <f t="shared" si="36"/>
        <v>691</v>
      </c>
      <c r="L95" s="12">
        <f t="shared" si="36"/>
        <v>595</v>
      </c>
      <c r="M95" s="12">
        <f t="shared" si="36"/>
        <v>1286</v>
      </c>
      <c r="N95" s="55"/>
      <c r="O95" s="51">
        <f t="shared" si="37"/>
        <v>10.339506172839506</v>
      </c>
      <c r="P95" s="51">
        <f t="shared" si="38"/>
        <v>6.851851851851852</v>
      </c>
      <c r="Q95" s="51">
        <f t="shared" si="39"/>
        <v>8.754208754208754</v>
      </c>
      <c r="R95" s="36"/>
      <c r="S95" s="36"/>
      <c r="T95" s="36"/>
      <c r="U95" s="36"/>
      <c r="V95" s="36"/>
      <c r="W95" s="36"/>
      <c r="X95" s="36"/>
      <c r="Y95" s="36"/>
      <c r="Z95" s="36"/>
      <c r="AA95" s="36"/>
      <c r="AB95" s="36"/>
      <c r="AC95" s="36"/>
      <c r="AD95" s="36"/>
      <c r="AE95" s="36"/>
      <c r="AF95" s="36"/>
      <c r="AG95" s="36"/>
      <c r="AH95" s="36"/>
      <c r="AI95" s="36"/>
      <c r="AJ95" s="36"/>
      <c r="AK95" s="36"/>
      <c r="AL95" s="36"/>
      <c r="AM95" s="36"/>
      <c r="AN95" s="36"/>
      <c r="AO95" s="36"/>
      <c r="AP95" s="36"/>
      <c r="AQ95" s="36"/>
      <c r="AR95" s="36"/>
      <c r="AS95" s="36"/>
      <c r="AT95" s="36"/>
      <c r="AU95" s="36"/>
      <c r="AV95" s="36"/>
      <c r="AW95" s="36"/>
      <c r="AX95" s="36"/>
      <c r="AY95" s="36"/>
      <c r="AZ95" s="36"/>
      <c r="BA95" s="36"/>
      <c r="BB95" s="36"/>
      <c r="BC95" s="36"/>
      <c r="BD95" s="36"/>
      <c r="BE95" s="36"/>
      <c r="BF95" s="36"/>
      <c r="BG95" s="36"/>
      <c r="BH95" s="36"/>
      <c r="BI95" s="36"/>
      <c r="BJ95" s="36"/>
      <c r="BK95" s="36"/>
      <c r="BL95" s="36"/>
      <c r="BM95" s="36"/>
    </row>
    <row r="96" spans="1:65" s="37" customFormat="1" ht="12.75">
      <c r="A96" s="71" t="s">
        <v>6</v>
      </c>
      <c r="B96" s="11">
        <v>7</v>
      </c>
      <c r="C96" s="12">
        <v>5</v>
      </c>
      <c r="D96" s="13">
        <v>12</v>
      </c>
      <c r="E96" s="12">
        <v>21</v>
      </c>
      <c r="F96" s="12">
        <v>51</v>
      </c>
      <c r="G96" s="12">
        <v>72</v>
      </c>
      <c r="H96" s="11">
        <v>3</v>
      </c>
      <c r="I96" s="12">
        <v>11</v>
      </c>
      <c r="J96" s="13">
        <v>14</v>
      </c>
      <c r="K96" s="12">
        <f t="shared" si="36"/>
        <v>31</v>
      </c>
      <c r="L96" s="12">
        <f t="shared" si="36"/>
        <v>67</v>
      </c>
      <c r="M96" s="12">
        <f t="shared" si="36"/>
        <v>98</v>
      </c>
      <c r="N96" s="55"/>
      <c r="O96" s="51">
        <f t="shared" si="37"/>
        <v>25</v>
      </c>
      <c r="P96" s="51">
        <f t="shared" si="38"/>
        <v>8.928571428571429</v>
      </c>
      <c r="Q96" s="51">
        <f t="shared" si="39"/>
        <v>14.285714285714285</v>
      </c>
      <c r="R96" s="36"/>
      <c r="S96" s="36"/>
      <c r="T96" s="36"/>
      <c r="U96" s="36"/>
      <c r="V96" s="36"/>
      <c r="W96" s="36"/>
      <c r="X96" s="36"/>
      <c r="Y96" s="36"/>
      <c r="Z96" s="36"/>
      <c r="AA96" s="36"/>
      <c r="AB96" s="36"/>
      <c r="AC96" s="36"/>
      <c r="AD96" s="36"/>
      <c r="AE96" s="36"/>
      <c r="AF96" s="36"/>
      <c r="AG96" s="36"/>
      <c r="AH96" s="36"/>
      <c r="AI96" s="36"/>
      <c r="AJ96" s="36"/>
      <c r="AK96" s="36"/>
      <c r="AL96" s="36"/>
      <c r="AM96" s="36"/>
      <c r="AN96" s="36"/>
      <c r="AO96" s="36"/>
      <c r="AP96" s="36"/>
      <c r="AQ96" s="36"/>
      <c r="AR96" s="36"/>
      <c r="AS96" s="36"/>
      <c r="AT96" s="36"/>
      <c r="AU96" s="36"/>
      <c r="AV96" s="36"/>
      <c r="AW96" s="36"/>
      <c r="AX96" s="36"/>
      <c r="AY96" s="36"/>
      <c r="AZ96" s="36"/>
      <c r="BA96" s="36"/>
      <c r="BB96" s="36"/>
      <c r="BC96" s="36"/>
      <c r="BD96" s="36"/>
      <c r="BE96" s="36"/>
      <c r="BF96" s="36"/>
      <c r="BG96" s="36"/>
      <c r="BH96" s="36"/>
      <c r="BI96" s="36"/>
      <c r="BJ96" s="36"/>
      <c r="BK96" s="36"/>
      <c r="BL96" s="36"/>
      <c r="BM96" s="36"/>
    </row>
    <row r="97" spans="1:65" s="17" customFormat="1" ht="12.75">
      <c r="A97" s="71" t="s">
        <v>8</v>
      </c>
      <c r="B97" s="38">
        <v>66</v>
      </c>
      <c r="C97" s="39">
        <v>41</v>
      </c>
      <c r="D97" s="40">
        <v>107</v>
      </c>
      <c r="E97" s="39">
        <v>1007</v>
      </c>
      <c r="F97" s="39">
        <v>725</v>
      </c>
      <c r="G97" s="39">
        <v>1732</v>
      </c>
      <c r="H97" s="38">
        <v>108</v>
      </c>
      <c r="I97" s="39">
        <v>103</v>
      </c>
      <c r="J97" s="40">
        <v>211</v>
      </c>
      <c r="K97" s="39">
        <f t="shared" si="36"/>
        <v>1181</v>
      </c>
      <c r="L97" s="39">
        <f t="shared" si="36"/>
        <v>869</v>
      </c>
      <c r="M97" s="39">
        <f t="shared" si="36"/>
        <v>2050</v>
      </c>
      <c r="N97" s="55"/>
      <c r="O97" s="52">
        <f t="shared" si="37"/>
        <v>6.150978564771668</v>
      </c>
      <c r="P97" s="52">
        <f t="shared" si="38"/>
        <v>5.352480417754569</v>
      </c>
      <c r="Q97" s="52">
        <f t="shared" si="39"/>
        <v>5.818379554105492</v>
      </c>
      <c r="R97" s="36"/>
      <c r="S97" s="36"/>
      <c r="T97" s="36"/>
      <c r="U97" s="36"/>
      <c r="V97" s="36"/>
      <c r="W97" s="36"/>
      <c r="X97" s="36"/>
      <c r="Y97" s="36"/>
      <c r="Z97" s="36"/>
      <c r="AA97" s="36"/>
      <c r="AB97" s="36"/>
      <c r="AC97" s="36"/>
      <c r="AD97" s="36"/>
      <c r="AE97" s="36"/>
      <c r="AF97" s="36"/>
      <c r="AG97" s="36"/>
      <c r="AH97" s="36"/>
      <c r="AI97" s="36"/>
      <c r="AJ97" s="36"/>
      <c r="AK97" s="36"/>
      <c r="AL97" s="36"/>
      <c r="AM97" s="36"/>
      <c r="AN97" s="36"/>
      <c r="AO97" s="36"/>
      <c r="AP97" s="36"/>
      <c r="AQ97" s="36"/>
      <c r="AR97" s="36"/>
      <c r="AS97" s="36"/>
      <c r="AT97" s="36"/>
      <c r="AU97" s="36"/>
      <c r="AV97" s="36"/>
      <c r="AW97" s="36"/>
      <c r="AX97" s="36"/>
      <c r="AY97" s="36"/>
      <c r="AZ97" s="36"/>
      <c r="BA97" s="36"/>
      <c r="BB97" s="36"/>
      <c r="BC97" s="36"/>
      <c r="BD97" s="36"/>
      <c r="BE97" s="36"/>
      <c r="BF97" s="36"/>
      <c r="BG97" s="36"/>
      <c r="BH97" s="36"/>
      <c r="BI97" s="36"/>
      <c r="BJ97" s="36"/>
      <c r="BK97" s="36"/>
      <c r="BL97" s="36"/>
      <c r="BM97" s="36"/>
    </row>
    <row r="98" spans="1:65" s="17" customFormat="1" ht="12.75">
      <c r="A98" s="24" t="s">
        <v>1</v>
      </c>
      <c r="B98" s="44">
        <f aca="true" t="shared" si="40" ref="B98:J98">SUM(B94:B97)</f>
        <v>160</v>
      </c>
      <c r="C98" s="45">
        <f t="shared" si="40"/>
        <v>100</v>
      </c>
      <c r="D98" s="46">
        <f t="shared" si="40"/>
        <v>260</v>
      </c>
      <c r="E98" s="45">
        <f t="shared" si="40"/>
        <v>2142</v>
      </c>
      <c r="F98" s="45">
        <f t="shared" si="40"/>
        <v>1970</v>
      </c>
      <c r="G98" s="45">
        <f t="shared" si="40"/>
        <v>4112</v>
      </c>
      <c r="H98" s="44">
        <f t="shared" si="40"/>
        <v>180</v>
      </c>
      <c r="I98" s="45">
        <f t="shared" si="40"/>
        <v>210</v>
      </c>
      <c r="J98" s="46">
        <f t="shared" si="40"/>
        <v>390</v>
      </c>
      <c r="K98" s="45">
        <f t="shared" si="36"/>
        <v>2482</v>
      </c>
      <c r="L98" s="45">
        <f t="shared" si="36"/>
        <v>2280</v>
      </c>
      <c r="M98" s="45">
        <f t="shared" si="36"/>
        <v>4762</v>
      </c>
      <c r="N98" s="56"/>
      <c r="O98" s="53">
        <f t="shared" si="37"/>
        <v>6.950477845351869</v>
      </c>
      <c r="P98" s="53">
        <f t="shared" si="38"/>
        <v>4.830917874396135</v>
      </c>
      <c r="Q98" s="53">
        <f t="shared" si="39"/>
        <v>5.946935041171089</v>
      </c>
      <c r="R98" s="36"/>
      <c r="S98" s="36"/>
      <c r="T98" s="36"/>
      <c r="U98" s="36"/>
      <c r="V98" s="36"/>
      <c r="W98" s="36"/>
      <c r="X98" s="36"/>
      <c r="Y98" s="36"/>
      <c r="Z98" s="36"/>
      <c r="AA98" s="36"/>
      <c r="AB98" s="36"/>
      <c r="AC98" s="36"/>
      <c r="AD98" s="36"/>
      <c r="AE98" s="36"/>
      <c r="AF98" s="36"/>
      <c r="AG98" s="36"/>
      <c r="AH98" s="36"/>
      <c r="AI98" s="36"/>
      <c r="AJ98" s="36"/>
      <c r="AK98" s="36"/>
      <c r="AL98" s="36"/>
      <c r="AM98" s="36"/>
      <c r="AN98" s="36"/>
      <c r="AO98" s="36"/>
      <c r="AP98" s="36"/>
      <c r="AQ98" s="36"/>
      <c r="AR98" s="36"/>
      <c r="AS98" s="36"/>
      <c r="AT98" s="36"/>
      <c r="AU98" s="36"/>
      <c r="AV98" s="36"/>
      <c r="AW98" s="36"/>
      <c r="AX98" s="36"/>
      <c r="AY98" s="36"/>
      <c r="AZ98" s="36"/>
      <c r="BA98" s="36"/>
      <c r="BB98" s="36"/>
      <c r="BC98" s="36"/>
      <c r="BD98" s="36"/>
      <c r="BE98" s="36"/>
      <c r="BF98" s="36"/>
      <c r="BG98" s="36"/>
      <c r="BH98" s="36"/>
      <c r="BI98" s="36"/>
      <c r="BJ98" s="36"/>
      <c r="BK98" s="36"/>
      <c r="BL98" s="36"/>
      <c r="BM98" s="36"/>
    </row>
    <row r="99" spans="1:65" s="17" customFormat="1" ht="12.75">
      <c r="A99" s="24" t="s">
        <v>21</v>
      </c>
      <c r="B99" s="41">
        <f>SUM(B98,B92)</f>
        <v>460</v>
      </c>
      <c r="C99" s="42">
        <f aca="true" t="shared" si="41" ref="C99:M99">SUM(C98,C92)</f>
        <v>306</v>
      </c>
      <c r="D99" s="43">
        <f t="shared" si="41"/>
        <v>766</v>
      </c>
      <c r="E99" s="42">
        <f t="shared" si="41"/>
        <v>4295</v>
      </c>
      <c r="F99" s="42">
        <f t="shared" si="41"/>
        <v>3945</v>
      </c>
      <c r="G99" s="42">
        <f t="shared" si="41"/>
        <v>8240</v>
      </c>
      <c r="H99" s="41">
        <f t="shared" si="41"/>
        <v>549</v>
      </c>
      <c r="I99" s="42">
        <f t="shared" si="41"/>
        <v>532</v>
      </c>
      <c r="J99" s="43">
        <f t="shared" si="41"/>
        <v>1081</v>
      </c>
      <c r="K99" s="42">
        <f t="shared" si="41"/>
        <v>5304</v>
      </c>
      <c r="L99" s="42">
        <f t="shared" si="41"/>
        <v>4783</v>
      </c>
      <c r="M99" s="42">
        <f t="shared" si="41"/>
        <v>10087</v>
      </c>
      <c r="N99" s="56"/>
      <c r="O99" s="57">
        <f t="shared" si="37"/>
        <v>9.674027339642482</v>
      </c>
      <c r="P99" s="57">
        <f t="shared" si="38"/>
        <v>7.198306280875089</v>
      </c>
      <c r="Q99" s="57">
        <f t="shared" si="39"/>
        <v>8.505440817232955</v>
      </c>
      <c r="R99" s="36"/>
      <c r="S99" s="36"/>
      <c r="T99" s="36"/>
      <c r="U99" s="36"/>
      <c r="V99" s="36"/>
      <c r="W99" s="36"/>
      <c r="X99" s="36"/>
      <c r="Y99" s="36"/>
      <c r="Z99" s="36"/>
      <c r="AA99" s="36"/>
      <c r="AB99" s="36"/>
      <c r="AC99" s="36"/>
      <c r="AD99" s="36"/>
      <c r="AE99" s="36"/>
      <c r="AF99" s="36"/>
      <c r="AG99" s="36"/>
      <c r="AH99" s="36"/>
      <c r="AI99" s="36"/>
      <c r="AJ99" s="36"/>
      <c r="AK99" s="36"/>
      <c r="AL99" s="36"/>
      <c r="AM99" s="36"/>
      <c r="AN99" s="36"/>
      <c r="AO99" s="36"/>
      <c r="AP99" s="36"/>
      <c r="AQ99" s="36"/>
      <c r="AR99" s="36"/>
      <c r="AS99" s="36"/>
      <c r="AT99" s="36"/>
      <c r="AU99" s="36"/>
      <c r="AV99" s="36"/>
      <c r="AW99" s="36"/>
      <c r="AX99" s="36"/>
      <c r="AY99" s="36"/>
      <c r="AZ99" s="36"/>
      <c r="BA99" s="36"/>
      <c r="BB99" s="36"/>
      <c r="BC99" s="36"/>
      <c r="BD99" s="36"/>
      <c r="BE99" s="36"/>
      <c r="BF99" s="36"/>
      <c r="BG99" s="36"/>
      <c r="BH99" s="36"/>
      <c r="BI99" s="36"/>
      <c r="BJ99" s="36"/>
      <c r="BK99" s="36"/>
      <c r="BL99" s="36"/>
      <c r="BM99" s="36"/>
    </row>
    <row r="100" spans="1:65" s="17" customFormat="1" ht="12.75">
      <c r="A100" s="24"/>
      <c r="B100" s="25"/>
      <c r="C100" s="26"/>
      <c r="D100" s="27"/>
      <c r="E100" s="26"/>
      <c r="F100" s="26"/>
      <c r="G100" s="26"/>
      <c r="H100" s="25"/>
      <c r="I100" s="26"/>
      <c r="J100" s="27"/>
      <c r="K100" s="26"/>
      <c r="L100" s="26"/>
      <c r="M100" s="26"/>
      <c r="N100" s="56"/>
      <c r="O100" s="53"/>
      <c r="P100" s="53"/>
      <c r="Q100" s="53"/>
      <c r="R100" s="36"/>
      <c r="S100" s="36"/>
      <c r="T100" s="36"/>
      <c r="U100" s="36"/>
      <c r="V100" s="36"/>
      <c r="W100" s="36"/>
      <c r="X100" s="36"/>
      <c r="Y100" s="36"/>
      <c r="Z100" s="36"/>
      <c r="AA100" s="36"/>
      <c r="AB100" s="36"/>
      <c r="AC100" s="36"/>
      <c r="AD100" s="36"/>
      <c r="AE100" s="36"/>
      <c r="AF100" s="36"/>
      <c r="AG100" s="36"/>
      <c r="AH100" s="36"/>
      <c r="AI100" s="36"/>
      <c r="AJ100" s="36"/>
      <c r="AK100" s="36"/>
      <c r="AL100" s="36"/>
      <c r="AM100" s="36"/>
      <c r="AN100" s="36"/>
      <c r="AO100" s="36"/>
      <c r="AP100" s="36"/>
      <c r="AQ100" s="36"/>
      <c r="AR100" s="36"/>
      <c r="AS100" s="36"/>
      <c r="AT100" s="36"/>
      <c r="AU100" s="36"/>
      <c r="AV100" s="36"/>
      <c r="AW100" s="36"/>
      <c r="AX100" s="36"/>
      <c r="AY100" s="36"/>
      <c r="AZ100" s="36"/>
      <c r="BA100" s="36"/>
      <c r="BB100" s="36"/>
      <c r="BC100" s="36"/>
      <c r="BD100" s="36"/>
      <c r="BE100" s="36"/>
      <c r="BF100" s="36"/>
      <c r="BG100" s="36"/>
      <c r="BH100" s="36"/>
      <c r="BI100" s="36"/>
      <c r="BJ100" s="36"/>
      <c r="BK100" s="36"/>
      <c r="BL100" s="36"/>
      <c r="BM100" s="36"/>
    </row>
    <row r="101" spans="1:65" s="17" customFormat="1" ht="12.75">
      <c r="A101" s="28" t="s">
        <v>22</v>
      </c>
      <c r="B101" s="25"/>
      <c r="C101" s="26"/>
      <c r="D101" s="27"/>
      <c r="E101" s="26"/>
      <c r="F101" s="26"/>
      <c r="G101" s="26"/>
      <c r="H101" s="25"/>
      <c r="I101" s="26"/>
      <c r="J101" s="27"/>
      <c r="K101" s="26"/>
      <c r="L101" s="26"/>
      <c r="M101" s="26"/>
      <c r="N101" s="56"/>
      <c r="O101" s="26"/>
      <c r="P101" s="26"/>
      <c r="Q101" s="26"/>
      <c r="R101" s="36"/>
      <c r="S101" s="36"/>
      <c r="T101" s="36"/>
      <c r="U101" s="36"/>
      <c r="V101" s="36"/>
      <c r="W101" s="36"/>
      <c r="X101" s="36"/>
      <c r="Y101" s="36"/>
      <c r="Z101" s="36"/>
      <c r="AA101" s="36"/>
      <c r="AB101" s="36"/>
      <c r="AC101" s="36"/>
      <c r="AD101" s="36"/>
      <c r="AE101" s="36"/>
      <c r="AF101" s="36"/>
      <c r="AG101" s="36"/>
      <c r="AH101" s="36"/>
      <c r="AI101" s="36"/>
      <c r="AJ101" s="36"/>
      <c r="AK101" s="36"/>
      <c r="AL101" s="36"/>
      <c r="AM101" s="36"/>
      <c r="AN101" s="36"/>
      <c r="AO101" s="36"/>
      <c r="AP101" s="36"/>
      <c r="AQ101" s="36"/>
      <c r="AR101" s="36"/>
      <c r="AS101" s="36"/>
      <c r="AT101" s="36"/>
      <c r="AU101" s="36"/>
      <c r="AV101" s="36"/>
      <c r="AW101" s="36"/>
      <c r="AX101" s="36"/>
      <c r="AY101" s="36"/>
      <c r="AZ101" s="36"/>
      <c r="BA101" s="36"/>
      <c r="BB101" s="36"/>
      <c r="BC101" s="36"/>
      <c r="BD101" s="36"/>
      <c r="BE101" s="36"/>
      <c r="BF101" s="36"/>
      <c r="BG101" s="36"/>
      <c r="BH101" s="36"/>
      <c r="BI101" s="36"/>
      <c r="BJ101" s="36"/>
      <c r="BK101" s="36"/>
      <c r="BL101" s="36"/>
      <c r="BM101" s="36"/>
    </row>
    <row r="102" spans="1:65" s="17" customFormat="1" ht="12.75">
      <c r="A102" s="17" t="s">
        <v>17</v>
      </c>
      <c r="B102" s="25"/>
      <c r="C102" s="26"/>
      <c r="D102" s="27"/>
      <c r="E102" s="26"/>
      <c r="F102" s="26"/>
      <c r="G102" s="26"/>
      <c r="H102" s="25"/>
      <c r="I102" s="26"/>
      <c r="J102" s="27"/>
      <c r="K102" s="26"/>
      <c r="L102" s="26"/>
      <c r="M102" s="26"/>
      <c r="N102" s="56"/>
      <c r="O102" s="26"/>
      <c r="P102" s="26"/>
      <c r="Q102" s="26"/>
      <c r="R102" s="36"/>
      <c r="S102" s="36"/>
      <c r="T102" s="36"/>
      <c r="U102" s="36"/>
      <c r="V102" s="36"/>
      <c r="W102" s="36"/>
      <c r="X102" s="36"/>
      <c r="Y102" s="36"/>
      <c r="Z102" s="36"/>
      <c r="AA102" s="36"/>
      <c r="AB102" s="36"/>
      <c r="AC102" s="36"/>
      <c r="AD102" s="36"/>
      <c r="AE102" s="36"/>
      <c r="AF102" s="36"/>
      <c r="AG102" s="36"/>
      <c r="AH102" s="36"/>
      <c r="AI102" s="36"/>
      <c r="AJ102" s="36"/>
      <c r="AK102" s="36"/>
      <c r="AL102" s="36"/>
      <c r="AM102" s="36"/>
      <c r="AN102" s="36"/>
      <c r="AO102" s="36"/>
      <c r="AP102" s="36"/>
      <c r="AQ102" s="36"/>
      <c r="AR102" s="36"/>
      <c r="AS102" s="36"/>
      <c r="AT102" s="36"/>
      <c r="AU102" s="36"/>
      <c r="AV102" s="36"/>
      <c r="AW102" s="36"/>
      <c r="AX102" s="36"/>
      <c r="AY102" s="36"/>
      <c r="AZ102" s="36"/>
      <c r="BA102" s="36"/>
      <c r="BB102" s="36"/>
      <c r="BC102" s="36"/>
      <c r="BD102" s="36"/>
      <c r="BE102" s="36"/>
      <c r="BF102" s="36"/>
      <c r="BG102" s="36"/>
      <c r="BH102" s="36"/>
      <c r="BI102" s="36"/>
      <c r="BJ102" s="36"/>
      <c r="BK102" s="36"/>
      <c r="BL102" s="36"/>
      <c r="BM102" s="36"/>
    </row>
    <row r="103" spans="1:65" ht="12.75">
      <c r="A103" s="71" t="s">
        <v>5</v>
      </c>
      <c r="B103" s="11">
        <v>51</v>
      </c>
      <c r="C103" s="12">
        <v>40</v>
      </c>
      <c r="D103" s="13">
        <v>91</v>
      </c>
      <c r="E103" s="12">
        <v>377</v>
      </c>
      <c r="F103" s="12">
        <v>530</v>
      </c>
      <c r="G103" s="12">
        <v>907</v>
      </c>
      <c r="H103" s="11">
        <v>23</v>
      </c>
      <c r="I103" s="12">
        <v>45</v>
      </c>
      <c r="J103" s="13">
        <v>68</v>
      </c>
      <c r="K103" s="12">
        <f aca="true" t="shared" si="42" ref="K103:M107">SUM(H103,E103,B103)</f>
        <v>451</v>
      </c>
      <c r="L103" s="12">
        <f t="shared" si="42"/>
        <v>615</v>
      </c>
      <c r="M103" s="12">
        <f t="shared" si="42"/>
        <v>1066</v>
      </c>
      <c r="N103" s="55"/>
      <c r="O103" s="51">
        <f aca="true" t="shared" si="43" ref="O103:Q107">B103/(B103+E103)*100</f>
        <v>11.91588785046729</v>
      </c>
      <c r="P103" s="51">
        <f t="shared" si="43"/>
        <v>7.017543859649122</v>
      </c>
      <c r="Q103" s="51">
        <f t="shared" si="43"/>
        <v>9.118236472945892</v>
      </c>
      <c r="R103" s="36"/>
      <c r="S103" s="36"/>
      <c r="T103" s="36"/>
      <c r="U103" s="36"/>
      <c r="V103" s="36"/>
      <c r="W103" s="36"/>
      <c r="X103" s="36"/>
      <c r="Y103" s="36"/>
      <c r="Z103" s="36"/>
      <c r="AA103" s="36"/>
      <c r="AB103" s="36"/>
      <c r="AC103" s="36"/>
      <c r="AD103" s="36"/>
      <c r="AE103" s="36"/>
      <c r="AF103" s="36"/>
      <c r="AG103" s="36"/>
      <c r="AH103" s="36"/>
      <c r="AI103" s="36"/>
      <c r="AJ103" s="36"/>
      <c r="AK103" s="36"/>
      <c r="AL103" s="36"/>
      <c r="AM103" s="36"/>
      <c r="AN103" s="36"/>
      <c r="AO103" s="36"/>
      <c r="AP103" s="36"/>
      <c r="AQ103" s="36"/>
      <c r="AR103" s="36"/>
      <c r="AS103" s="36"/>
      <c r="AT103" s="36"/>
      <c r="AU103" s="36"/>
      <c r="AV103" s="36"/>
      <c r="AW103" s="36"/>
      <c r="AX103" s="36"/>
      <c r="AY103" s="36"/>
      <c r="AZ103" s="36"/>
      <c r="BA103" s="36"/>
      <c r="BB103" s="36"/>
      <c r="BC103" s="36"/>
      <c r="BD103" s="36"/>
      <c r="BE103" s="36"/>
      <c r="BF103" s="36"/>
      <c r="BG103" s="36"/>
      <c r="BH103" s="36"/>
      <c r="BI103" s="36"/>
      <c r="BJ103" s="36"/>
      <c r="BK103" s="36"/>
      <c r="BL103" s="36"/>
      <c r="BM103" s="36"/>
    </row>
    <row r="104" spans="1:17" ht="12.75">
      <c r="A104" s="71" t="s">
        <v>7</v>
      </c>
      <c r="B104" s="11">
        <v>102</v>
      </c>
      <c r="C104" s="12">
        <v>65</v>
      </c>
      <c r="D104" s="13">
        <v>167</v>
      </c>
      <c r="E104" s="12">
        <v>566</v>
      </c>
      <c r="F104" s="12">
        <v>428</v>
      </c>
      <c r="G104" s="12">
        <v>994</v>
      </c>
      <c r="H104" s="11">
        <v>44</v>
      </c>
      <c r="I104" s="12">
        <v>55</v>
      </c>
      <c r="J104" s="13">
        <v>99</v>
      </c>
      <c r="K104" s="12">
        <f t="shared" si="42"/>
        <v>712</v>
      </c>
      <c r="L104" s="12">
        <f t="shared" si="42"/>
        <v>548</v>
      </c>
      <c r="M104" s="12">
        <f t="shared" si="42"/>
        <v>1260</v>
      </c>
      <c r="N104" s="55"/>
      <c r="O104" s="51">
        <f t="shared" si="43"/>
        <v>15.269461077844312</v>
      </c>
      <c r="P104" s="51">
        <f t="shared" si="43"/>
        <v>13.184584178498987</v>
      </c>
      <c r="Q104" s="51">
        <f t="shared" si="43"/>
        <v>14.38415159345392</v>
      </c>
    </row>
    <row r="105" spans="1:17" ht="12.75">
      <c r="A105" s="71" t="s">
        <v>6</v>
      </c>
      <c r="B105" s="11">
        <v>6</v>
      </c>
      <c r="C105" s="12">
        <v>10</v>
      </c>
      <c r="D105" s="13">
        <v>16</v>
      </c>
      <c r="E105" s="12">
        <v>24</v>
      </c>
      <c r="F105" s="12">
        <v>52</v>
      </c>
      <c r="G105" s="12">
        <v>76</v>
      </c>
      <c r="H105" s="11">
        <v>9</v>
      </c>
      <c r="I105" s="12">
        <v>25</v>
      </c>
      <c r="J105" s="13">
        <v>34</v>
      </c>
      <c r="K105" s="12">
        <f t="shared" si="42"/>
        <v>39</v>
      </c>
      <c r="L105" s="12">
        <f t="shared" si="42"/>
        <v>87</v>
      </c>
      <c r="M105" s="12">
        <f t="shared" si="42"/>
        <v>126</v>
      </c>
      <c r="N105" s="55"/>
      <c r="O105" s="51">
        <f t="shared" si="43"/>
        <v>20</v>
      </c>
      <c r="P105" s="51">
        <f t="shared" si="43"/>
        <v>16.129032258064516</v>
      </c>
      <c r="Q105" s="51">
        <f t="shared" si="43"/>
        <v>17.391304347826086</v>
      </c>
    </row>
    <row r="106" spans="1:17" ht="12.75">
      <c r="A106" s="71" t="s">
        <v>8</v>
      </c>
      <c r="B106" s="11">
        <v>76</v>
      </c>
      <c r="C106" s="12">
        <v>50</v>
      </c>
      <c r="D106" s="13">
        <v>126</v>
      </c>
      <c r="E106" s="12">
        <v>907</v>
      </c>
      <c r="F106" s="12">
        <v>765</v>
      </c>
      <c r="G106" s="12">
        <v>1672</v>
      </c>
      <c r="H106" s="11">
        <v>90</v>
      </c>
      <c r="I106" s="12">
        <v>87</v>
      </c>
      <c r="J106" s="13">
        <v>177</v>
      </c>
      <c r="K106" s="12">
        <f t="shared" si="42"/>
        <v>1073</v>
      </c>
      <c r="L106" s="12">
        <f t="shared" si="42"/>
        <v>902</v>
      </c>
      <c r="M106" s="12">
        <f t="shared" si="42"/>
        <v>1975</v>
      </c>
      <c r="N106" s="55"/>
      <c r="O106" s="51">
        <f t="shared" si="43"/>
        <v>7.731434384537131</v>
      </c>
      <c r="P106" s="51">
        <f t="shared" si="43"/>
        <v>6.134969325153374</v>
      </c>
      <c r="Q106" s="51">
        <f t="shared" si="43"/>
        <v>7.007786429365963</v>
      </c>
    </row>
    <row r="107" spans="1:65" s="24" customFormat="1" ht="12.75">
      <c r="A107" s="24" t="s">
        <v>1</v>
      </c>
      <c r="B107" s="18">
        <f aca="true" t="shared" si="44" ref="B107:J107">SUM(B103:B106)</f>
        <v>235</v>
      </c>
      <c r="C107" s="19">
        <f t="shared" si="44"/>
        <v>165</v>
      </c>
      <c r="D107" s="20">
        <f t="shared" si="44"/>
        <v>400</v>
      </c>
      <c r="E107" s="19">
        <f t="shared" si="44"/>
        <v>1874</v>
      </c>
      <c r="F107" s="19">
        <f t="shared" si="44"/>
        <v>1775</v>
      </c>
      <c r="G107" s="19">
        <f t="shared" si="44"/>
        <v>3649</v>
      </c>
      <c r="H107" s="18">
        <f t="shared" si="44"/>
        <v>166</v>
      </c>
      <c r="I107" s="19">
        <f t="shared" si="44"/>
        <v>212</v>
      </c>
      <c r="J107" s="20">
        <f t="shared" si="44"/>
        <v>378</v>
      </c>
      <c r="K107" s="19">
        <f t="shared" si="42"/>
        <v>2275</v>
      </c>
      <c r="L107" s="19">
        <f t="shared" si="42"/>
        <v>2152</v>
      </c>
      <c r="M107" s="20">
        <f t="shared" si="42"/>
        <v>4427</v>
      </c>
      <c r="N107" s="59"/>
      <c r="O107" s="63">
        <f t="shared" si="43"/>
        <v>11.142721669037458</v>
      </c>
      <c r="P107" s="57">
        <f t="shared" si="43"/>
        <v>8.505154639175258</v>
      </c>
      <c r="Q107" s="57">
        <f t="shared" si="43"/>
        <v>9.878982464806125</v>
      </c>
      <c r="R107" s="36"/>
      <c r="S107" s="36"/>
      <c r="T107" s="36"/>
      <c r="U107" s="36"/>
      <c r="V107" s="36"/>
      <c r="W107" s="36"/>
      <c r="X107" s="36"/>
      <c r="Y107" s="36"/>
      <c r="Z107" s="36"/>
      <c r="AA107" s="36"/>
      <c r="AB107" s="36"/>
      <c r="AC107" s="36"/>
      <c r="AD107" s="36"/>
      <c r="AE107" s="36"/>
      <c r="AF107" s="36"/>
      <c r="AG107" s="36"/>
      <c r="AH107" s="36"/>
      <c r="AI107" s="36"/>
      <c r="AJ107" s="36"/>
      <c r="AK107" s="36"/>
      <c r="AL107" s="36"/>
      <c r="AM107" s="36"/>
      <c r="AN107" s="36"/>
      <c r="AO107" s="36"/>
      <c r="AP107" s="36"/>
      <c r="AQ107" s="36"/>
      <c r="AR107" s="36"/>
      <c r="AS107" s="36"/>
      <c r="AT107" s="36"/>
      <c r="AU107" s="36"/>
      <c r="AV107" s="36"/>
      <c r="AW107" s="36"/>
      <c r="AX107" s="36"/>
      <c r="AY107" s="36"/>
      <c r="AZ107" s="36"/>
      <c r="BA107" s="36"/>
      <c r="BB107" s="36"/>
      <c r="BC107" s="36"/>
      <c r="BD107" s="36"/>
      <c r="BE107" s="36"/>
      <c r="BF107" s="36"/>
      <c r="BG107" s="36"/>
      <c r="BH107" s="36"/>
      <c r="BI107" s="36"/>
      <c r="BJ107" s="36"/>
      <c r="BK107" s="36"/>
      <c r="BL107" s="36"/>
      <c r="BM107" s="36"/>
    </row>
    <row r="108" spans="1:17" ht="12.75">
      <c r="A108" s="17" t="s">
        <v>18</v>
      </c>
      <c r="B108" s="65"/>
      <c r="C108" s="3"/>
      <c r="D108" s="66"/>
      <c r="H108" s="65"/>
      <c r="I108" s="3"/>
      <c r="J108" s="66"/>
      <c r="K108" s="65"/>
      <c r="L108" s="3"/>
      <c r="M108" s="66"/>
      <c r="N108" s="55"/>
      <c r="O108" s="51"/>
      <c r="P108" s="51"/>
      <c r="Q108" s="51"/>
    </row>
    <row r="109" spans="1:65" ht="12.75">
      <c r="A109" s="71" t="s">
        <v>5</v>
      </c>
      <c r="B109" s="11">
        <v>6</v>
      </c>
      <c r="C109" s="12">
        <v>7</v>
      </c>
      <c r="D109" s="13">
        <v>13</v>
      </c>
      <c r="E109" s="12">
        <v>314</v>
      </c>
      <c r="F109" s="12">
        <v>451</v>
      </c>
      <c r="G109" s="12">
        <v>765</v>
      </c>
      <c r="H109" s="11">
        <v>24</v>
      </c>
      <c r="I109" s="12">
        <v>32</v>
      </c>
      <c r="J109" s="13">
        <v>56</v>
      </c>
      <c r="K109" s="12">
        <f aca="true" t="shared" si="45" ref="K109:M113">SUM(H109,E109,B109)</f>
        <v>344</v>
      </c>
      <c r="L109" s="12">
        <f t="shared" si="45"/>
        <v>490</v>
      </c>
      <c r="M109" s="12">
        <f t="shared" si="45"/>
        <v>834</v>
      </c>
      <c r="N109" s="55"/>
      <c r="O109" s="51">
        <f aca="true" t="shared" si="46" ref="O109:O115">B109/(B109+E109)*100</f>
        <v>1.875</v>
      </c>
      <c r="P109" s="51">
        <f aca="true" t="shared" si="47" ref="P109:P115">C109/(C109+F109)*100</f>
        <v>1.5283842794759825</v>
      </c>
      <c r="Q109" s="51">
        <f aca="true" t="shared" si="48" ref="Q109:Q115">D109/(D109+G109)*100</f>
        <v>1.6709511568123392</v>
      </c>
      <c r="R109" s="47"/>
      <c r="S109" s="47"/>
      <c r="T109" s="47"/>
      <c r="U109" s="47"/>
      <c r="V109" s="47"/>
      <c r="W109" s="47"/>
      <c r="X109" s="47"/>
      <c r="Y109" s="47"/>
      <c r="Z109" s="47"/>
      <c r="AA109" s="47"/>
      <c r="AB109" s="47"/>
      <c r="AC109" s="47"/>
      <c r="AD109" s="47"/>
      <c r="AE109" s="47"/>
      <c r="AF109" s="47"/>
      <c r="AG109" s="47"/>
      <c r="AH109" s="47"/>
      <c r="AI109" s="47"/>
      <c r="AJ109" s="47"/>
      <c r="AK109" s="47"/>
      <c r="AL109" s="47"/>
      <c r="AM109" s="47"/>
      <c r="AN109" s="47"/>
      <c r="AO109" s="47"/>
      <c r="AP109" s="47"/>
      <c r="AQ109" s="47"/>
      <c r="AR109" s="47"/>
      <c r="AS109" s="47"/>
      <c r="AT109" s="47"/>
      <c r="AU109" s="47"/>
      <c r="AV109" s="47"/>
      <c r="AW109" s="47"/>
      <c r="AX109" s="47"/>
      <c r="AY109" s="47"/>
      <c r="AZ109" s="47"/>
      <c r="BA109" s="47"/>
      <c r="BB109" s="47"/>
      <c r="BC109" s="47"/>
      <c r="BD109" s="47"/>
      <c r="BE109" s="47"/>
      <c r="BF109" s="47"/>
      <c r="BG109" s="47"/>
      <c r="BH109" s="47"/>
      <c r="BI109" s="47"/>
      <c r="BJ109" s="47"/>
      <c r="BK109" s="47"/>
      <c r="BL109" s="47"/>
      <c r="BM109" s="47"/>
    </row>
    <row r="110" spans="1:17" s="3" customFormat="1" ht="12.75">
      <c r="A110" s="71" t="s">
        <v>7</v>
      </c>
      <c r="B110" s="11">
        <v>37</v>
      </c>
      <c r="C110" s="12">
        <v>15</v>
      </c>
      <c r="D110" s="13">
        <v>52</v>
      </c>
      <c r="E110" s="12">
        <v>420</v>
      </c>
      <c r="F110" s="12">
        <v>420</v>
      </c>
      <c r="G110" s="12">
        <v>840</v>
      </c>
      <c r="H110" s="11">
        <v>10</v>
      </c>
      <c r="I110" s="12">
        <v>16</v>
      </c>
      <c r="J110" s="13">
        <v>26</v>
      </c>
      <c r="K110" s="12">
        <f t="shared" si="45"/>
        <v>467</v>
      </c>
      <c r="L110" s="12">
        <f t="shared" si="45"/>
        <v>451</v>
      </c>
      <c r="M110" s="12">
        <f t="shared" si="45"/>
        <v>918</v>
      </c>
      <c r="N110" s="55"/>
      <c r="O110" s="51">
        <f t="shared" si="46"/>
        <v>8.096280087527353</v>
      </c>
      <c r="P110" s="51">
        <f t="shared" si="47"/>
        <v>3.4482758620689653</v>
      </c>
      <c r="Q110" s="51">
        <f t="shared" si="48"/>
        <v>5.829596412556054</v>
      </c>
    </row>
    <row r="111" spans="1:17" s="3" customFormat="1" ht="12.75">
      <c r="A111" s="71" t="s">
        <v>6</v>
      </c>
      <c r="B111" s="11">
        <v>1</v>
      </c>
      <c r="C111" s="12">
        <v>2</v>
      </c>
      <c r="D111" s="13">
        <v>3</v>
      </c>
      <c r="E111" s="12">
        <v>22</v>
      </c>
      <c r="F111" s="12">
        <v>61</v>
      </c>
      <c r="G111" s="12">
        <v>83</v>
      </c>
      <c r="H111" s="11">
        <v>4</v>
      </c>
      <c r="I111" s="12">
        <v>9</v>
      </c>
      <c r="J111" s="13">
        <v>13</v>
      </c>
      <c r="K111" s="12">
        <f t="shared" si="45"/>
        <v>27</v>
      </c>
      <c r="L111" s="12">
        <f t="shared" si="45"/>
        <v>72</v>
      </c>
      <c r="M111" s="12">
        <f t="shared" si="45"/>
        <v>99</v>
      </c>
      <c r="N111" s="55"/>
      <c r="O111" s="51">
        <f t="shared" si="46"/>
        <v>4.3478260869565215</v>
      </c>
      <c r="P111" s="51">
        <f t="shared" si="47"/>
        <v>3.1746031746031744</v>
      </c>
      <c r="Q111" s="51">
        <f t="shared" si="48"/>
        <v>3.488372093023256</v>
      </c>
    </row>
    <row r="112" spans="1:17" ht="12.75">
      <c r="A112" s="71" t="s">
        <v>8</v>
      </c>
      <c r="B112" s="38">
        <v>47</v>
      </c>
      <c r="C112" s="39">
        <v>27</v>
      </c>
      <c r="D112" s="40">
        <v>74</v>
      </c>
      <c r="E112" s="39">
        <v>805</v>
      </c>
      <c r="F112" s="39">
        <v>614</v>
      </c>
      <c r="G112" s="39">
        <v>1419</v>
      </c>
      <c r="H112" s="38">
        <v>13</v>
      </c>
      <c r="I112" s="39">
        <v>10</v>
      </c>
      <c r="J112" s="40">
        <v>23</v>
      </c>
      <c r="K112" s="39">
        <f t="shared" si="45"/>
        <v>865</v>
      </c>
      <c r="L112" s="39">
        <f t="shared" si="45"/>
        <v>651</v>
      </c>
      <c r="M112" s="39">
        <f t="shared" si="45"/>
        <v>1516</v>
      </c>
      <c r="N112" s="55"/>
      <c r="O112" s="52">
        <f t="shared" si="46"/>
        <v>5.516431924882629</v>
      </c>
      <c r="P112" s="52">
        <f t="shared" si="47"/>
        <v>4.212168486739469</v>
      </c>
      <c r="Q112" s="52">
        <f t="shared" si="48"/>
        <v>4.956463496316142</v>
      </c>
    </row>
    <row r="113" spans="1:17" s="1" customFormat="1" ht="12.75">
      <c r="A113" s="24" t="s">
        <v>1</v>
      </c>
      <c r="B113" s="41">
        <f aca="true" t="shared" si="49" ref="B113:J113">SUM(B109:B112)</f>
        <v>91</v>
      </c>
      <c r="C113" s="42">
        <f t="shared" si="49"/>
        <v>51</v>
      </c>
      <c r="D113" s="43">
        <f t="shared" si="49"/>
        <v>142</v>
      </c>
      <c r="E113" s="42">
        <f t="shared" si="49"/>
        <v>1561</v>
      </c>
      <c r="F113" s="42">
        <f t="shared" si="49"/>
        <v>1546</v>
      </c>
      <c r="G113" s="42">
        <f t="shared" si="49"/>
        <v>3107</v>
      </c>
      <c r="H113" s="41">
        <f t="shared" si="49"/>
        <v>51</v>
      </c>
      <c r="I113" s="42">
        <f t="shared" si="49"/>
        <v>67</v>
      </c>
      <c r="J113" s="43">
        <f t="shared" si="49"/>
        <v>118</v>
      </c>
      <c r="K113" s="42">
        <f t="shared" si="45"/>
        <v>1703</v>
      </c>
      <c r="L113" s="42">
        <f t="shared" si="45"/>
        <v>1664</v>
      </c>
      <c r="M113" s="42">
        <f t="shared" si="45"/>
        <v>3367</v>
      </c>
      <c r="N113" s="56"/>
      <c r="O113" s="57">
        <f t="shared" si="46"/>
        <v>5.508474576271186</v>
      </c>
      <c r="P113" s="57">
        <f t="shared" si="47"/>
        <v>3.1934877896055105</v>
      </c>
      <c r="Q113" s="57">
        <f t="shared" si="48"/>
        <v>4.370575561711296</v>
      </c>
    </row>
    <row r="114" spans="1:17" s="1" customFormat="1" ht="12.75">
      <c r="A114" s="29" t="s">
        <v>23</v>
      </c>
      <c r="B114" s="18">
        <f>SUM(B113,B107)</f>
        <v>326</v>
      </c>
      <c r="C114" s="19">
        <f aca="true" t="shared" si="50" ref="C114:M114">SUM(C113,C107)</f>
        <v>216</v>
      </c>
      <c r="D114" s="20">
        <f t="shared" si="50"/>
        <v>542</v>
      </c>
      <c r="E114" s="19">
        <f t="shared" si="50"/>
        <v>3435</v>
      </c>
      <c r="F114" s="19">
        <f t="shared" si="50"/>
        <v>3321</v>
      </c>
      <c r="G114" s="19">
        <f t="shared" si="50"/>
        <v>6756</v>
      </c>
      <c r="H114" s="18">
        <f t="shared" si="50"/>
        <v>217</v>
      </c>
      <c r="I114" s="19">
        <f t="shared" si="50"/>
        <v>279</v>
      </c>
      <c r="J114" s="20">
        <f t="shared" si="50"/>
        <v>496</v>
      </c>
      <c r="K114" s="19">
        <f t="shared" si="50"/>
        <v>3978</v>
      </c>
      <c r="L114" s="19">
        <f t="shared" si="50"/>
        <v>3816</v>
      </c>
      <c r="M114" s="19">
        <f t="shared" si="50"/>
        <v>7794</v>
      </c>
      <c r="N114" s="56"/>
      <c r="O114" s="57">
        <f t="shared" si="46"/>
        <v>8.667907471417175</v>
      </c>
      <c r="P114" s="57">
        <f t="shared" si="47"/>
        <v>6.106870229007633</v>
      </c>
      <c r="Q114" s="57">
        <f t="shared" si="48"/>
        <v>7.4266922444505346</v>
      </c>
    </row>
    <row r="115" spans="1:17" s="211" customFormat="1" ht="16.5" customHeight="1">
      <c r="A115" s="205" t="s">
        <v>24</v>
      </c>
      <c r="B115" s="206">
        <f>SUM(B114,B99,B84)</f>
        <v>1072</v>
      </c>
      <c r="C115" s="207">
        <f aca="true" t="shared" si="51" ref="C115:M115">SUM(C114,C99,C84)</f>
        <v>734</v>
      </c>
      <c r="D115" s="208">
        <f t="shared" si="51"/>
        <v>1806</v>
      </c>
      <c r="E115" s="207">
        <f t="shared" si="51"/>
        <v>11942</v>
      </c>
      <c r="F115" s="207">
        <f t="shared" si="51"/>
        <v>11292</v>
      </c>
      <c r="G115" s="207">
        <f t="shared" si="51"/>
        <v>23234</v>
      </c>
      <c r="H115" s="206">
        <f t="shared" si="51"/>
        <v>1508</v>
      </c>
      <c r="I115" s="207">
        <f t="shared" si="51"/>
        <v>1368</v>
      </c>
      <c r="J115" s="208">
        <f t="shared" si="51"/>
        <v>2876</v>
      </c>
      <c r="K115" s="207">
        <f t="shared" si="51"/>
        <v>14522</v>
      </c>
      <c r="L115" s="207">
        <f t="shared" si="51"/>
        <v>13394</v>
      </c>
      <c r="M115" s="207">
        <f t="shared" si="51"/>
        <v>27916</v>
      </c>
      <c r="N115" s="209"/>
      <c r="O115" s="210">
        <f t="shared" si="46"/>
        <v>8.237282926079606</v>
      </c>
      <c r="P115" s="210">
        <f t="shared" si="47"/>
        <v>6.103442541160818</v>
      </c>
      <c r="Q115" s="210">
        <f t="shared" si="48"/>
        <v>7.212460063897764</v>
      </c>
    </row>
    <row r="116" spans="1:13" s="30" customFormat="1" ht="12.75">
      <c r="A116" s="24"/>
      <c r="B116" s="26"/>
      <c r="C116" s="26"/>
      <c r="D116" s="26"/>
      <c r="E116" s="26"/>
      <c r="F116" s="26"/>
      <c r="G116" s="26"/>
      <c r="H116" s="26"/>
      <c r="I116" s="26"/>
      <c r="J116" s="26"/>
      <c r="K116" s="26"/>
      <c r="L116" s="26"/>
      <c r="M116" s="26"/>
    </row>
    <row r="117" spans="1:13" s="30" customFormat="1" ht="12.75">
      <c r="A117" s="24"/>
      <c r="B117" s="26"/>
      <c r="C117" s="26"/>
      <c r="D117" s="26"/>
      <c r="E117" s="26"/>
      <c r="F117" s="26"/>
      <c r="G117" s="26"/>
      <c r="H117" s="26"/>
      <c r="I117" s="26"/>
      <c r="J117" s="26"/>
      <c r="K117" s="26"/>
      <c r="L117" s="26"/>
      <c r="M117" s="26"/>
    </row>
    <row r="118" spans="1:13" s="30" customFormat="1" ht="12.75">
      <c r="A118" s="24"/>
      <c r="B118" s="26"/>
      <c r="C118" s="26"/>
      <c r="D118" s="26"/>
      <c r="E118" s="26"/>
      <c r="F118" s="26"/>
      <c r="G118" s="26"/>
      <c r="H118" s="26"/>
      <c r="I118" s="26"/>
      <c r="J118" s="26"/>
      <c r="K118" s="26"/>
      <c r="L118" s="26"/>
      <c r="M118" s="26"/>
    </row>
    <row r="119" spans="1:13" s="30" customFormat="1" ht="12.75">
      <c r="A119" s="24"/>
      <c r="B119" s="26"/>
      <c r="C119" s="26"/>
      <c r="D119" s="26"/>
      <c r="E119" s="26"/>
      <c r="F119" s="26"/>
      <c r="G119" s="26"/>
      <c r="H119" s="26"/>
      <c r="I119" s="26"/>
      <c r="J119" s="26"/>
      <c r="K119" s="26"/>
      <c r="L119" s="26"/>
      <c r="M119" s="26"/>
    </row>
    <row r="120" spans="1:13" s="30" customFormat="1" ht="12.75">
      <c r="A120" s="24"/>
      <c r="B120" s="26"/>
      <c r="C120" s="26"/>
      <c r="D120" s="26"/>
      <c r="E120" s="26"/>
      <c r="F120" s="26"/>
      <c r="G120" s="26"/>
      <c r="H120" s="26"/>
      <c r="I120" s="26"/>
      <c r="J120" s="26"/>
      <c r="K120" s="26"/>
      <c r="L120" s="26"/>
      <c r="M120" s="26"/>
    </row>
    <row r="121" spans="1:13" s="30" customFormat="1" ht="12.75">
      <c r="A121" s="24"/>
      <c r="B121" s="26"/>
      <c r="C121" s="26"/>
      <c r="D121" s="26"/>
      <c r="E121" s="26"/>
      <c r="F121" s="26"/>
      <c r="G121" s="26"/>
      <c r="H121" s="26"/>
      <c r="I121" s="26"/>
      <c r="J121" s="26"/>
      <c r="K121" s="26"/>
      <c r="L121" s="26"/>
      <c r="M121" s="26"/>
    </row>
    <row r="122" spans="1:13" s="30" customFormat="1" ht="12.75">
      <c r="A122" s="24"/>
      <c r="B122" s="26"/>
      <c r="C122" s="26"/>
      <c r="D122" s="26"/>
      <c r="E122" s="26"/>
      <c r="F122" s="26"/>
      <c r="G122" s="26"/>
      <c r="H122" s="26"/>
      <c r="I122" s="26"/>
      <c r="J122" s="26"/>
      <c r="K122" s="26"/>
      <c r="L122" s="26"/>
      <c r="M122" s="26"/>
    </row>
    <row r="123" spans="1:13" s="30" customFormat="1" ht="12.75">
      <c r="A123" s="24"/>
      <c r="B123" s="26"/>
      <c r="C123" s="26"/>
      <c r="D123" s="26"/>
      <c r="E123" s="26"/>
      <c r="F123" s="26"/>
      <c r="G123" s="26"/>
      <c r="H123" s="26"/>
      <c r="I123" s="26"/>
      <c r="J123" s="26"/>
      <c r="K123" s="26"/>
      <c r="L123" s="26"/>
      <c r="M123" s="26"/>
    </row>
    <row r="124" spans="1:13" s="30" customFormat="1" ht="12.75">
      <c r="A124" s="24"/>
      <c r="B124" s="26"/>
      <c r="C124" s="26"/>
      <c r="D124" s="26"/>
      <c r="E124" s="26"/>
      <c r="F124" s="26"/>
      <c r="G124" s="26"/>
      <c r="H124" s="26"/>
      <c r="I124" s="26"/>
      <c r="J124" s="26"/>
      <c r="K124" s="26"/>
      <c r="L124" s="26"/>
      <c r="M124" s="26"/>
    </row>
    <row r="125" spans="1:13" s="30" customFormat="1" ht="12.75">
      <c r="A125" s="24"/>
      <c r="B125" s="26"/>
      <c r="C125" s="26"/>
      <c r="D125" s="26"/>
      <c r="E125" s="26"/>
      <c r="F125" s="26"/>
      <c r="G125" s="26"/>
      <c r="H125" s="26"/>
      <c r="I125" s="26"/>
      <c r="J125" s="26"/>
      <c r="K125" s="26"/>
      <c r="L125" s="26"/>
      <c r="M125" s="26"/>
    </row>
    <row r="126" spans="1:13" s="30" customFormat="1" ht="12.75">
      <c r="A126" s="24"/>
      <c r="B126" s="26"/>
      <c r="C126" s="26"/>
      <c r="D126" s="26"/>
      <c r="E126" s="26"/>
      <c r="F126" s="26"/>
      <c r="G126" s="26"/>
      <c r="H126" s="26"/>
      <c r="I126" s="26"/>
      <c r="J126" s="26"/>
      <c r="K126" s="26"/>
      <c r="L126" s="26"/>
      <c r="M126" s="26"/>
    </row>
    <row r="127" spans="1:13" s="30" customFormat="1" ht="12.75">
      <c r="A127" s="24"/>
      <c r="B127" s="26"/>
      <c r="C127" s="26"/>
      <c r="D127" s="26"/>
      <c r="E127" s="26"/>
      <c r="F127" s="26"/>
      <c r="G127" s="26"/>
      <c r="H127" s="26"/>
      <c r="I127" s="26"/>
      <c r="J127" s="26"/>
      <c r="K127" s="26"/>
      <c r="L127" s="26"/>
      <c r="M127" s="26"/>
    </row>
    <row r="128" spans="1:13" s="30" customFormat="1" ht="12.75">
      <c r="A128" s="24"/>
      <c r="B128" s="26"/>
      <c r="C128" s="26"/>
      <c r="D128" s="26"/>
      <c r="E128" s="26"/>
      <c r="F128" s="26"/>
      <c r="G128" s="26"/>
      <c r="H128" s="26"/>
      <c r="I128" s="26"/>
      <c r="J128" s="26"/>
      <c r="K128" s="26"/>
      <c r="L128" s="26"/>
      <c r="M128" s="26"/>
    </row>
    <row r="129" spans="1:13" s="30" customFormat="1" ht="18.75" customHeight="1">
      <c r="A129" s="24"/>
      <c r="B129" s="26"/>
      <c r="C129" s="26"/>
      <c r="D129" s="26"/>
      <c r="E129" s="26"/>
      <c r="F129" s="26"/>
      <c r="G129" s="26"/>
      <c r="H129" s="26"/>
      <c r="I129" s="26"/>
      <c r="J129" s="26"/>
      <c r="K129" s="26"/>
      <c r="L129" s="26"/>
      <c r="M129" s="26"/>
    </row>
    <row r="130" spans="1:13" s="30" customFormat="1" ht="12.75">
      <c r="A130" s="24"/>
      <c r="B130" s="26"/>
      <c r="C130" s="26"/>
      <c r="D130" s="26"/>
      <c r="E130" s="26"/>
      <c r="F130" s="26"/>
      <c r="G130" s="26"/>
      <c r="H130" s="26"/>
      <c r="I130" s="26"/>
      <c r="J130" s="26"/>
      <c r="K130" s="26"/>
      <c r="L130" s="26"/>
      <c r="M130" s="26"/>
    </row>
    <row r="131" ht="12.75">
      <c r="A131" s="30" t="s">
        <v>72</v>
      </c>
    </row>
    <row r="132" spans="1:17" ht="12.75">
      <c r="A132" s="213" t="s">
        <v>9</v>
      </c>
      <c r="B132" s="213"/>
      <c r="C132" s="213"/>
      <c r="D132" s="213"/>
      <c r="E132" s="213"/>
      <c r="F132" s="213"/>
      <c r="G132" s="213"/>
      <c r="H132" s="213"/>
      <c r="I132" s="213"/>
      <c r="J132" s="213"/>
      <c r="K132" s="213"/>
      <c r="L132" s="213"/>
      <c r="M132" s="213"/>
      <c r="N132" s="213"/>
      <c r="O132" s="213"/>
      <c r="P132" s="213"/>
      <c r="Q132" s="213"/>
    </row>
    <row r="133" spans="1:17" ht="12.75">
      <c r="A133" s="213" t="s">
        <v>29</v>
      </c>
      <c r="B133" s="213"/>
      <c r="C133" s="213"/>
      <c r="D133" s="213"/>
      <c r="E133" s="213"/>
      <c r="F133" s="213"/>
      <c r="G133" s="213"/>
      <c r="H133" s="213"/>
      <c r="I133" s="213"/>
      <c r="J133" s="213"/>
      <c r="K133" s="213"/>
      <c r="L133" s="213"/>
      <c r="M133" s="213"/>
      <c r="N133" s="213"/>
      <c r="O133" s="213"/>
      <c r="P133" s="213"/>
      <c r="Q133" s="213"/>
    </row>
    <row r="134" spans="1:17" ht="12.75">
      <c r="A134" s="235" t="s">
        <v>31</v>
      </c>
      <c r="B134" s="235"/>
      <c r="C134" s="235"/>
      <c r="D134" s="235"/>
      <c r="E134" s="235"/>
      <c r="F134" s="235"/>
      <c r="G134" s="235"/>
      <c r="H134" s="235"/>
      <c r="I134" s="235"/>
      <c r="J134" s="235"/>
      <c r="K134" s="235"/>
      <c r="L134" s="235"/>
      <c r="M134" s="235"/>
      <c r="N134" s="235"/>
      <c r="O134" s="235"/>
      <c r="P134" s="235"/>
      <c r="Q134" s="235"/>
    </row>
    <row r="135" ht="12.75">
      <c r="A135" s="1"/>
    </row>
    <row r="136" spans="1:17" ht="12.75">
      <c r="A136" s="213" t="s">
        <v>26</v>
      </c>
      <c r="B136" s="213"/>
      <c r="C136" s="213"/>
      <c r="D136" s="213"/>
      <c r="E136" s="213"/>
      <c r="F136" s="213"/>
      <c r="G136" s="213"/>
      <c r="H136" s="213"/>
      <c r="I136" s="213"/>
      <c r="J136" s="213"/>
      <c r="K136" s="213"/>
      <c r="L136" s="213"/>
      <c r="M136" s="213"/>
      <c r="N136" s="213"/>
      <c r="O136" s="213"/>
      <c r="P136" s="213"/>
      <c r="Q136" s="213"/>
    </row>
    <row r="137" ht="13.5" thickBot="1"/>
    <row r="138" spans="1:17" ht="13.5" customHeight="1">
      <c r="A138" s="4"/>
      <c r="B138" s="237" t="s">
        <v>2</v>
      </c>
      <c r="C138" s="236"/>
      <c r="D138" s="238"/>
      <c r="E138" s="236" t="s">
        <v>3</v>
      </c>
      <c r="F138" s="236"/>
      <c r="G138" s="236"/>
      <c r="H138" s="239" t="s">
        <v>11</v>
      </c>
      <c r="I138" s="240"/>
      <c r="J138" s="241"/>
      <c r="K138" s="236" t="s">
        <v>1</v>
      </c>
      <c r="L138" s="236"/>
      <c r="M138" s="236"/>
      <c r="N138" s="54"/>
      <c r="O138" s="236" t="s">
        <v>57</v>
      </c>
      <c r="P138" s="236"/>
      <c r="Q138" s="236"/>
    </row>
    <row r="139" spans="1:17" ht="12.75">
      <c r="A139" s="5"/>
      <c r="B139" s="6" t="s">
        <v>12</v>
      </c>
      <c r="C139" s="7" t="s">
        <v>0</v>
      </c>
      <c r="D139" s="8" t="s">
        <v>13</v>
      </c>
      <c r="E139" s="7" t="s">
        <v>12</v>
      </c>
      <c r="F139" s="7" t="s">
        <v>0</v>
      </c>
      <c r="G139" s="7" t="s">
        <v>13</v>
      </c>
      <c r="H139" s="6" t="s">
        <v>12</v>
      </c>
      <c r="I139" s="7" t="s">
        <v>0</v>
      </c>
      <c r="J139" s="8" t="s">
        <v>13</v>
      </c>
      <c r="K139" s="7" t="s">
        <v>12</v>
      </c>
      <c r="L139" s="7" t="s">
        <v>0</v>
      </c>
      <c r="M139" s="7" t="s">
        <v>13</v>
      </c>
      <c r="N139" s="55"/>
      <c r="O139" s="7" t="s">
        <v>12</v>
      </c>
      <c r="P139" s="7" t="s">
        <v>0</v>
      </c>
      <c r="Q139" s="7" t="s">
        <v>13</v>
      </c>
    </row>
    <row r="140" spans="1:17" s="30" customFormat="1" ht="12.75">
      <c r="A140" s="17" t="s">
        <v>14</v>
      </c>
      <c r="B140" s="48"/>
      <c r="C140" s="35"/>
      <c r="D140" s="49"/>
      <c r="E140" s="35"/>
      <c r="F140" s="35"/>
      <c r="G140" s="35"/>
      <c r="H140" s="48"/>
      <c r="I140" s="35"/>
      <c r="J140" s="49"/>
      <c r="K140" s="35"/>
      <c r="L140" s="35"/>
      <c r="M140" s="35"/>
      <c r="N140" s="56"/>
      <c r="O140" s="10"/>
      <c r="P140" s="10"/>
      <c r="Q140" s="10"/>
    </row>
    <row r="141" spans="1:17" s="30" customFormat="1" ht="12.75">
      <c r="A141" s="28" t="s">
        <v>17</v>
      </c>
      <c r="B141" s="48"/>
      <c r="C141" s="35"/>
      <c r="D141" s="49"/>
      <c r="E141" s="35"/>
      <c r="F141" s="35"/>
      <c r="G141" s="35"/>
      <c r="H141" s="48"/>
      <c r="I141" s="35"/>
      <c r="J141" s="49"/>
      <c r="K141" s="35"/>
      <c r="L141" s="35"/>
      <c r="M141" s="35"/>
      <c r="N141" s="56"/>
      <c r="O141" s="198"/>
      <c r="P141" s="198"/>
      <c r="Q141" s="198"/>
    </row>
    <row r="142" spans="1:17" ht="12.75">
      <c r="A142" s="71" t="s">
        <v>15</v>
      </c>
      <c r="B142" s="11">
        <f>SUM(B77,B12)</f>
        <v>887</v>
      </c>
      <c r="C142" s="12">
        <f aca="true" t="shared" si="52" ref="C142:M142">SUM(C77,C12)</f>
        <v>548</v>
      </c>
      <c r="D142" s="13">
        <f t="shared" si="52"/>
        <v>1435</v>
      </c>
      <c r="E142" s="12">
        <f t="shared" si="52"/>
        <v>27506</v>
      </c>
      <c r="F142" s="12">
        <f t="shared" si="52"/>
        <v>27868</v>
      </c>
      <c r="G142" s="12">
        <f t="shared" si="52"/>
        <v>55374</v>
      </c>
      <c r="H142" s="11">
        <f t="shared" si="52"/>
        <v>331</v>
      </c>
      <c r="I142" s="12">
        <f t="shared" si="52"/>
        <v>317</v>
      </c>
      <c r="J142" s="13">
        <f t="shared" si="52"/>
        <v>648</v>
      </c>
      <c r="K142" s="12">
        <f t="shared" si="52"/>
        <v>28724</v>
      </c>
      <c r="L142" s="12">
        <f t="shared" si="52"/>
        <v>28733</v>
      </c>
      <c r="M142" s="12">
        <f t="shared" si="52"/>
        <v>57457</v>
      </c>
      <c r="N142" s="55"/>
      <c r="O142" s="51">
        <f aca="true" t="shared" si="53" ref="O142:Q144">B142/(B142+E142)*100</f>
        <v>3.124009438946219</v>
      </c>
      <c r="P142" s="51">
        <f t="shared" si="53"/>
        <v>1.928490990990991</v>
      </c>
      <c r="Q142" s="51">
        <f t="shared" si="53"/>
        <v>2.526008202925593</v>
      </c>
    </row>
    <row r="143" spans="1:17" ht="12.75">
      <c r="A143" s="71" t="s">
        <v>16</v>
      </c>
      <c r="B143" s="38">
        <f aca="true" t="shared" si="54" ref="B143:M143">SUM(B78,B13)</f>
        <v>75</v>
      </c>
      <c r="C143" s="39">
        <f t="shared" si="54"/>
        <v>32</v>
      </c>
      <c r="D143" s="40">
        <f t="shared" si="54"/>
        <v>107</v>
      </c>
      <c r="E143" s="39">
        <f t="shared" si="54"/>
        <v>4596</v>
      </c>
      <c r="F143" s="39">
        <f t="shared" si="54"/>
        <v>3672</v>
      </c>
      <c r="G143" s="39">
        <f t="shared" si="54"/>
        <v>8268</v>
      </c>
      <c r="H143" s="38">
        <f t="shared" si="54"/>
        <v>322</v>
      </c>
      <c r="I143" s="39">
        <f t="shared" si="54"/>
        <v>182</v>
      </c>
      <c r="J143" s="40">
        <f t="shared" si="54"/>
        <v>504</v>
      </c>
      <c r="K143" s="39">
        <f t="shared" si="54"/>
        <v>4993</v>
      </c>
      <c r="L143" s="39">
        <f t="shared" si="54"/>
        <v>3886</v>
      </c>
      <c r="M143" s="39">
        <f t="shared" si="54"/>
        <v>8879</v>
      </c>
      <c r="N143" s="55"/>
      <c r="O143" s="52">
        <f t="shared" si="53"/>
        <v>1.605651894669236</v>
      </c>
      <c r="P143" s="52">
        <f t="shared" si="53"/>
        <v>0.8639308855291578</v>
      </c>
      <c r="Q143" s="52">
        <f t="shared" si="53"/>
        <v>1.2776119402985076</v>
      </c>
    </row>
    <row r="144" spans="1:17" s="1" customFormat="1" ht="12.75">
      <c r="A144" s="24" t="s">
        <v>27</v>
      </c>
      <c r="B144" s="41">
        <f aca="true" t="shared" si="55" ref="B144:M144">SUM(B79,B14)</f>
        <v>962</v>
      </c>
      <c r="C144" s="42">
        <f t="shared" si="55"/>
        <v>580</v>
      </c>
      <c r="D144" s="43">
        <f t="shared" si="55"/>
        <v>1542</v>
      </c>
      <c r="E144" s="42">
        <f t="shared" si="55"/>
        <v>32102</v>
      </c>
      <c r="F144" s="42">
        <f t="shared" si="55"/>
        <v>31540</v>
      </c>
      <c r="G144" s="42">
        <f t="shared" si="55"/>
        <v>63642</v>
      </c>
      <c r="H144" s="41">
        <f t="shared" si="55"/>
        <v>653</v>
      </c>
      <c r="I144" s="42">
        <f t="shared" si="55"/>
        <v>499</v>
      </c>
      <c r="J144" s="43">
        <f t="shared" si="55"/>
        <v>1152</v>
      </c>
      <c r="K144" s="42">
        <f t="shared" si="55"/>
        <v>33717</v>
      </c>
      <c r="L144" s="42">
        <f>SUM(L79,L14)</f>
        <v>32619</v>
      </c>
      <c r="M144" s="42">
        <f t="shared" si="55"/>
        <v>66336</v>
      </c>
      <c r="N144" s="56"/>
      <c r="O144" s="57">
        <f t="shared" si="53"/>
        <v>2.9095088313573676</v>
      </c>
      <c r="P144" s="57">
        <f t="shared" si="53"/>
        <v>1.805728518057285</v>
      </c>
      <c r="Q144" s="57">
        <f t="shared" si="53"/>
        <v>2.3656111929307806</v>
      </c>
    </row>
    <row r="145" spans="1:17" s="1" customFormat="1" ht="12.75">
      <c r="A145" s="28" t="s">
        <v>18</v>
      </c>
      <c r="B145" s="25"/>
      <c r="C145" s="26"/>
      <c r="D145" s="27"/>
      <c r="E145" s="26"/>
      <c r="F145" s="26"/>
      <c r="G145" s="26"/>
      <c r="H145" s="25"/>
      <c r="I145" s="26"/>
      <c r="J145" s="27"/>
      <c r="K145" s="26"/>
      <c r="L145" s="26"/>
      <c r="M145" s="26"/>
      <c r="N145" s="56"/>
      <c r="O145" s="53"/>
      <c r="P145" s="53"/>
      <c r="Q145" s="53"/>
    </row>
    <row r="146" spans="1:17" ht="12.75">
      <c r="A146" s="71" t="s">
        <v>18</v>
      </c>
      <c r="B146" s="11">
        <f aca="true" t="shared" si="56" ref="B146:M146">SUM(B81,B16)</f>
        <v>655</v>
      </c>
      <c r="C146" s="12">
        <f t="shared" si="56"/>
        <v>391</v>
      </c>
      <c r="D146" s="13">
        <f t="shared" si="56"/>
        <v>1046</v>
      </c>
      <c r="E146" s="12">
        <f t="shared" si="56"/>
        <v>25992</v>
      </c>
      <c r="F146" s="12">
        <f t="shared" si="56"/>
        <v>26573</v>
      </c>
      <c r="G146" s="12">
        <f t="shared" si="56"/>
        <v>52565</v>
      </c>
      <c r="H146" s="11">
        <f t="shared" si="56"/>
        <v>150</v>
      </c>
      <c r="I146" s="12">
        <f t="shared" si="56"/>
        <v>155</v>
      </c>
      <c r="J146" s="13">
        <f t="shared" si="56"/>
        <v>305</v>
      </c>
      <c r="K146" s="12">
        <f t="shared" si="56"/>
        <v>26797</v>
      </c>
      <c r="L146" s="12">
        <f t="shared" si="56"/>
        <v>27119</v>
      </c>
      <c r="M146" s="12">
        <f t="shared" si="56"/>
        <v>53916</v>
      </c>
      <c r="N146" s="55"/>
      <c r="O146" s="51">
        <f aca="true" t="shared" si="57" ref="O146:Q149">B146/(B146+E146)*100</f>
        <v>2.4580628213307314</v>
      </c>
      <c r="P146" s="51">
        <f t="shared" si="57"/>
        <v>1.4500815902685062</v>
      </c>
      <c r="Q146" s="51">
        <f t="shared" si="57"/>
        <v>1.9510921266158066</v>
      </c>
    </row>
    <row r="147" spans="1:17" ht="12.75">
      <c r="A147" s="74" t="s">
        <v>47</v>
      </c>
      <c r="B147" s="38">
        <f aca="true" t="shared" si="58" ref="B147:M147">SUM(B82,B17)</f>
        <v>268</v>
      </c>
      <c r="C147" s="39">
        <f t="shared" si="58"/>
        <v>153</v>
      </c>
      <c r="D147" s="40">
        <f t="shared" si="58"/>
        <v>421</v>
      </c>
      <c r="E147" s="39">
        <f t="shared" si="58"/>
        <v>5954</v>
      </c>
      <c r="F147" s="39">
        <f t="shared" si="58"/>
        <v>4703</v>
      </c>
      <c r="G147" s="39">
        <f t="shared" si="58"/>
        <v>10657</v>
      </c>
      <c r="H147" s="38">
        <f t="shared" si="58"/>
        <v>201</v>
      </c>
      <c r="I147" s="39">
        <f t="shared" si="58"/>
        <v>134</v>
      </c>
      <c r="J147" s="40">
        <f t="shared" si="58"/>
        <v>335</v>
      </c>
      <c r="K147" s="39">
        <f t="shared" si="58"/>
        <v>6423</v>
      </c>
      <c r="L147" s="39">
        <f t="shared" si="58"/>
        <v>4990</v>
      </c>
      <c r="M147" s="39">
        <f t="shared" si="58"/>
        <v>11413</v>
      </c>
      <c r="N147" s="55"/>
      <c r="O147" s="52">
        <f t="shared" si="57"/>
        <v>4.307296689167471</v>
      </c>
      <c r="P147" s="52">
        <f t="shared" si="57"/>
        <v>3.1507413509060958</v>
      </c>
      <c r="Q147" s="52">
        <f t="shared" si="57"/>
        <v>3.8003249684058495</v>
      </c>
    </row>
    <row r="148" spans="1:17" s="1" customFormat="1" ht="12.75">
      <c r="A148" s="24" t="s">
        <v>28</v>
      </c>
      <c r="B148" s="44">
        <f aca="true" t="shared" si="59" ref="B148:M148">SUM(B83,B18)</f>
        <v>923</v>
      </c>
      <c r="C148" s="45">
        <f t="shared" si="59"/>
        <v>544</v>
      </c>
      <c r="D148" s="46">
        <f t="shared" si="59"/>
        <v>1467</v>
      </c>
      <c r="E148" s="45">
        <f t="shared" si="59"/>
        <v>31946</v>
      </c>
      <c r="F148" s="45">
        <f t="shared" si="59"/>
        <v>31276</v>
      </c>
      <c r="G148" s="45">
        <f t="shared" si="59"/>
        <v>63222</v>
      </c>
      <c r="H148" s="44">
        <f t="shared" si="59"/>
        <v>351</v>
      </c>
      <c r="I148" s="45">
        <f t="shared" si="59"/>
        <v>289</v>
      </c>
      <c r="J148" s="46">
        <f t="shared" si="59"/>
        <v>640</v>
      </c>
      <c r="K148" s="45">
        <f t="shared" si="59"/>
        <v>33220</v>
      </c>
      <c r="L148" s="45">
        <f t="shared" si="59"/>
        <v>32109</v>
      </c>
      <c r="M148" s="45">
        <f t="shared" si="59"/>
        <v>65329</v>
      </c>
      <c r="N148" s="56"/>
      <c r="O148" s="58">
        <f t="shared" si="57"/>
        <v>2.808117070796191</v>
      </c>
      <c r="P148" s="58">
        <f t="shared" si="57"/>
        <v>1.7096165933375236</v>
      </c>
      <c r="Q148" s="58">
        <f t="shared" si="57"/>
        <v>2.2677735009043265</v>
      </c>
    </row>
    <row r="149" spans="1:17" s="1" customFormat="1" ht="13.5" customHeight="1">
      <c r="A149" s="26" t="s">
        <v>19</v>
      </c>
      <c r="B149" s="41">
        <f aca="true" t="shared" si="60" ref="B149:M149">SUM(B84,B19)</f>
        <v>1885</v>
      </c>
      <c r="C149" s="42">
        <f t="shared" si="60"/>
        <v>1124</v>
      </c>
      <c r="D149" s="43">
        <f t="shared" si="60"/>
        <v>3009</v>
      </c>
      <c r="E149" s="42">
        <f t="shared" si="60"/>
        <v>64048</v>
      </c>
      <c r="F149" s="42">
        <f t="shared" si="60"/>
        <v>62816</v>
      </c>
      <c r="G149" s="42">
        <f t="shared" si="60"/>
        <v>126864</v>
      </c>
      <c r="H149" s="41">
        <f t="shared" si="60"/>
        <v>1004</v>
      </c>
      <c r="I149" s="42">
        <f t="shared" si="60"/>
        <v>788</v>
      </c>
      <c r="J149" s="43">
        <f t="shared" si="60"/>
        <v>1792</v>
      </c>
      <c r="K149" s="42">
        <f t="shared" si="60"/>
        <v>66937</v>
      </c>
      <c r="L149" s="42">
        <f>SUM(L84,L19)</f>
        <v>64728</v>
      </c>
      <c r="M149" s="42">
        <f t="shared" si="60"/>
        <v>131665</v>
      </c>
      <c r="N149" s="56"/>
      <c r="O149" s="57">
        <f t="shared" si="57"/>
        <v>2.8589628865666663</v>
      </c>
      <c r="P149" s="57">
        <f t="shared" si="57"/>
        <v>1.7578980294025648</v>
      </c>
      <c r="Q149" s="57">
        <f t="shared" si="57"/>
        <v>2.316878796978587</v>
      </c>
    </row>
    <row r="150" spans="1:17" s="1" customFormat="1" ht="13.5" customHeight="1">
      <c r="A150" s="26"/>
      <c r="B150" s="25"/>
      <c r="C150" s="26"/>
      <c r="D150" s="27"/>
      <c r="E150" s="26"/>
      <c r="F150" s="26"/>
      <c r="G150" s="26"/>
      <c r="H150" s="25"/>
      <c r="I150" s="26"/>
      <c r="J150" s="27"/>
      <c r="K150" s="26"/>
      <c r="L150" s="26"/>
      <c r="M150" s="26"/>
      <c r="N150" s="56"/>
      <c r="O150" s="53"/>
      <c r="P150" s="53"/>
      <c r="Q150" s="53"/>
    </row>
    <row r="151" spans="1:17" s="1" customFormat="1" ht="13.5" customHeight="1">
      <c r="A151" s="28" t="s">
        <v>4</v>
      </c>
      <c r="B151" s="25"/>
      <c r="C151" s="26"/>
      <c r="D151" s="27"/>
      <c r="E151" s="26"/>
      <c r="F151" s="26"/>
      <c r="G151" s="26"/>
      <c r="H151" s="25"/>
      <c r="I151" s="26"/>
      <c r="J151" s="27"/>
      <c r="K151" s="26"/>
      <c r="L151" s="26"/>
      <c r="M151" s="26"/>
      <c r="N151" s="56"/>
      <c r="O151" s="26"/>
      <c r="P151" s="26"/>
      <c r="Q151" s="26"/>
    </row>
    <row r="152" spans="1:17" s="1" customFormat="1" ht="13.5" customHeight="1">
      <c r="A152" s="17" t="s">
        <v>17</v>
      </c>
      <c r="B152" s="25"/>
      <c r="C152" s="26"/>
      <c r="D152" s="27"/>
      <c r="E152" s="26"/>
      <c r="F152" s="26"/>
      <c r="G152" s="26"/>
      <c r="H152" s="25"/>
      <c r="I152" s="26"/>
      <c r="J152" s="27"/>
      <c r="K152" s="26"/>
      <c r="L152" s="26"/>
      <c r="M152" s="26"/>
      <c r="N152" s="56"/>
      <c r="O152" s="26"/>
      <c r="P152" s="26"/>
      <c r="Q152" s="26"/>
    </row>
    <row r="153" spans="1:17" ht="12.75">
      <c r="A153" s="71" t="s">
        <v>5</v>
      </c>
      <c r="B153" s="11">
        <f aca="true" t="shared" si="61" ref="B153:M153">SUM(B88,B23)</f>
        <v>468</v>
      </c>
      <c r="C153" s="12">
        <f t="shared" si="61"/>
        <v>319</v>
      </c>
      <c r="D153" s="13">
        <f t="shared" si="61"/>
        <v>787</v>
      </c>
      <c r="E153" s="12">
        <f t="shared" si="61"/>
        <v>14249</v>
      </c>
      <c r="F153" s="12">
        <f t="shared" si="61"/>
        <v>17889</v>
      </c>
      <c r="G153" s="12">
        <f t="shared" si="61"/>
        <v>32138</v>
      </c>
      <c r="H153" s="11">
        <f t="shared" si="61"/>
        <v>77</v>
      </c>
      <c r="I153" s="12">
        <f t="shared" si="61"/>
        <v>82</v>
      </c>
      <c r="J153" s="13">
        <f t="shared" si="61"/>
        <v>159</v>
      </c>
      <c r="K153" s="12">
        <f t="shared" si="61"/>
        <v>14794</v>
      </c>
      <c r="L153" s="12">
        <f t="shared" si="61"/>
        <v>18290</v>
      </c>
      <c r="M153" s="12">
        <f t="shared" si="61"/>
        <v>33084</v>
      </c>
      <c r="N153" s="55"/>
      <c r="O153" s="51">
        <f aca="true" t="shared" si="62" ref="O153:Q157">B153/(B153+E153)*100</f>
        <v>3.1799959230821497</v>
      </c>
      <c r="P153" s="51">
        <f t="shared" si="62"/>
        <v>1.751977152899824</v>
      </c>
      <c r="Q153" s="51">
        <f t="shared" si="62"/>
        <v>2.390280941533789</v>
      </c>
    </row>
    <row r="154" spans="1:17" ht="12.75">
      <c r="A154" s="71" t="s">
        <v>7</v>
      </c>
      <c r="B154" s="11">
        <f aca="true" t="shared" si="63" ref="B154:M154">SUM(B89,B24)</f>
        <v>1308</v>
      </c>
      <c r="C154" s="12">
        <f t="shared" si="63"/>
        <v>554</v>
      </c>
      <c r="D154" s="13">
        <f t="shared" si="63"/>
        <v>1862</v>
      </c>
      <c r="E154" s="12">
        <f t="shared" si="63"/>
        <v>10057</v>
      </c>
      <c r="F154" s="12">
        <f t="shared" si="63"/>
        <v>7366</v>
      </c>
      <c r="G154" s="12">
        <f t="shared" si="63"/>
        <v>17423</v>
      </c>
      <c r="H154" s="11">
        <f t="shared" si="63"/>
        <v>119</v>
      </c>
      <c r="I154" s="12">
        <f t="shared" si="63"/>
        <v>117</v>
      </c>
      <c r="J154" s="13">
        <f t="shared" si="63"/>
        <v>236</v>
      </c>
      <c r="K154" s="12">
        <f t="shared" si="63"/>
        <v>11484</v>
      </c>
      <c r="L154" s="12">
        <f t="shared" si="63"/>
        <v>8037</v>
      </c>
      <c r="M154" s="12">
        <f t="shared" si="63"/>
        <v>19521</v>
      </c>
      <c r="N154" s="55"/>
      <c r="O154" s="51">
        <f t="shared" si="62"/>
        <v>11.509018917729872</v>
      </c>
      <c r="P154" s="51">
        <f t="shared" si="62"/>
        <v>6.994949494949496</v>
      </c>
      <c r="Q154" s="51">
        <f t="shared" si="62"/>
        <v>9.655172413793103</v>
      </c>
    </row>
    <row r="155" spans="1:17" ht="12.75">
      <c r="A155" s="71" t="s">
        <v>6</v>
      </c>
      <c r="B155" s="11">
        <f aca="true" t="shared" si="64" ref="B155:M155">SUM(B90,B25)</f>
        <v>101</v>
      </c>
      <c r="C155" s="12">
        <f t="shared" si="64"/>
        <v>89</v>
      </c>
      <c r="D155" s="13">
        <f t="shared" si="64"/>
        <v>190</v>
      </c>
      <c r="E155" s="12">
        <f t="shared" si="64"/>
        <v>337</v>
      </c>
      <c r="F155" s="12">
        <f t="shared" si="64"/>
        <v>720</v>
      </c>
      <c r="G155" s="12">
        <f t="shared" si="64"/>
        <v>1057</v>
      </c>
      <c r="H155" s="11">
        <f t="shared" si="64"/>
        <v>11</v>
      </c>
      <c r="I155" s="12">
        <f t="shared" si="64"/>
        <v>4</v>
      </c>
      <c r="J155" s="13">
        <f t="shared" si="64"/>
        <v>15</v>
      </c>
      <c r="K155" s="12">
        <f t="shared" si="64"/>
        <v>449</v>
      </c>
      <c r="L155" s="12">
        <f t="shared" si="64"/>
        <v>813</v>
      </c>
      <c r="M155" s="12">
        <f t="shared" si="64"/>
        <v>1262</v>
      </c>
      <c r="N155" s="55"/>
      <c r="O155" s="51">
        <f t="shared" si="62"/>
        <v>23.059360730593607</v>
      </c>
      <c r="P155" s="51">
        <f t="shared" si="62"/>
        <v>11.00123609394314</v>
      </c>
      <c r="Q155" s="51">
        <f t="shared" si="62"/>
        <v>15.236567762630312</v>
      </c>
    </row>
    <row r="156" spans="1:17" ht="12.75">
      <c r="A156" s="71" t="s">
        <v>8</v>
      </c>
      <c r="B156" s="11">
        <f aca="true" t="shared" si="65" ref="B156:M156">SUM(B91,B26)</f>
        <v>809</v>
      </c>
      <c r="C156" s="12">
        <f t="shared" si="65"/>
        <v>393</v>
      </c>
      <c r="D156" s="13">
        <f t="shared" si="65"/>
        <v>1202</v>
      </c>
      <c r="E156" s="12">
        <f t="shared" si="65"/>
        <v>7215</v>
      </c>
      <c r="F156" s="12">
        <f t="shared" si="65"/>
        <v>5579</v>
      </c>
      <c r="G156" s="12">
        <f t="shared" si="65"/>
        <v>12794</v>
      </c>
      <c r="H156" s="11">
        <f t="shared" si="65"/>
        <v>373</v>
      </c>
      <c r="I156" s="12">
        <f t="shared" si="65"/>
        <v>272</v>
      </c>
      <c r="J156" s="13">
        <f t="shared" si="65"/>
        <v>645</v>
      </c>
      <c r="K156" s="12">
        <f t="shared" si="65"/>
        <v>8397</v>
      </c>
      <c r="L156" s="12">
        <f t="shared" si="65"/>
        <v>6244</v>
      </c>
      <c r="M156" s="12">
        <f t="shared" si="65"/>
        <v>14641</v>
      </c>
      <c r="N156" s="55"/>
      <c r="O156" s="51">
        <f t="shared" si="62"/>
        <v>10.082253240279163</v>
      </c>
      <c r="P156" s="51">
        <f t="shared" si="62"/>
        <v>6.58070997990623</v>
      </c>
      <c r="Q156" s="51">
        <f t="shared" si="62"/>
        <v>8.588168048013719</v>
      </c>
    </row>
    <row r="157" spans="1:17" s="62" customFormat="1" ht="12.75">
      <c r="A157" s="24" t="s">
        <v>1</v>
      </c>
      <c r="B157" s="18">
        <f aca="true" t="shared" si="66" ref="B157:M157">SUM(B92,B27)</f>
        <v>2686</v>
      </c>
      <c r="C157" s="19">
        <f t="shared" si="66"/>
        <v>1355</v>
      </c>
      <c r="D157" s="20">
        <f t="shared" si="66"/>
        <v>4041</v>
      </c>
      <c r="E157" s="19">
        <f t="shared" si="66"/>
        <v>31858</v>
      </c>
      <c r="F157" s="19">
        <f t="shared" si="66"/>
        <v>31554</v>
      </c>
      <c r="G157" s="19">
        <f t="shared" si="66"/>
        <v>63412</v>
      </c>
      <c r="H157" s="18">
        <f t="shared" si="66"/>
        <v>580</v>
      </c>
      <c r="I157" s="19">
        <f t="shared" si="66"/>
        <v>475</v>
      </c>
      <c r="J157" s="20">
        <f t="shared" si="66"/>
        <v>1055</v>
      </c>
      <c r="K157" s="19">
        <f t="shared" si="66"/>
        <v>35124</v>
      </c>
      <c r="L157" s="19">
        <f t="shared" si="66"/>
        <v>33384</v>
      </c>
      <c r="M157" s="20">
        <f t="shared" si="66"/>
        <v>68508</v>
      </c>
      <c r="N157" s="61"/>
      <c r="O157" s="63">
        <f t="shared" si="62"/>
        <v>7.775590551181103</v>
      </c>
      <c r="P157" s="57">
        <f t="shared" si="62"/>
        <v>4.117414688990854</v>
      </c>
      <c r="Q157" s="57">
        <f t="shared" si="62"/>
        <v>5.990838065023054</v>
      </c>
    </row>
    <row r="158" spans="1:17" ht="12.75">
      <c r="A158" s="17" t="s">
        <v>18</v>
      </c>
      <c r="B158" s="11"/>
      <c r="C158" s="12"/>
      <c r="D158" s="13"/>
      <c r="E158" s="12"/>
      <c r="F158" s="12"/>
      <c r="G158" s="12"/>
      <c r="H158" s="11"/>
      <c r="I158" s="12"/>
      <c r="J158" s="13"/>
      <c r="K158" s="12"/>
      <c r="L158" s="12"/>
      <c r="M158" s="12"/>
      <c r="N158" s="55"/>
      <c r="O158" s="51"/>
      <c r="P158" s="51"/>
      <c r="Q158" s="51"/>
    </row>
    <row r="159" spans="1:17" ht="12.75">
      <c r="A159" s="71" t="s">
        <v>5</v>
      </c>
      <c r="B159" s="11">
        <f aca="true" t="shared" si="67" ref="B159:M159">SUM(B94,B29)</f>
        <v>410</v>
      </c>
      <c r="C159" s="12">
        <f t="shared" si="67"/>
        <v>241</v>
      </c>
      <c r="D159" s="13">
        <f t="shared" si="67"/>
        <v>651</v>
      </c>
      <c r="E159" s="12">
        <f t="shared" si="67"/>
        <v>12556</v>
      </c>
      <c r="F159" s="12">
        <f t="shared" si="67"/>
        <v>16205</v>
      </c>
      <c r="G159" s="12">
        <f t="shared" si="67"/>
        <v>28761</v>
      </c>
      <c r="H159" s="11">
        <f t="shared" si="67"/>
        <v>48</v>
      </c>
      <c r="I159" s="12">
        <f t="shared" si="67"/>
        <v>73</v>
      </c>
      <c r="J159" s="13">
        <f t="shared" si="67"/>
        <v>121</v>
      </c>
      <c r="K159" s="12">
        <f t="shared" si="67"/>
        <v>13014</v>
      </c>
      <c r="L159" s="12">
        <f t="shared" si="67"/>
        <v>16519</v>
      </c>
      <c r="M159" s="12">
        <f t="shared" si="67"/>
        <v>29533</v>
      </c>
      <c r="N159" s="55"/>
      <c r="O159" s="51">
        <f aca="true" t="shared" si="68" ref="O159:O164">B159/(B159+E159)*100</f>
        <v>3.1621163041801634</v>
      </c>
      <c r="P159" s="51">
        <f aca="true" t="shared" si="69" ref="P159:P164">C159/(C159+F159)*100</f>
        <v>1.465401921439864</v>
      </c>
      <c r="Q159" s="51">
        <f aca="true" t="shared" si="70" ref="Q159:Q164">D159/(D159+G159)*100</f>
        <v>2.2133822929416564</v>
      </c>
    </row>
    <row r="160" spans="1:17" s="3" customFormat="1" ht="12.75">
      <c r="A160" s="71" t="s">
        <v>7</v>
      </c>
      <c r="B160" s="11">
        <f aca="true" t="shared" si="71" ref="B160:M160">SUM(B95,B30)</f>
        <v>976</v>
      </c>
      <c r="C160" s="12">
        <f t="shared" si="71"/>
        <v>407</v>
      </c>
      <c r="D160" s="13">
        <f t="shared" si="71"/>
        <v>1383</v>
      </c>
      <c r="E160" s="12">
        <f t="shared" si="71"/>
        <v>10838</v>
      </c>
      <c r="F160" s="12">
        <f t="shared" si="71"/>
        <v>8488</v>
      </c>
      <c r="G160" s="12">
        <f t="shared" si="71"/>
        <v>19326</v>
      </c>
      <c r="H160" s="11">
        <f t="shared" si="71"/>
        <v>64</v>
      </c>
      <c r="I160" s="12">
        <f t="shared" si="71"/>
        <v>67</v>
      </c>
      <c r="J160" s="13">
        <f t="shared" si="71"/>
        <v>131</v>
      </c>
      <c r="K160" s="12">
        <f t="shared" si="71"/>
        <v>11878</v>
      </c>
      <c r="L160" s="12">
        <f t="shared" si="71"/>
        <v>8962</v>
      </c>
      <c r="M160" s="12">
        <f t="shared" si="71"/>
        <v>20840</v>
      </c>
      <c r="N160" s="55"/>
      <c r="O160" s="51">
        <f t="shared" si="68"/>
        <v>8.261384797697646</v>
      </c>
      <c r="P160" s="51">
        <f t="shared" si="69"/>
        <v>4.575604272062956</v>
      </c>
      <c r="Q160" s="51">
        <f t="shared" si="70"/>
        <v>6.678255830798204</v>
      </c>
    </row>
    <row r="161" spans="1:17" s="3" customFormat="1" ht="13.5" customHeight="1">
      <c r="A161" s="71" t="s">
        <v>6</v>
      </c>
      <c r="B161" s="11">
        <f aca="true" t="shared" si="72" ref="B161:M161">SUM(B96,B31)</f>
        <v>62</v>
      </c>
      <c r="C161" s="12">
        <f t="shared" si="72"/>
        <v>69</v>
      </c>
      <c r="D161" s="13">
        <f t="shared" si="72"/>
        <v>131</v>
      </c>
      <c r="E161" s="12">
        <f t="shared" si="72"/>
        <v>432</v>
      </c>
      <c r="F161" s="12">
        <f t="shared" si="72"/>
        <v>850</v>
      </c>
      <c r="G161" s="12">
        <f t="shared" si="72"/>
        <v>1282</v>
      </c>
      <c r="H161" s="11">
        <f t="shared" si="72"/>
        <v>7</v>
      </c>
      <c r="I161" s="12">
        <f t="shared" si="72"/>
        <v>17</v>
      </c>
      <c r="J161" s="13">
        <f t="shared" si="72"/>
        <v>24</v>
      </c>
      <c r="K161" s="12">
        <f t="shared" si="72"/>
        <v>501</v>
      </c>
      <c r="L161" s="12">
        <f t="shared" si="72"/>
        <v>936</v>
      </c>
      <c r="M161" s="12">
        <f t="shared" si="72"/>
        <v>1437</v>
      </c>
      <c r="N161" s="55"/>
      <c r="O161" s="51">
        <f t="shared" si="68"/>
        <v>12.550607287449392</v>
      </c>
      <c r="P161" s="51">
        <f t="shared" si="69"/>
        <v>7.50816104461371</v>
      </c>
      <c r="Q161" s="51">
        <f t="shared" si="70"/>
        <v>9.27105449398443</v>
      </c>
    </row>
    <row r="162" spans="1:17" ht="12.75">
      <c r="A162" s="71" t="s">
        <v>8</v>
      </c>
      <c r="B162" s="38">
        <f aca="true" t="shared" si="73" ref="B162:M162">SUM(B97,B32)</f>
        <v>456</v>
      </c>
      <c r="C162" s="39">
        <f t="shared" si="73"/>
        <v>236</v>
      </c>
      <c r="D162" s="40">
        <f t="shared" si="73"/>
        <v>692</v>
      </c>
      <c r="E162" s="39">
        <f t="shared" si="73"/>
        <v>7725</v>
      </c>
      <c r="F162" s="39">
        <f t="shared" si="73"/>
        <v>6107</v>
      </c>
      <c r="G162" s="39">
        <f t="shared" si="73"/>
        <v>13832</v>
      </c>
      <c r="H162" s="38">
        <f t="shared" si="73"/>
        <v>182</v>
      </c>
      <c r="I162" s="39">
        <f t="shared" si="73"/>
        <v>164</v>
      </c>
      <c r="J162" s="40">
        <f t="shared" si="73"/>
        <v>346</v>
      </c>
      <c r="K162" s="39">
        <f t="shared" si="73"/>
        <v>8363</v>
      </c>
      <c r="L162" s="39">
        <f t="shared" si="73"/>
        <v>6507</v>
      </c>
      <c r="M162" s="39">
        <f t="shared" si="73"/>
        <v>14870</v>
      </c>
      <c r="N162" s="55"/>
      <c r="O162" s="52">
        <f t="shared" si="68"/>
        <v>5.573890722405574</v>
      </c>
      <c r="P162" s="52">
        <f t="shared" si="69"/>
        <v>3.7206369225918334</v>
      </c>
      <c r="Q162" s="52">
        <f t="shared" si="70"/>
        <v>4.76452767832553</v>
      </c>
    </row>
    <row r="163" spans="1:17" s="1" customFormat="1" ht="12.75">
      <c r="A163" s="24" t="s">
        <v>1</v>
      </c>
      <c r="B163" s="44">
        <f aca="true" t="shared" si="74" ref="B163:M163">SUM(B98,B33)</f>
        <v>1904</v>
      </c>
      <c r="C163" s="45">
        <f t="shared" si="74"/>
        <v>953</v>
      </c>
      <c r="D163" s="46">
        <f t="shared" si="74"/>
        <v>2857</v>
      </c>
      <c r="E163" s="45">
        <f t="shared" si="74"/>
        <v>31551</v>
      </c>
      <c r="F163" s="45">
        <f t="shared" si="74"/>
        <v>31650</v>
      </c>
      <c r="G163" s="45">
        <f t="shared" si="74"/>
        <v>63201</v>
      </c>
      <c r="H163" s="44">
        <f t="shared" si="74"/>
        <v>301</v>
      </c>
      <c r="I163" s="45">
        <f t="shared" si="74"/>
        <v>321</v>
      </c>
      <c r="J163" s="46">
        <f t="shared" si="74"/>
        <v>622</v>
      </c>
      <c r="K163" s="45">
        <f t="shared" si="74"/>
        <v>33756</v>
      </c>
      <c r="L163" s="45">
        <f t="shared" si="74"/>
        <v>32924</v>
      </c>
      <c r="M163" s="45">
        <f t="shared" si="74"/>
        <v>66680</v>
      </c>
      <c r="N163" s="56"/>
      <c r="O163" s="53">
        <f t="shared" si="68"/>
        <v>5.691227021371993</v>
      </c>
      <c r="P163" s="53">
        <f t="shared" si="69"/>
        <v>2.923043891666411</v>
      </c>
      <c r="Q163" s="53">
        <f t="shared" si="70"/>
        <v>4.324987132519906</v>
      </c>
    </row>
    <row r="164" spans="1:17" s="1" customFormat="1" ht="12.75">
      <c r="A164" s="24" t="s">
        <v>21</v>
      </c>
      <c r="B164" s="41">
        <f aca="true" t="shared" si="75" ref="B164:M164">SUM(B99,B34)</f>
        <v>4590</v>
      </c>
      <c r="C164" s="42">
        <f t="shared" si="75"/>
        <v>2308</v>
      </c>
      <c r="D164" s="43">
        <f t="shared" si="75"/>
        <v>6898</v>
      </c>
      <c r="E164" s="42">
        <f t="shared" si="75"/>
        <v>63409</v>
      </c>
      <c r="F164" s="42">
        <f t="shared" si="75"/>
        <v>63204</v>
      </c>
      <c r="G164" s="42">
        <f t="shared" si="75"/>
        <v>126613</v>
      </c>
      <c r="H164" s="41">
        <f t="shared" si="75"/>
        <v>881</v>
      </c>
      <c r="I164" s="42">
        <f t="shared" si="75"/>
        <v>796</v>
      </c>
      <c r="J164" s="43">
        <f t="shared" si="75"/>
        <v>1677</v>
      </c>
      <c r="K164" s="42">
        <f t="shared" si="75"/>
        <v>68880</v>
      </c>
      <c r="L164" s="42">
        <f t="shared" si="75"/>
        <v>66308</v>
      </c>
      <c r="M164" s="42">
        <f t="shared" si="75"/>
        <v>135188</v>
      </c>
      <c r="N164" s="56"/>
      <c r="O164" s="57">
        <f t="shared" si="68"/>
        <v>6.750099266165679</v>
      </c>
      <c r="P164" s="57">
        <f t="shared" si="69"/>
        <v>3.523018683599951</v>
      </c>
      <c r="Q164" s="57">
        <f t="shared" si="70"/>
        <v>5.166615484866415</v>
      </c>
    </row>
    <row r="165" spans="1:17" s="1" customFormat="1" ht="12.75">
      <c r="A165" s="24"/>
      <c r="B165" s="25"/>
      <c r="C165" s="26"/>
      <c r="D165" s="27"/>
      <c r="E165" s="26"/>
      <c r="F165" s="26"/>
      <c r="G165" s="26"/>
      <c r="H165" s="25"/>
      <c r="I165" s="26"/>
      <c r="J165" s="27"/>
      <c r="K165" s="26"/>
      <c r="L165" s="26"/>
      <c r="M165" s="26"/>
      <c r="N165" s="56"/>
      <c r="O165" s="53"/>
      <c r="P165" s="53"/>
      <c r="Q165" s="53"/>
    </row>
    <row r="166" spans="1:17" s="1" customFormat="1" ht="12.75">
      <c r="A166" s="28" t="s">
        <v>22</v>
      </c>
      <c r="B166" s="25"/>
      <c r="C166" s="26"/>
      <c r="D166" s="27"/>
      <c r="E166" s="26"/>
      <c r="F166" s="26"/>
      <c r="G166" s="26"/>
      <c r="H166" s="25"/>
      <c r="I166" s="26"/>
      <c r="J166" s="27"/>
      <c r="K166" s="26"/>
      <c r="L166" s="26"/>
      <c r="M166" s="26"/>
      <c r="N166" s="56"/>
      <c r="O166" s="26"/>
      <c r="P166" s="26"/>
      <c r="Q166" s="26"/>
    </row>
    <row r="167" spans="1:17" s="1" customFormat="1" ht="12.75">
      <c r="A167" s="17" t="s">
        <v>17</v>
      </c>
      <c r="B167" s="25"/>
      <c r="C167" s="26"/>
      <c r="D167" s="27"/>
      <c r="E167" s="26"/>
      <c r="F167" s="26"/>
      <c r="G167" s="26"/>
      <c r="H167" s="25"/>
      <c r="I167" s="26"/>
      <c r="J167" s="27"/>
      <c r="K167" s="26"/>
      <c r="L167" s="26"/>
      <c r="M167" s="26"/>
      <c r="N167" s="56"/>
      <c r="O167" s="26"/>
      <c r="P167" s="26"/>
      <c r="Q167" s="26"/>
    </row>
    <row r="168" spans="1:17" ht="12.75">
      <c r="A168" s="71" t="s">
        <v>5</v>
      </c>
      <c r="B168" s="11">
        <f aca="true" t="shared" si="76" ref="B168:M168">SUM(B103,B38)</f>
        <v>672</v>
      </c>
      <c r="C168" s="12">
        <f t="shared" si="76"/>
        <v>422</v>
      </c>
      <c r="D168" s="13">
        <f t="shared" si="76"/>
        <v>1094</v>
      </c>
      <c r="E168" s="12">
        <f t="shared" si="76"/>
        <v>10872</v>
      </c>
      <c r="F168" s="12">
        <f t="shared" si="76"/>
        <v>14508</v>
      </c>
      <c r="G168" s="12">
        <f t="shared" si="76"/>
        <v>25380</v>
      </c>
      <c r="H168" s="11">
        <f t="shared" si="76"/>
        <v>52</v>
      </c>
      <c r="I168" s="12">
        <f t="shared" si="76"/>
        <v>78</v>
      </c>
      <c r="J168" s="13">
        <f t="shared" si="76"/>
        <v>130</v>
      </c>
      <c r="K168" s="12">
        <f t="shared" si="76"/>
        <v>11596</v>
      </c>
      <c r="L168" s="12">
        <f t="shared" si="76"/>
        <v>15008</v>
      </c>
      <c r="M168" s="12">
        <f t="shared" si="76"/>
        <v>26604</v>
      </c>
      <c r="N168" s="55"/>
      <c r="O168" s="51">
        <f aca="true" t="shared" si="77" ref="O168:Q172">B168/(B168+E168)*100</f>
        <v>5.8212058212058215</v>
      </c>
      <c r="P168" s="51">
        <f t="shared" si="77"/>
        <v>2.826523777628935</v>
      </c>
      <c r="Q168" s="51">
        <f t="shared" si="77"/>
        <v>4.132356274080229</v>
      </c>
    </row>
    <row r="169" spans="1:17" ht="12.75">
      <c r="A169" s="71" t="s">
        <v>7</v>
      </c>
      <c r="B169" s="11">
        <f aca="true" t="shared" si="78" ref="B169:M169">SUM(B104,B39)</f>
        <v>1927</v>
      </c>
      <c r="C169" s="12">
        <f t="shared" si="78"/>
        <v>893</v>
      </c>
      <c r="D169" s="13">
        <f t="shared" si="78"/>
        <v>2820</v>
      </c>
      <c r="E169" s="12">
        <f t="shared" si="78"/>
        <v>11583</v>
      </c>
      <c r="F169" s="12">
        <f t="shared" si="78"/>
        <v>9295</v>
      </c>
      <c r="G169" s="12">
        <f t="shared" si="78"/>
        <v>20878</v>
      </c>
      <c r="H169" s="11">
        <f t="shared" si="78"/>
        <v>86</v>
      </c>
      <c r="I169" s="12">
        <f t="shared" si="78"/>
        <v>93</v>
      </c>
      <c r="J169" s="13">
        <f t="shared" si="78"/>
        <v>179</v>
      </c>
      <c r="K169" s="12">
        <f t="shared" si="78"/>
        <v>13596</v>
      </c>
      <c r="L169" s="12">
        <f t="shared" si="78"/>
        <v>10281</v>
      </c>
      <c r="M169" s="12">
        <f t="shared" si="78"/>
        <v>23877</v>
      </c>
      <c r="N169" s="55"/>
      <c r="O169" s="51">
        <f t="shared" si="77"/>
        <v>14.263508512213175</v>
      </c>
      <c r="P169" s="51">
        <f t="shared" si="77"/>
        <v>8.765213977228111</v>
      </c>
      <c r="Q169" s="51">
        <f t="shared" si="77"/>
        <v>11.899738374546375</v>
      </c>
    </row>
    <row r="170" spans="1:17" ht="12.75">
      <c r="A170" s="71" t="s">
        <v>6</v>
      </c>
      <c r="B170" s="11">
        <f aca="true" t="shared" si="79" ref="B170:M170">SUM(B105,B40)</f>
        <v>95</v>
      </c>
      <c r="C170" s="12">
        <f t="shared" si="79"/>
        <v>130</v>
      </c>
      <c r="D170" s="13">
        <f t="shared" si="79"/>
        <v>225</v>
      </c>
      <c r="E170" s="12">
        <f t="shared" si="79"/>
        <v>483</v>
      </c>
      <c r="F170" s="12">
        <f t="shared" si="79"/>
        <v>901</v>
      </c>
      <c r="G170" s="12">
        <f t="shared" si="79"/>
        <v>1384</v>
      </c>
      <c r="H170" s="11">
        <f t="shared" si="79"/>
        <v>26</v>
      </c>
      <c r="I170" s="12">
        <f t="shared" si="79"/>
        <v>39</v>
      </c>
      <c r="J170" s="13">
        <f t="shared" si="79"/>
        <v>65</v>
      </c>
      <c r="K170" s="12">
        <f t="shared" si="79"/>
        <v>604</v>
      </c>
      <c r="L170" s="12">
        <f t="shared" si="79"/>
        <v>1070</v>
      </c>
      <c r="M170" s="12">
        <f t="shared" si="79"/>
        <v>1674</v>
      </c>
      <c r="N170" s="55"/>
      <c r="O170" s="51">
        <f t="shared" si="77"/>
        <v>16.43598615916955</v>
      </c>
      <c r="P170" s="51">
        <f t="shared" si="77"/>
        <v>12.609117361784675</v>
      </c>
      <c r="Q170" s="51">
        <f t="shared" si="77"/>
        <v>13.983840894965818</v>
      </c>
    </row>
    <row r="171" spans="1:17" ht="12.75">
      <c r="A171" s="71" t="s">
        <v>8</v>
      </c>
      <c r="B171" s="11">
        <f aca="true" t="shared" si="80" ref="B171:M171">SUM(B106,B41)</f>
        <v>763</v>
      </c>
      <c r="C171" s="12">
        <f t="shared" si="80"/>
        <v>515</v>
      </c>
      <c r="D171" s="13">
        <f t="shared" si="80"/>
        <v>1278</v>
      </c>
      <c r="E171" s="12">
        <f t="shared" si="80"/>
        <v>7677</v>
      </c>
      <c r="F171" s="12">
        <f t="shared" si="80"/>
        <v>6510</v>
      </c>
      <c r="G171" s="12">
        <f t="shared" si="80"/>
        <v>14187</v>
      </c>
      <c r="H171" s="11">
        <f t="shared" si="80"/>
        <v>240</v>
      </c>
      <c r="I171" s="12">
        <f t="shared" si="80"/>
        <v>188</v>
      </c>
      <c r="J171" s="13">
        <f t="shared" si="80"/>
        <v>428</v>
      </c>
      <c r="K171" s="12">
        <f t="shared" si="80"/>
        <v>8680</v>
      </c>
      <c r="L171" s="12">
        <f t="shared" si="80"/>
        <v>7213</v>
      </c>
      <c r="M171" s="12">
        <f t="shared" si="80"/>
        <v>15893</v>
      </c>
      <c r="N171" s="55"/>
      <c r="O171" s="51">
        <f t="shared" si="77"/>
        <v>9.040284360189574</v>
      </c>
      <c r="P171" s="51">
        <f t="shared" si="77"/>
        <v>7.330960854092526</v>
      </c>
      <c r="Q171" s="51">
        <f t="shared" si="77"/>
        <v>8.263821532492726</v>
      </c>
    </row>
    <row r="172" spans="1:17" s="62" customFormat="1" ht="12.75">
      <c r="A172" s="24" t="s">
        <v>1</v>
      </c>
      <c r="B172" s="18">
        <f aca="true" t="shared" si="81" ref="B172:M172">SUM(B107,B42)</f>
        <v>3457</v>
      </c>
      <c r="C172" s="19">
        <f t="shared" si="81"/>
        <v>1960</v>
      </c>
      <c r="D172" s="20">
        <f t="shared" si="81"/>
        <v>5417</v>
      </c>
      <c r="E172" s="19">
        <f t="shared" si="81"/>
        <v>30615</v>
      </c>
      <c r="F172" s="19">
        <f t="shared" si="81"/>
        <v>31214</v>
      </c>
      <c r="G172" s="19">
        <f t="shared" si="81"/>
        <v>61829</v>
      </c>
      <c r="H172" s="18">
        <f t="shared" si="81"/>
        <v>404</v>
      </c>
      <c r="I172" s="19">
        <f t="shared" si="81"/>
        <v>398</v>
      </c>
      <c r="J172" s="20">
        <f t="shared" si="81"/>
        <v>802</v>
      </c>
      <c r="K172" s="19">
        <f t="shared" si="81"/>
        <v>34476</v>
      </c>
      <c r="L172" s="19">
        <f t="shared" si="81"/>
        <v>33572</v>
      </c>
      <c r="M172" s="20">
        <f t="shared" si="81"/>
        <v>68048</v>
      </c>
      <c r="N172" s="61"/>
      <c r="O172" s="63">
        <f t="shared" si="77"/>
        <v>10.146161070673868</v>
      </c>
      <c r="P172" s="57">
        <f t="shared" si="77"/>
        <v>5.908241393862664</v>
      </c>
      <c r="Q172" s="57">
        <f t="shared" si="77"/>
        <v>8.055497724771733</v>
      </c>
    </row>
    <row r="173" spans="1:17" ht="12.75">
      <c r="A173" s="17" t="s">
        <v>18</v>
      </c>
      <c r="B173" s="11"/>
      <c r="C173" s="12"/>
      <c r="D173" s="13"/>
      <c r="E173" s="12"/>
      <c r="F173" s="12"/>
      <c r="G173" s="12"/>
      <c r="H173" s="11"/>
      <c r="I173" s="12"/>
      <c r="J173" s="13"/>
      <c r="K173" s="12"/>
      <c r="L173" s="12"/>
      <c r="M173" s="12"/>
      <c r="N173" s="55"/>
      <c r="O173" s="51"/>
      <c r="P173" s="51"/>
      <c r="Q173" s="51"/>
    </row>
    <row r="174" spans="1:17" ht="12.75">
      <c r="A174" s="71" t="s">
        <v>5</v>
      </c>
      <c r="B174" s="11">
        <f aca="true" t="shared" si="82" ref="B174:M174">SUM(B109,B44)</f>
        <v>204</v>
      </c>
      <c r="C174" s="12">
        <f t="shared" si="82"/>
        <v>111</v>
      </c>
      <c r="D174" s="13">
        <f t="shared" si="82"/>
        <v>315</v>
      </c>
      <c r="E174" s="12">
        <f t="shared" si="82"/>
        <v>10640</v>
      </c>
      <c r="F174" s="12">
        <f t="shared" si="82"/>
        <v>14021</v>
      </c>
      <c r="G174" s="12">
        <f t="shared" si="82"/>
        <v>24661</v>
      </c>
      <c r="H174" s="11">
        <f t="shared" si="82"/>
        <v>45</v>
      </c>
      <c r="I174" s="12">
        <f t="shared" si="82"/>
        <v>66</v>
      </c>
      <c r="J174" s="13">
        <f t="shared" si="82"/>
        <v>111</v>
      </c>
      <c r="K174" s="12">
        <f t="shared" si="82"/>
        <v>10889</v>
      </c>
      <c r="L174" s="12">
        <f t="shared" si="82"/>
        <v>14198</v>
      </c>
      <c r="M174" s="12">
        <f t="shared" si="82"/>
        <v>25087</v>
      </c>
      <c r="N174" s="55"/>
      <c r="O174" s="51">
        <f aca="true" t="shared" si="83" ref="O174:O180">B174/(B174+E174)*100</f>
        <v>1.8812246403541129</v>
      </c>
      <c r="P174" s="51">
        <f aca="true" t="shared" si="84" ref="P174:P180">C174/(C174+F174)*100</f>
        <v>0.7854514576846873</v>
      </c>
      <c r="Q174" s="51">
        <f aca="true" t="shared" si="85" ref="Q174:Q180">D174/(D174+G174)*100</f>
        <v>1.2612107623318385</v>
      </c>
    </row>
    <row r="175" spans="1:17" s="3" customFormat="1" ht="12.75">
      <c r="A175" s="71" t="s">
        <v>7</v>
      </c>
      <c r="B175" s="11">
        <f aca="true" t="shared" si="86" ref="B175:M175">SUM(B110,B45)</f>
        <v>571</v>
      </c>
      <c r="C175" s="12">
        <f t="shared" si="86"/>
        <v>208</v>
      </c>
      <c r="D175" s="13">
        <f t="shared" si="86"/>
        <v>779</v>
      </c>
      <c r="E175" s="12">
        <f t="shared" si="86"/>
        <v>11151</v>
      </c>
      <c r="F175" s="12">
        <f t="shared" si="86"/>
        <v>9085</v>
      </c>
      <c r="G175" s="12">
        <f t="shared" si="86"/>
        <v>20236</v>
      </c>
      <c r="H175" s="11">
        <f t="shared" si="86"/>
        <v>22</v>
      </c>
      <c r="I175" s="12">
        <f t="shared" si="86"/>
        <v>23</v>
      </c>
      <c r="J175" s="13">
        <f t="shared" si="86"/>
        <v>45</v>
      </c>
      <c r="K175" s="12">
        <f t="shared" si="86"/>
        <v>11744</v>
      </c>
      <c r="L175" s="12">
        <f t="shared" si="86"/>
        <v>9316</v>
      </c>
      <c r="M175" s="12">
        <f t="shared" si="86"/>
        <v>21060</v>
      </c>
      <c r="N175" s="55"/>
      <c r="O175" s="51">
        <f t="shared" si="83"/>
        <v>4.871182392083262</v>
      </c>
      <c r="P175" s="51">
        <f t="shared" si="84"/>
        <v>2.238243839449048</v>
      </c>
      <c r="Q175" s="51">
        <f t="shared" si="85"/>
        <v>3.70687604092315</v>
      </c>
    </row>
    <row r="176" spans="1:17" s="3" customFormat="1" ht="12.75">
      <c r="A176" s="71" t="s">
        <v>6</v>
      </c>
      <c r="B176" s="11">
        <f aca="true" t="shared" si="87" ref="B176:M176">SUM(B111,B46)</f>
        <v>24</v>
      </c>
      <c r="C176" s="12">
        <f t="shared" si="87"/>
        <v>18</v>
      </c>
      <c r="D176" s="13">
        <f t="shared" si="87"/>
        <v>42</v>
      </c>
      <c r="E176" s="12">
        <f t="shared" si="87"/>
        <v>462</v>
      </c>
      <c r="F176" s="12">
        <f t="shared" si="87"/>
        <v>937</v>
      </c>
      <c r="G176" s="12">
        <f t="shared" si="87"/>
        <v>1399</v>
      </c>
      <c r="H176" s="11">
        <f t="shared" si="87"/>
        <v>5</v>
      </c>
      <c r="I176" s="12">
        <f t="shared" si="87"/>
        <v>14</v>
      </c>
      <c r="J176" s="13">
        <f t="shared" si="87"/>
        <v>19</v>
      </c>
      <c r="K176" s="12">
        <f t="shared" si="87"/>
        <v>491</v>
      </c>
      <c r="L176" s="12">
        <f t="shared" si="87"/>
        <v>969</v>
      </c>
      <c r="M176" s="12">
        <f t="shared" si="87"/>
        <v>1460</v>
      </c>
      <c r="N176" s="55"/>
      <c r="O176" s="51">
        <f t="shared" si="83"/>
        <v>4.938271604938271</v>
      </c>
      <c r="P176" s="51">
        <f t="shared" si="84"/>
        <v>1.8848167539267016</v>
      </c>
      <c r="Q176" s="51">
        <f t="shared" si="85"/>
        <v>2.914642609299098</v>
      </c>
    </row>
    <row r="177" spans="1:17" ht="12.75">
      <c r="A177" s="71" t="s">
        <v>8</v>
      </c>
      <c r="B177" s="38">
        <f aca="true" t="shared" si="88" ref="B177:M177">SUM(B112,B47)</f>
        <v>415</v>
      </c>
      <c r="C177" s="39">
        <f t="shared" si="88"/>
        <v>220</v>
      </c>
      <c r="D177" s="40">
        <f t="shared" si="88"/>
        <v>635</v>
      </c>
      <c r="E177" s="39">
        <f t="shared" si="88"/>
        <v>7503</v>
      </c>
      <c r="F177" s="39">
        <f t="shared" si="88"/>
        <v>6394</v>
      </c>
      <c r="G177" s="39">
        <f t="shared" si="88"/>
        <v>13897</v>
      </c>
      <c r="H177" s="38">
        <f t="shared" si="88"/>
        <v>39</v>
      </c>
      <c r="I177" s="39">
        <f t="shared" si="88"/>
        <v>37</v>
      </c>
      <c r="J177" s="40">
        <f t="shared" si="88"/>
        <v>76</v>
      </c>
      <c r="K177" s="39">
        <f t="shared" si="88"/>
        <v>7957</v>
      </c>
      <c r="L177" s="39">
        <f t="shared" si="88"/>
        <v>6651</v>
      </c>
      <c r="M177" s="39">
        <f t="shared" si="88"/>
        <v>14608</v>
      </c>
      <c r="N177" s="55"/>
      <c r="O177" s="52">
        <f t="shared" si="83"/>
        <v>5.241222530942157</v>
      </c>
      <c r="P177" s="52">
        <f t="shared" si="84"/>
        <v>3.3262775929845785</v>
      </c>
      <c r="Q177" s="52">
        <f t="shared" si="85"/>
        <v>4.369666941921277</v>
      </c>
    </row>
    <row r="178" spans="1:17" s="1" customFormat="1" ht="12.75">
      <c r="A178" s="24" t="s">
        <v>1</v>
      </c>
      <c r="B178" s="41">
        <f aca="true" t="shared" si="89" ref="B178:M178">SUM(B113,B48)</f>
        <v>1214</v>
      </c>
      <c r="C178" s="42">
        <f t="shared" si="89"/>
        <v>557</v>
      </c>
      <c r="D178" s="43">
        <f t="shared" si="89"/>
        <v>1771</v>
      </c>
      <c r="E178" s="42">
        <f t="shared" si="89"/>
        <v>29756</v>
      </c>
      <c r="F178" s="42">
        <f t="shared" si="89"/>
        <v>30437</v>
      </c>
      <c r="G178" s="42">
        <f t="shared" si="89"/>
        <v>60193</v>
      </c>
      <c r="H178" s="41">
        <f t="shared" si="89"/>
        <v>111</v>
      </c>
      <c r="I178" s="42">
        <f t="shared" si="89"/>
        <v>140</v>
      </c>
      <c r="J178" s="43">
        <f t="shared" si="89"/>
        <v>251</v>
      </c>
      <c r="K178" s="42">
        <f t="shared" si="89"/>
        <v>31081</v>
      </c>
      <c r="L178" s="42">
        <f t="shared" si="89"/>
        <v>31134</v>
      </c>
      <c r="M178" s="42">
        <f t="shared" si="89"/>
        <v>62215</v>
      </c>
      <c r="N178" s="56"/>
      <c r="O178" s="57">
        <f t="shared" si="83"/>
        <v>3.9199225056506295</v>
      </c>
      <c r="P178" s="57">
        <f t="shared" si="84"/>
        <v>1.7971220236174743</v>
      </c>
      <c r="Q178" s="57">
        <f t="shared" si="85"/>
        <v>2.8581111613194756</v>
      </c>
    </row>
    <row r="179" spans="1:17" s="1" customFormat="1" ht="12.75">
      <c r="A179" s="29" t="s">
        <v>23</v>
      </c>
      <c r="B179" s="18">
        <f aca="true" t="shared" si="90" ref="B179:M179">SUM(B114,B49)</f>
        <v>4671</v>
      </c>
      <c r="C179" s="19">
        <f t="shared" si="90"/>
        <v>2517</v>
      </c>
      <c r="D179" s="20">
        <f t="shared" si="90"/>
        <v>7188</v>
      </c>
      <c r="E179" s="19">
        <f t="shared" si="90"/>
        <v>60371</v>
      </c>
      <c r="F179" s="19">
        <f t="shared" si="90"/>
        <v>61651</v>
      </c>
      <c r="G179" s="19">
        <f t="shared" si="90"/>
        <v>122022</v>
      </c>
      <c r="H179" s="18">
        <f t="shared" si="90"/>
        <v>515</v>
      </c>
      <c r="I179" s="19">
        <f t="shared" si="90"/>
        <v>538</v>
      </c>
      <c r="J179" s="20">
        <f t="shared" si="90"/>
        <v>1053</v>
      </c>
      <c r="K179" s="19">
        <f t="shared" si="90"/>
        <v>65557</v>
      </c>
      <c r="L179" s="19">
        <f t="shared" si="90"/>
        <v>64706</v>
      </c>
      <c r="M179" s="20">
        <f t="shared" si="90"/>
        <v>130263</v>
      </c>
      <c r="N179" s="56"/>
      <c r="O179" s="57">
        <f t="shared" si="83"/>
        <v>7.181513483595216</v>
      </c>
      <c r="P179" s="57">
        <f t="shared" si="84"/>
        <v>3.922515895773594</v>
      </c>
      <c r="Q179" s="57">
        <f t="shared" si="85"/>
        <v>5.563036916647318</v>
      </c>
    </row>
    <row r="180" spans="1:17" s="211" customFormat="1" ht="18" customHeight="1">
      <c r="A180" s="205" t="s">
        <v>24</v>
      </c>
      <c r="B180" s="206">
        <f aca="true" t="shared" si="91" ref="B180:M180">SUM(B115,B50)</f>
        <v>11146</v>
      </c>
      <c r="C180" s="207">
        <f t="shared" si="91"/>
        <v>5949</v>
      </c>
      <c r="D180" s="208">
        <f t="shared" si="91"/>
        <v>17095</v>
      </c>
      <c r="E180" s="207">
        <f t="shared" si="91"/>
        <v>187828</v>
      </c>
      <c r="F180" s="207">
        <f t="shared" si="91"/>
        <v>187671</v>
      </c>
      <c r="G180" s="207">
        <f t="shared" si="91"/>
        <v>375499</v>
      </c>
      <c r="H180" s="206">
        <f t="shared" si="91"/>
        <v>2400</v>
      </c>
      <c r="I180" s="207">
        <f t="shared" si="91"/>
        <v>2122</v>
      </c>
      <c r="J180" s="208">
        <f t="shared" si="91"/>
        <v>4522</v>
      </c>
      <c r="K180" s="207">
        <f t="shared" si="91"/>
        <v>201374</v>
      </c>
      <c r="L180" s="207">
        <f t="shared" si="91"/>
        <v>195742</v>
      </c>
      <c r="M180" s="207">
        <f t="shared" si="91"/>
        <v>397116</v>
      </c>
      <c r="N180" s="209"/>
      <c r="O180" s="210">
        <f t="shared" si="83"/>
        <v>5.6017369103500965</v>
      </c>
      <c r="P180" s="210">
        <f t="shared" si="84"/>
        <v>3.072513170127053</v>
      </c>
      <c r="Q180" s="210">
        <f t="shared" si="85"/>
        <v>4.3543711824429305</v>
      </c>
    </row>
    <row r="181" ht="6" customHeight="1"/>
    <row r="182" ht="12.75">
      <c r="A182" s="3"/>
    </row>
    <row r="183" ht="12.75">
      <c r="A183" s="3"/>
    </row>
    <row r="184" ht="12.75">
      <c r="A184" s="3"/>
    </row>
    <row r="185" ht="12.75">
      <c r="A185" s="3"/>
    </row>
    <row r="186" ht="12.75">
      <c r="A186" s="3"/>
    </row>
    <row r="187" ht="12.75">
      <c r="A187" s="3"/>
    </row>
    <row r="188" ht="12.75">
      <c r="A188" s="3"/>
    </row>
    <row r="189" ht="12.75">
      <c r="A189" s="3"/>
    </row>
    <row r="190" ht="12.75">
      <c r="A190" s="3"/>
    </row>
    <row r="191" ht="12.75">
      <c r="A191" s="3"/>
    </row>
    <row r="192" ht="12.75">
      <c r="A192" s="3"/>
    </row>
  </sheetData>
  <sheetProtection/>
  <mergeCells count="27">
    <mergeCell ref="A134:Q134"/>
    <mergeCell ref="A133:Q133"/>
    <mergeCell ref="A132:Q132"/>
    <mergeCell ref="O138:Q138"/>
    <mergeCell ref="B138:D138"/>
    <mergeCell ref="E138:G138"/>
    <mergeCell ref="H138:J138"/>
    <mergeCell ref="K138:M138"/>
    <mergeCell ref="A136:Q136"/>
    <mergeCell ref="A69:Q69"/>
    <mergeCell ref="A68:Q68"/>
    <mergeCell ref="B73:D73"/>
    <mergeCell ref="E73:G73"/>
    <mergeCell ref="H73:J73"/>
    <mergeCell ref="K73:M73"/>
    <mergeCell ref="A71:Q71"/>
    <mergeCell ref="O73:Q73"/>
    <mergeCell ref="A67:Q67"/>
    <mergeCell ref="A6:Q6"/>
    <mergeCell ref="A4:Q4"/>
    <mergeCell ref="A3:Q3"/>
    <mergeCell ref="A2:Q2"/>
    <mergeCell ref="O8:Q8"/>
    <mergeCell ref="B8:D8"/>
    <mergeCell ref="E8:G8"/>
    <mergeCell ref="H8:J8"/>
    <mergeCell ref="K8:M8"/>
  </mergeCells>
  <printOptions horizontalCentered="1"/>
  <pageMargins left="0.1968503937007874" right="0.1968503937007874" top="0" bottom="0" header="0.5118110236220472" footer="0.5118110236220472"/>
  <pageSetup horizontalDpi="600" verticalDpi="600" orientation="landscape" paperSize="9" scale="75" r:id="rId2"/>
  <headerFooter alignWithMargins="0">
    <oddFooter>&amp;R&amp;A</oddFooter>
  </headerFooter>
  <rowBreaks count="2" manualBreakCount="2">
    <brk id="65" max="255" man="1"/>
    <brk id="130" max="255" man="1"/>
  </rowBreaks>
  <drawing r:id="rId1"/>
</worksheet>
</file>

<file path=xl/worksheets/sheet7.xml><?xml version="1.0" encoding="utf-8"?>
<worksheet xmlns="http://schemas.openxmlformats.org/spreadsheetml/2006/main" xmlns:r="http://schemas.openxmlformats.org/officeDocument/2006/relationships">
  <dimension ref="A1:DE126"/>
  <sheetViews>
    <sheetView zoomScalePageLayoutView="0" workbookViewId="0" topLeftCell="A1">
      <selection activeCell="H61" sqref="H61"/>
    </sheetView>
  </sheetViews>
  <sheetFormatPr defaultColWidth="9.140625" defaultRowHeight="12.75"/>
  <cols>
    <col min="1" max="1" width="22.421875" style="2" bestFit="1" customWidth="1"/>
    <col min="2" max="12" width="9.421875" style="2" customWidth="1"/>
    <col min="13" max="13" width="9.421875" style="3" customWidth="1"/>
    <col min="14" max="14" width="1.421875" style="2" customWidth="1"/>
    <col min="15" max="16384" width="9.140625" style="2" customWidth="1"/>
  </cols>
  <sheetData>
    <row r="1" ht="12.75">
      <c r="A1" s="30" t="s">
        <v>72</v>
      </c>
    </row>
    <row r="2" spans="1:17" ht="12.75">
      <c r="A2" s="213" t="s">
        <v>9</v>
      </c>
      <c r="B2" s="213"/>
      <c r="C2" s="213"/>
      <c r="D2" s="213"/>
      <c r="E2" s="213"/>
      <c r="F2" s="213"/>
      <c r="G2" s="213"/>
      <c r="H2" s="213"/>
      <c r="I2" s="213"/>
      <c r="J2" s="213"/>
      <c r="K2" s="213"/>
      <c r="L2" s="213"/>
      <c r="M2" s="213"/>
      <c r="N2" s="213"/>
      <c r="O2" s="213"/>
      <c r="P2" s="213"/>
      <c r="Q2" s="213"/>
    </row>
    <row r="3" spans="1:17" ht="12.75">
      <c r="A3" s="213" t="s">
        <v>32</v>
      </c>
      <c r="B3" s="213"/>
      <c r="C3" s="213"/>
      <c r="D3" s="213"/>
      <c r="E3" s="213"/>
      <c r="F3" s="213"/>
      <c r="G3" s="213"/>
      <c r="H3" s="213"/>
      <c r="I3" s="213"/>
      <c r="J3" s="213"/>
      <c r="K3" s="213"/>
      <c r="L3" s="213"/>
      <c r="M3" s="213"/>
      <c r="N3" s="213"/>
      <c r="O3" s="213"/>
      <c r="P3" s="213"/>
      <c r="Q3" s="213"/>
    </row>
    <row r="4" spans="1:17" ht="12.75">
      <c r="A4" s="235" t="s">
        <v>30</v>
      </c>
      <c r="B4" s="235"/>
      <c r="C4" s="235"/>
      <c r="D4" s="235"/>
      <c r="E4" s="235"/>
      <c r="F4" s="235"/>
      <c r="G4" s="235"/>
      <c r="H4" s="235"/>
      <c r="I4" s="235"/>
      <c r="J4" s="235"/>
      <c r="K4" s="235"/>
      <c r="L4" s="235"/>
      <c r="M4" s="235"/>
      <c r="N4" s="235"/>
      <c r="O4" s="235"/>
      <c r="P4" s="235"/>
      <c r="Q4" s="235"/>
    </row>
    <row r="5" ht="12.75">
      <c r="A5" s="1"/>
    </row>
    <row r="6" spans="1:17" ht="12.75">
      <c r="A6" s="213" t="s">
        <v>10</v>
      </c>
      <c r="B6" s="213"/>
      <c r="C6" s="213"/>
      <c r="D6" s="213"/>
      <c r="E6" s="213"/>
      <c r="F6" s="213"/>
      <c r="G6" s="213"/>
      <c r="H6" s="213"/>
      <c r="I6" s="213"/>
      <c r="J6" s="213"/>
      <c r="K6" s="213"/>
      <c r="L6" s="213"/>
      <c r="M6" s="213"/>
      <c r="N6" s="213"/>
      <c r="O6" s="213"/>
      <c r="P6" s="213"/>
      <c r="Q6" s="213"/>
    </row>
    <row r="7" ht="9" customHeight="1" thickBot="1"/>
    <row r="8" spans="1:17" ht="12.75" customHeight="1">
      <c r="A8" s="4"/>
      <c r="B8" s="237" t="s">
        <v>2</v>
      </c>
      <c r="C8" s="236"/>
      <c r="D8" s="238"/>
      <c r="E8" s="236" t="s">
        <v>3</v>
      </c>
      <c r="F8" s="236"/>
      <c r="G8" s="236"/>
      <c r="H8" s="239" t="s">
        <v>11</v>
      </c>
      <c r="I8" s="240"/>
      <c r="J8" s="241"/>
      <c r="K8" s="236" t="s">
        <v>1</v>
      </c>
      <c r="L8" s="236"/>
      <c r="M8" s="236"/>
      <c r="N8" s="54"/>
      <c r="O8" s="236" t="s">
        <v>57</v>
      </c>
      <c r="P8" s="236"/>
      <c r="Q8" s="236"/>
    </row>
    <row r="9" spans="1:17" ht="12.75">
      <c r="A9" s="5"/>
      <c r="B9" s="6" t="s">
        <v>12</v>
      </c>
      <c r="C9" s="7" t="s">
        <v>0</v>
      </c>
      <c r="D9" s="8" t="s">
        <v>13</v>
      </c>
      <c r="E9" s="7" t="s">
        <v>12</v>
      </c>
      <c r="F9" s="7" t="s">
        <v>0</v>
      </c>
      <c r="G9" s="7" t="s">
        <v>13</v>
      </c>
      <c r="H9" s="6" t="s">
        <v>12</v>
      </c>
      <c r="I9" s="7" t="s">
        <v>0</v>
      </c>
      <c r="J9" s="8" t="s">
        <v>13</v>
      </c>
      <c r="K9" s="7" t="s">
        <v>12</v>
      </c>
      <c r="L9" s="7" t="s">
        <v>0</v>
      </c>
      <c r="M9" s="7" t="s">
        <v>13</v>
      </c>
      <c r="N9" s="55"/>
      <c r="O9" s="7" t="s">
        <v>12</v>
      </c>
      <c r="P9" s="7" t="s">
        <v>0</v>
      </c>
      <c r="Q9" s="7" t="s">
        <v>13</v>
      </c>
    </row>
    <row r="10" spans="1:17" s="1" customFormat="1" ht="12.75">
      <c r="A10" s="17" t="s">
        <v>20</v>
      </c>
      <c r="B10" s="25"/>
      <c r="C10" s="26"/>
      <c r="D10" s="27"/>
      <c r="E10" s="26"/>
      <c r="F10" s="26"/>
      <c r="G10" s="26"/>
      <c r="H10" s="25"/>
      <c r="I10" s="26"/>
      <c r="J10" s="27"/>
      <c r="K10" s="26"/>
      <c r="L10" s="26"/>
      <c r="M10" s="26"/>
      <c r="N10" s="56"/>
      <c r="O10" s="26"/>
      <c r="P10" s="26"/>
      <c r="Q10" s="26"/>
    </row>
    <row r="11" spans="1:17" ht="12.75">
      <c r="A11" s="71" t="s">
        <v>5</v>
      </c>
      <c r="B11" s="11">
        <v>805</v>
      </c>
      <c r="C11" s="12">
        <v>502</v>
      </c>
      <c r="D11" s="13">
        <v>1307</v>
      </c>
      <c r="E11" s="12">
        <v>25638</v>
      </c>
      <c r="F11" s="12">
        <v>32571</v>
      </c>
      <c r="G11" s="12">
        <v>58209</v>
      </c>
      <c r="H11" s="11">
        <v>64</v>
      </c>
      <c r="I11" s="12">
        <v>66</v>
      </c>
      <c r="J11" s="13">
        <v>130</v>
      </c>
      <c r="K11" s="12">
        <f>SUM(H11,E11,B11)</f>
        <v>26507</v>
      </c>
      <c r="L11" s="12">
        <f aca="true" t="shared" si="0" ref="L11:M15">SUM(I11,F11,C11)</f>
        <v>33139</v>
      </c>
      <c r="M11" s="12">
        <f t="shared" si="0"/>
        <v>59646</v>
      </c>
      <c r="N11" s="55"/>
      <c r="O11" s="51">
        <f aca="true" t="shared" si="1" ref="O11:Q15">B11/(B11+E11)*100</f>
        <v>3.0442839314752486</v>
      </c>
      <c r="P11" s="51">
        <f t="shared" si="1"/>
        <v>1.517854443201403</v>
      </c>
      <c r="Q11" s="51">
        <f t="shared" si="1"/>
        <v>2.1960481215135426</v>
      </c>
    </row>
    <row r="12" spans="1:17" ht="12.75">
      <c r="A12" s="71" t="s">
        <v>7</v>
      </c>
      <c r="B12" s="11">
        <v>2111</v>
      </c>
      <c r="C12" s="12">
        <v>847</v>
      </c>
      <c r="D12" s="13">
        <v>2958</v>
      </c>
      <c r="E12" s="12">
        <v>19797</v>
      </c>
      <c r="F12" s="12">
        <v>14945</v>
      </c>
      <c r="G12" s="12">
        <v>34742</v>
      </c>
      <c r="H12" s="11">
        <v>56</v>
      </c>
      <c r="I12" s="12">
        <v>33</v>
      </c>
      <c r="J12" s="13">
        <v>89</v>
      </c>
      <c r="K12" s="12">
        <f>SUM(H12,E12,B12)</f>
        <v>21964</v>
      </c>
      <c r="L12" s="12">
        <f t="shared" si="0"/>
        <v>15825</v>
      </c>
      <c r="M12" s="12">
        <f t="shared" si="0"/>
        <v>37789</v>
      </c>
      <c r="N12" s="55"/>
      <c r="O12" s="51">
        <f t="shared" si="1"/>
        <v>9.63574949790031</v>
      </c>
      <c r="P12" s="51">
        <f t="shared" si="1"/>
        <v>5.363475177304965</v>
      </c>
      <c r="Q12" s="51">
        <f t="shared" si="1"/>
        <v>7.846153846153846</v>
      </c>
    </row>
    <row r="13" spans="1:17" ht="12.75">
      <c r="A13" s="71" t="s">
        <v>6</v>
      </c>
      <c r="B13" s="11">
        <v>151</v>
      </c>
      <c r="C13" s="12">
        <v>146</v>
      </c>
      <c r="D13" s="13">
        <v>297</v>
      </c>
      <c r="E13" s="12">
        <v>732</v>
      </c>
      <c r="F13" s="12">
        <v>1471</v>
      </c>
      <c r="G13" s="12">
        <v>2203</v>
      </c>
      <c r="H13" s="11">
        <v>11</v>
      </c>
      <c r="I13" s="12">
        <v>7</v>
      </c>
      <c r="J13" s="13">
        <v>18</v>
      </c>
      <c r="K13" s="12">
        <f>SUM(H13,E13,B13)</f>
        <v>894</v>
      </c>
      <c r="L13" s="12">
        <f t="shared" si="0"/>
        <v>1624</v>
      </c>
      <c r="M13" s="12">
        <f t="shared" si="0"/>
        <v>2518</v>
      </c>
      <c r="N13" s="55"/>
      <c r="O13" s="51">
        <f t="shared" si="1"/>
        <v>17.10079275198188</v>
      </c>
      <c r="P13" s="51">
        <f t="shared" si="1"/>
        <v>9.029066171923315</v>
      </c>
      <c r="Q13" s="51">
        <f t="shared" si="1"/>
        <v>11.88</v>
      </c>
    </row>
    <row r="14" spans="1:17" ht="12.75">
      <c r="A14" s="71" t="s">
        <v>8</v>
      </c>
      <c r="B14" s="11">
        <v>1063</v>
      </c>
      <c r="C14" s="12">
        <v>507</v>
      </c>
      <c r="D14" s="13">
        <v>1570</v>
      </c>
      <c r="E14" s="12">
        <v>12947</v>
      </c>
      <c r="F14" s="12">
        <v>10272</v>
      </c>
      <c r="G14" s="12">
        <v>23219</v>
      </c>
      <c r="H14" s="11">
        <v>201</v>
      </c>
      <c r="I14" s="12">
        <v>158</v>
      </c>
      <c r="J14" s="13">
        <v>359</v>
      </c>
      <c r="K14" s="12">
        <f>SUM(H14,E14,B14)</f>
        <v>14211</v>
      </c>
      <c r="L14" s="12">
        <f t="shared" si="0"/>
        <v>10937</v>
      </c>
      <c r="M14" s="12">
        <f t="shared" si="0"/>
        <v>25148</v>
      </c>
      <c r="N14" s="55"/>
      <c r="O14" s="51">
        <f t="shared" si="1"/>
        <v>7.587437544610992</v>
      </c>
      <c r="P14" s="51">
        <f t="shared" si="1"/>
        <v>4.703590314500417</v>
      </c>
      <c r="Q14" s="51">
        <f t="shared" si="1"/>
        <v>6.333454354754124</v>
      </c>
    </row>
    <row r="15" spans="1:17" s="60" customFormat="1" ht="12.75">
      <c r="A15" s="24" t="s">
        <v>1</v>
      </c>
      <c r="B15" s="18">
        <f aca="true" t="shared" si="2" ref="B15:J15">SUM(B11:B14)</f>
        <v>4130</v>
      </c>
      <c r="C15" s="19">
        <f t="shared" si="2"/>
        <v>2002</v>
      </c>
      <c r="D15" s="20">
        <f t="shared" si="2"/>
        <v>6132</v>
      </c>
      <c r="E15" s="19">
        <f t="shared" si="2"/>
        <v>59114</v>
      </c>
      <c r="F15" s="19">
        <f t="shared" si="2"/>
        <v>59259</v>
      </c>
      <c r="G15" s="19">
        <f t="shared" si="2"/>
        <v>118373</v>
      </c>
      <c r="H15" s="18">
        <f t="shared" si="2"/>
        <v>332</v>
      </c>
      <c r="I15" s="19">
        <f t="shared" si="2"/>
        <v>264</v>
      </c>
      <c r="J15" s="20">
        <f t="shared" si="2"/>
        <v>596</v>
      </c>
      <c r="K15" s="19">
        <f>SUM(H15,E15,B15)</f>
        <v>63576</v>
      </c>
      <c r="L15" s="19">
        <f t="shared" si="0"/>
        <v>61525</v>
      </c>
      <c r="M15" s="20">
        <f t="shared" si="0"/>
        <v>125101</v>
      </c>
      <c r="N15" s="59"/>
      <c r="O15" s="63">
        <f t="shared" si="1"/>
        <v>6.530263740433876</v>
      </c>
      <c r="P15" s="57">
        <f t="shared" si="1"/>
        <v>3.267984525228122</v>
      </c>
      <c r="Q15" s="57">
        <f t="shared" si="1"/>
        <v>4.925103409501626</v>
      </c>
    </row>
    <row r="16" spans="1:17" s="1" customFormat="1" ht="9" customHeight="1">
      <c r="A16" s="24"/>
      <c r="B16" s="25"/>
      <c r="C16" s="26"/>
      <c r="D16" s="27"/>
      <c r="E16" s="26"/>
      <c r="F16" s="26"/>
      <c r="G16" s="26"/>
      <c r="H16" s="25"/>
      <c r="I16" s="26"/>
      <c r="J16" s="27"/>
      <c r="K16" s="26"/>
      <c r="L16" s="26"/>
      <c r="M16" s="26"/>
      <c r="N16" s="56"/>
      <c r="O16" s="53"/>
      <c r="P16" s="53"/>
      <c r="Q16" s="53"/>
    </row>
    <row r="17" spans="1:17" s="1" customFormat="1" ht="12.75">
      <c r="A17" s="28" t="s">
        <v>22</v>
      </c>
      <c r="B17" s="25"/>
      <c r="C17" s="26"/>
      <c r="D17" s="27"/>
      <c r="E17" s="26"/>
      <c r="F17" s="26"/>
      <c r="G17" s="26"/>
      <c r="H17" s="25"/>
      <c r="I17" s="26"/>
      <c r="J17" s="27"/>
      <c r="K17" s="26"/>
      <c r="L17" s="26"/>
      <c r="M17" s="26"/>
      <c r="N17" s="56"/>
      <c r="O17" s="26"/>
      <c r="P17" s="26"/>
      <c r="Q17" s="26"/>
    </row>
    <row r="18" spans="1:17" ht="12.75">
      <c r="A18" s="72" t="s">
        <v>5</v>
      </c>
      <c r="B18" s="11">
        <v>819</v>
      </c>
      <c r="C18" s="12">
        <v>486</v>
      </c>
      <c r="D18" s="13">
        <v>1305</v>
      </c>
      <c r="E18" s="12">
        <v>20821</v>
      </c>
      <c r="F18" s="12">
        <v>27548</v>
      </c>
      <c r="G18" s="12">
        <v>48369</v>
      </c>
      <c r="H18" s="11">
        <v>50</v>
      </c>
      <c r="I18" s="12">
        <v>67</v>
      </c>
      <c r="J18" s="13">
        <v>117</v>
      </c>
      <c r="K18" s="12">
        <f aca="true" t="shared" si="3" ref="K18:M22">SUM(H18,E18,B18)</f>
        <v>21690</v>
      </c>
      <c r="L18" s="12">
        <f t="shared" si="3"/>
        <v>28101</v>
      </c>
      <c r="M18" s="12">
        <f t="shared" si="3"/>
        <v>49791</v>
      </c>
      <c r="N18" s="55"/>
      <c r="O18" s="51">
        <f aca="true" t="shared" si="4" ref="O18:Q22">B18/(B18+E18)*100</f>
        <v>3.784658040665435</v>
      </c>
      <c r="P18" s="51">
        <f t="shared" si="4"/>
        <v>1.7336091888421203</v>
      </c>
      <c r="Q18" s="51">
        <f t="shared" si="4"/>
        <v>2.627128880299553</v>
      </c>
    </row>
    <row r="19" spans="1:17" ht="12.75">
      <c r="A19" s="71" t="s">
        <v>7</v>
      </c>
      <c r="B19" s="11">
        <v>2359</v>
      </c>
      <c r="C19" s="12">
        <v>1021</v>
      </c>
      <c r="D19" s="13">
        <v>3380</v>
      </c>
      <c r="E19" s="12">
        <v>21748</v>
      </c>
      <c r="F19" s="12">
        <v>17532</v>
      </c>
      <c r="G19" s="12">
        <v>39280</v>
      </c>
      <c r="H19" s="11">
        <v>54</v>
      </c>
      <c r="I19" s="12">
        <v>45</v>
      </c>
      <c r="J19" s="13">
        <v>99</v>
      </c>
      <c r="K19" s="12">
        <f t="shared" si="3"/>
        <v>24161</v>
      </c>
      <c r="L19" s="12">
        <f t="shared" si="3"/>
        <v>18598</v>
      </c>
      <c r="M19" s="12">
        <f t="shared" si="3"/>
        <v>42759</v>
      </c>
      <c r="N19" s="55"/>
      <c r="O19" s="51">
        <f t="shared" si="4"/>
        <v>9.785539469863524</v>
      </c>
      <c r="P19" s="51">
        <f t="shared" si="4"/>
        <v>5.503153128874037</v>
      </c>
      <c r="Q19" s="51">
        <f t="shared" si="4"/>
        <v>7.923112986404125</v>
      </c>
    </row>
    <row r="20" spans="1:17" ht="12.75">
      <c r="A20" s="71" t="s">
        <v>6</v>
      </c>
      <c r="B20" s="11">
        <v>112</v>
      </c>
      <c r="C20" s="12">
        <v>136</v>
      </c>
      <c r="D20" s="13">
        <v>248</v>
      </c>
      <c r="E20" s="12">
        <v>899</v>
      </c>
      <c r="F20" s="12">
        <v>1725</v>
      </c>
      <c r="G20" s="12">
        <v>2624</v>
      </c>
      <c r="H20" s="11">
        <v>18</v>
      </c>
      <c r="I20" s="12">
        <v>19</v>
      </c>
      <c r="J20" s="13">
        <v>37</v>
      </c>
      <c r="K20" s="12">
        <f t="shared" si="3"/>
        <v>1029</v>
      </c>
      <c r="L20" s="12">
        <f t="shared" si="3"/>
        <v>1880</v>
      </c>
      <c r="M20" s="12">
        <f t="shared" si="3"/>
        <v>2909</v>
      </c>
      <c r="N20" s="55"/>
      <c r="O20" s="51">
        <f t="shared" si="4"/>
        <v>11.078140454995054</v>
      </c>
      <c r="P20" s="51">
        <f t="shared" si="4"/>
        <v>7.307898979043525</v>
      </c>
      <c r="Q20" s="51">
        <f t="shared" si="4"/>
        <v>8.635097493036211</v>
      </c>
    </row>
    <row r="21" spans="1:17" ht="12.75">
      <c r="A21" s="71" t="s">
        <v>8</v>
      </c>
      <c r="B21" s="11">
        <v>1055</v>
      </c>
      <c r="C21" s="12">
        <v>658</v>
      </c>
      <c r="D21" s="13">
        <v>1713</v>
      </c>
      <c r="E21" s="12">
        <v>13468</v>
      </c>
      <c r="F21" s="12">
        <v>11525</v>
      </c>
      <c r="G21" s="12">
        <v>24993</v>
      </c>
      <c r="H21" s="11">
        <v>176</v>
      </c>
      <c r="I21" s="12">
        <v>128</v>
      </c>
      <c r="J21" s="13">
        <v>304</v>
      </c>
      <c r="K21" s="12">
        <f t="shared" si="3"/>
        <v>14699</v>
      </c>
      <c r="L21" s="12">
        <f t="shared" si="3"/>
        <v>12311</v>
      </c>
      <c r="M21" s="12">
        <f t="shared" si="3"/>
        <v>27010</v>
      </c>
      <c r="N21" s="55"/>
      <c r="O21" s="51">
        <f t="shared" si="4"/>
        <v>7.264339323831165</v>
      </c>
      <c r="P21" s="51">
        <f t="shared" si="4"/>
        <v>5.400968562751375</v>
      </c>
      <c r="Q21" s="51">
        <f t="shared" si="4"/>
        <v>6.41428892383734</v>
      </c>
    </row>
    <row r="22" spans="1:17" s="60" customFormat="1" ht="12.75">
      <c r="A22" s="24" t="s">
        <v>1</v>
      </c>
      <c r="B22" s="18">
        <f aca="true" t="shared" si="5" ref="B22:J22">SUM(B18:B21)</f>
        <v>4345</v>
      </c>
      <c r="C22" s="19">
        <f t="shared" si="5"/>
        <v>2301</v>
      </c>
      <c r="D22" s="20">
        <f t="shared" si="5"/>
        <v>6646</v>
      </c>
      <c r="E22" s="19">
        <f t="shared" si="5"/>
        <v>56936</v>
      </c>
      <c r="F22" s="19">
        <f t="shared" si="5"/>
        <v>58330</v>
      </c>
      <c r="G22" s="19">
        <f t="shared" si="5"/>
        <v>115266</v>
      </c>
      <c r="H22" s="18">
        <f t="shared" si="5"/>
        <v>298</v>
      </c>
      <c r="I22" s="19">
        <f t="shared" si="5"/>
        <v>259</v>
      </c>
      <c r="J22" s="20">
        <f t="shared" si="5"/>
        <v>557</v>
      </c>
      <c r="K22" s="19">
        <f t="shared" si="3"/>
        <v>61579</v>
      </c>
      <c r="L22" s="19">
        <f t="shared" si="3"/>
        <v>60890</v>
      </c>
      <c r="M22" s="20">
        <f t="shared" si="3"/>
        <v>122469</v>
      </c>
      <c r="N22" s="59"/>
      <c r="O22" s="63">
        <f t="shared" si="4"/>
        <v>7.090288996589482</v>
      </c>
      <c r="P22" s="57">
        <f t="shared" si="4"/>
        <v>3.7950883211558444</v>
      </c>
      <c r="Q22" s="57">
        <f t="shared" si="4"/>
        <v>5.45147319377912</v>
      </c>
    </row>
    <row r="23" spans="1:18" ht="12.75">
      <c r="A23" s="9" t="s">
        <v>33</v>
      </c>
      <c r="B23" s="67"/>
      <c r="C23" s="68"/>
      <c r="D23" s="69"/>
      <c r="E23" s="68"/>
      <c r="F23" s="68"/>
      <c r="G23" s="68"/>
      <c r="H23" s="67"/>
      <c r="I23" s="68"/>
      <c r="J23" s="69"/>
      <c r="K23" s="68"/>
      <c r="L23" s="68"/>
      <c r="M23" s="68"/>
      <c r="N23" s="55"/>
      <c r="O23" s="70"/>
      <c r="P23" s="70"/>
      <c r="Q23" s="70"/>
      <c r="R23" s="200"/>
    </row>
    <row r="24" spans="1:17" ht="12.75">
      <c r="A24" s="72" t="s">
        <v>5</v>
      </c>
      <c r="B24" s="11">
        <f>SUM(B18,B11)</f>
        <v>1624</v>
      </c>
      <c r="C24" s="12">
        <f aca="true" t="shared" si="6" ref="C24:M24">SUM(C18,C11)</f>
        <v>988</v>
      </c>
      <c r="D24" s="13">
        <f t="shared" si="6"/>
        <v>2612</v>
      </c>
      <c r="E24" s="12">
        <f t="shared" si="6"/>
        <v>46459</v>
      </c>
      <c r="F24" s="12">
        <f t="shared" si="6"/>
        <v>60119</v>
      </c>
      <c r="G24" s="12">
        <f t="shared" si="6"/>
        <v>106578</v>
      </c>
      <c r="H24" s="11">
        <f t="shared" si="6"/>
        <v>114</v>
      </c>
      <c r="I24" s="12">
        <f t="shared" si="6"/>
        <v>133</v>
      </c>
      <c r="J24" s="13">
        <f t="shared" si="6"/>
        <v>247</v>
      </c>
      <c r="K24" s="12">
        <f t="shared" si="6"/>
        <v>48197</v>
      </c>
      <c r="L24" s="12">
        <f t="shared" si="6"/>
        <v>61240</v>
      </c>
      <c r="M24" s="12">
        <f t="shared" si="6"/>
        <v>109437</v>
      </c>
      <c r="N24" s="55"/>
      <c r="O24" s="51">
        <f aca="true" t="shared" si="7" ref="O24:Q28">B24/(B24+E24)*100</f>
        <v>3.3774930848740716</v>
      </c>
      <c r="P24" s="51">
        <f t="shared" si="7"/>
        <v>1.6168360416973504</v>
      </c>
      <c r="Q24" s="51">
        <f t="shared" si="7"/>
        <v>2.3921604542540527</v>
      </c>
    </row>
    <row r="25" spans="1:17" s="3" customFormat="1" ht="12.75">
      <c r="A25" s="71" t="s">
        <v>7</v>
      </c>
      <c r="B25" s="11">
        <f aca="true" t="shared" si="8" ref="B25:M25">SUM(B19,B12)</f>
        <v>4470</v>
      </c>
      <c r="C25" s="12">
        <f t="shared" si="8"/>
        <v>1868</v>
      </c>
      <c r="D25" s="13">
        <f t="shared" si="8"/>
        <v>6338</v>
      </c>
      <c r="E25" s="12">
        <f t="shared" si="8"/>
        <v>41545</v>
      </c>
      <c r="F25" s="12">
        <f t="shared" si="8"/>
        <v>32477</v>
      </c>
      <c r="G25" s="12">
        <f t="shared" si="8"/>
        <v>74022</v>
      </c>
      <c r="H25" s="11">
        <f t="shared" si="8"/>
        <v>110</v>
      </c>
      <c r="I25" s="12">
        <f t="shared" si="8"/>
        <v>78</v>
      </c>
      <c r="J25" s="13">
        <f t="shared" si="8"/>
        <v>188</v>
      </c>
      <c r="K25" s="12">
        <f t="shared" si="8"/>
        <v>46125</v>
      </c>
      <c r="L25" s="12">
        <f t="shared" si="8"/>
        <v>34423</v>
      </c>
      <c r="M25" s="12">
        <f t="shared" si="8"/>
        <v>80548</v>
      </c>
      <c r="N25" s="55"/>
      <c r="O25" s="51">
        <f t="shared" si="7"/>
        <v>9.71422362273172</v>
      </c>
      <c r="P25" s="51">
        <f t="shared" si="7"/>
        <v>5.4389285194351435</v>
      </c>
      <c r="Q25" s="51">
        <f t="shared" si="7"/>
        <v>7.887008461921353</v>
      </c>
    </row>
    <row r="26" spans="1:17" s="3" customFormat="1" ht="12.75">
      <c r="A26" s="71" t="s">
        <v>6</v>
      </c>
      <c r="B26" s="11">
        <f aca="true" t="shared" si="9" ref="B26:M26">SUM(B20,B13)</f>
        <v>263</v>
      </c>
      <c r="C26" s="12">
        <f t="shared" si="9"/>
        <v>282</v>
      </c>
      <c r="D26" s="13">
        <f t="shared" si="9"/>
        <v>545</v>
      </c>
      <c r="E26" s="12">
        <f t="shared" si="9"/>
        <v>1631</v>
      </c>
      <c r="F26" s="12">
        <f t="shared" si="9"/>
        <v>3196</v>
      </c>
      <c r="G26" s="12">
        <f t="shared" si="9"/>
        <v>4827</v>
      </c>
      <c r="H26" s="11">
        <f t="shared" si="9"/>
        <v>29</v>
      </c>
      <c r="I26" s="12">
        <f t="shared" si="9"/>
        <v>26</v>
      </c>
      <c r="J26" s="13">
        <f t="shared" si="9"/>
        <v>55</v>
      </c>
      <c r="K26" s="12">
        <f t="shared" si="9"/>
        <v>1923</v>
      </c>
      <c r="L26" s="12">
        <f t="shared" si="9"/>
        <v>3504</v>
      </c>
      <c r="M26" s="12">
        <f t="shared" si="9"/>
        <v>5427</v>
      </c>
      <c r="N26" s="55"/>
      <c r="O26" s="51">
        <f t="shared" si="7"/>
        <v>13.885955649419218</v>
      </c>
      <c r="P26" s="51">
        <f t="shared" si="7"/>
        <v>8.108108108108109</v>
      </c>
      <c r="Q26" s="51">
        <f t="shared" si="7"/>
        <v>10.145197319434104</v>
      </c>
    </row>
    <row r="27" spans="1:17" ht="12.75">
      <c r="A27" s="71" t="s">
        <v>8</v>
      </c>
      <c r="B27" s="11">
        <f aca="true" t="shared" si="10" ref="B27:M27">SUM(B21,B14)</f>
        <v>2118</v>
      </c>
      <c r="C27" s="15">
        <f t="shared" si="10"/>
        <v>1165</v>
      </c>
      <c r="D27" s="16">
        <f t="shared" si="10"/>
        <v>3283</v>
      </c>
      <c r="E27" s="15">
        <f t="shared" si="10"/>
        <v>26415</v>
      </c>
      <c r="F27" s="15">
        <f t="shared" si="10"/>
        <v>21797</v>
      </c>
      <c r="G27" s="15">
        <f t="shared" si="10"/>
        <v>48212</v>
      </c>
      <c r="H27" s="14">
        <f t="shared" si="10"/>
        <v>377</v>
      </c>
      <c r="I27" s="15">
        <f t="shared" si="10"/>
        <v>286</v>
      </c>
      <c r="J27" s="16">
        <f t="shared" si="10"/>
        <v>663</v>
      </c>
      <c r="K27" s="15">
        <f t="shared" si="10"/>
        <v>28910</v>
      </c>
      <c r="L27" s="15">
        <f t="shared" si="10"/>
        <v>23248</v>
      </c>
      <c r="M27" s="15">
        <f t="shared" si="10"/>
        <v>52158</v>
      </c>
      <c r="N27" s="55"/>
      <c r="O27" s="52">
        <f t="shared" si="7"/>
        <v>7.422983913363473</v>
      </c>
      <c r="P27" s="52">
        <f t="shared" si="7"/>
        <v>5.073599860639317</v>
      </c>
      <c r="Q27" s="52">
        <f t="shared" si="7"/>
        <v>6.375376250121372</v>
      </c>
    </row>
    <row r="28" spans="1:17" s="1" customFormat="1" ht="12.75">
      <c r="A28" s="24" t="s">
        <v>1</v>
      </c>
      <c r="B28" s="18">
        <f aca="true" t="shared" si="11" ref="B28:M28">SUM(B22,B15)</f>
        <v>8475</v>
      </c>
      <c r="C28" s="19">
        <f t="shared" si="11"/>
        <v>4303</v>
      </c>
      <c r="D28" s="20">
        <f t="shared" si="11"/>
        <v>12778</v>
      </c>
      <c r="E28" s="19">
        <f t="shared" si="11"/>
        <v>116050</v>
      </c>
      <c r="F28" s="19">
        <f t="shared" si="11"/>
        <v>117589</v>
      </c>
      <c r="G28" s="19">
        <f t="shared" si="11"/>
        <v>233639</v>
      </c>
      <c r="H28" s="18">
        <f t="shared" si="11"/>
        <v>630</v>
      </c>
      <c r="I28" s="19">
        <f t="shared" si="11"/>
        <v>523</v>
      </c>
      <c r="J28" s="20">
        <f t="shared" si="11"/>
        <v>1153</v>
      </c>
      <c r="K28" s="19">
        <f t="shared" si="11"/>
        <v>125155</v>
      </c>
      <c r="L28" s="19">
        <f t="shared" si="11"/>
        <v>122415</v>
      </c>
      <c r="M28" s="19">
        <f t="shared" si="11"/>
        <v>247570</v>
      </c>
      <c r="N28" s="56"/>
      <c r="O28" s="57">
        <f t="shared" si="7"/>
        <v>6.8058622766512755</v>
      </c>
      <c r="P28" s="57">
        <f t="shared" si="7"/>
        <v>3.530174252617071</v>
      </c>
      <c r="Q28" s="57">
        <f t="shared" si="7"/>
        <v>5.185518856247743</v>
      </c>
    </row>
    <row r="29" spans="1:17" s="1" customFormat="1" ht="12.75">
      <c r="A29" s="24"/>
      <c r="B29" s="26"/>
      <c r="C29" s="26"/>
      <c r="D29" s="26"/>
      <c r="E29" s="26"/>
      <c r="F29" s="26"/>
      <c r="G29" s="26"/>
      <c r="H29" s="26"/>
      <c r="I29" s="26"/>
      <c r="J29" s="26"/>
      <c r="K29" s="26"/>
      <c r="L29" s="26"/>
      <c r="M29" s="26"/>
      <c r="N29" s="30"/>
      <c r="O29" s="53"/>
      <c r="P29" s="53"/>
      <c r="Q29" s="53"/>
    </row>
    <row r="30" spans="1:17" s="1" customFormat="1" ht="12.75">
      <c r="A30" s="24"/>
      <c r="B30" s="26"/>
      <c r="C30" s="26"/>
      <c r="D30" s="26"/>
      <c r="E30" s="26"/>
      <c r="F30" s="26"/>
      <c r="G30" s="26"/>
      <c r="H30" s="26"/>
      <c r="I30" s="26"/>
      <c r="J30" s="26"/>
      <c r="K30" s="26"/>
      <c r="L30" s="26"/>
      <c r="M30" s="26"/>
      <c r="N30" s="30"/>
      <c r="O30" s="53"/>
      <c r="P30" s="53"/>
      <c r="Q30" s="53"/>
    </row>
    <row r="31" spans="1:17" s="1" customFormat="1" ht="12.75">
      <c r="A31" s="24"/>
      <c r="B31" s="26"/>
      <c r="C31" s="26"/>
      <c r="D31" s="26"/>
      <c r="E31" s="26"/>
      <c r="F31" s="26"/>
      <c r="G31" s="26"/>
      <c r="H31" s="26"/>
      <c r="I31" s="26"/>
      <c r="J31" s="26"/>
      <c r="K31" s="26"/>
      <c r="L31" s="26"/>
      <c r="M31" s="26"/>
      <c r="N31" s="30"/>
      <c r="O31" s="53"/>
      <c r="P31" s="53"/>
      <c r="Q31" s="53"/>
    </row>
    <row r="32" spans="1:17" s="1" customFormat="1" ht="12.75">
      <c r="A32" s="24"/>
      <c r="B32" s="26"/>
      <c r="C32" s="26"/>
      <c r="D32" s="26"/>
      <c r="E32" s="26"/>
      <c r="F32" s="26"/>
      <c r="G32" s="26"/>
      <c r="H32" s="26"/>
      <c r="I32" s="26"/>
      <c r="J32" s="26"/>
      <c r="K32" s="26"/>
      <c r="L32" s="26"/>
      <c r="M32" s="26"/>
      <c r="N32" s="30"/>
      <c r="O32" s="53"/>
      <c r="P32" s="53"/>
      <c r="Q32" s="53"/>
    </row>
    <row r="33" spans="1:17" s="1" customFormat="1" ht="12.75">
      <c r="A33" s="24"/>
      <c r="B33" s="26"/>
      <c r="C33" s="26"/>
      <c r="D33" s="26"/>
      <c r="E33" s="26"/>
      <c r="F33" s="26"/>
      <c r="G33" s="26"/>
      <c r="H33" s="26"/>
      <c r="I33" s="26"/>
      <c r="J33" s="26"/>
      <c r="K33" s="26"/>
      <c r="L33" s="26"/>
      <c r="M33" s="26"/>
      <c r="N33" s="30"/>
      <c r="O33" s="53"/>
      <c r="P33" s="53"/>
      <c r="Q33" s="53"/>
    </row>
    <row r="34" spans="1:17" s="1" customFormat="1" ht="12.75">
      <c r="A34" s="24"/>
      <c r="B34" s="26"/>
      <c r="C34" s="26"/>
      <c r="D34" s="26"/>
      <c r="E34" s="26"/>
      <c r="F34" s="26"/>
      <c r="G34" s="26"/>
      <c r="H34" s="26"/>
      <c r="I34" s="26"/>
      <c r="J34" s="26"/>
      <c r="K34" s="26"/>
      <c r="L34" s="26"/>
      <c r="M34" s="26"/>
      <c r="N34" s="30"/>
      <c r="O34" s="53"/>
      <c r="P34" s="53"/>
      <c r="Q34" s="53"/>
    </row>
    <row r="35" spans="1:17" s="1" customFormat="1" ht="12.75">
      <c r="A35" s="24"/>
      <c r="B35" s="26"/>
      <c r="C35" s="26"/>
      <c r="D35" s="26"/>
      <c r="E35" s="26"/>
      <c r="F35" s="26"/>
      <c r="G35" s="26"/>
      <c r="H35" s="26"/>
      <c r="I35" s="26"/>
      <c r="J35" s="26"/>
      <c r="K35" s="26"/>
      <c r="L35" s="26"/>
      <c r="M35" s="26"/>
      <c r="N35" s="30"/>
      <c r="O35" s="53"/>
      <c r="P35" s="53"/>
      <c r="Q35" s="53"/>
    </row>
    <row r="36" spans="1:17" s="1" customFormat="1" ht="12.75">
      <c r="A36" s="24"/>
      <c r="B36" s="26"/>
      <c r="C36" s="26"/>
      <c r="D36" s="26"/>
      <c r="E36" s="26"/>
      <c r="F36" s="26"/>
      <c r="G36" s="26"/>
      <c r="H36" s="26"/>
      <c r="I36" s="26"/>
      <c r="J36" s="26"/>
      <c r="K36" s="26"/>
      <c r="L36" s="26"/>
      <c r="M36" s="26"/>
      <c r="N36" s="30"/>
      <c r="O36" s="53"/>
      <c r="P36" s="53"/>
      <c r="Q36" s="53"/>
    </row>
    <row r="37" spans="1:17" s="1" customFormat="1" ht="12.75">
      <c r="A37" s="24"/>
      <c r="B37" s="26"/>
      <c r="C37" s="26"/>
      <c r="D37" s="26"/>
      <c r="E37" s="26"/>
      <c r="F37" s="26"/>
      <c r="G37" s="26"/>
      <c r="H37" s="26"/>
      <c r="I37" s="26"/>
      <c r="J37" s="26"/>
      <c r="K37" s="26"/>
      <c r="L37" s="26"/>
      <c r="M37" s="26"/>
      <c r="N37" s="30"/>
      <c r="O37" s="53"/>
      <c r="P37" s="53"/>
      <c r="Q37" s="53"/>
    </row>
    <row r="38" spans="1:17" s="1" customFormat="1" ht="12.75">
      <c r="A38" s="24"/>
      <c r="B38" s="26"/>
      <c r="C38" s="26"/>
      <c r="D38" s="26"/>
      <c r="E38" s="26"/>
      <c r="F38" s="26"/>
      <c r="G38" s="26"/>
      <c r="H38" s="26"/>
      <c r="I38" s="26"/>
      <c r="J38" s="26"/>
      <c r="K38" s="26"/>
      <c r="L38" s="26"/>
      <c r="M38" s="26"/>
      <c r="N38" s="30"/>
      <c r="O38" s="53"/>
      <c r="P38" s="53"/>
      <c r="Q38" s="53"/>
    </row>
    <row r="39" spans="1:17" s="1" customFormat="1" ht="12.75">
      <c r="A39" s="24"/>
      <c r="B39" s="26"/>
      <c r="C39" s="26"/>
      <c r="D39" s="26"/>
      <c r="E39" s="26"/>
      <c r="F39" s="26"/>
      <c r="G39" s="26"/>
      <c r="H39" s="26"/>
      <c r="I39" s="26"/>
      <c r="J39" s="26"/>
      <c r="K39" s="26"/>
      <c r="L39" s="26"/>
      <c r="M39" s="26"/>
      <c r="N39" s="30"/>
      <c r="O39" s="53"/>
      <c r="P39" s="53"/>
      <c r="Q39" s="53"/>
    </row>
    <row r="40" spans="1:17" s="1" customFormat="1" ht="12.75">
      <c r="A40" s="24"/>
      <c r="B40" s="26"/>
      <c r="C40" s="26"/>
      <c r="D40" s="26"/>
      <c r="E40" s="26"/>
      <c r="F40" s="26"/>
      <c r="G40" s="26"/>
      <c r="H40" s="26"/>
      <c r="I40" s="26"/>
      <c r="J40" s="26"/>
      <c r="K40" s="26"/>
      <c r="L40" s="26"/>
      <c r="M40" s="26"/>
      <c r="N40" s="30"/>
      <c r="O40" s="53"/>
      <c r="P40" s="53"/>
      <c r="Q40" s="53"/>
    </row>
    <row r="41" spans="1:17" s="1" customFormat="1" ht="12.75">
      <c r="A41" s="24"/>
      <c r="B41" s="26"/>
      <c r="C41" s="26"/>
      <c r="D41" s="26"/>
      <c r="E41" s="26"/>
      <c r="F41" s="26"/>
      <c r="G41" s="26"/>
      <c r="H41" s="26"/>
      <c r="I41" s="26"/>
      <c r="J41" s="26"/>
      <c r="K41" s="26"/>
      <c r="L41" s="26"/>
      <c r="M41" s="26"/>
      <c r="N41" s="30"/>
      <c r="O41" s="53"/>
      <c r="P41" s="53"/>
      <c r="Q41" s="53"/>
    </row>
    <row r="42" ht="12.75">
      <c r="A42" s="3"/>
    </row>
    <row r="43" ht="12.75">
      <c r="A43" s="30" t="s">
        <v>72</v>
      </c>
    </row>
    <row r="44" spans="1:17" ht="12.75">
      <c r="A44" s="213" t="s">
        <v>9</v>
      </c>
      <c r="B44" s="213"/>
      <c r="C44" s="213"/>
      <c r="D44" s="213"/>
      <c r="E44" s="213"/>
      <c r="F44" s="213"/>
      <c r="G44" s="213"/>
      <c r="H44" s="213"/>
      <c r="I44" s="213"/>
      <c r="J44" s="213"/>
      <c r="K44" s="213"/>
      <c r="L44" s="213"/>
      <c r="M44" s="213"/>
      <c r="N44" s="213"/>
      <c r="O44" s="213"/>
      <c r="P44" s="213"/>
      <c r="Q44" s="213"/>
    </row>
    <row r="45" spans="1:17" ht="12.75">
      <c r="A45" s="213" t="s">
        <v>32</v>
      </c>
      <c r="B45" s="213"/>
      <c r="C45" s="213"/>
      <c r="D45" s="213"/>
      <c r="E45" s="213"/>
      <c r="F45" s="213"/>
      <c r="G45" s="213"/>
      <c r="H45" s="213"/>
      <c r="I45" s="213"/>
      <c r="J45" s="213"/>
      <c r="K45" s="213"/>
      <c r="L45" s="213"/>
      <c r="M45" s="213"/>
      <c r="N45" s="213"/>
      <c r="O45" s="213"/>
      <c r="P45" s="213"/>
      <c r="Q45" s="213"/>
    </row>
    <row r="46" spans="1:17" ht="12.75">
      <c r="A46" s="235" t="s">
        <v>30</v>
      </c>
      <c r="B46" s="235"/>
      <c r="C46" s="235"/>
      <c r="D46" s="235"/>
      <c r="E46" s="235"/>
      <c r="F46" s="235"/>
      <c r="G46" s="235"/>
      <c r="H46" s="235"/>
      <c r="I46" s="235"/>
      <c r="J46" s="235"/>
      <c r="K46" s="235"/>
      <c r="L46" s="235"/>
      <c r="M46" s="235"/>
      <c r="N46" s="235"/>
      <c r="O46" s="235"/>
      <c r="P46" s="235"/>
      <c r="Q46" s="235"/>
    </row>
    <row r="47" ht="12.75">
      <c r="A47" s="1"/>
    </row>
    <row r="48" spans="1:17" ht="12.75">
      <c r="A48" s="213" t="s">
        <v>25</v>
      </c>
      <c r="B48" s="213"/>
      <c r="C48" s="213"/>
      <c r="D48" s="213"/>
      <c r="E48" s="213"/>
      <c r="F48" s="213"/>
      <c r="G48" s="213"/>
      <c r="H48" s="213"/>
      <c r="I48" s="213"/>
      <c r="J48" s="213"/>
      <c r="K48" s="213"/>
      <c r="L48" s="213"/>
      <c r="M48" s="213"/>
      <c r="N48" s="213"/>
      <c r="O48" s="213"/>
      <c r="P48" s="213"/>
      <c r="Q48" s="213"/>
    </row>
    <row r="49" ht="7.5" customHeight="1" thickBot="1"/>
    <row r="50" spans="1:109" ht="13.5" customHeight="1">
      <c r="A50" s="4"/>
      <c r="B50" s="237" t="s">
        <v>2</v>
      </c>
      <c r="C50" s="236"/>
      <c r="D50" s="238"/>
      <c r="E50" s="236" t="s">
        <v>3</v>
      </c>
      <c r="F50" s="236"/>
      <c r="G50" s="236"/>
      <c r="H50" s="239" t="s">
        <v>11</v>
      </c>
      <c r="I50" s="240"/>
      <c r="J50" s="241"/>
      <c r="K50" s="236" t="s">
        <v>1</v>
      </c>
      <c r="L50" s="236"/>
      <c r="M50" s="236"/>
      <c r="N50" s="54"/>
      <c r="O50" s="236" t="s">
        <v>57</v>
      </c>
      <c r="P50" s="236"/>
      <c r="Q50" s="236"/>
      <c r="R50" s="31"/>
      <c r="S50" s="31"/>
      <c r="T50" s="31"/>
      <c r="U50" s="31"/>
      <c r="V50" s="31"/>
      <c r="W50" s="31"/>
      <c r="X50" s="31"/>
      <c r="Y50" s="31"/>
      <c r="Z50" s="31"/>
      <c r="AA50" s="31"/>
      <c r="AB50" s="31"/>
      <c r="AC50" s="31"/>
      <c r="AD50" s="31"/>
      <c r="AE50" s="31"/>
      <c r="AF50" s="31"/>
      <c r="AG50" s="31"/>
      <c r="AH50" s="31"/>
      <c r="AI50" s="31"/>
      <c r="AJ50" s="31"/>
      <c r="AK50" s="31"/>
      <c r="AL50" s="31"/>
      <c r="AM50" s="31"/>
      <c r="AN50" s="31"/>
      <c r="AO50" s="31"/>
      <c r="AP50" s="31"/>
      <c r="AQ50" s="31"/>
      <c r="AR50" s="31"/>
      <c r="AS50" s="31"/>
      <c r="AT50" s="31"/>
      <c r="AU50" s="31"/>
      <c r="AV50" s="31"/>
      <c r="AW50" s="31"/>
      <c r="AX50" s="31"/>
      <c r="AY50" s="31"/>
      <c r="AZ50" s="31"/>
      <c r="BA50" s="31"/>
      <c r="BB50" s="31"/>
      <c r="BC50" s="31"/>
      <c r="BD50" s="31"/>
      <c r="BE50" s="31"/>
      <c r="BF50" s="31"/>
      <c r="BG50" s="31"/>
      <c r="BH50" s="31"/>
      <c r="BI50" s="31"/>
      <c r="BJ50" s="31"/>
      <c r="BK50" s="31"/>
      <c r="BL50" s="31"/>
      <c r="BM50" s="31"/>
      <c r="BN50" s="31"/>
      <c r="BO50" s="31"/>
      <c r="BP50" s="31"/>
      <c r="BQ50" s="31"/>
      <c r="BR50" s="31"/>
      <c r="BS50" s="31"/>
      <c r="BT50" s="31"/>
      <c r="BU50" s="31"/>
      <c r="BV50" s="31"/>
      <c r="BW50" s="31"/>
      <c r="BX50" s="31"/>
      <c r="BY50" s="31"/>
      <c r="BZ50" s="31"/>
      <c r="CA50" s="31"/>
      <c r="CB50" s="31"/>
      <c r="CC50" s="31"/>
      <c r="CD50" s="31"/>
      <c r="CE50" s="31"/>
      <c r="CF50" s="31"/>
      <c r="CG50" s="31"/>
      <c r="CH50" s="31"/>
      <c r="CI50" s="31"/>
      <c r="CJ50" s="31"/>
      <c r="CK50" s="31"/>
      <c r="CL50" s="31"/>
      <c r="CM50" s="31"/>
      <c r="CN50" s="31"/>
      <c r="CO50" s="31"/>
      <c r="CP50" s="31"/>
      <c r="CQ50" s="31"/>
      <c r="CR50" s="31"/>
      <c r="CS50" s="31"/>
      <c r="CT50" s="31"/>
      <c r="CU50" s="31"/>
      <c r="CV50" s="31"/>
      <c r="CW50" s="31"/>
      <c r="CX50" s="31"/>
      <c r="CY50" s="31"/>
      <c r="CZ50" s="31"/>
      <c r="DA50" s="31"/>
      <c r="DB50" s="31"/>
      <c r="DC50" s="31"/>
      <c r="DD50" s="31"/>
      <c r="DE50" s="31"/>
    </row>
    <row r="51" spans="1:109" ht="12.75">
      <c r="A51" s="5"/>
      <c r="B51" s="6" t="s">
        <v>12</v>
      </c>
      <c r="C51" s="7" t="s">
        <v>0</v>
      </c>
      <c r="D51" s="8" t="s">
        <v>13</v>
      </c>
      <c r="E51" s="7" t="s">
        <v>12</v>
      </c>
      <c r="F51" s="7" t="s">
        <v>0</v>
      </c>
      <c r="G51" s="7" t="s">
        <v>13</v>
      </c>
      <c r="H51" s="6" t="s">
        <v>12</v>
      </c>
      <c r="I51" s="7" t="s">
        <v>0</v>
      </c>
      <c r="J51" s="8" t="s">
        <v>13</v>
      </c>
      <c r="K51" s="7" t="s">
        <v>12</v>
      </c>
      <c r="L51" s="7" t="s">
        <v>0</v>
      </c>
      <c r="M51" s="7" t="s">
        <v>13</v>
      </c>
      <c r="N51" s="55"/>
      <c r="O51" s="7" t="s">
        <v>12</v>
      </c>
      <c r="P51" s="7" t="s">
        <v>0</v>
      </c>
      <c r="Q51" s="7" t="s">
        <v>13</v>
      </c>
      <c r="R51" s="31"/>
      <c r="S51" s="31"/>
      <c r="T51" s="31"/>
      <c r="U51" s="31"/>
      <c r="V51" s="31"/>
      <c r="W51" s="31"/>
      <c r="X51" s="31"/>
      <c r="Y51" s="31"/>
      <c r="Z51" s="31"/>
      <c r="AA51" s="31"/>
      <c r="AB51" s="31"/>
      <c r="AC51" s="31"/>
      <c r="AD51" s="31"/>
      <c r="AE51" s="31"/>
      <c r="AF51" s="31"/>
      <c r="AG51" s="31"/>
      <c r="AH51" s="31"/>
      <c r="AI51" s="31"/>
      <c r="AJ51" s="31"/>
      <c r="AK51" s="31"/>
      <c r="AL51" s="31"/>
      <c r="AM51" s="31"/>
      <c r="AN51" s="31"/>
      <c r="AO51" s="31"/>
      <c r="AP51" s="31"/>
      <c r="AQ51" s="31"/>
      <c r="AR51" s="31"/>
      <c r="AS51" s="31"/>
      <c r="AT51" s="31"/>
      <c r="AU51" s="31"/>
      <c r="AV51" s="31"/>
      <c r="AW51" s="31"/>
      <c r="AX51" s="31"/>
      <c r="AY51" s="31"/>
      <c r="AZ51" s="31"/>
      <c r="BA51" s="31"/>
      <c r="BB51" s="31"/>
      <c r="BC51" s="31"/>
      <c r="BD51" s="31"/>
      <c r="BE51" s="31"/>
      <c r="BF51" s="31"/>
      <c r="BG51" s="31"/>
      <c r="BH51" s="31"/>
      <c r="BI51" s="31"/>
      <c r="BJ51" s="31"/>
      <c r="BK51" s="31"/>
      <c r="BL51" s="31"/>
      <c r="BM51" s="31"/>
      <c r="BN51" s="31"/>
      <c r="BO51" s="31"/>
      <c r="BP51" s="31"/>
      <c r="BQ51" s="31"/>
      <c r="BR51" s="31"/>
      <c r="BS51" s="31"/>
      <c r="BT51" s="31"/>
      <c r="BU51" s="31"/>
      <c r="BV51" s="31"/>
      <c r="BW51" s="31"/>
      <c r="BX51" s="31"/>
      <c r="BY51" s="31"/>
      <c r="BZ51" s="31"/>
      <c r="CA51" s="31"/>
      <c r="CB51" s="31"/>
      <c r="CC51" s="31"/>
      <c r="CD51" s="31"/>
      <c r="CE51" s="31"/>
      <c r="CF51" s="31"/>
      <c r="CG51" s="31"/>
      <c r="CH51" s="31"/>
      <c r="CI51" s="31"/>
      <c r="CJ51" s="31"/>
      <c r="CK51" s="31"/>
      <c r="CL51" s="31"/>
      <c r="CM51" s="31"/>
      <c r="CN51" s="31"/>
      <c r="CO51" s="31"/>
      <c r="CP51" s="31"/>
      <c r="CQ51" s="31"/>
      <c r="CR51" s="31"/>
      <c r="CS51" s="31"/>
      <c r="CT51" s="31"/>
      <c r="CU51" s="31"/>
      <c r="CV51" s="31"/>
      <c r="CW51" s="31"/>
      <c r="CX51" s="31"/>
      <c r="CY51" s="31"/>
      <c r="CZ51" s="31"/>
      <c r="DA51" s="31"/>
      <c r="DB51" s="31"/>
      <c r="DC51" s="31"/>
      <c r="DD51" s="31"/>
      <c r="DE51" s="31"/>
    </row>
    <row r="52" spans="1:81" s="37" customFormat="1" ht="13.5" customHeight="1">
      <c r="A52" s="28" t="s">
        <v>4</v>
      </c>
      <c r="B52" s="25"/>
      <c r="C52" s="26"/>
      <c r="D52" s="27"/>
      <c r="E52" s="26"/>
      <c r="F52" s="26"/>
      <c r="G52" s="26"/>
      <c r="H52" s="25"/>
      <c r="I52" s="26"/>
      <c r="J52" s="27"/>
      <c r="K52" s="26"/>
      <c r="L52" s="26"/>
      <c r="M52" s="26"/>
      <c r="N52" s="56"/>
      <c r="O52" s="26"/>
      <c r="P52" s="26"/>
      <c r="Q52" s="26"/>
      <c r="R52" s="36"/>
      <c r="S52" s="36"/>
      <c r="T52" s="36"/>
      <c r="U52" s="36"/>
      <c r="V52" s="36"/>
      <c r="W52" s="36"/>
      <c r="X52" s="36"/>
      <c r="Y52" s="36"/>
      <c r="Z52" s="36"/>
      <c r="AA52" s="36"/>
      <c r="AB52" s="36"/>
      <c r="AC52" s="36"/>
      <c r="AD52" s="36"/>
      <c r="AE52" s="36"/>
      <c r="AF52" s="36"/>
      <c r="AG52" s="36"/>
      <c r="AH52" s="36"/>
      <c r="AI52" s="36"/>
      <c r="AJ52" s="36"/>
      <c r="AK52" s="36"/>
      <c r="AL52" s="36"/>
      <c r="AM52" s="36"/>
      <c r="AN52" s="36"/>
      <c r="AO52" s="36"/>
      <c r="AP52" s="36"/>
      <c r="AQ52" s="36"/>
      <c r="AR52" s="36"/>
      <c r="AS52" s="36"/>
      <c r="AT52" s="36"/>
      <c r="AU52" s="36"/>
      <c r="AV52" s="36"/>
      <c r="AW52" s="36"/>
      <c r="AX52" s="36"/>
      <c r="AY52" s="36"/>
      <c r="AZ52" s="36"/>
      <c r="BA52" s="36"/>
      <c r="BB52" s="36"/>
      <c r="BC52" s="36"/>
      <c r="BD52" s="36"/>
      <c r="BE52" s="36"/>
      <c r="BF52" s="36"/>
      <c r="BG52" s="36"/>
      <c r="BH52" s="36"/>
      <c r="BI52" s="36"/>
      <c r="BJ52" s="36"/>
      <c r="BK52" s="36"/>
      <c r="BL52" s="36"/>
      <c r="BM52" s="36"/>
      <c r="BN52" s="36"/>
      <c r="BO52" s="36"/>
      <c r="BP52" s="36"/>
      <c r="BQ52" s="36"/>
      <c r="BR52" s="36"/>
      <c r="BS52" s="36"/>
      <c r="BT52" s="36"/>
      <c r="BU52" s="36"/>
      <c r="BV52" s="36"/>
      <c r="BW52" s="36"/>
      <c r="BX52" s="36"/>
      <c r="BY52" s="36"/>
      <c r="BZ52" s="36"/>
      <c r="CA52" s="36"/>
      <c r="CB52" s="36"/>
      <c r="CC52" s="36"/>
    </row>
    <row r="53" spans="1:65" s="37" customFormat="1" ht="12.75">
      <c r="A53" s="71" t="s">
        <v>5</v>
      </c>
      <c r="B53" s="11">
        <v>73</v>
      </c>
      <c r="C53" s="12">
        <v>58</v>
      </c>
      <c r="D53" s="13">
        <v>131</v>
      </c>
      <c r="E53" s="12">
        <v>1167</v>
      </c>
      <c r="F53" s="12">
        <v>1523</v>
      </c>
      <c r="G53" s="12">
        <v>2690</v>
      </c>
      <c r="H53" s="11">
        <v>61</v>
      </c>
      <c r="I53" s="12">
        <v>89</v>
      </c>
      <c r="J53" s="13">
        <v>150</v>
      </c>
      <c r="K53" s="12">
        <f aca="true" t="shared" si="12" ref="K53:M57">SUM(H53,E53,B53)</f>
        <v>1301</v>
      </c>
      <c r="L53" s="12">
        <f t="shared" si="12"/>
        <v>1670</v>
      </c>
      <c r="M53" s="12">
        <f t="shared" si="12"/>
        <v>2971</v>
      </c>
      <c r="N53" s="55"/>
      <c r="O53" s="51">
        <f aca="true" t="shared" si="13" ref="O53:Q57">B53/(B53+E53)*100</f>
        <v>5.887096774193548</v>
      </c>
      <c r="P53" s="51">
        <f t="shared" si="13"/>
        <v>3.6685641998734972</v>
      </c>
      <c r="Q53" s="51">
        <f t="shared" si="13"/>
        <v>4.643743353420772</v>
      </c>
      <c r="R53" s="36"/>
      <c r="S53" s="36"/>
      <c r="T53" s="36"/>
      <c r="U53" s="36"/>
      <c r="V53" s="36"/>
      <c r="W53" s="36"/>
      <c r="X53" s="36"/>
      <c r="Y53" s="36"/>
      <c r="Z53" s="36"/>
      <c r="AA53" s="36"/>
      <c r="AB53" s="36"/>
      <c r="AC53" s="36"/>
      <c r="AD53" s="36"/>
      <c r="AE53" s="36"/>
      <c r="AF53" s="36"/>
      <c r="AG53" s="36"/>
      <c r="AH53" s="36"/>
      <c r="AI53" s="36"/>
      <c r="AJ53" s="36"/>
      <c r="AK53" s="36"/>
      <c r="AL53" s="36"/>
      <c r="AM53" s="36"/>
      <c r="AN53" s="36"/>
      <c r="AO53" s="36"/>
      <c r="AP53" s="36"/>
      <c r="AQ53" s="36"/>
      <c r="AR53" s="36"/>
      <c r="AS53" s="36"/>
      <c r="AT53" s="36"/>
      <c r="AU53" s="36"/>
      <c r="AV53" s="36"/>
      <c r="AW53" s="36"/>
      <c r="AX53" s="36"/>
      <c r="AY53" s="36"/>
      <c r="AZ53" s="36"/>
      <c r="BA53" s="36"/>
      <c r="BB53" s="36"/>
      <c r="BC53" s="36"/>
      <c r="BD53" s="36"/>
      <c r="BE53" s="36"/>
      <c r="BF53" s="36"/>
      <c r="BG53" s="36"/>
      <c r="BH53" s="36"/>
      <c r="BI53" s="36"/>
      <c r="BJ53" s="36"/>
      <c r="BK53" s="36"/>
      <c r="BL53" s="36"/>
      <c r="BM53" s="36"/>
    </row>
    <row r="54" spans="1:65" s="37" customFormat="1" ht="12.75">
      <c r="A54" s="71" t="s">
        <v>7</v>
      </c>
      <c r="B54" s="11">
        <v>173</v>
      </c>
      <c r="C54" s="12">
        <v>114</v>
      </c>
      <c r="D54" s="13">
        <v>287</v>
      </c>
      <c r="E54" s="12">
        <v>1098</v>
      </c>
      <c r="F54" s="12">
        <v>909</v>
      </c>
      <c r="G54" s="12">
        <v>2007</v>
      </c>
      <c r="H54" s="11">
        <v>127</v>
      </c>
      <c r="I54" s="12">
        <v>151</v>
      </c>
      <c r="J54" s="13">
        <v>278</v>
      </c>
      <c r="K54" s="12">
        <f t="shared" si="12"/>
        <v>1398</v>
      </c>
      <c r="L54" s="12">
        <f t="shared" si="12"/>
        <v>1174</v>
      </c>
      <c r="M54" s="12">
        <f t="shared" si="12"/>
        <v>2572</v>
      </c>
      <c r="N54" s="55"/>
      <c r="O54" s="51">
        <f t="shared" si="13"/>
        <v>13.611329661683714</v>
      </c>
      <c r="P54" s="51">
        <f t="shared" si="13"/>
        <v>11.143695014662756</v>
      </c>
      <c r="Q54" s="51">
        <f t="shared" si="13"/>
        <v>12.510897994768962</v>
      </c>
      <c r="R54" s="36"/>
      <c r="S54" s="36"/>
      <c r="T54" s="36"/>
      <c r="U54" s="36"/>
      <c r="V54" s="36"/>
      <c r="W54" s="36"/>
      <c r="X54" s="36"/>
      <c r="Y54" s="36"/>
      <c r="Z54" s="36"/>
      <c r="AA54" s="36"/>
      <c r="AB54" s="36"/>
      <c r="AC54" s="36"/>
      <c r="AD54" s="36"/>
      <c r="AE54" s="36"/>
      <c r="AF54" s="36"/>
      <c r="AG54" s="36"/>
      <c r="AH54" s="36"/>
      <c r="AI54" s="36"/>
      <c r="AJ54" s="36"/>
      <c r="AK54" s="36"/>
      <c r="AL54" s="36"/>
      <c r="AM54" s="36"/>
      <c r="AN54" s="36"/>
      <c r="AO54" s="36"/>
      <c r="AP54" s="36"/>
      <c r="AQ54" s="36"/>
      <c r="AR54" s="36"/>
      <c r="AS54" s="36"/>
      <c r="AT54" s="36"/>
      <c r="AU54" s="36"/>
      <c r="AV54" s="36"/>
      <c r="AW54" s="36"/>
      <c r="AX54" s="36"/>
      <c r="AY54" s="36"/>
      <c r="AZ54" s="36"/>
      <c r="BA54" s="36"/>
      <c r="BB54" s="36"/>
      <c r="BC54" s="36"/>
      <c r="BD54" s="36"/>
      <c r="BE54" s="36"/>
      <c r="BF54" s="36"/>
      <c r="BG54" s="36"/>
      <c r="BH54" s="36"/>
      <c r="BI54" s="36"/>
      <c r="BJ54" s="36"/>
      <c r="BK54" s="36"/>
      <c r="BL54" s="36"/>
      <c r="BM54" s="36"/>
    </row>
    <row r="55" spans="1:65" s="37" customFormat="1" ht="12.75">
      <c r="A55" s="71" t="s">
        <v>6</v>
      </c>
      <c r="B55" s="11">
        <v>12</v>
      </c>
      <c r="C55" s="12">
        <v>12</v>
      </c>
      <c r="D55" s="13">
        <v>24</v>
      </c>
      <c r="E55" s="12">
        <v>37</v>
      </c>
      <c r="F55" s="12">
        <v>99</v>
      </c>
      <c r="G55" s="12">
        <v>136</v>
      </c>
      <c r="H55" s="11">
        <v>7</v>
      </c>
      <c r="I55" s="12">
        <v>14</v>
      </c>
      <c r="J55" s="13">
        <v>21</v>
      </c>
      <c r="K55" s="12">
        <f t="shared" si="12"/>
        <v>56</v>
      </c>
      <c r="L55" s="12">
        <f t="shared" si="12"/>
        <v>125</v>
      </c>
      <c r="M55" s="12">
        <f t="shared" si="12"/>
        <v>181</v>
      </c>
      <c r="N55" s="55"/>
      <c r="O55" s="51">
        <f t="shared" si="13"/>
        <v>24.489795918367346</v>
      </c>
      <c r="P55" s="51">
        <f t="shared" si="13"/>
        <v>10.81081081081081</v>
      </c>
      <c r="Q55" s="51">
        <f t="shared" si="13"/>
        <v>15</v>
      </c>
      <c r="R55" s="36"/>
      <c r="S55" s="36"/>
      <c r="T55" s="36"/>
      <c r="U55" s="36"/>
      <c r="V55" s="36"/>
      <c r="W55" s="36"/>
      <c r="X55" s="36"/>
      <c r="Y55" s="36"/>
      <c r="Z55" s="36"/>
      <c r="AA55" s="36"/>
      <c r="AB55" s="36"/>
      <c r="AC55" s="36"/>
      <c r="AD55" s="36"/>
      <c r="AE55" s="36"/>
      <c r="AF55" s="36"/>
      <c r="AG55" s="36"/>
      <c r="AH55" s="36"/>
      <c r="AI55" s="36"/>
      <c r="AJ55" s="36"/>
      <c r="AK55" s="36"/>
      <c r="AL55" s="36"/>
      <c r="AM55" s="36"/>
      <c r="AN55" s="36"/>
      <c r="AO55" s="36"/>
      <c r="AP55" s="36"/>
      <c r="AQ55" s="36"/>
      <c r="AR55" s="36"/>
      <c r="AS55" s="36"/>
      <c r="AT55" s="36"/>
      <c r="AU55" s="36"/>
      <c r="AV55" s="36"/>
      <c r="AW55" s="36"/>
      <c r="AX55" s="36"/>
      <c r="AY55" s="36"/>
      <c r="AZ55" s="36"/>
      <c r="BA55" s="36"/>
      <c r="BB55" s="36"/>
      <c r="BC55" s="36"/>
      <c r="BD55" s="36"/>
      <c r="BE55" s="36"/>
      <c r="BF55" s="36"/>
      <c r="BG55" s="36"/>
      <c r="BH55" s="36"/>
      <c r="BI55" s="36"/>
      <c r="BJ55" s="36"/>
      <c r="BK55" s="36"/>
      <c r="BL55" s="36"/>
      <c r="BM55" s="36"/>
    </row>
    <row r="56" spans="1:65" s="37" customFormat="1" ht="12.75">
      <c r="A56" s="71" t="s">
        <v>8</v>
      </c>
      <c r="B56" s="11">
        <v>202</v>
      </c>
      <c r="C56" s="12">
        <v>122</v>
      </c>
      <c r="D56" s="13">
        <v>324</v>
      </c>
      <c r="E56" s="12">
        <v>1993</v>
      </c>
      <c r="F56" s="12">
        <v>1414</v>
      </c>
      <c r="G56" s="12">
        <v>3407</v>
      </c>
      <c r="H56" s="11">
        <v>354</v>
      </c>
      <c r="I56" s="12">
        <v>278</v>
      </c>
      <c r="J56" s="13">
        <v>632</v>
      </c>
      <c r="K56" s="12">
        <f t="shared" si="12"/>
        <v>2549</v>
      </c>
      <c r="L56" s="12">
        <f t="shared" si="12"/>
        <v>1814</v>
      </c>
      <c r="M56" s="12">
        <f t="shared" si="12"/>
        <v>4363</v>
      </c>
      <c r="N56" s="55"/>
      <c r="O56" s="51">
        <f t="shared" si="13"/>
        <v>9.202733485193622</v>
      </c>
      <c r="P56" s="51">
        <f t="shared" si="13"/>
        <v>7.942708333333333</v>
      </c>
      <c r="Q56" s="51">
        <f t="shared" si="13"/>
        <v>8.683998927901367</v>
      </c>
      <c r="R56" s="36"/>
      <c r="S56" s="36"/>
      <c r="T56" s="36"/>
      <c r="U56" s="36"/>
      <c r="V56" s="36"/>
      <c r="W56" s="36"/>
      <c r="X56" s="36"/>
      <c r="Y56" s="36"/>
      <c r="Z56" s="36"/>
      <c r="AA56" s="36"/>
      <c r="AB56" s="36"/>
      <c r="AC56" s="36"/>
      <c r="AD56" s="36"/>
      <c r="AE56" s="36"/>
      <c r="AF56" s="36"/>
      <c r="AG56" s="36"/>
      <c r="AH56" s="36"/>
      <c r="AI56" s="36"/>
      <c r="AJ56" s="36"/>
      <c r="AK56" s="36"/>
      <c r="AL56" s="36"/>
      <c r="AM56" s="36"/>
      <c r="AN56" s="36"/>
      <c r="AO56" s="36"/>
      <c r="AP56" s="36"/>
      <c r="AQ56" s="36"/>
      <c r="AR56" s="36"/>
      <c r="AS56" s="36"/>
      <c r="AT56" s="36"/>
      <c r="AU56" s="36"/>
      <c r="AV56" s="36"/>
      <c r="AW56" s="36"/>
      <c r="AX56" s="36"/>
      <c r="AY56" s="36"/>
      <c r="AZ56" s="36"/>
      <c r="BA56" s="36"/>
      <c r="BB56" s="36"/>
      <c r="BC56" s="36"/>
      <c r="BD56" s="36"/>
      <c r="BE56" s="36"/>
      <c r="BF56" s="36"/>
      <c r="BG56" s="36"/>
      <c r="BH56" s="36"/>
      <c r="BI56" s="36"/>
      <c r="BJ56" s="36"/>
      <c r="BK56" s="36"/>
      <c r="BL56" s="36"/>
      <c r="BM56" s="36"/>
    </row>
    <row r="57" spans="1:65" s="64" customFormat="1" ht="12.75">
      <c r="A57" s="24" t="s">
        <v>1</v>
      </c>
      <c r="B57" s="18">
        <f aca="true" t="shared" si="14" ref="B57:J57">SUM(B53:B56)</f>
        <v>460</v>
      </c>
      <c r="C57" s="19">
        <f t="shared" si="14"/>
        <v>306</v>
      </c>
      <c r="D57" s="20">
        <f t="shared" si="14"/>
        <v>766</v>
      </c>
      <c r="E57" s="19">
        <f t="shared" si="14"/>
        <v>4295</v>
      </c>
      <c r="F57" s="19">
        <f t="shared" si="14"/>
        <v>3945</v>
      </c>
      <c r="G57" s="19">
        <f t="shared" si="14"/>
        <v>8240</v>
      </c>
      <c r="H57" s="18">
        <f t="shared" si="14"/>
        <v>549</v>
      </c>
      <c r="I57" s="19">
        <f t="shared" si="14"/>
        <v>532</v>
      </c>
      <c r="J57" s="20">
        <f t="shared" si="14"/>
        <v>1081</v>
      </c>
      <c r="K57" s="19">
        <f t="shared" si="12"/>
        <v>5304</v>
      </c>
      <c r="L57" s="19">
        <f t="shared" si="12"/>
        <v>4783</v>
      </c>
      <c r="M57" s="20">
        <f t="shared" si="12"/>
        <v>10087</v>
      </c>
      <c r="N57" s="59"/>
      <c r="O57" s="63">
        <f t="shared" si="13"/>
        <v>9.674027339642482</v>
      </c>
      <c r="P57" s="57">
        <f t="shared" si="13"/>
        <v>7.198306280875089</v>
      </c>
      <c r="Q57" s="57">
        <f t="shared" si="13"/>
        <v>8.505440817232955</v>
      </c>
      <c r="R57" s="36"/>
      <c r="S57" s="36"/>
      <c r="T57" s="36"/>
      <c r="U57" s="36"/>
      <c r="V57" s="36"/>
      <c r="W57" s="36"/>
      <c r="X57" s="36"/>
      <c r="Y57" s="36"/>
      <c r="Z57" s="36"/>
      <c r="AA57" s="36"/>
      <c r="AB57" s="36"/>
      <c r="AC57" s="36"/>
      <c r="AD57" s="36"/>
      <c r="AE57" s="36"/>
      <c r="AF57" s="36"/>
      <c r="AG57" s="36"/>
      <c r="AH57" s="36"/>
      <c r="AI57" s="36"/>
      <c r="AJ57" s="36"/>
      <c r="AK57" s="36"/>
      <c r="AL57" s="36"/>
      <c r="AM57" s="36"/>
      <c r="AN57" s="36"/>
      <c r="AO57" s="36"/>
      <c r="AP57" s="36"/>
      <c r="AQ57" s="36"/>
      <c r="AR57" s="36"/>
      <c r="AS57" s="36"/>
      <c r="AT57" s="36"/>
      <c r="AU57" s="36"/>
      <c r="AV57" s="36"/>
      <c r="AW57" s="36"/>
      <c r="AX57" s="36"/>
      <c r="AY57" s="36"/>
      <c r="AZ57" s="36"/>
      <c r="BA57" s="36"/>
      <c r="BB57" s="36"/>
      <c r="BC57" s="36"/>
      <c r="BD57" s="36"/>
      <c r="BE57" s="36"/>
      <c r="BF57" s="36"/>
      <c r="BG57" s="36"/>
      <c r="BH57" s="36"/>
      <c r="BI57" s="36"/>
      <c r="BJ57" s="36"/>
      <c r="BK57" s="36"/>
      <c r="BL57" s="36"/>
      <c r="BM57" s="36"/>
    </row>
    <row r="58" spans="1:65" s="17" customFormat="1" ht="8.25" customHeight="1">
      <c r="A58" s="24"/>
      <c r="B58" s="25"/>
      <c r="C58" s="26"/>
      <c r="D58" s="27"/>
      <c r="E58" s="26"/>
      <c r="F58" s="26"/>
      <c r="G58" s="26"/>
      <c r="H58" s="25"/>
      <c r="I58" s="26"/>
      <c r="J58" s="27"/>
      <c r="K58" s="26"/>
      <c r="L58" s="26"/>
      <c r="M58" s="26"/>
      <c r="N58" s="56"/>
      <c r="O58" s="53"/>
      <c r="P58" s="53"/>
      <c r="Q58" s="53"/>
      <c r="R58" s="36"/>
      <c r="S58" s="36"/>
      <c r="T58" s="36"/>
      <c r="U58" s="36"/>
      <c r="V58" s="36"/>
      <c r="W58" s="36"/>
      <c r="X58" s="36"/>
      <c r="Y58" s="36"/>
      <c r="Z58" s="36"/>
      <c r="AA58" s="36"/>
      <c r="AB58" s="36"/>
      <c r="AC58" s="36"/>
      <c r="AD58" s="36"/>
      <c r="AE58" s="36"/>
      <c r="AF58" s="36"/>
      <c r="AG58" s="36"/>
      <c r="AH58" s="36"/>
      <c r="AI58" s="36"/>
      <c r="AJ58" s="36"/>
      <c r="AK58" s="36"/>
      <c r="AL58" s="36"/>
      <c r="AM58" s="36"/>
      <c r="AN58" s="36"/>
      <c r="AO58" s="36"/>
      <c r="AP58" s="36"/>
      <c r="AQ58" s="36"/>
      <c r="AR58" s="36"/>
      <c r="AS58" s="36"/>
      <c r="AT58" s="36"/>
      <c r="AU58" s="36"/>
      <c r="AV58" s="36"/>
      <c r="AW58" s="36"/>
      <c r="AX58" s="36"/>
      <c r="AY58" s="36"/>
      <c r="AZ58" s="36"/>
      <c r="BA58" s="36"/>
      <c r="BB58" s="36"/>
      <c r="BC58" s="36"/>
      <c r="BD58" s="36"/>
      <c r="BE58" s="36"/>
      <c r="BF58" s="36"/>
      <c r="BG58" s="36"/>
      <c r="BH58" s="36"/>
      <c r="BI58" s="36"/>
      <c r="BJ58" s="36"/>
      <c r="BK58" s="36"/>
      <c r="BL58" s="36"/>
      <c r="BM58" s="36"/>
    </row>
    <row r="59" spans="1:65" s="17" customFormat="1" ht="12.75">
      <c r="A59" s="28" t="s">
        <v>22</v>
      </c>
      <c r="B59" s="25"/>
      <c r="C59" s="26"/>
      <c r="D59" s="27"/>
      <c r="E59" s="26"/>
      <c r="F59" s="26"/>
      <c r="G59" s="26"/>
      <c r="H59" s="25"/>
      <c r="I59" s="26"/>
      <c r="J59" s="27"/>
      <c r="K59" s="26"/>
      <c r="L59" s="26"/>
      <c r="M59" s="26"/>
      <c r="N59" s="56"/>
      <c r="O59" s="26"/>
      <c r="P59" s="26"/>
      <c r="Q59" s="26"/>
      <c r="R59" s="36"/>
      <c r="S59" s="36"/>
      <c r="T59" s="36"/>
      <c r="U59" s="36"/>
      <c r="V59" s="36"/>
      <c r="W59" s="36"/>
      <c r="X59" s="36"/>
      <c r="Y59" s="36"/>
      <c r="Z59" s="36"/>
      <c r="AA59" s="36"/>
      <c r="AB59" s="36"/>
      <c r="AC59" s="36"/>
      <c r="AD59" s="36"/>
      <c r="AE59" s="36"/>
      <c r="AF59" s="36"/>
      <c r="AG59" s="36"/>
      <c r="AH59" s="36"/>
      <c r="AI59" s="36"/>
      <c r="AJ59" s="36"/>
      <c r="AK59" s="36"/>
      <c r="AL59" s="36"/>
      <c r="AM59" s="36"/>
      <c r="AN59" s="36"/>
      <c r="AO59" s="36"/>
      <c r="AP59" s="36"/>
      <c r="AQ59" s="36"/>
      <c r="AR59" s="36"/>
      <c r="AS59" s="36"/>
      <c r="AT59" s="36"/>
      <c r="AU59" s="36"/>
      <c r="AV59" s="36"/>
      <c r="AW59" s="36"/>
      <c r="AX59" s="36"/>
      <c r="AY59" s="36"/>
      <c r="AZ59" s="36"/>
      <c r="BA59" s="36"/>
      <c r="BB59" s="36"/>
      <c r="BC59" s="36"/>
      <c r="BD59" s="36"/>
      <c r="BE59" s="36"/>
      <c r="BF59" s="36"/>
      <c r="BG59" s="36"/>
      <c r="BH59" s="36"/>
      <c r="BI59" s="36"/>
      <c r="BJ59" s="36"/>
      <c r="BK59" s="36"/>
      <c r="BL59" s="36"/>
      <c r="BM59" s="36"/>
    </row>
    <row r="60" spans="1:65" ht="12.75">
      <c r="A60" s="71" t="s">
        <v>5</v>
      </c>
      <c r="B60" s="11">
        <v>57</v>
      </c>
      <c r="C60" s="12">
        <v>47</v>
      </c>
      <c r="D60" s="13">
        <v>104</v>
      </c>
      <c r="E60" s="12">
        <v>691</v>
      </c>
      <c r="F60" s="12">
        <v>981</v>
      </c>
      <c r="G60" s="12">
        <v>1672</v>
      </c>
      <c r="H60" s="11">
        <v>47</v>
      </c>
      <c r="I60" s="12">
        <v>77</v>
      </c>
      <c r="J60" s="13">
        <v>124</v>
      </c>
      <c r="K60" s="12">
        <f aca="true" t="shared" si="15" ref="K60:M64">SUM(H60,E60,B60)</f>
        <v>795</v>
      </c>
      <c r="L60" s="12">
        <f t="shared" si="15"/>
        <v>1105</v>
      </c>
      <c r="M60" s="12">
        <f t="shared" si="15"/>
        <v>1900</v>
      </c>
      <c r="N60" s="55"/>
      <c r="O60" s="51">
        <f aca="true" t="shared" si="16" ref="O60:Q64">B60/(B60+E60)*100</f>
        <v>7.620320855614973</v>
      </c>
      <c r="P60" s="51">
        <f t="shared" si="16"/>
        <v>4.571984435797665</v>
      </c>
      <c r="Q60" s="51">
        <f t="shared" si="16"/>
        <v>5.8558558558558556</v>
      </c>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6"/>
      <c r="BK60" s="36"/>
      <c r="BL60" s="36"/>
      <c r="BM60" s="36"/>
    </row>
    <row r="61" spans="1:17" ht="12.75">
      <c r="A61" s="71" t="s">
        <v>7</v>
      </c>
      <c r="B61" s="11">
        <v>139</v>
      </c>
      <c r="C61" s="12">
        <v>80</v>
      </c>
      <c r="D61" s="13">
        <v>219</v>
      </c>
      <c r="E61" s="12">
        <v>986</v>
      </c>
      <c r="F61" s="12">
        <v>848</v>
      </c>
      <c r="G61" s="12">
        <v>1834</v>
      </c>
      <c r="H61" s="11">
        <v>54</v>
      </c>
      <c r="I61" s="12">
        <v>71</v>
      </c>
      <c r="J61" s="13">
        <v>125</v>
      </c>
      <c r="K61" s="12">
        <f t="shared" si="15"/>
        <v>1179</v>
      </c>
      <c r="L61" s="12">
        <f t="shared" si="15"/>
        <v>999</v>
      </c>
      <c r="M61" s="12">
        <f t="shared" si="15"/>
        <v>2178</v>
      </c>
      <c r="N61" s="55"/>
      <c r="O61" s="51">
        <f t="shared" si="16"/>
        <v>12.355555555555556</v>
      </c>
      <c r="P61" s="51">
        <f t="shared" si="16"/>
        <v>8.620689655172415</v>
      </c>
      <c r="Q61" s="51">
        <f t="shared" si="16"/>
        <v>10.667316122747199</v>
      </c>
    </row>
    <row r="62" spans="1:17" ht="12.75">
      <c r="A62" s="71" t="s">
        <v>6</v>
      </c>
      <c r="B62" s="11">
        <v>7</v>
      </c>
      <c r="C62" s="12">
        <v>12</v>
      </c>
      <c r="D62" s="13">
        <v>19</v>
      </c>
      <c r="E62" s="12">
        <v>46</v>
      </c>
      <c r="F62" s="12">
        <v>113</v>
      </c>
      <c r="G62" s="12">
        <v>159</v>
      </c>
      <c r="H62" s="11">
        <v>13</v>
      </c>
      <c r="I62" s="12">
        <v>34</v>
      </c>
      <c r="J62" s="13">
        <v>47</v>
      </c>
      <c r="K62" s="12">
        <f t="shared" si="15"/>
        <v>66</v>
      </c>
      <c r="L62" s="12">
        <f t="shared" si="15"/>
        <v>159</v>
      </c>
      <c r="M62" s="12">
        <f t="shared" si="15"/>
        <v>225</v>
      </c>
      <c r="N62" s="55"/>
      <c r="O62" s="51">
        <f t="shared" si="16"/>
        <v>13.20754716981132</v>
      </c>
      <c r="P62" s="51">
        <f t="shared" si="16"/>
        <v>9.6</v>
      </c>
      <c r="Q62" s="51">
        <f t="shared" si="16"/>
        <v>10.674157303370785</v>
      </c>
    </row>
    <row r="63" spans="1:17" ht="12.75">
      <c r="A63" s="71" t="s">
        <v>8</v>
      </c>
      <c r="B63" s="11">
        <v>123</v>
      </c>
      <c r="C63" s="12">
        <v>77</v>
      </c>
      <c r="D63" s="13">
        <v>200</v>
      </c>
      <c r="E63" s="12">
        <v>1712</v>
      </c>
      <c r="F63" s="12">
        <v>1379</v>
      </c>
      <c r="G63" s="12">
        <v>3091</v>
      </c>
      <c r="H63" s="11">
        <v>103</v>
      </c>
      <c r="I63" s="12">
        <v>97</v>
      </c>
      <c r="J63" s="13">
        <v>200</v>
      </c>
      <c r="K63" s="12">
        <f t="shared" si="15"/>
        <v>1938</v>
      </c>
      <c r="L63" s="12">
        <f t="shared" si="15"/>
        <v>1553</v>
      </c>
      <c r="M63" s="12">
        <f t="shared" si="15"/>
        <v>3491</v>
      </c>
      <c r="N63" s="55"/>
      <c r="O63" s="51">
        <f t="shared" si="16"/>
        <v>6.7029972752043605</v>
      </c>
      <c r="P63" s="51">
        <f t="shared" si="16"/>
        <v>5.288461538461538</v>
      </c>
      <c r="Q63" s="51">
        <f t="shared" si="16"/>
        <v>6.077180188392585</v>
      </c>
    </row>
    <row r="64" spans="1:65" s="24" customFormat="1" ht="12.75">
      <c r="A64" s="24" t="s">
        <v>1</v>
      </c>
      <c r="B64" s="18">
        <f>SUM(B60:B63)</f>
        <v>326</v>
      </c>
      <c r="C64" s="19">
        <f aca="true" t="shared" si="17" ref="C64:J64">SUM(C60:C63)</f>
        <v>216</v>
      </c>
      <c r="D64" s="20">
        <f t="shared" si="17"/>
        <v>542</v>
      </c>
      <c r="E64" s="19">
        <f t="shared" si="17"/>
        <v>3435</v>
      </c>
      <c r="F64" s="19">
        <f t="shared" si="17"/>
        <v>3321</v>
      </c>
      <c r="G64" s="19">
        <f t="shared" si="17"/>
        <v>6756</v>
      </c>
      <c r="H64" s="18">
        <f t="shared" si="17"/>
        <v>217</v>
      </c>
      <c r="I64" s="19">
        <f t="shared" si="17"/>
        <v>279</v>
      </c>
      <c r="J64" s="20">
        <f t="shared" si="17"/>
        <v>496</v>
      </c>
      <c r="K64" s="19">
        <f t="shared" si="15"/>
        <v>3978</v>
      </c>
      <c r="L64" s="19">
        <f t="shared" si="15"/>
        <v>3816</v>
      </c>
      <c r="M64" s="20">
        <f t="shared" si="15"/>
        <v>7794</v>
      </c>
      <c r="N64" s="59"/>
      <c r="O64" s="63">
        <f t="shared" si="16"/>
        <v>8.667907471417175</v>
      </c>
      <c r="P64" s="57">
        <f t="shared" si="16"/>
        <v>6.106870229007633</v>
      </c>
      <c r="Q64" s="57">
        <f t="shared" si="16"/>
        <v>7.4266922444505346</v>
      </c>
      <c r="R64" s="36"/>
      <c r="S64" s="36"/>
      <c r="T64" s="36"/>
      <c r="U64" s="36"/>
      <c r="V64" s="36"/>
      <c r="W64" s="36"/>
      <c r="X64" s="36"/>
      <c r="Y64" s="36"/>
      <c r="Z64" s="36"/>
      <c r="AA64" s="36"/>
      <c r="AB64" s="36"/>
      <c r="AC64" s="36"/>
      <c r="AD64" s="36"/>
      <c r="AE64" s="36"/>
      <c r="AF64" s="36"/>
      <c r="AG64" s="36"/>
      <c r="AH64" s="36"/>
      <c r="AI64" s="36"/>
      <c r="AJ64" s="36"/>
      <c r="AK64" s="36"/>
      <c r="AL64" s="36"/>
      <c r="AM64" s="36"/>
      <c r="AN64" s="36"/>
      <c r="AO64" s="36"/>
      <c r="AP64" s="36"/>
      <c r="AQ64" s="36"/>
      <c r="AR64" s="36"/>
      <c r="AS64" s="36"/>
      <c r="AT64" s="36"/>
      <c r="AU64" s="36"/>
      <c r="AV64" s="36"/>
      <c r="AW64" s="36"/>
      <c r="AX64" s="36"/>
      <c r="AY64" s="36"/>
      <c r="AZ64" s="36"/>
      <c r="BA64" s="36"/>
      <c r="BB64" s="36"/>
      <c r="BC64" s="36"/>
      <c r="BD64" s="36"/>
      <c r="BE64" s="36"/>
      <c r="BF64" s="36"/>
      <c r="BG64" s="36"/>
      <c r="BH64" s="36"/>
      <c r="BI64" s="36"/>
      <c r="BJ64" s="36"/>
      <c r="BK64" s="36"/>
      <c r="BL64" s="36"/>
      <c r="BM64" s="36"/>
    </row>
    <row r="65" spans="1:17" ht="12.75">
      <c r="A65" s="9" t="s">
        <v>33</v>
      </c>
      <c r="B65" s="201"/>
      <c r="C65" s="202"/>
      <c r="D65" s="203"/>
      <c r="E65" s="202"/>
      <c r="F65" s="202"/>
      <c r="G65" s="202"/>
      <c r="H65" s="201"/>
      <c r="I65" s="202"/>
      <c r="J65" s="203"/>
      <c r="K65" s="201"/>
      <c r="L65" s="202"/>
      <c r="M65" s="203"/>
      <c r="N65" s="55"/>
      <c r="O65" s="70"/>
      <c r="P65" s="70"/>
      <c r="Q65" s="70"/>
    </row>
    <row r="66" spans="1:65" ht="12.75">
      <c r="A66" s="71" t="s">
        <v>5</v>
      </c>
      <c r="B66" s="11">
        <f>SUM(B60,B53)</f>
        <v>130</v>
      </c>
      <c r="C66" s="12">
        <f aca="true" t="shared" si="18" ref="C66:M66">SUM(C60,C53)</f>
        <v>105</v>
      </c>
      <c r="D66" s="13">
        <f t="shared" si="18"/>
        <v>235</v>
      </c>
      <c r="E66" s="12">
        <f t="shared" si="18"/>
        <v>1858</v>
      </c>
      <c r="F66" s="12">
        <f t="shared" si="18"/>
        <v>2504</v>
      </c>
      <c r="G66" s="12">
        <f t="shared" si="18"/>
        <v>4362</v>
      </c>
      <c r="H66" s="11">
        <f t="shared" si="18"/>
        <v>108</v>
      </c>
      <c r="I66" s="12">
        <f t="shared" si="18"/>
        <v>166</v>
      </c>
      <c r="J66" s="13">
        <f t="shared" si="18"/>
        <v>274</v>
      </c>
      <c r="K66" s="12">
        <f t="shared" si="18"/>
        <v>2096</v>
      </c>
      <c r="L66" s="12">
        <f t="shared" si="18"/>
        <v>2775</v>
      </c>
      <c r="M66" s="12">
        <f t="shared" si="18"/>
        <v>4871</v>
      </c>
      <c r="N66" s="55"/>
      <c r="O66" s="51">
        <f aca="true" t="shared" si="19" ref="O66:Q70">B66/(B66+E66)*100</f>
        <v>6.539235412474849</v>
      </c>
      <c r="P66" s="51">
        <f t="shared" si="19"/>
        <v>4.024530471444998</v>
      </c>
      <c r="Q66" s="51">
        <f t="shared" si="19"/>
        <v>5.112029584511638</v>
      </c>
      <c r="R66" s="47"/>
      <c r="S66" s="47"/>
      <c r="T66" s="47"/>
      <c r="U66" s="47"/>
      <c r="V66" s="47"/>
      <c r="W66" s="47"/>
      <c r="X66" s="47"/>
      <c r="Y66" s="47"/>
      <c r="Z66" s="47"/>
      <c r="AA66" s="47"/>
      <c r="AB66" s="47"/>
      <c r="AC66" s="47"/>
      <c r="AD66" s="47"/>
      <c r="AE66" s="47"/>
      <c r="AF66" s="47"/>
      <c r="AG66" s="47"/>
      <c r="AH66" s="47"/>
      <c r="AI66" s="47"/>
      <c r="AJ66" s="47"/>
      <c r="AK66" s="47"/>
      <c r="AL66" s="47"/>
      <c r="AM66" s="47"/>
      <c r="AN66" s="47"/>
      <c r="AO66" s="47"/>
      <c r="AP66" s="47"/>
      <c r="AQ66" s="47"/>
      <c r="AR66" s="47"/>
      <c r="AS66" s="47"/>
      <c r="AT66" s="47"/>
      <c r="AU66" s="47"/>
      <c r="AV66" s="47"/>
      <c r="AW66" s="47"/>
      <c r="AX66" s="47"/>
      <c r="AY66" s="47"/>
      <c r="AZ66" s="47"/>
      <c r="BA66" s="47"/>
      <c r="BB66" s="47"/>
      <c r="BC66" s="47"/>
      <c r="BD66" s="47"/>
      <c r="BE66" s="47"/>
      <c r="BF66" s="47"/>
      <c r="BG66" s="47"/>
      <c r="BH66" s="47"/>
      <c r="BI66" s="47"/>
      <c r="BJ66" s="47"/>
      <c r="BK66" s="47"/>
      <c r="BL66" s="47"/>
      <c r="BM66" s="47"/>
    </row>
    <row r="67" spans="1:17" s="3" customFormat="1" ht="12.75">
      <c r="A67" s="71" t="s">
        <v>7</v>
      </c>
      <c r="B67" s="11">
        <f aca="true" t="shared" si="20" ref="B67:M67">SUM(B61,B54)</f>
        <v>312</v>
      </c>
      <c r="C67" s="12">
        <f t="shared" si="20"/>
        <v>194</v>
      </c>
      <c r="D67" s="13">
        <f t="shared" si="20"/>
        <v>506</v>
      </c>
      <c r="E67" s="12">
        <f t="shared" si="20"/>
        <v>2084</v>
      </c>
      <c r="F67" s="12">
        <f t="shared" si="20"/>
        <v>1757</v>
      </c>
      <c r="G67" s="12">
        <f t="shared" si="20"/>
        <v>3841</v>
      </c>
      <c r="H67" s="11">
        <f t="shared" si="20"/>
        <v>181</v>
      </c>
      <c r="I67" s="12">
        <f t="shared" si="20"/>
        <v>222</v>
      </c>
      <c r="J67" s="13">
        <f t="shared" si="20"/>
        <v>403</v>
      </c>
      <c r="K67" s="12">
        <f t="shared" si="20"/>
        <v>2577</v>
      </c>
      <c r="L67" s="12">
        <f t="shared" si="20"/>
        <v>2173</v>
      </c>
      <c r="M67" s="12">
        <f t="shared" si="20"/>
        <v>4750</v>
      </c>
      <c r="N67" s="55"/>
      <c r="O67" s="51">
        <f t="shared" si="19"/>
        <v>13.02170283806344</v>
      </c>
      <c r="P67" s="51">
        <f t="shared" si="19"/>
        <v>9.943618657098924</v>
      </c>
      <c r="Q67" s="51">
        <f t="shared" si="19"/>
        <v>11.64021164021164</v>
      </c>
    </row>
    <row r="68" spans="1:17" s="3" customFormat="1" ht="12.75">
      <c r="A68" s="71" t="s">
        <v>6</v>
      </c>
      <c r="B68" s="11">
        <f aca="true" t="shared" si="21" ref="B68:M68">SUM(B62,B55)</f>
        <v>19</v>
      </c>
      <c r="C68" s="12">
        <f t="shared" si="21"/>
        <v>24</v>
      </c>
      <c r="D68" s="13">
        <f t="shared" si="21"/>
        <v>43</v>
      </c>
      <c r="E68" s="12">
        <f t="shared" si="21"/>
        <v>83</v>
      </c>
      <c r="F68" s="12">
        <f t="shared" si="21"/>
        <v>212</v>
      </c>
      <c r="G68" s="12">
        <f t="shared" si="21"/>
        <v>295</v>
      </c>
      <c r="H68" s="11">
        <f t="shared" si="21"/>
        <v>20</v>
      </c>
      <c r="I68" s="12">
        <f t="shared" si="21"/>
        <v>48</v>
      </c>
      <c r="J68" s="13">
        <f t="shared" si="21"/>
        <v>68</v>
      </c>
      <c r="K68" s="12">
        <f t="shared" si="21"/>
        <v>122</v>
      </c>
      <c r="L68" s="12">
        <f t="shared" si="21"/>
        <v>284</v>
      </c>
      <c r="M68" s="12">
        <f t="shared" si="21"/>
        <v>406</v>
      </c>
      <c r="N68" s="55"/>
      <c r="O68" s="51">
        <f t="shared" si="19"/>
        <v>18.627450980392158</v>
      </c>
      <c r="P68" s="51">
        <f t="shared" si="19"/>
        <v>10.16949152542373</v>
      </c>
      <c r="Q68" s="51">
        <f t="shared" si="19"/>
        <v>12.721893491124261</v>
      </c>
    </row>
    <row r="69" spans="1:17" ht="12.75">
      <c r="A69" s="71" t="s">
        <v>8</v>
      </c>
      <c r="B69" s="11">
        <f aca="true" t="shared" si="22" ref="B69:M69">SUM(B63,B56)</f>
        <v>325</v>
      </c>
      <c r="C69" s="39">
        <f t="shared" si="22"/>
        <v>199</v>
      </c>
      <c r="D69" s="40">
        <f t="shared" si="22"/>
        <v>524</v>
      </c>
      <c r="E69" s="39">
        <f t="shared" si="22"/>
        <v>3705</v>
      </c>
      <c r="F69" s="39">
        <f t="shared" si="22"/>
        <v>2793</v>
      </c>
      <c r="G69" s="39">
        <f t="shared" si="22"/>
        <v>6498</v>
      </c>
      <c r="H69" s="38">
        <f t="shared" si="22"/>
        <v>457</v>
      </c>
      <c r="I69" s="39">
        <f t="shared" si="22"/>
        <v>375</v>
      </c>
      <c r="J69" s="40">
        <f t="shared" si="22"/>
        <v>832</v>
      </c>
      <c r="K69" s="39">
        <f t="shared" si="22"/>
        <v>4487</v>
      </c>
      <c r="L69" s="39">
        <f t="shared" si="22"/>
        <v>3367</v>
      </c>
      <c r="M69" s="39">
        <f t="shared" si="22"/>
        <v>7854</v>
      </c>
      <c r="N69" s="55"/>
      <c r="O69" s="52">
        <f t="shared" si="19"/>
        <v>8.064516129032258</v>
      </c>
      <c r="P69" s="52">
        <f t="shared" si="19"/>
        <v>6.651069518716578</v>
      </c>
      <c r="Q69" s="52">
        <f t="shared" si="19"/>
        <v>7.462261463970379</v>
      </c>
    </row>
    <row r="70" spans="1:17" s="1" customFormat="1" ht="12.75">
      <c r="A70" s="24" t="s">
        <v>1</v>
      </c>
      <c r="B70" s="18">
        <f aca="true" t="shared" si="23" ref="B70:M70">SUM(B64,B57)</f>
        <v>786</v>
      </c>
      <c r="C70" s="42">
        <f t="shared" si="23"/>
        <v>522</v>
      </c>
      <c r="D70" s="43">
        <f t="shared" si="23"/>
        <v>1308</v>
      </c>
      <c r="E70" s="42">
        <f t="shared" si="23"/>
        <v>7730</v>
      </c>
      <c r="F70" s="42">
        <f t="shared" si="23"/>
        <v>7266</v>
      </c>
      <c r="G70" s="42">
        <f t="shared" si="23"/>
        <v>14996</v>
      </c>
      <c r="H70" s="41">
        <f t="shared" si="23"/>
        <v>766</v>
      </c>
      <c r="I70" s="42">
        <f t="shared" si="23"/>
        <v>811</v>
      </c>
      <c r="J70" s="43">
        <f t="shared" si="23"/>
        <v>1577</v>
      </c>
      <c r="K70" s="42">
        <f t="shared" si="23"/>
        <v>9282</v>
      </c>
      <c r="L70" s="42">
        <f t="shared" si="23"/>
        <v>8599</v>
      </c>
      <c r="M70" s="42">
        <f t="shared" si="23"/>
        <v>17881</v>
      </c>
      <c r="N70" s="56"/>
      <c r="O70" s="57">
        <f t="shared" si="19"/>
        <v>9.229685298262096</v>
      </c>
      <c r="P70" s="57">
        <f t="shared" si="19"/>
        <v>6.702619414483821</v>
      </c>
      <c r="Q70" s="57">
        <f t="shared" si="19"/>
        <v>8.022571148184495</v>
      </c>
    </row>
    <row r="71" spans="1:17" s="1" customFormat="1" ht="12.75">
      <c r="A71" s="24"/>
      <c r="B71" s="26"/>
      <c r="C71" s="26"/>
      <c r="D71" s="26"/>
      <c r="E71" s="26"/>
      <c r="F71" s="26"/>
      <c r="G71" s="26"/>
      <c r="H71" s="26"/>
      <c r="I71" s="26"/>
      <c r="J71" s="26"/>
      <c r="K71" s="26"/>
      <c r="L71" s="26"/>
      <c r="M71" s="26"/>
      <c r="N71" s="30"/>
      <c r="O71" s="53"/>
      <c r="P71" s="53"/>
      <c r="Q71" s="53"/>
    </row>
    <row r="72" spans="1:17" s="1" customFormat="1" ht="12.75">
      <c r="A72" s="24"/>
      <c r="B72" s="26"/>
      <c r="C72" s="26"/>
      <c r="D72" s="26"/>
      <c r="E72" s="26"/>
      <c r="F72" s="26"/>
      <c r="G72" s="26"/>
      <c r="H72" s="26"/>
      <c r="I72" s="26"/>
      <c r="J72" s="26"/>
      <c r="K72" s="26"/>
      <c r="L72" s="26"/>
      <c r="M72" s="26"/>
      <c r="N72" s="30"/>
      <c r="O72" s="53"/>
      <c r="P72" s="53"/>
      <c r="Q72" s="53"/>
    </row>
    <row r="73" spans="1:17" s="1" customFormat="1" ht="12.75">
      <c r="A73" s="24"/>
      <c r="B73" s="26"/>
      <c r="C73" s="26"/>
      <c r="D73" s="26"/>
      <c r="E73" s="26"/>
      <c r="F73" s="26"/>
      <c r="G73" s="26"/>
      <c r="H73" s="26"/>
      <c r="I73" s="26"/>
      <c r="J73" s="26"/>
      <c r="K73" s="26"/>
      <c r="L73" s="26"/>
      <c r="M73" s="26"/>
      <c r="N73" s="30"/>
      <c r="O73" s="53"/>
      <c r="P73" s="53"/>
      <c r="Q73" s="53"/>
    </row>
    <row r="74" spans="1:17" s="1" customFormat="1" ht="12.75">
      <c r="A74" s="24"/>
      <c r="B74" s="26"/>
      <c r="C74" s="26"/>
      <c r="D74" s="26"/>
      <c r="E74" s="26"/>
      <c r="F74" s="26"/>
      <c r="G74" s="26"/>
      <c r="H74" s="26"/>
      <c r="I74" s="26"/>
      <c r="J74" s="26"/>
      <c r="K74" s="26"/>
      <c r="L74" s="26"/>
      <c r="M74" s="26"/>
      <c r="N74" s="30"/>
      <c r="O74" s="53"/>
      <c r="P74" s="53"/>
      <c r="Q74" s="53"/>
    </row>
    <row r="75" spans="1:17" s="1" customFormat="1" ht="12.75">
      <c r="A75" s="24"/>
      <c r="B75" s="26"/>
      <c r="C75" s="26"/>
      <c r="D75" s="26"/>
      <c r="E75" s="26"/>
      <c r="F75" s="26"/>
      <c r="G75" s="26"/>
      <c r="H75" s="26"/>
      <c r="I75" s="26"/>
      <c r="J75" s="26"/>
      <c r="K75" s="26"/>
      <c r="L75" s="26"/>
      <c r="M75" s="26"/>
      <c r="N75" s="30"/>
      <c r="O75" s="53"/>
      <c r="P75" s="53"/>
      <c r="Q75" s="53"/>
    </row>
    <row r="76" spans="1:17" s="1" customFormat="1" ht="12.75">
      <c r="A76" s="24"/>
      <c r="B76" s="26"/>
      <c r="C76" s="26"/>
      <c r="D76" s="26"/>
      <c r="E76" s="26"/>
      <c r="F76" s="26"/>
      <c r="G76" s="26"/>
      <c r="H76" s="26"/>
      <c r="I76" s="26"/>
      <c r="J76" s="26"/>
      <c r="K76" s="26"/>
      <c r="L76" s="26"/>
      <c r="M76" s="26"/>
      <c r="N76" s="30"/>
      <c r="O76" s="53"/>
      <c r="P76" s="53"/>
      <c r="Q76" s="53"/>
    </row>
    <row r="77" spans="1:17" s="1" customFormat="1" ht="12.75">
      <c r="A77" s="24"/>
      <c r="B77" s="26"/>
      <c r="C77" s="26"/>
      <c r="D77" s="26"/>
      <c r="E77" s="26"/>
      <c r="F77" s="26"/>
      <c r="G77" s="26"/>
      <c r="H77" s="26"/>
      <c r="I77" s="26"/>
      <c r="J77" s="26"/>
      <c r="K77" s="26"/>
      <c r="L77" s="26"/>
      <c r="M77" s="26"/>
      <c r="N77" s="30"/>
      <c r="O77" s="53"/>
      <c r="P77" s="53"/>
      <c r="Q77" s="53"/>
    </row>
    <row r="78" spans="1:17" s="1" customFormat="1" ht="12.75">
      <c r="A78" s="24"/>
      <c r="B78" s="26"/>
      <c r="C78" s="26"/>
      <c r="D78" s="26"/>
      <c r="E78" s="26"/>
      <c r="F78" s="26"/>
      <c r="G78" s="26"/>
      <c r="H78" s="26"/>
      <c r="I78" s="26"/>
      <c r="J78" s="26"/>
      <c r="K78" s="26"/>
      <c r="L78" s="26"/>
      <c r="M78" s="26"/>
      <c r="N78" s="30"/>
      <c r="O78" s="53"/>
      <c r="P78" s="53"/>
      <c r="Q78" s="53"/>
    </row>
    <row r="79" spans="1:17" s="1" customFormat="1" ht="12.75">
      <c r="A79" s="24"/>
      <c r="B79" s="26"/>
      <c r="C79" s="26"/>
      <c r="D79" s="26"/>
      <c r="E79" s="26"/>
      <c r="F79" s="26"/>
      <c r="G79" s="26"/>
      <c r="H79" s="26"/>
      <c r="I79" s="26"/>
      <c r="J79" s="26"/>
      <c r="K79" s="26"/>
      <c r="L79" s="26"/>
      <c r="M79" s="26"/>
      <c r="N79" s="30"/>
      <c r="O79" s="53"/>
      <c r="P79" s="53"/>
      <c r="Q79" s="53"/>
    </row>
    <row r="80" spans="1:17" s="1" customFormat="1" ht="12.75">
      <c r="A80" s="24"/>
      <c r="B80" s="26"/>
      <c r="C80" s="26"/>
      <c r="D80" s="26"/>
      <c r="E80" s="26"/>
      <c r="F80" s="26"/>
      <c r="G80" s="26"/>
      <c r="H80" s="26"/>
      <c r="I80" s="26"/>
      <c r="J80" s="26"/>
      <c r="K80" s="26"/>
      <c r="L80" s="26"/>
      <c r="M80" s="26"/>
      <c r="N80" s="30"/>
      <c r="O80" s="53"/>
      <c r="P80" s="53"/>
      <c r="Q80" s="53"/>
    </row>
    <row r="81" spans="1:17" s="1" customFormat="1" ht="12.75">
      <c r="A81" s="24"/>
      <c r="B81" s="26"/>
      <c r="C81" s="26"/>
      <c r="D81" s="26"/>
      <c r="E81" s="26"/>
      <c r="F81" s="26"/>
      <c r="G81" s="26"/>
      <c r="H81" s="26"/>
      <c r="I81" s="26"/>
      <c r="J81" s="26"/>
      <c r="K81" s="26"/>
      <c r="L81" s="26"/>
      <c r="M81" s="26"/>
      <c r="N81" s="30"/>
      <c r="O81" s="53"/>
      <c r="P81" s="53"/>
      <c r="Q81" s="53"/>
    </row>
    <row r="82" spans="1:17" s="1" customFormat="1" ht="12.75">
      <c r="A82" s="24"/>
      <c r="B82" s="26"/>
      <c r="C82" s="26"/>
      <c r="D82" s="26"/>
      <c r="E82" s="26"/>
      <c r="F82" s="26"/>
      <c r="G82" s="26"/>
      <c r="H82" s="26"/>
      <c r="I82" s="26"/>
      <c r="J82" s="26"/>
      <c r="K82" s="26"/>
      <c r="L82" s="26"/>
      <c r="M82" s="26"/>
      <c r="N82" s="30"/>
      <c r="O82" s="53"/>
      <c r="P82" s="53"/>
      <c r="Q82" s="53"/>
    </row>
    <row r="83" spans="1:17" s="1" customFormat="1" ht="12.75">
      <c r="A83" s="24"/>
      <c r="B83" s="26"/>
      <c r="C83" s="26"/>
      <c r="D83" s="26"/>
      <c r="E83" s="26"/>
      <c r="F83" s="26"/>
      <c r="G83" s="26"/>
      <c r="H83" s="26"/>
      <c r="I83" s="26"/>
      <c r="J83" s="26"/>
      <c r="K83" s="26"/>
      <c r="L83" s="26"/>
      <c r="M83" s="26"/>
      <c r="N83" s="30"/>
      <c r="O83" s="53"/>
      <c r="P83" s="53"/>
      <c r="Q83" s="53"/>
    </row>
    <row r="84" spans="1:13" s="30" customFormat="1" ht="12.75">
      <c r="A84" s="24"/>
      <c r="B84" s="26"/>
      <c r="C84" s="26"/>
      <c r="D84" s="26"/>
      <c r="E84" s="26"/>
      <c r="F84" s="26"/>
      <c r="G84" s="26"/>
      <c r="H84" s="26"/>
      <c r="I84" s="26"/>
      <c r="J84" s="26"/>
      <c r="K84" s="26"/>
      <c r="L84" s="26"/>
      <c r="M84" s="26"/>
    </row>
    <row r="85" ht="12.75">
      <c r="A85" s="30" t="s">
        <v>72</v>
      </c>
    </row>
    <row r="86" spans="1:17" ht="12.75">
      <c r="A86" s="213" t="s">
        <v>9</v>
      </c>
      <c r="B86" s="213"/>
      <c r="C86" s="213"/>
      <c r="D86" s="213"/>
      <c r="E86" s="213"/>
      <c r="F86" s="213"/>
      <c r="G86" s="213"/>
      <c r="H86" s="213"/>
      <c r="I86" s="213"/>
      <c r="J86" s="213"/>
      <c r="K86" s="213"/>
      <c r="L86" s="213"/>
      <c r="M86" s="213"/>
      <c r="N86" s="213"/>
      <c r="O86" s="213"/>
      <c r="P86" s="213"/>
      <c r="Q86" s="213"/>
    </row>
    <row r="87" spans="1:17" ht="12.75">
      <c r="A87" s="213" t="s">
        <v>32</v>
      </c>
      <c r="B87" s="213"/>
      <c r="C87" s="213"/>
      <c r="D87" s="213"/>
      <c r="E87" s="213"/>
      <c r="F87" s="213"/>
      <c r="G87" s="213"/>
      <c r="H87" s="213"/>
      <c r="I87" s="213"/>
      <c r="J87" s="213"/>
      <c r="K87" s="213"/>
      <c r="L87" s="213"/>
      <c r="M87" s="213"/>
      <c r="N87" s="213"/>
      <c r="O87" s="213"/>
      <c r="P87" s="213"/>
      <c r="Q87" s="213"/>
    </row>
    <row r="88" spans="1:17" ht="12.75">
      <c r="A88" s="235" t="s">
        <v>30</v>
      </c>
      <c r="B88" s="235"/>
      <c r="C88" s="235"/>
      <c r="D88" s="235"/>
      <c r="E88" s="235"/>
      <c r="F88" s="235"/>
      <c r="G88" s="235"/>
      <c r="H88" s="235"/>
      <c r="I88" s="235"/>
      <c r="J88" s="235"/>
      <c r="K88" s="235"/>
      <c r="L88" s="235"/>
      <c r="M88" s="235"/>
      <c r="N88" s="235"/>
      <c r="O88" s="235"/>
      <c r="P88" s="235"/>
      <c r="Q88" s="235"/>
    </row>
    <row r="89" ht="12.75">
      <c r="A89" s="1"/>
    </row>
    <row r="90" spans="1:17" ht="12.75">
      <c r="A90" s="213" t="s">
        <v>26</v>
      </c>
      <c r="B90" s="213"/>
      <c r="C90" s="213"/>
      <c r="D90" s="213"/>
      <c r="E90" s="213"/>
      <c r="F90" s="213"/>
      <c r="G90" s="213"/>
      <c r="H90" s="213"/>
      <c r="I90" s="213"/>
      <c r="J90" s="213"/>
      <c r="K90" s="213"/>
      <c r="L90" s="213"/>
      <c r="M90" s="213"/>
      <c r="N90" s="213"/>
      <c r="O90" s="213"/>
      <c r="P90" s="213"/>
      <c r="Q90" s="213"/>
    </row>
    <row r="91" ht="9" customHeight="1" thickBot="1"/>
    <row r="92" spans="1:17" ht="13.5" customHeight="1">
      <c r="A92" s="4"/>
      <c r="B92" s="237" t="s">
        <v>2</v>
      </c>
      <c r="C92" s="236"/>
      <c r="D92" s="238"/>
      <c r="E92" s="236" t="s">
        <v>3</v>
      </c>
      <c r="F92" s="236"/>
      <c r="G92" s="236"/>
      <c r="H92" s="239" t="s">
        <v>11</v>
      </c>
      <c r="I92" s="240"/>
      <c r="J92" s="241"/>
      <c r="K92" s="236" t="s">
        <v>1</v>
      </c>
      <c r="L92" s="236"/>
      <c r="M92" s="236"/>
      <c r="N92" s="54"/>
      <c r="O92" s="236" t="s">
        <v>57</v>
      </c>
      <c r="P92" s="236"/>
      <c r="Q92" s="236"/>
    </row>
    <row r="93" spans="1:17" ht="12.75">
      <c r="A93" s="5"/>
      <c r="B93" s="6" t="s">
        <v>12</v>
      </c>
      <c r="C93" s="7" t="s">
        <v>0</v>
      </c>
      <c r="D93" s="8" t="s">
        <v>13</v>
      </c>
      <c r="E93" s="7" t="s">
        <v>12</v>
      </c>
      <c r="F93" s="7" t="s">
        <v>0</v>
      </c>
      <c r="G93" s="7" t="s">
        <v>13</v>
      </c>
      <c r="H93" s="6" t="s">
        <v>12</v>
      </c>
      <c r="I93" s="7" t="s">
        <v>0</v>
      </c>
      <c r="J93" s="8" t="s">
        <v>13</v>
      </c>
      <c r="K93" s="7" t="s">
        <v>12</v>
      </c>
      <c r="L93" s="7" t="s">
        <v>0</v>
      </c>
      <c r="M93" s="7" t="s">
        <v>13</v>
      </c>
      <c r="N93" s="55"/>
      <c r="O93" s="7" t="s">
        <v>12</v>
      </c>
      <c r="P93" s="7" t="s">
        <v>0</v>
      </c>
      <c r="Q93" s="7" t="s">
        <v>13</v>
      </c>
    </row>
    <row r="94" spans="1:17" s="1" customFormat="1" ht="13.5" customHeight="1">
      <c r="A94" s="28" t="s">
        <v>4</v>
      </c>
      <c r="B94" s="25"/>
      <c r="C94" s="26"/>
      <c r="D94" s="27"/>
      <c r="E94" s="26"/>
      <c r="F94" s="26"/>
      <c r="G94" s="26"/>
      <c r="H94" s="25"/>
      <c r="I94" s="26"/>
      <c r="J94" s="27"/>
      <c r="K94" s="26"/>
      <c r="L94" s="26"/>
      <c r="M94" s="26"/>
      <c r="N94" s="56"/>
      <c r="O94" s="26"/>
      <c r="P94" s="26"/>
      <c r="Q94" s="26"/>
    </row>
    <row r="95" spans="1:17" ht="12.75">
      <c r="A95" s="71" t="s">
        <v>5</v>
      </c>
      <c r="B95" s="11">
        <f>SUM(B53,B11)</f>
        <v>878</v>
      </c>
      <c r="C95" s="12">
        <f aca="true" t="shared" si="24" ref="C95:M95">SUM(C53,C11)</f>
        <v>560</v>
      </c>
      <c r="D95" s="13">
        <f t="shared" si="24"/>
        <v>1438</v>
      </c>
      <c r="E95" s="12">
        <f t="shared" si="24"/>
        <v>26805</v>
      </c>
      <c r="F95" s="12">
        <f t="shared" si="24"/>
        <v>34094</v>
      </c>
      <c r="G95" s="12">
        <f t="shared" si="24"/>
        <v>60899</v>
      </c>
      <c r="H95" s="11">
        <f t="shared" si="24"/>
        <v>125</v>
      </c>
      <c r="I95" s="12">
        <f t="shared" si="24"/>
        <v>155</v>
      </c>
      <c r="J95" s="13">
        <f t="shared" si="24"/>
        <v>280</v>
      </c>
      <c r="K95" s="12">
        <f t="shared" si="24"/>
        <v>27808</v>
      </c>
      <c r="L95" s="12">
        <f t="shared" si="24"/>
        <v>34809</v>
      </c>
      <c r="M95" s="12">
        <f t="shared" si="24"/>
        <v>62617</v>
      </c>
      <c r="N95" s="55"/>
      <c r="O95" s="51">
        <f aca="true" t="shared" si="25" ref="O95:Q99">B95/(B95+E95)*100</f>
        <v>3.1716215728064157</v>
      </c>
      <c r="P95" s="51">
        <f t="shared" si="25"/>
        <v>1.6159750678132394</v>
      </c>
      <c r="Q95" s="51">
        <f t="shared" si="25"/>
        <v>2.306816176588543</v>
      </c>
    </row>
    <row r="96" spans="1:17" ht="12.75">
      <c r="A96" s="71" t="s">
        <v>7</v>
      </c>
      <c r="B96" s="11">
        <f aca="true" t="shared" si="26" ref="B96:M96">SUM(B54,B12)</f>
        <v>2284</v>
      </c>
      <c r="C96" s="12">
        <f t="shared" si="26"/>
        <v>961</v>
      </c>
      <c r="D96" s="13">
        <f t="shared" si="26"/>
        <v>3245</v>
      </c>
      <c r="E96" s="12">
        <f t="shared" si="26"/>
        <v>20895</v>
      </c>
      <c r="F96" s="12">
        <f t="shared" si="26"/>
        <v>15854</v>
      </c>
      <c r="G96" s="12">
        <f t="shared" si="26"/>
        <v>36749</v>
      </c>
      <c r="H96" s="11">
        <f t="shared" si="26"/>
        <v>183</v>
      </c>
      <c r="I96" s="12">
        <f t="shared" si="26"/>
        <v>184</v>
      </c>
      <c r="J96" s="13">
        <f t="shared" si="26"/>
        <v>367</v>
      </c>
      <c r="K96" s="12">
        <f t="shared" si="26"/>
        <v>23362</v>
      </c>
      <c r="L96" s="12">
        <f t="shared" si="26"/>
        <v>16999</v>
      </c>
      <c r="M96" s="12">
        <f t="shared" si="26"/>
        <v>40361</v>
      </c>
      <c r="N96" s="55"/>
      <c r="O96" s="51">
        <f t="shared" si="25"/>
        <v>9.853746926096898</v>
      </c>
      <c r="P96" s="51">
        <f t="shared" si="25"/>
        <v>5.715135295866785</v>
      </c>
      <c r="Q96" s="51">
        <f t="shared" si="25"/>
        <v>8.113717057558635</v>
      </c>
    </row>
    <row r="97" spans="1:17" ht="12.75">
      <c r="A97" s="71" t="s">
        <v>6</v>
      </c>
      <c r="B97" s="11">
        <f aca="true" t="shared" si="27" ref="B97:M97">SUM(B55,B13)</f>
        <v>163</v>
      </c>
      <c r="C97" s="12">
        <f t="shared" si="27"/>
        <v>158</v>
      </c>
      <c r="D97" s="13">
        <f t="shared" si="27"/>
        <v>321</v>
      </c>
      <c r="E97" s="12">
        <f t="shared" si="27"/>
        <v>769</v>
      </c>
      <c r="F97" s="12">
        <f t="shared" si="27"/>
        <v>1570</v>
      </c>
      <c r="G97" s="12">
        <f t="shared" si="27"/>
        <v>2339</v>
      </c>
      <c r="H97" s="11">
        <f t="shared" si="27"/>
        <v>18</v>
      </c>
      <c r="I97" s="12">
        <f t="shared" si="27"/>
        <v>21</v>
      </c>
      <c r="J97" s="13">
        <f t="shared" si="27"/>
        <v>39</v>
      </c>
      <c r="K97" s="12">
        <f t="shared" si="27"/>
        <v>950</v>
      </c>
      <c r="L97" s="12">
        <f t="shared" si="27"/>
        <v>1749</v>
      </c>
      <c r="M97" s="12">
        <f t="shared" si="27"/>
        <v>2699</v>
      </c>
      <c r="N97" s="55"/>
      <c r="O97" s="51">
        <f t="shared" si="25"/>
        <v>17.489270386266096</v>
      </c>
      <c r="P97" s="51">
        <f t="shared" si="25"/>
        <v>9.143518518518519</v>
      </c>
      <c r="Q97" s="51">
        <f t="shared" si="25"/>
        <v>12.067669172932332</v>
      </c>
    </row>
    <row r="98" spans="1:17" ht="12.75">
      <c r="A98" s="71" t="s">
        <v>8</v>
      </c>
      <c r="B98" s="11">
        <f aca="true" t="shared" si="28" ref="B98:M98">SUM(B56,B14)</f>
        <v>1265</v>
      </c>
      <c r="C98" s="12">
        <f t="shared" si="28"/>
        <v>629</v>
      </c>
      <c r="D98" s="13">
        <f t="shared" si="28"/>
        <v>1894</v>
      </c>
      <c r="E98" s="12">
        <f t="shared" si="28"/>
        <v>14940</v>
      </c>
      <c r="F98" s="12">
        <f t="shared" si="28"/>
        <v>11686</v>
      </c>
      <c r="G98" s="12">
        <f t="shared" si="28"/>
        <v>26626</v>
      </c>
      <c r="H98" s="11">
        <f t="shared" si="28"/>
        <v>555</v>
      </c>
      <c r="I98" s="12">
        <f t="shared" si="28"/>
        <v>436</v>
      </c>
      <c r="J98" s="13">
        <f t="shared" si="28"/>
        <v>991</v>
      </c>
      <c r="K98" s="12">
        <f t="shared" si="28"/>
        <v>16760</v>
      </c>
      <c r="L98" s="12">
        <f t="shared" si="28"/>
        <v>12751</v>
      </c>
      <c r="M98" s="12">
        <f t="shared" si="28"/>
        <v>29511</v>
      </c>
      <c r="N98" s="55"/>
      <c r="O98" s="51">
        <f t="shared" si="25"/>
        <v>7.806232644245603</v>
      </c>
      <c r="P98" s="51">
        <f t="shared" si="25"/>
        <v>5.107592367032074</v>
      </c>
      <c r="Q98" s="51">
        <f t="shared" si="25"/>
        <v>6.640953716690041</v>
      </c>
    </row>
    <row r="99" spans="1:17" s="62" customFormat="1" ht="12.75">
      <c r="A99" s="24" t="s">
        <v>1</v>
      </c>
      <c r="B99" s="18">
        <f aca="true" t="shared" si="29" ref="B99:M99">SUM(B57,B15)</f>
        <v>4590</v>
      </c>
      <c r="C99" s="19">
        <f t="shared" si="29"/>
        <v>2308</v>
      </c>
      <c r="D99" s="20">
        <f t="shared" si="29"/>
        <v>6898</v>
      </c>
      <c r="E99" s="19">
        <f t="shared" si="29"/>
        <v>63409</v>
      </c>
      <c r="F99" s="19">
        <f t="shared" si="29"/>
        <v>63204</v>
      </c>
      <c r="G99" s="19">
        <f t="shared" si="29"/>
        <v>126613</v>
      </c>
      <c r="H99" s="18">
        <f t="shared" si="29"/>
        <v>881</v>
      </c>
      <c r="I99" s="19">
        <f t="shared" si="29"/>
        <v>796</v>
      </c>
      <c r="J99" s="20">
        <f t="shared" si="29"/>
        <v>1677</v>
      </c>
      <c r="K99" s="19">
        <f t="shared" si="29"/>
        <v>68880</v>
      </c>
      <c r="L99" s="19">
        <f t="shared" si="29"/>
        <v>66308</v>
      </c>
      <c r="M99" s="20">
        <f t="shared" si="29"/>
        <v>135188</v>
      </c>
      <c r="N99" s="61"/>
      <c r="O99" s="63">
        <f t="shared" si="25"/>
        <v>6.750099266165679</v>
      </c>
      <c r="P99" s="57">
        <f t="shared" si="25"/>
        <v>3.523018683599951</v>
      </c>
      <c r="Q99" s="57">
        <f t="shared" si="25"/>
        <v>5.166615484866415</v>
      </c>
    </row>
    <row r="100" spans="2:17" s="1" customFormat="1" ht="12.75">
      <c r="B100" s="25"/>
      <c r="C100" s="26"/>
      <c r="D100" s="27"/>
      <c r="E100" s="26"/>
      <c r="F100" s="26"/>
      <c r="G100" s="26"/>
      <c r="H100" s="25"/>
      <c r="I100" s="26"/>
      <c r="J100" s="27"/>
      <c r="K100" s="26"/>
      <c r="L100" s="26"/>
      <c r="M100" s="26"/>
      <c r="N100" s="56"/>
      <c r="O100" s="26"/>
      <c r="P100" s="26"/>
      <c r="Q100" s="26"/>
    </row>
    <row r="101" spans="1:17" s="1" customFormat="1" ht="12.75">
      <c r="A101" s="28" t="s">
        <v>22</v>
      </c>
      <c r="B101" s="25"/>
      <c r="C101" s="26"/>
      <c r="D101" s="27"/>
      <c r="E101" s="26"/>
      <c r="F101" s="26"/>
      <c r="G101" s="26"/>
      <c r="H101" s="25"/>
      <c r="I101" s="26"/>
      <c r="J101" s="27"/>
      <c r="K101" s="26"/>
      <c r="L101" s="26"/>
      <c r="M101" s="26"/>
      <c r="N101" s="56"/>
      <c r="O101" s="26"/>
      <c r="P101" s="26"/>
      <c r="Q101" s="26"/>
    </row>
    <row r="102" spans="1:17" ht="12.75">
      <c r="A102" s="71" t="s">
        <v>5</v>
      </c>
      <c r="B102" s="11">
        <f aca="true" t="shared" si="30" ref="B102:M102">SUM(B60,B18)</f>
        <v>876</v>
      </c>
      <c r="C102" s="12">
        <f t="shared" si="30"/>
        <v>533</v>
      </c>
      <c r="D102" s="13">
        <f t="shared" si="30"/>
        <v>1409</v>
      </c>
      <c r="E102" s="12">
        <f t="shared" si="30"/>
        <v>21512</v>
      </c>
      <c r="F102" s="12">
        <f t="shared" si="30"/>
        <v>28529</v>
      </c>
      <c r="G102" s="12">
        <f t="shared" si="30"/>
        <v>50041</v>
      </c>
      <c r="H102" s="11">
        <f t="shared" si="30"/>
        <v>97</v>
      </c>
      <c r="I102" s="12">
        <f t="shared" si="30"/>
        <v>144</v>
      </c>
      <c r="J102" s="13">
        <f t="shared" si="30"/>
        <v>241</v>
      </c>
      <c r="K102" s="12">
        <f t="shared" si="30"/>
        <v>22485</v>
      </c>
      <c r="L102" s="12">
        <f t="shared" si="30"/>
        <v>29206</v>
      </c>
      <c r="M102" s="12">
        <f t="shared" si="30"/>
        <v>51691</v>
      </c>
      <c r="N102" s="55"/>
      <c r="O102" s="51">
        <f aca="true" t="shared" si="31" ref="O102:Q106">B102/(B102+E102)*100</f>
        <v>3.9128104341611576</v>
      </c>
      <c r="P102" s="51">
        <f t="shared" si="31"/>
        <v>1.8340100474846879</v>
      </c>
      <c r="Q102" s="51">
        <f t="shared" si="31"/>
        <v>2.738581146744412</v>
      </c>
    </row>
    <row r="103" spans="1:17" ht="12.75">
      <c r="A103" s="71" t="s">
        <v>7</v>
      </c>
      <c r="B103" s="11">
        <f aca="true" t="shared" si="32" ref="B103:M103">SUM(B61,B19)</f>
        <v>2498</v>
      </c>
      <c r="C103" s="12">
        <f t="shared" si="32"/>
        <v>1101</v>
      </c>
      <c r="D103" s="13">
        <f t="shared" si="32"/>
        <v>3599</v>
      </c>
      <c r="E103" s="12">
        <f t="shared" si="32"/>
        <v>22734</v>
      </c>
      <c r="F103" s="12">
        <f t="shared" si="32"/>
        <v>18380</v>
      </c>
      <c r="G103" s="12">
        <f t="shared" si="32"/>
        <v>41114</v>
      </c>
      <c r="H103" s="11">
        <f t="shared" si="32"/>
        <v>108</v>
      </c>
      <c r="I103" s="12">
        <f t="shared" si="32"/>
        <v>116</v>
      </c>
      <c r="J103" s="13">
        <f t="shared" si="32"/>
        <v>224</v>
      </c>
      <c r="K103" s="12">
        <f t="shared" si="32"/>
        <v>25340</v>
      </c>
      <c r="L103" s="12">
        <f t="shared" si="32"/>
        <v>19597</v>
      </c>
      <c r="M103" s="12">
        <f t="shared" si="32"/>
        <v>44937</v>
      </c>
      <c r="N103" s="55"/>
      <c r="O103" s="51">
        <f t="shared" si="31"/>
        <v>9.9001268230818</v>
      </c>
      <c r="P103" s="51">
        <f t="shared" si="31"/>
        <v>5.651660592372055</v>
      </c>
      <c r="Q103" s="51">
        <f t="shared" si="31"/>
        <v>8.049113233287859</v>
      </c>
    </row>
    <row r="104" spans="1:17" ht="12.75">
      <c r="A104" s="71" t="s">
        <v>6</v>
      </c>
      <c r="B104" s="11">
        <f aca="true" t="shared" si="33" ref="B104:M104">SUM(B62,B20)</f>
        <v>119</v>
      </c>
      <c r="C104" s="12">
        <f t="shared" si="33"/>
        <v>148</v>
      </c>
      <c r="D104" s="13">
        <f t="shared" si="33"/>
        <v>267</v>
      </c>
      <c r="E104" s="12">
        <f t="shared" si="33"/>
        <v>945</v>
      </c>
      <c r="F104" s="12">
        <f t="shared" si="33"/>
        <v>1838</v>
      </c>
      <c r="G104" s="12">
        <f t="shared" si="33"/>
        <v>2783</v>
      </c>
      <c r="H104" s="11">
        <f t="shared" si="33"/>
        <v>31</v>
      </c>
      <c r="I104" s="12">
        <f t="shared" si="33"/>
        <v>53</v>
      </c>
      <c r="J104" s="13">
        <f t="shared" si="33"/>
        <v>84</v>
      </c>
      <c r="K104" s="12">
        <f t="shared" si="33"/>
        <v>1095</v>
      </c>
      <c r="L104" s="12">
        <f t="shared" si="33"/>
        <v>2039</v>
      </c>
      <c r="M104" s="12">
        <f t="shared" si="33"/>
        <v>3134</v>
      </c>
      <c r="N104" s="55"/>
      <c r="O104" s="51">
        <f t="shared" si="31"/>
        <v>11.18421052631579</v>
      </c>
      <c r="P104" s="51">
        <f t="shared" si="31"/>
        <v>7.452165156092648</v>
      </c>
      <c r="Q104" s="51">
        <f t="shared" si="31"/>
        <v>8.754098360655737</v>
      </c>
    </row>
    <row r="105" spans="1:17" ht="12.75">
      <c r="A105" s="71" t="s">
        <v>8</v>
      </c>
      <c r="B105" s="11">
        <f aca="true" t="shared" si="34" ref="B105:M105">SUM(B63,B21)</f>
        <v>1178</v>
      </c>
      <c r="C105" s="12">
        <f t="shared" si="34"/>
        <v>735</v>
      </c>
      <c r="D105" s="13">
        <f t="shared" si="34"/>
        <v>1913</v>
      </c>
      <c r="E105" s="12">
        <f t="shared" si="34"/>
        <v>15180</v>
      </c>
      <c r="F105" s="12">
        <f t="shared" si="34"/>
        <v>12904</v>
      </c>
      <c r="G105" s="12">
        <f t="shared" si="34"/>
        <v>28084</v>
      </c>
      <c r="H105" s="11">
        <f t="shared" si="34"/>
        <v>279</v>
      </c>
      <c r="I105" s="12">
        <f t="shared" si="34"/>
        <v>225</v>
      </c>
      <c r="J105" s="13">
        <f t="shared" si="34"/>
        <v>504</v>
      </c>
      <c r="K105" s="12">
        <f t="shared" si="34"/>
        <v>16637</v>
      </c>
      <c r="L105" s="12">
        <f t="shared" si="34"/>
        <v>13864</v>
      </c>
      <c r="M105" s="12">
        <f t="shared" si="34"/>
        <v>30501</v>
      </c>
      <c r="N105" s="55"/>
      <c r="O105" s="51">
        <f t="shared" si="31"/>
        <v>7.201369360557526</v>
      </c>
      <c r="P105" s="51">
        <f t="shared" si="31"/>
        <v>5.388958134760613</v>
      </c>
      <c r="Q105" s="51">
        <f t="shared" si="31"/>
        <v>6.377304397106378</v>
      </c>
    </row>
    <row r="106" spans="1:17" s="62" customFormat="1" ht="12.75">
      <c r="A106" s="24" t="s">
        <v>1</v>
      </c>
      <c r="B106" s="18">
        <f aca="true" t="shared" si="35" ref="B106:M106">SUM(B64,B22)</f>
        <v>4671</v>
      </c>
      <c r="C106" s="19">
        <f t="shared" si="35"/>
        <v>2517</v>
      </c>
      <c r="D106" s="20">
        <f t="shared" si="35"/>
        <v>7188</v>
      </c>
      <c r="E106" s="19">
        <f t="shared" si="35"/>
        <v>60371</v>
      </c>
      <c r="F106" s="19">
        <f t="shared" si="35"/>
        <v>61651</v>
      </c>
      <c r="G106" s="19">
        <f t="shared" si="35"/>
        <v>122022</v>
      </c>
      <c r="H106" s="18">
        <f t="shared" si="35"/>
        <v>515</v>
      </c>
      <c r="I106" s="19">
        <f t="shared" si="35"/>
        <v>538</v>
      </c>
      <c r="J106" s="20">
        <f t="shared" si="35"/>
        <v>1053</v>
      </c>
      <c r="K106" s="19">
        <f t="shared" si="35"/>
        <v>65557</v>
      </c>
      <c r="L106" s="19">
        <f t="shared" si="35"/>
        <v>64706</v>
      </c>
      <c r="M106" s="20">
        <f t="shared" si="35"/>
        <v>130263</v>
      </c>
      <c r="N106" s="61"/>
      <c r="O106" s="63">
        <f t="shared" si="31"/>
        <v>7.181513483595216</v>
      </c>
      <c r="P106" s="57">
        <f t="shared" si="31"/>
        <v>3.922515895773594</v>
      </c>
      <c r="Q106" s="57">
        <f t="shared" si="31"/>
        <v>5.563036916647318</v>
      </c>
    </row>
    <row r="107" spans="1:17" ht="12.75">
      <c r="A107" s="9" t="s">
        <v>33</v>
      </c>
      <c r="B107" s="67"/>
      <c r="C107" s="68"/>
      <c r="D107" s="69"/>
      <c r="E107" s="68"/>
      <c r="F107" s="68"/>
      <c r="G107" s="68"/>
      <c r="H107" s="67"/>
      <c r="I107" s="68"/>
      <c r="J107" s="69"/>
      <c r="K107" s="68"/>
      <c r="L107" s="68"/>
      <c r="M107" s="68"/>
      <c r="N107" s="55"/>
      <c r="O107" s="70"/>
      <c r="P107" s="70"/>
      <c r="Q107" s="70"/>
    </row>
    <row r="108" spans="1:17" ht="12.75">
      <c r="A108" s="71" t="s">
        <v>5</v>
      </c>
      <c r="B108" s="11">
        <f aca="true" t="shared" si="36" ref="B108:M108">SUM(B66,B24)</f>
        <v>1754</v>
      </c>
      <c r="C108" s="12">
        <f t="shared" si="36"/>
        <v>1093</v>
      </c>
      <c r="D108" s="13">
        <f t="shared" si="36"/>
        <v>2847</v>
      </c>
      <c r="E108" s="12">
        <f t="shared" si="36"/>
        <v>48317</v>
      </c>
      <c r="F108" s="12">
        <f t="shared" si="36"/>
        <v>62623</v>
      </c>
      <c r="G108" s="12">
        <f t="shared" si="36"/>
        <v>110940</v>
      </c>
      <c r="H108" s="11">
        <f t="shared" si="36"/>
        <v>222</v>
      </c>
      <c r="I108" s="12">
        <f t="shared" si="36"/>
        <v>299</v>
      </c>
      <c r="J108" s="13">
        <f t="shared" si="36"/>
        <v>521</v>
      </c>
      <c r="K108" s="12">
        <f t="shared" si="36"/>
        <v>50293</v>
      </c>
      <c r="L108" s="12">
        <f t="shared" si="36"/>
        <v>64015</v>
      </c>
      <c r="M108" s="12">
        <f t="shared" si="36"/>
        <v>114308</v>
      </c>
      <c r="N108" s="55"/>
      <c r="O108" s="51">
        <f aca="true" t="shared" si="37" ref="O108:Q112">B108/(B108+E108)*100</f>
        <v>3.503025703501029</v>
      </c>
      <c r="P108" s="51">
        <f t="shared" si="37"/>
        <v>1.715424697093352</v>
      </c>
      <c r="Q108" s="51">
        <f t="shared" si="37"/>
        <v>2.502043291412903</v>
      </c>
    </row>
    <row r="109" spans="1:17" s="3" customFormat="1" ht="12.75">
      <c r="A109" s="71" t="s">
        <v>7</v>
      </c>
      <c r="B109" s="11">
        <f aca="true" t="shared" si="38" ref="B109:M109">SUM(B67,B25)</f>
        <v>4782</v>
      </c>
      <c r="C109" s="12">
        <f t="shared" si="38"/>
        <v>2062</v>
      </c>
      <c r="D109" s="13">
        <f t="shared" si="38"/>
        <v>6844</v>
      </c>
      <c r="E109" s="12">
        <f t="shared" si="38"/>
        <v>43629</v>
      </c>
      <c r="F109" s="12">
        <f t="shared" si="38"/>
        <v>34234</v>
      </c>
      <c r="G109" s="12">
        <f t="shared" si="38"/>
        <v>77863</v>
      </c>
      <c r="H109" s="11">
        <f t="shared" si="38"/>
        <v>291</v>
      </c>
      <c r="I109" s="12">
        <f t="shared" si="38"/>
        <v>300</v>
      </c>
      <c r="J109" s="13">
        <f t="shared" si="38"/>
        <v>591</v>
      </c>
      <c r="K109" s="12">
        <f t="shared" si="38"/>
        <v>48702</v>
      </c>
      <c r="L109" s="12">
        <f t="shared" si="38"/>
        <v>36596</v>
      </c>
      <c r="M109" s="12">
        <f t="shared" si="38"/>
        <v>85298</v>
      </c>
      <c r="N109" s="55"/>
      <c r="O109" s="51">
        <f t="shared" si="37"/>
        <v>9.87792030736816</v>
      </c>
      <c r="P109" s="51">
        <f t="shared" si="37"/>
        <v>5.681066784218647</v>
      </c>
      <c r="Q109" s="51">
        <f t="shared" si="37"/>
        <v>8.079615616182842</v>
      </c>
    </row>
    <row r="110" spans="1:17" s="3" customFormat="1" ht="12.75">
      <c r="A110" s="71" t="s">
        <v>6</v>
      </c>
      <c r="B110" s="11">
        <f aca="true" t="shared" si="39" ref="B110:M110">SUM(B68,B26)</f>
        <v>282</v>
      </c>
      <c r="C110" s="12">
        <f t="shared" si="39"/>
        <v>306</v>
      </c>
      <c r="D110" s="13">
        <f t="shared" si="39"/>
        <v>588</v>
      </c>
      <c r="E110" s="12">
        <f t="shared" si="39"/>
        <v>1714</v>
      </c>
      <c r="F110" s="12">
        <f t="shared" si="39"/>
        <v>3408</v>
      </c>
      <c r="G110" s="12">
        <f t="shared" si="39"/>
        <v>5122</v>
      </c>
      <c r="H110" s="11">
        <f t="shared" si="39"/>
        <v>49</v>
      </c>
      <c r="I110" s="12">
        <f t="shared" si="39"/>
        <v>74</v>
      </c>
      <c r="J110" s="13">
        <f t="shared" si="39"/>
        <v>123</v>
      </c>
      <c r="K110" s="12">
        <f t="shared" si="39"/>
        <v>2045</v>
      </c>
      <c r="L110" s="12">
        <f t="shared" si="39"/>
        <v>3788</v>
      </c>
      <c r="M110" s="12">
        <f t="shared" si="39"/>
        <v>5833</v>
      </c>
      <c r="N110" s="55"/>
      <c r="O110" s="51">
        <f t="shared" si="37"/>
        <v>14.128256513026052</v>
      </c>
      <c r="P110" s="51">
        <f t="shared" si="37"/>
        <v>8.239095315024231</v>
      </c>
      <c r="Q110" s="51">
        <f t="shared" si="37"/>
        <v>10.297723292469351</v>
      </c>
    </row>
    <row r="111" spans="1:17" ht="12.75">
      <c r="A111" s="71" t="s">
        <v>8</v>
      </c>
      <c r="B111" s="11">
        <f aca="true" t="shared" si="40" ref="B111:M111">SUM(B69,B27)</f>
        <v>2443</v>
      </c>
      <c r="C111" s="39">
        <f t="shared" si="40"/>
        <v>1364</v>
      </c>
      <c r="D111" s="40">
        <f t="shared" si="40"/>
        <v>3807</v>
      </c>
      <c r="E111" s="39">
        <f t="shared" si="40"/>
        <v>30120</v>
      </c>
      <c r="F111" s="39">
        <f t="shared" si="40"/>
        <v>24590</v>
      </c>
      <c r="G111" s="39">
        <f t="shared" si="40"/>
        <v>54710</v>
      </c>
      <c r="H111" s="38">
        <f t="shared" si="40"/>
        <v>834</v>
      </c>
      <c r="I111" s="39">
        <f t="shared" si="40"/>
        <v>661</v>
      </c>
      <c r="J111" s="40">
        <f t="shared" si="40"/>
        <v>1495</v>
      </c>
      <c r="K111" s="39">
        <f t="shared" si="40"/>
        <v>33397</v>
      </c>
      <c r="L111" s="39">
        <f t="shared" si="40"/>
        <v>26615</v>
      </c>
      <c r="M111" s="39">
        <f t="shared" si="40"/>
        <v>60012</v>
      </c>
      <c r="N111" s="55"/>
      <c r="O111" s="52">
        <f t="shared" si="37"/>
        <v>7.502380001842582</v>
      </c>
      <c r="P111" s="52">
        <f t="shared" si="37"/>
        <v>5.255451953456115</v>
      </c>
      <c r="Q111" s="52">
        <f t="shared" si="37"/>
        <v>6.505801732829776</v>
      </c>
    </row>
    <row r="112" spans="1:17" s="1" customFormat="1" ht="12.75">
      <c r="A112" s="24" t="s">
        <v>1</v>
      </c>
      <c r="B112" s="18">
        <f aca="true" t="shared" si="41" ref="B112:M112">SUM(B70,B28)</f>
        <v>9261</v>
      </c>
      <c r="C112" s="42">
        <f t="shared" si="41"/>
        <v>4825</v>
      </c>
      <c r="D112" s="43">
        <f t="shared" si="41"/>
        <v>14086</v>
      </c>
      <c r="E112" s="42">
        <f t="shared" si="41"/>
        <v>123780</v>
      </c>
      <c r="F112" s="42">
        <f t="shared" si="41"/>
        <v>124855</v>
      </c>
      <c r="G112" s="42">
        <f t="shared" si="41"/>
        <v>248635</v>
      </c>
      <c r="H112" s="41">
        <f t="shared" si="41"/>
        <v>1396</v>
      </c>
      <c r="I112" s="42">
        <f t="shared" si="41"/>
        <v>1334</v>
      </c>
      <c r="J112" s="43">
        <f t="shared" si="41"/>
        <v>2730</v>
      </c>
      <c r="K112" s="42">
        <f t="shared" si="41"/>
        <v>134437</v>
      </c>
      <c r="L112" s="42">
        <f t="shared" si="41"/>
        <v>131014</v>
      </c>
      <c r="M112" s="42">
        <f t="shared" si="41"/>
        <v>265451</v>
      </c>
      <c r="N112" s="56"/>
      <c r="O112" s="57">
        <f t="shared" si="37"/>
        <v>6.961012018851331</v>
      </c>
      <c r="P112" s="57">
        <f t="shared" si="37"/>
        <v>3.7206971005552125</v>
      </c>
      <c r="Q112" s="57">
        <f t="shared" si="37"/>
        <v>5.361581297269727</v>
      </c>
    </row>
    <row r="114" spans="1:71" ht="12.75">
      <c r="A114" s="3"/>
      <c r="R114" s="200"/>
      <c r="S114" s="200"/>
      <c r="T114" s="200"/>
      <c r="U114" s="200"/>
      <c r="V114" s="200"/>
      <c r="W114" s="200"/>
      <c r="X114" s="200"/>
      <c r="Y114" s="200"/>
      <c r="Z114" s="200"/>
      <c r="AA114" s="200"/>
      <c r="AB114" s="200"/>
      <c r="AC114" s="200"/>
      <c r="AD114" s="200"/>
      <c r="AE114" s="200"/>
      <c r="AF114" s="200"/>
      <c r="AG114" s="200"/>
      <c r="AH114" s="200"/>
      <c r="AI114" s="200"/>
      <c r="AJ114" s="200"/>
      <c r="AK114" s="200"/>
      <c r="AL114" s="200"/>
      <c r="AM114" s="200"/>
      <c r="AN114" s="200"/>
      <c r="AO114" s="200"/>
      <c r="AP114" s="200"/>
      <c r="AQ114" s="200"/>
      <c r="AR114" s="200"/>
      <c r="AS114" s="200"/>
      <c r="AT114" s="200"/>
      <c r="AU114" s="200"/>
      <c r="AV114" s="200"/>
      <c r="AW114" s="200"/>
      <c r="AX114" s="200"/>
      <c r="AY114" s="200"/>
      <c r="AZ114" s="200"/>
      <c r="BA114" s="200"/>
      <c r="BB114" s="200"/>
      <c r="BC114" s="200"/>
      <c r="BD114" s="200"/>
      <c r="BE114" s="200"/>
      <c r="BF114" s="200"/>
      <c r="BG114" s="200"/>
      <c r="BH114" s="200"/>
      <c r="BI114" s="200"/>
      <c r="BJ114" s="200"/>
      <c r="BK114" s="200"/>
      <c r="BL114" s="200"/>
      <c r="BM114" s="200"/>
      <c r="BN114" s="200"/>
      <c r="BO114" s="200"/>
      <c r="BP114" s="200"/>
      <c r="BQ114" s="200"/>
      <c r="BR114" s="200"/>
      <c r="BS114" s="200"/>
    </row>
    <row r="115" spans="1:71" ht="12.75">
      <c r="A115" s="3"/>
      <c r="R115" s="200"/>
      <c r="S115" s="200"/>
      <c r="T115" s="200"/>
      <c r="U115" s="200"/>
      <c r="V115" s="200"/>
      <c r="W115" s="200"/>
      <c r="X115" s="200"/>
      <c r="Y115" s="200"/>
      <c r="Z115" s="200"/>
      <c r="AA115" s="200"/>
      <c r="AB115" s="200"/>
      <c r="AC115" s="200"/>
      <c r="AD115" s="200"/>
      <c r="AE115" s="200"/>
      <c r="AF115" s="200"/>
      <c r="AG115" s="200"/>
      <c r="AH115" s="200"/>
      <c r="AI115" s="200"/>
      <c r="AJ115" s="200"/>
      <c r="AK115" s="200"/>
      <c r="AL115" s="200"/>
      <c r="AM115" s="200"/>
      <c r="AN115" s="200"/>
      <c r="AO115" s="200"/>
      <c r="AP115" s="200"/>
      <c r="AQ115" s="200"/>
      <c r="AR115" s="200"/>
      <c r="AS115" s="200"/>
      <c r="AT115" s="200"/>
      <c r="AU115" s="200"/>
      <c r="AV115" s="200"/>
      <c r="AW115" s="200"/>
      <c r="AX115" s="200"/>
      <c r="AY115" s="200"/>
      <c r="AZ115" s="200"/>
      <c r="BA115" s="200"/>
      <c r="BB115" s="200"/>
      <c r="BC115" s="200"/>
      <c r="BD115" s="200"/>
      <c r="BE115" s="200"/>
      <c r="BF115" s="200"/>
      <c r="BG115" s="200"/>
      <c r="BH115" s="200"/>
      <c r="BI115" s="200"/>
      <c r="BJ115" s="200"/>
      <c r="BK115" s="200"/>
      <c r="BL115" s="200"/>
      <c r="BM115" s="200"/>
      <c r="BN115" s="200"/>
      <c r="BO115" s="200"/>
      <c r="BP115" s="200"/>
      <c r="BQ115" s="200"/>
      <c r="BR115" s="200"/>
      <c r="BS115" s="200"/>
    </row>
    <row r="116" spans="1:71" ht="12.75">
      <c r="A116" s="3"/>
      <c r="R116" s="200"/>
      <c r="S116" s="200"/>
      <c r="T116" s="200"/>
      <c r="U116" s="200"/>
      <c r="V116" s="200"/>
      <c r="W116" s="200"/>
      <c r="X116" s="200"/>
      <c r="Y116" s="200"/>
      <c r="Z116" s="200"/>
      <c r="AA116" s="200"/>
      <c r="AB116" s="200"/>
      <c r="AC116" s="200"/>
      <c r="AD116" s="200"/>
      <c r="AE116" s="200"/>
      <c r="AF116" s="200"/>
      <c r="AG116" s="200"/>
      <c r="AH116" s="200"/>
      <c r="AI116" s="200"/>
      <c r="AJ116" s="200"/>
      <c r="AK116" s="200"/>
      <c r="AL116" s="200"/>
      <c r="AM116" s="200"/>
      <c r="AN116" s="200"/>
      <c r="AO116" s="200"/>
      <c r="AP116" s="200"/>
      <c r="AQ116" s="200"/>
      <c r="AR116" s="200"/>
      <c r="AS116" s="200"/>
      <c r="AT116" s="200"/>
      <c r="AU116" s="200"/>
      <c r="AV116" s="200"/>
      <c r="AW116" s="200"/>
      <c r="AX116" s="200"/>
      <c r="AY116" s="200"/>
      <c r="AZ116" s="200"/>
      <c r="BA116" s="200"/>
      <c r="BB116" s="200"/>
      <c r="BC116" s="200"/>
      <c r="BD116" s="200"/>
      <c r="BE116" s="200"/>
      <c r="BF116" s="200"/>
      <c r="BG116" s="200"/>
      <c r="BH116" s="200"/>
      <c r="BI116" s="200"/>
      <c r="BJ116" s="200"/>
      <c r="BK116" s="200"/>
      <c r="BL116" s="200"/>
      <c r="BM116" s="200"/>
      <c r="BN116" s="200"/>
      <c r="BO116" s="200"/>
      <c r="BP116" s="200"/>
      <c r="BQ116" s="200"/>
      <c r="BR116" s="200"/>
      <c r="BS116" s="200"/>
    </row>
    <row r="117" spans="1:71" ht="12.75">
      <c r="A117" s="3"/>
      <c r="R117" s="200"/>
      <c r="S117" s="200"/>
      <c r="T117" s="200"/>
      <c r="U117" s="200"/>
      <c r="V117" s="200"/>
      <c r="W117" s="200"/>
      <c r="X117" s="200"/>
      <c r="Y117" s="200"/>
      <c r="Z117" s="200"/>
      <c r="AA117" s="200"/>
      <c r="AB117" s="200"/>
      <c r="AC117" s="200"/>
      <c r="AD117" s="200"/>
      <c r="AE117" s="200"/>
      <c r="AF117" s="200"/>
      <c r="AG117" s="200"/>
      <c r="AH117" s="200"/>
      <c r="AI117" s="200"/>
      <c r="AJ117" s="200"/>
      <c r="AK117" s="200"/>
      <c r="AL117" s="200"/>
      <c r="AM117" s="200"/>
      <c r="AN117" s="200"/>
      <c r="AO117" s="200"/>
      <c r="AP117" s="200"/>
      <c r="AQ117" s="200"/>
      <c r="AR117" s="200"/>
      <c r="AS117" s="200"/>
      <c r="AT117" s="200"/>
      <c r="AU117" s="200"/>
      <c r="AV117" s="200"/>
      <c r="AW117" s="200"/>
      <c r="AX117" s="200"/>
      <c r="AY117" s="200"/>
      <c r="AZ117" s="200"/>
      <c r="BA117" s="200"/>
      <c r="BB117" s="200"/>
      <c r="BC117" s="200"/>
      <c r="BD117" s="200"/>
      <c r="BE117" s="200"/>
      <c r="BF117" s="200"/>
      <c r="BG117" s="200"/>
      <c r="BH117" s="200"/>
      <c r="BI117" s="200"/>
      <c r="BJ117" s="200"/>
      <c r="BK117" s="200"/>
      <c r="BL117" s="200"/>
      <c r="BM117" s="200"/>
      <c r="BN117" s="200"/>
      <c r="BO117" s="200"/>
      <c r="BP117" s="200"/>
      <c r="BQ117" s="200"/>
      <c r="BR117" s="200"/>
      <c r="BS117" s="200"/>
    </row>
    <row r="118" spans="1:71" ht="12.75">
      <c r="A118" s="3"/>
      <c r="R118" s="200"/>
      <c r="S118" s="200"/>
      <c r="T118" s="200"/>
      <c r="U118" s="200"/>
      <c r="V118" s="200"/>
      <c r="W118" s="200"/>
      <c r="X118" s="200"/>
      <c r="Y118" s="200"/>
      <c r="Z118" s="200"/>
      <c r="AA118" s="200"/>
      <c r="AB118" s="200"/>
      <c r="AC118" s="200"/>
      <c r="AD118" s="200"/>
      <c r="AE118" s="200"/>
      <c r="AF118" s="200"/>
      <c r="AG118" s="200"/>
      <c r="AH118" s="200"/>
      <c r="AI118" s="200"/>
      <c r="AJ118" s="200"/>
      <c r="AK118" s="200"/>
      <c r="AL118" s="200"/>
      <c r="AM118" s="200"/>
      <c r="AN118" s="200"/>
      <c r="AO118" s="200"/>
      <c r="AP118" s="200"/>
      <c r="AQ118" s="200"/>
      <c r="AR118" s="200"/>
      <c r="AS118" s="200"/>
      <c r="AT118" s="200"/>
      <c r="AU118" s="200"/>
      <c r="AV118" s="200"/>
      <c r="AW118" s="200"/>
      <c r="AX118" s="200"/>
      <c r="AY118" s="200"/>
      <c r="AZ118" s="200"/>
      <c r="BA118" s="200"/>
      <c r="BB118" s="200"/>
      <c r="BC118" s="200"/>
      <c r="BD118" s="200"/>
      <c r="BE118" s="200"/>
      <c r="BF118" s="200"/>
      <c r="BG118" s="200"/>
      <c r="BH118" s="200"/>
      <c r="BI118" s="200"/>
      <c r="BJ118" s="200"/>
      <c r="BK118" s="200"/>
      <c r="BL118" s="200"/>
      <c r="BM118" s="200"/>
      <c r="BN118" s="200"/>
      <c r="BO118" s="200"/>
      <c r="BP118" s="200"/>
      <c r="BQ118" s="200"/>
      <c r="BR118" s="200"/>
      <c r="BS118" s="200"/>
    </row>
    <row r="119" spans="1:71" ht="12.75">
      <c r="A119" s="3"/>
      <c r="R119" s="200"/>
      <c r="S119" s="200"/>
      <c r="T119" s="200"/>
      <c r="U119" s="200"/>
      <c r="V119" s="200"/>
      <c r="W119" s="200"/>
      <c r="X119" s="200"/>
      <c r="Y119" s="200"/>
      <c r="Z119" s="200"/>
      <c r="AA119" s="200"/>
      <c r="AB119" s="200"/>
      <c r="AC119" s="200"/>
      <c r="AD119" s="200"/>
      <c r="AE119" s="200"/>
      <c r="AF119" s="200"/>
      <c r="AG119" s="200"/>
      <c r="AH119" s="200"/>
      <c r="AI119" s="200"/>
      <c r="AJ119" s="200"/>
      <c r="AK119" s="200"/>
      <c r="AL119" s="200"/>
      <c r="AM119" s="200"/>
      <c r="AN119" s="200"/>
      <c r="AO119" s="200"/>
      <c r="AP119" s="200"/>
      <c r="AQ119" s="200"/>
      <c r="AR119" s="200"/>
      <c r="AS119" s="200"/>
      <c r="AT119" s="200"/>
      <c r="AU119" s="200"/>
      <c r="AV119" s="200"/>
      <c r="AW119" s="200"/>
      <c r="AX119" s="200"/>
      <c r="AY119" s="200"/>
      <c r="AZ119" s="200"/>
      <c r="BA119" s="200"/>
      <c r="BB119" s="200"/>
      <c r="BC119" s="200"/>
      <c r="BD119" s="200"/>
      <c r="BE119" s="200"/>
      <c r="BF119" s="200"/>
      <c r="BG119" s="200"/>
      <c r="BH119" s="200"/>
      <c r="BI119" s="200"/>
      <c r="BJ119" s="200"/>
      <c r="BK119" s="200"/>
      <c r="BL119" s="200"/>
      <c r="BM119" s="200"/>
      <c r="BN119" s="200"/>
      <c r="BO119" s="200"/>
      <c r="BP119" s="200"/>
      <c r="BQ119" s="200"/>
      <c r="BR119" s="200"/>
      <c r="BS119" s="200"/>
    </row>
    <row r="120" spans="1:71" ht="12.75">
      <c r="A120" s="3"/>
      <c r="R120" s="200"/>
      <c r="S120" s="200"/>
      <c r="T120" s="200"/>
      <c r="U120" s="200"/>
      <c r="V120" s="200"/>
      <c r="W120" s="200"/>
      <c r="X120" s="200"/>
      <c r="Y120" s="200"/>
      <c r="Z120" s="200"/>
      <c r="AA120" s="200"/>
      <c r="AB120" s="200"/>
      <c r="AC120" s="200"/>
      <c r="AD120" s="200"/>
      <c r="AE120" s="200"/>
      <c r="AF120" s="200"/>
      <c r="AG120" s="200"/>
      <c r="AH120" s="200"/>
      <c r="AI120" s="200"/>
      <c r="AJ120" s="200"/>
      <c r="AK120" s="200"/>
      <c r="AL120" s="200"/>
      <c r="AM120" s="200"/>
      <c r="AN120" s="200"/>
      <c r="AO120" s="200"/>
      <c r="AP120" s="200"/>
      <c r="AQ120" s="200"/>
      <c r="AR120" s="200"/>
      <c r="AS120" s="200"/>
      <c r="AT120" s="200"/>
      <c r="AU120" s="200"/>
      <c r="AV120" s="200"/>
      <c r="AW120" s="200"/>
      <c r="AX120" s="200"/>
      <c r="AY120" s="200"/>
      <c r="AZ120" s="200"/>
      <c r="BA120" s="200"/>
      <c r="BB120" s="200"/>
      <c r="BC120" s="200"/>
      <c r="BD120" s="200"/>
      <c r="BE120" s="200"/>
      <c r="BF120" s="200"/>
      <c r="BG120" s="200"/>
      <c r="BH120" s="200"/>
      <c r="BI120" s="200"/>
      <c r="BJ120" s="200"/>
      <c r="BK120" s="200"/>
      <c r="BL120" s="200"/>
      <c r="BM120" s="200"/>
      <c r="BN120" s="200"/>
      <c r="BO120" s="200"/>
      <c r="BP120" s="200"/>
      <c r="BQ120" s="200"/>
      <c r="BR120" s="200"/>
      <c r="BS120" s="200"/>
    </row>
    <row r="121" spans="1:71" ht="12.75">
      <c r="A121" s="3"/>
      <c r="R121" s="200"/>
      <c r="S121" s="200"/>
      <c r="T121" s="200"/>
      <c r="U121" s="200"/>
      <c r="V121" s="200"/>
      <c r="W121" s="200"/>
      <c r="X121" s="200"/>
      <c r="Y121" s="200"/>
      <c r="Z121" s="200"/>
      <c r="AA121" s="200"/>
      <c r="AB121" s="200"/>
      <c r="AC121" s="200"/>
      <c r="AD121" s="200"/>
      <c r="AE121" s="200"/>
      <c r="AF121" s="200"/>
      <c r="AG121" s="200"/>
      <c r="AH121" s="200"/>
      <c r="AI121" s="200"/>
      <c r="AJ121" s="200"/>
      <c r="AK121" s="200"/>
      <c r="AL121" s="200"/>
      <c r="AM121" s="200"/>
      <c r="AN121" s="200"/>
      <c r="AO121" s="200"/>
      <c r="AP121" s="200"/>
      <c r="AQ121" s="200"/>
      <c r="AR121" s="200"/>
      <c r="AS121" s="200"/>
      <c r="AT121" s="200"/>
      <c r="AU121" s="200"/>
      <c r="AV121" s="200"/>
      <c r="AW121" s="200"/>
      <c r="AX121" s="200"/>
      <c r="AY121" s="200"/>
      <c r="AZ121" s="200"/>
      <c r="BA121" s="200"/>
      <c r="BB121" s="200"/>
      <c r="BC121" s="200"/>
      <c r="BD121" s="200"/>
      <c r="BE121" s="200"/>
      <c r="BF121" s="200"/>
      <c r="BG121" s="200"/>
      <c r="BH121" s="200"/>
      <c r="BI121" s="200"/>
      <c r="BJ121" s="200"/>
      <c r="BK121" s="200"/>
      <c r="BL121" s="200"/>
      <c r="BM121" s="200"/>
      <c r="BN121" s="200"/>
      <c r="BO121" s="200"/>
      <c r="BP121" s="200"/>
      <c r="BQ121" s="200"/>
      <c r="BR121" s="200"/>
      <c r="BS121" s="200"/>
    </row>
    <row r="122" spans="1:71" ht="12.75">
      <c r="A122" s="3"/>
      <c r="R122" s="200"/>
      <c r="S122" s="200"/>
      <c r="T122" s="200"/>
      <c r="U122" s="200"/>
      <c r="V122" s="200"/>
      <c r="W122" s="200"/>
      <c r="X122" s="200"/>
      <c r="Y122" s="200"/>
      <c r="Z122" s="200"/>
      <c r="AA122" s="200"/>
      <c r="AB122" s="200"/>
      <c r="AC122" s="200"/>
      <c r="AD122" s="200"/>
      <c r="AE122" s="200"/>
      <c r="AF122" s="200"/>
      <c r="AG122" s="200"/>
      <c r="AH122" s="200"/>
      <c r="AI122" s="200"/>
      <c r="AJ122" s="200"/>
      <c r="AK122" s="200"/>
      <c r="AL122" s="200"/>
      <c r="AM122" s="200"/>
      <c r="AN122" s="200"/>
      <c r="AO122" s="200"/>
      <c r="AP122" s="200"/>
      <c r="AQ122" s="200"/>
      <c r="AR122" s="200"/>
      <c r="AS122" s="200"/>
      <c r="AT122" s="200"/>
      <c r="AU122" s="200"/>
      <c r="AV122" s="200"/>
      <c r="AW122" s="200"/>
      <c r="AX122" s="200"/>
      <c r="AY122" s="200"/>
      <c r="AZ122" s="200"/>
      <c r="BA122" s="200"/>
      <c r="BB122" s="200"/>
      <c r="BC122" s="200"/>
      <c r="BD122" s="200"/>
      <c r="BE122" s="200"/>
      <c r="BF122" s="200"/>
      <c r="BG122" s="200"/>
      <c r="BH122" s="200"/>
      <c r="BI122" s="200"/>
      <c r="BJ122" s="200"/>
      <c r="BK122" s="200"/>
      <c r="BL122" s="200"/>
      <c r="BM122" s="200"/>
      <c r="BN122" s="200"/>
      <c r="BO122" s="200"/>
      <c r="BP122" s="200"/>
      <c r="BQ122" s="200"/>
      <c r="BR122" s="200"/>
      <c r="BS122" s="200"/>
    </row>
    <row r="123" spans="1:71" ht="12.75">
      <c r="A123" s="3"/>
      <c r="R123" s="200"/>
      <c r="S123" s="200"/>
      <c r="T123" s="200"/>
      <c r="U123" s="200"/>
      <c r="V123" s="200"/>
      <c r="W123" s="200"/>
      <c r="X123" s="200"/>
      <c r="Y123" s="200"/>
      <c r="Z123" s="200"/>
      <c r="AA123" s="200"/>
      <c r="AB123" s="200"/>
      <c r="AC123" s="200"/>
      <c r="AD123" s="200"/>
      <c r="AE123" s="200"/>
      <c r="AF123" s="200"/>
      <c r="AG123" s="200"/>
      <c r="AH123" s="200"/>
      <c r="AI123" s="200"/>
      <c r="AJ123" s="200"/>
      <c r="AK123" s="200"/>
      <c r="AL123" s="200"/>
      <c r="AM123" s="200"/>
      <c r="AN123" s="200"/>
      <c r="AO123" s="200"/>
      <c r="AP123" s="200"/>
      <c r="AQ123" s="200"/>
      <c r="AR123" s="200"/>
      <c r="AS123" s="200"/>
      <c r="AT123" s="200"/>
      <c r="AU123" s="200"/>
      <c r="AV123" s="200"/>
      <c r="AW123" s="200"/>
      <c r="AX123" s="200"/>
      <c r="AY123" s="200"/>
      <c r="AZ123" s="200"/>
      <c r="BA123" s="200"/>
      <c r="BB123" s="200"/>
      <c r="BC123" s="200"/>
      <c r="BD123" s="200"/>
      <c r="BE123" s="200"/>
      <c r="BF123" s="200"/>
      <c r="BG123" s="200"/>
      <c r="BH123" s="200"/>
      <c r="BI123" s="200"/>
      <c r="BJ123" s="200"/>
      <c r="BK123" s="200"/>
      <c r="BL123" s="200"/>
      <c r="BM123" s="200"/>
      <c r="BN123" s="200"/>
      <c r="BO123" s="200"/>
      <c r="BP123" s="200"/>
      <c r="BQ123" s="200"/>
      <c r="BR123" s="200"/>
      <c r="BS123" s="200"/>
    </row>
    <row r="124" spans="1:71" ht="12.75">
      <c r="A124" s="3"/>
      <c r="R124" s="200"/>
      <c r="S124" s="200"/>
      <c r="T124" s="200"/>
      <c r="U124" s="200"/>
      <c r="V124" s="200"/>
      <c r="W124" s="200"/>
      <c r="X124" s="200"/>
      <c r="Y124" s="200"/>
      <c r="Z124" s="200"/>
      <c r="AA124" s="200"/>
      <c r="AB124" s="200"/>
      <c r="AC124" s="200"/>
      <c r="AD124" s="200"/>
      <c r="AE124" s="200"/>
      <c r="AF124" s="200"/>
      <c r="AG124" s="200"/>
      <c r="AH124" s="200"/>
      <c r="AI124" s="200"/>
      <c r="AJ124" s="200"/>
      <c r="AK124" s="200"/>
      <c r="AL124" s="200"/>
      <c r="AM124" s="200"/>
      <c r="AN124" s="200"/>
      <c r="AO124" s="200"/>
      <c r="AP124" s="200"/>
      <c r="AQ124" s="200"/>
      <c r="AR124" s="200"/>
      <c r="AS124" s="200"/>
      <c r="AT124" s="200"/>
      <c r="AU124" s="200"/>
      <c r="AV124" s="200"/>
      <c r="AW124" s="200"/>
      <c r="AX124" s="200"/>
      <c r="AY124" s="200"/>
      <c r="AZ124" s="200"/>
      <c r="BA124" s="200"/>
      <c r="BB124" s="200"/>
      <c r="BC124" s="200"/>
      <c r="BD124" s="200"/>
      <c r="BE124" s="200"/>
      <c r="BF124" s="200"/>
      <c r="BG124" s="200"/>
      <c r="BH124" s="200"/>
      <c r="BI124" s="200"/>
      <c r="BJ124" s="200"/>
      <c r="BK124" s="200"/>
      <c r="BL124" s="200"/>
      <c r="BM124" s="200"/>
      <c r="BN124" s="200"/>
      <c r="BO124" s="200"/>
      <c r="BP124" s="200"/>
      <c r="BQ124" s="200"/>
      <c r="BR124" s="200"/>
      <c r="BS124" s="200"/>
    </row>
    <row r="125" spans="18:71" ht="12.75">
      <c r="R125" s="200"/>
      <c r="S125" s="200"/>
      <c r="T125" s="200"/>
      <c r="U125" s="200"/>
      <c r="V125" s="200"/>
      <c r="W125" s="200"/>
      <c r="X125" s="200"/>
      <c r="Y125" s="200"/>
      <c r="Z125" s="200"/>
      <c r="AA125" s="200"/>
      <c r="AB125" s="200"/>
      <c r="AC125" s="200"/>
      <c r="AD125" s="200"/>
      <c r="AE125" s="200"/>
      <c r="AF125" s="200"/>
      <c r="AG125" s="200"/>
      <c r="AH125" s="200"/>
      <c r="AI125" s="200"/>
      <c r="AJ125" s="200"/>
      <c r="AK125" s="200"/>
      <c r="AL125" s="200"/>
      <c r="AM125" s="200"/>
      <c r="AN125" s="200"/>
      <c r="AO125" s="200"/>
      <c r="AP125" s="200"/>
      <c r="AQ125" s="200"/>
      <c r="AR125" s="200"/>
      <c r="AS125" s="200"/>
      <c r="AT125" s="200"/>
      <c r="AU125" s="200"/>
      <c r="AV125" s="200"/>
      <c r="AW125" s="200"/>
      <c r="AX125" s="200"/>
      <c r="AY125" s="200"/>
      <c r="AZ125" s="200"/>
      <c r="BA125" s="200"/>
      <c r="BB125" s="200"/>
      <c r="BC125" s="200"/>
      <c r="BD125" s="200"/>
      <c r="BE125" s="200"/>
      <c r="BF125" s="200"/>
      <c r="BG125" s="200"/>
      <c r="BH125" s="200"/>
      <c r="BI125" s="200"/>
      <c r="BJ125" s="200"/>
      <c r="BK125" s="200"/>
      <c r="BL125" s="200"/>
      <c r="BM125" s="200"/>
      <c r="BN125" s="200"/>
      <c r="BO125" s="200"/>
      <c r="BP125" s="200"/>
      <c r="BQ125" s="200"/>
      <c r="BR125" s="200"/>
      <c r="BS125" s="200"/>
    </row>
    <row r="126" spans="18:71" ht="12.75">
      <c r="R126" s="200"/>
      <c r="S126" s="200"/>
      <c r="T126" s="200"/>
      <c r="U126" s="200"/>
      <c r="V126" s="200"/>
      <c r="W126" s="200"/>
      <c r="X126" s="200"/>
      <c r="Y126" s="200"/>
      <c r="Z126" s="200"/>
      <c r="AA126" s="200"/>
      <c r="AB126" s="200"/>
      <c r="AC126" s="200"/>
      <c r="AD126" s="200"/>
      <c r="AE126" s="200"/>
      <c r="AF126" s="200"/>
      <c r="AG126" s="200"/>
      <c r="AH126" s="200"/>
      <c r="AI126" s="200"/>
      <c r="AJ126" s="200"/>
      <c r="AK126" s="200"/>
      <c r="AL126" s="200"/>
      <c r="AM126" s="200"/>
      <c r="AN126" s="200"/>
      <c r="AO126" s="200"/>
      <c r="AP126" s="200"/>
      <c r="AQ126" s="200"/>
      <c r="AR126" s="200"/>
      <c r="AS126" s="200"/>
      <c r="AT126" s="200"/>
      <c r="AU126" s="200"/>
      <c r="AV126" s="200"/>
      <c r="AW126" s="200"/>
      <c r="AX126" s="200"/>
      <c r="AY126" s="200"/>
      <c r="AZ126" s="200"/>
      <c r="BA126" s="200"/>
      <c r="BB126" s="200"/>
      <c r="BC126" s="200"/>
      <c r="BD126" s="200"/>
      <c r="BE126" s="200"/>
      <c r="BF126" s="200"/>
      <c r="BG126" s="200"/>
      <c r="BH126" s="200"/>
      <c r="BI126" s="200"/>
      <c r="BJ126" s="200"/>
      <c r="BK126" s="200"/>
      <c r="BL126" s="200"/>
      <c r="BM126" s="200"/>
      <c r="BN126" s="200"/>
      <c r="BO126" s="200"/>
      <c r="BP126" s="200"/>
      <c r="BQ126" s="200"/>
      <c r="BR126" s="200"/>
      <c r="BS126" s="200"/>
    </row>
  </sheetData>
  <sheetProtection/>
  <mergeCells count="27">
    <mergeCell ref="A44:Q44"/>
    <mergeCell ref="A45:Q45"/>
    <mergeCell ref="B50:D50"/>
    <mergeCell ref="E50:G50"/>
    <mergeCell ref="H50:J50"/>
    <mergeCell ref="K50:M50"/>
    <mergeCell ref="O50:Q50"/>
    <mergeCell ref="A46:Q46"/>
    <mergeCell ref="A48:Q48"/>
    <mergeCell ref="A3:Q3"/>
    <mergeCell ref="A2:Q2"/>
    <mergeCell ref="O8:Q8"/>
    <mergeCell ref="B8:D8"/>
    <mergeCell ref="E8:G8"/>
    <mergeCell ref="H8:J8"/>
    <mergeCell ref="K8:M8"/>
    <mergeCell ref="A6:Q6"/>
    <mergeCell ref="A4:Q4"/>
    <mergeCell ref="A88:Q88"/>
    <mergeCell ref="A86:Q86"/>
    <mergeCell ref="A87:Q87"/>
    <mergeCell ref="A90:Q90"/>
    <mergeCell ref="O92:Q92"/>
    <mergeCell ref="B92:D92"/>
    <mergeCell ref="E92:G92"/>
    <mergeCell ref="H92:J92"/>
    <mergeCell ref="K92:M92"/>
  </mergeCells>
  <printOptions horizontalCentered="1"/>
  <pageMargins left="0.1968503937007874" right="0.1968503937007874" top="0.5905511811023623" bottom="0.5905511811023623" header="0.5118110236220472" footer="0.5118110236220472"/>
  <pageSetup horizontalDpi="600" verticalDpi="600" orientation="landscape" paperSize="9" scale="85" r:id="rId2"/>
  <headerFooter alignWithMargins="0">
    <oddFooter>&amp;R&amp;A</oddFooter>
  </headerFooter>
  <rowBreaks count="2" manualBreakCount="2">
    <brk id="42" max="255" man="1"/>
    <brk id="84"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MVG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Geert Vermeulen</dc:creator>
  <cp:keywords/>
  <dc:description/>
  <cp:lastModifiedBy>Vermeulen, Geert</cp:lastModifiedBy>
  <cp:lastPrinted>2015-10-16T08:26:26Z</cp:lastPrinted>
  <dcterms:created xsi:type="dcterms:W3CDTF">2010-08-09T14:07:59Z</dcterms:created>
  <dcterms:modified xsi:type="dcterms:W3CDTF">2016-08-18T08:32:08Z</dcterms:modified>
  <cp:category/>
  <cp:version/>
  <cp:contentType/>
  <cp:contentStatus/>
</cp:coreProperties>
</file>