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00" windowHeight="11520" tabRatio="639" activeTab="0"/>
  </bookViews>
  <sheets>
    <sheet name="INHOUD" sheetId="1" r:id="rId1"/>
    <sheet name="15_dko_01" sheetId="2" r:id="rId2"/>
    <sheet name="15_dko_02" sheetId="3" r:id="rId3"/>
    <sheet name="15_dko_03" sheetId="4" r:id="rId4"/>
    <sheet name="15_dko_04" sheetId="5" r:id="rId5"/>
    <sheet name="15_dko_05" sheetId="6" r:id="rId6"/>
  </sheets>
  <definedNames>
    <definedName name="_p412" localSheetId="1">#REF!</definedName>
    <definedName name="_p412" localSheetId="2">#REF!</definedName>
    <definedName name="_p412" localSheetId="4">#REF!</definedName>
    <definedName name="_p412" localSheetId="5">#REF!</definedName>
    <definedName name="_p412">#REF!</definedName>
    <definedName name="_p413" localSheetId="1">#REF!</definedName>
    <definedName name="_p413" localSheetId="2">#REF!</definedName>
    <definedName name="_p413" localSheetId="4">#REF!</definedName>
    <definedName name="_p413" localSheetId="5">#REF!</definedName>
    <definedName name="_p413">#REF!</definedName>
    <definedName name="eentabel" localSheetId="1">#REF!</definedName>
    <definedName name="eentabel" localSheetId="2">#REF!</definedName>
    <definedName name="eentabel" localSheetId="4">#REF!</definedName>
    <definedName name="eentabel" localSheetId="5">#REF!</definedName>
    <definedName name="eentabel">#REF!</definedName>
    <definedName name="jaarboek_per_land" localSheetId="1">#REF!</definedName>
    <definedName name="jaarboek_per_land" localSheetId="2">#REF!</definedName>
    <definedName name="jaarboek_per_land" localSheetId="4">#REF!</definedName>
    <definedName name="jaarboek_per_land" localSheetId="5">#REF!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<sst xmlns="http://schemas.openxmlformats.org/spreadsheetml/2006/main" count="223" uniqueCount="148">
  <si>
    <t>DEELTIJDS KUNSTONDERWIJS</t>
  </si>
  <si>
    <t>Gemeenschapsonderwijs</t>
  </si>
  <si>
    <t>Privaatrechtelijk</t>
  </si>
  <si>
    <t>Gemeente</t>
  </si>
  <si>
    <t>Algemeen totaal</t>
  </si>
  <si>
    <t>M</t>
  </si>
  <si>
    <t>V</t>
  </si>
  <si>
    <t>T</t>
  </si>
  <si>
    <t>Beeldende kunst</t>
  </si>
  <si>
    <t xml:space="preserve">   Antwerpen</t>
  </si>
  <si>
    <t xml:space="preserve">   Vlaams-Brabant</t>
  </si>
  <si>
    <t xml:space="preserve">   Brussels Hoofdstedelijk Gewest</t>
  </si>
  <si>
    <t xml:space="preserve">   West-Vlaanderen</t>
  </si>
  <si>
    <t xml:space="preserve">   Oost-Vlaanderen</t>
  </si>
  <si>
    <t xml:space="preserve">   Limburg</t>
  </si>
  <si>
    <t>Totaal Beeldende kunst</t>
  </si>
  <si>
    <t>Muziek, Woordkunst en Dans</t>
  </si>
  <si>
    <t>Totaal Muziek, Woordkunst en Dans</t>
  </si>
  <si>
    <t>(1) De telling is gebaseerd op het aantal financierbare leerlingen. Wie voor meer dan één studierichting inschreef, werd per studierichting éénmaal geteld.</t>
  </si>
  <si>
    <t>Verdeling van de financierbare leerlingen over studierichtingen en graden (1)</t>
  </si>
  <si>
    <t>Lagere graad</t>
  </si>
  <si>
    <t>Middelbare graad</t>
  </si>
  <si>
    <t>Hogere graad</t>
  </si>
  <si>
    <t>Specialisatie</t>
  </si>
  <si>
    <t>Totaal</t>
  </si>
  <si>
    <t xml:space="preserve">  Muziek</t>
  </si>
  <si>
    <t xml:space="preserve">  Woordkunst</t>
  </si>
  <si>
    <t xml:space="preserve">  Dans</t>
  </si>
  <si>
    <t>Aantal financierbare leerlingen naar leeftijd en geslacht (1)</t>
  </si>
  <si>
    <t>12 - 17 jaar</t>
  </si>
  <si>
    <t>18 - 24 jaar</t>
  </si>
  <si>
    <t>25 - 44 jaar</t>
  </si>
  <si>
    <t>45 - 64 jaar</t>
  </si>
  <si>
    <t>vanaf 65 jaar</t>
  </si>
  <si>
    <t xml:space="preserve">   Muziek</t>
  </si>
  <si>
    <t xml:space="preserve">   Woordkunst</t>
  </si>
  <si>
    <t xml:space="preserve">   Dans</t>
  </si>
  <si>
    <t>(2) In de studierichtingen beeldende kunst en dans is de beginleeftijd 6 in plaats van 8 jaar.</t>
  </si>
  <si>
    <t>Percentage financierbare leerlingen naar leeftijd en geslacht</t>
  </si>
  <si>
    <t>Aantal financierbare</t>
  </si>
  <si>
    <t xml:space="preserve">Percentage </t>
  </si>
  <si>
    <t>Percentage</t>
  </si>
  <si>
    <t>leerlingen (1)</t>
  </si>
  <si>
    <t>jongeren (6) 8-17 jaar</t>
  </si>
  <si>
    <t>volwass. 18 jaar en +</t>
  </si>
  <si>
    <t>mannen</t>
  </si>
  <si>
    <t>vrouwen</t>
  </si>
  <si>
    <t>Verdeling van de leerlingenpopulatie volgens soort instrument (1)</t>
  </si>
  <si>
    <t>Klassieke instrumenten</t>
  </si>
  <si>
    <t>Aantal inschrijvingen</t>
  </si>
  <si>
    <t>Procentueel aandeel</t>
  </si>
  <si>
    <t xml:space="preserve">Instrumenten 'Jazz &amp; Lichte Muziek' </t>
  </si>
  <si>
    <t>Totaal alle gevolgde instrumenten</t>
  </si>
  <si>
    <t xml:space="preserve">Instrumenten 'Volksmuziek' </t>
  </si>
  <si>
    <t>SCHOOLBEVOLKING DEELTIJDS KUNSTONDERWIJS</t>
  </si>
  <si>
    <t>Verdeling van de financierbare leerlingen over studierichtingen en graden</t>
  </si>
  <si>
    <t>Aantal financierbare leerlingen naar leeftijd en geslacht</t>
  </si>
  <si>
    <t>Verdeling van de leerlingenpopulatie volgens soort instrument</t>
  </si>
  <si>
    <t>(6) 8 - 11 jaar (2)</t>
  </si>
  <si>
    <t>Aantal financierbare leerlingen per provincie en naar soort schoolbestuur</t>
  </si>
  <si>
    <t>Aantal financierbare leerlingen per provincie en naar soort schoolbestuur (1)</t>
  </si>
  <si>
    <t>Instrument volksmuziek diatonische accordeon</t>
  </si>
  <si>
    <t>Instrument volksmuziek doedelzak</t>
  </si>
  <si>
    <t>Instrument volksmuziek folkviool</t>
  </si>
  <si>
    <t>Instrument volksmuziek (folk)gitaar</t>
  </si>
  <si>
    <t>Instrument volksmuziek draailier</t>
  </si>
  <si>
    <t>Instrument volksmuziek hommel</t>
  </si>
  <si>
    <t>Instrument Piano</t>
  </si>
  <si>
    <t>Instrument Gitaar</t>
  </si>
  <si>
    <t>Instrument Viool</t>
  </si>
  <si>
    <t>Instrument Dwarsfluit</t>
  </si>
  <si>
    <t>Instrument Slagwerk</t>
  </si>
  <si>
    <t>Instrument Altsaxofoon</t>
  </si>
  <si>
    <t>Instrument Klarinet</t>
  </si>
  <si>
    <t>Instrument Cello</t>
  </si>
  <si>
    <t>Instrument Trompet</t>
  </si>
  <si>
    <t>Instrument Accordeon</t>
  </si>
  <si>
    <t>Instrument Saxofoon</t>
  </si>
  <si>
    <t>Instrument Hobo</t>
  </si>
  <si>
    <t>Instrument Harp</t>
  </si>
  <si>
    <t>Instrument Orgel</t>
  </si>
  <si>
    <t>Instrument Blokfluit</t>
  </si>
  <si>
    <t>Instrument Hoorn</t>
  </si>
  <si>
    <t>Instrument Trombone</t>
  </si>
  <si>
    <t>Instrument Contrabas</t>
  </si>
  <si>
    <t>Instrument Altviool</t>
  </si>
  <si>
    <t>Instrument Cornet</t>
  </si>
  <si>
    <t>Instrument Fagot</t>
  </si>
  <si>
    <t>Instrument Bugel</t>
  </si>
  <si>
    <t>Instrument Tenorsaxofoon</t>
  </si>
  <si>
    <t>Instrument Eufonium</t>
  </si>
  <si>
    <t>Instrument Clavecimbel</t>
  </si>
  <si>
    <t>Instrument Tuba</t>
  </si>
  <si>
    <t>Instrument Sopraansaxofoon</t>
  </si>
  <si>
    <t>Instrument Basklarinet</t>
  </si>
  <si>
    <t>Instrument Altfluit</t>
  </si>
  <si>
    <t>Instrument Piccolo</t>
  </si>
  <si>
    <t>Instrument Bariton</t>
  </si>
  <si>
    <t>Instrument Gamba</t>
  </si>
  <si>
    <t>Instrument Luit</t>
  </si>
  <si>
    <t>Instrument Althoorn</t>
  </si>
  <si>
    <t>Instrument Bastuba</t>
  </si>
  <si>
    <t>Instrument Engelse Hoorn</t>
  </si>
  <si>
    <t>Instrument Traverso</t>
  </si>
  <si>
    <t>Instrument Baritonsaxofoon</t>
  </si>
  <si>
    <t>Instrument Klarinet In Es</t>
  </si>
  <si>
    <t>Instrument Mandoline</t>
  </si>
  <si>
    <t>Instrument Saz</t>
  </si>
  <si>
    <t>Instrument Beiaard</t>
  </si>
  <si>
    <t>Instrument Bastrombone</t>
  </si>
  <si>
    <t>Instrument Bandoneon</t>
  </si>
  <si>
    <t>Instrument Barokviool</t>
  </si>
  <si>
    <t>Instrument Barokhobo</t>
  </si>
  <si>
    <t>Instrument Altklarinet</t>
  </si>
  <si>
    <t>Instrument Barokcello</t>
  </si>
  <si>
    <t>Instrument Hobo D’Amore</t>
  </si>
  <si>
    <t>Instrument Barokmusette</t>
  </si>
  <si>
    <t>Instrument Basfluit</t>
  </si>
  <si>
    <t>Instrument Contrafagot</t>
  </si>
  <si>
    <t>Instrument Natuurhoorn</t>
  </si>
  <si>
    <t>Instrument Natuurtrompet</t>
  </si>
  <si>
    <t>Instrument Ud</t>
  </si>
  <si>
    <t>Instrument Barokaltviool</t>
  </si>
  <si>
    <t>Instrument Barokfagot</t>
  </si>
  <si>
    <t>Instrument/Jazz &amp; Lichte Muziek Elektrische Gitaar</t>
  </si>
  <si>
    <t>Instrument/Jazz &amp; Lichte Muziek Piano/Keyboard</t>
  </si>
  <si>
    <t>Instrument/Jazz &amp; Lichte Muziek Slagwerk</t>
  </si>
  <si>
    <t>Instrument/Jazz &amp; Lichte Muziek Saxofoon</t>
  </si>
  <si>
    <t>Instrument/Jazz &amp; Lichte Muziek Basgitaar</t>
  </si>
  <si>
    <t>Instrument/Jazz &amp; Lichte Muziek Trompet</t>
  </si>
  <si>
    <t>Instrument/Jazz &amp; Lichte Muziek Contrabas</t>
  </si>
  <si>
    <t>Instrument/Jazz &amp; Lichte Muziek Trombone</t>
  </si>
  <si>
    <t>Instrument/Jazz &amp; Lichte Muziek Viool</t>
  </si>
  <si>
    <t>Instrument/Jazz &amp; Lichte Muziek Dwarsfluit</t>
  </si>
  <si>
    <t>Instrument/Jazz &amp; Lichte Muziek Klarinet</t>
  </si>
  <si>
    <t>Instrument/Jazz &amp; Lichte Muziek Akoestische Gitaar</t>
  </si>
  <si>
    <t>Instrument/Jazz &amp; Lichte Muziek Accordeon</t>
  </si>
  <si>
    <t>Instrument/Jazz &amp; Lichte Muziek Bugel</t>
  </si>
  <si>
    <t>Instrument/Jazz &amp; Lichte Muziek Cornet</t>
  </si>
  <si>
    <t>Instrument/Jazz &amp; Lichte Muziek Tuba</t>
  </si>
  <si>
    <t>15dko_01</t>
  </si>
  <si>
    <t>15dko_02</t>
  </si>
  <si>
    <t>15dko_03</t>
  </si>
  <si>
    <t>15dko_04</t>
  </si>
  <si>
    <t>15dko_05</t>
  </si>
  <si>
    <t>Schooljaar 2015-2016</t>
  </si>
  <si>
    <t>Tellingsdatum 1 februari 2016</t>
  </si>
  <si>
    <t>(1) In de opties 'algemene muziekleer' (lagere graad), 'instrument' en 'samenspel' (middelbare en hogere graad) staat het vak instrument op het programma. Er is keuze uit 79 soorten instrument, waarvan 57 'klassieke' instrumenten, 16 instrumenten 'jazz &amp; lichte muziek' en 6 instrumenten 'volksmuziek'.
Een leerling die meer dan één van deze opties volgt, volgt ook meer dan één keer het vak instrument en komt in deze statistiek bijgevolg meer dan één keer voor. In totaal werd 67.120 keer gekozen voor een bepaald instrument: de tabel geeft de verdeling weer van deze keuzes.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</si>
</sst>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
    <numFmt numFmtId="169" formatCode="0.000000"/>
    <numFmt numFmtId="170" formatCode="0.000%"/>
    <numFmt numFmtId="171" formatCode="0.0000%"/>
  </numFmts>
  <fonts count="54">
    <font>
      <sz val="10"/>
      <name val="MS Sans Serif"/>
      <family val="0"/>
    </font>
    <font>
      <sz val="11"/>
      <color indexed="8"/>
      <name val="Calibri"/>
      <family val="2"/>
    </font>
    <font>
      <sz val="10"/>
      <name val="Helv"/>
      <family val="0"/>
    </font>
    <font>
      <sz val="10"/>
      <name val="Optimum"/>
      <family val="0"/>
    </font>
    <font>
      <sz val="8"/>
      <name val="Arial"/>
      <family val="2"/>
    </font>
    <font>
      <b/>
      <sz val="8"/>
      <name val="Arial Narrow"/>
      <family val="2"/>
    </font>
    <font>
      <b/>
      <i/>
      <sz val="8"/>
      <name val="Arial"/>
      <family val="2"/>
    </font>
    <font>
      <sz val="10"/>
      <name val="Arial"/>
      <family val="2"/>
    </font>
    <font>
      <b/>
      <i/>
      <sz val="8"/>
      <color indexed="8"/>
      <name val="Arial Narrow"/>
      <family val="2"/>
    </font>
    <font>
      <b/>
      <sz val="12"/>
      <name val="Arial"/>
      <family val="2"/>
    </font>
    <font>
      <sz val="7"/>
      <color indexed="9"/>
      <name val="Arial"/>
      <family val="2"/>
    </font>
    <font>
      <sz val="10"/>
      <color indexed="8"/>
      <name val="MS Sans Serif"/>
      <family val="2"/>
    </font>
    <font>
      <b/>
      <sz val="11"/>
      <name val="Arial"/>
      <family val="2"/>
    </font>
    <font>
      <sz val="11"/>
      <name val="Arial"/>
      <family val="2"/>
    </font>
    <font>
      <sz val="8"/>
      <name val="MS Sans Serif"/>
      <family val="2"/>
    </font>
    <font>
      <b/>
      <sz val="9"/>
      <name val="Arial"/>
      <family val="2"/>
    </font>
    <font>
      <sz val="9"/>
      <name val="Arial"/>
      <family val="2"/>
    </font>
    <font>
      <sz val="9"/>
      <name val="MS Sans Serif"/>
      <family val="2"/>
    </font>
    <font>
      <b/>
      <sz val="9"/>
      <name val="MS Sans Serif"/>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1"/>
      <color indexed="63"/>
      <name val="Calibri"/>
      <family val="2"/>
    </font>
    <font>
      <i/>
      <sz val="11"/>
      <color indexed="23"/>
      <name val="Calibri"/>
      <family val="2"/>
    </font>
    <font>
      <sz val="9"/>
      <color indexed="8"/>
      <name val="Arial"/>
      <family val="2"/>
    </font>
    <font>
      <b/>
      <sz val="9"/>
      <color indexed="8"/>
      <name val="Arial"/>
      <family val="2"/>
    </font>
    <font>
      <sz val="20.75"/>
      <color indexed="8"/>
      <name val="Arial"/>
      <family val="2"/>
    </font>
    <font>
      <sz val="12"/>
      <color indexed="8"/>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style="thin"/>
    </border>
    <border>
      <left style="thin"/>
      <right style="thin"/>
      <top style="medium"/>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medium"/>
      <bottom style="thin"/>
    </border>
    <border>
      <left style="thin"/>
      <right/>
      <top/>
      <bottom/>
    </border>
    <border>
      <left/>
      <right/>
      <top style="medium"/>
      <bottom/>
    </border>
    <border>
      <left style="thin"/>
      <right/>
      <top style="medium"/>
      <bottom/>
    </border>
    <border>
      <left/>
      <right/>
      <top/>
      <bottom style="thin"/>
    </border>
    <border>
      <left style="thin"/>
      <right/>
      <top style="thin"/>
      <bottom style="thin"/>
    </border>
    <border>
      <left/>
      <right/>
      <top style="thin"/>
      <bottom style="thin"/>
    </border>
    <border>
      <left/>
      <right style="thin"/>
      <top style="thin"/>
      <bottom/>
    </border>
    <border>
      <left/>
      <right style="thin"/>
      <top/>
      <bottom/>
    </border>
    <border>
      <left style="thin"/>
      <right/>
      <top/>
      <bottom style="thin"/>
    </border>
    <border>
      <left/>
      <right style="thin"/>
      <top style="medium"/>
      <bottom/>
    </border>
    <border>
      <left style="thin"/>
      <right style="thin"/>
      <top style="medium"/>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2"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0" fillId="0" borderId="0" applyFont="0" applyFill="0" applyBorder="0" applyAlignment="0" applyProtection="0"/>
    <xf numFmtId="4" fontId="2"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3" fontId="4" fillId="1" borderId="4" applyBorder="0">
      <alignment/>
      <protection/>
    </xf>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2"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5" fillId="1" borderId="8">
      <alignment horizontal="center" vertical="top" textRotation="90"/>
      <protection/>
    </xf>
    <xf numFmtId="0" fontId="47" fillId="30" borderId="0" applyNumberFormat="0" applyBorder="0" applyAlignment="0" applyProtection="0"/>
    <xf numFmtId="4" fontId="2" fillId="0" borderId="0" applyFont="0" applyFill="0" applyBorder="0" applyAlignment="0" applyProtection="0"/>
    <xf numFmtId="0" fontId="6" fillId="0" borderId="9">
      <alignment/>
      <protection/>
    </xf>
    <xf numFmtId="0" fontId="11" fillId="0" borderId="0">
      <alignment/>
      <protection/>
    </xf>
    <xf numFmtId="0" fontId="0" fillId="31" borderId="10" applyNumberFormat="0" applyFont="0" applyAlignment="0" applyProtection="0"/>
    <xf numFmtId="0" fontId="48" fillId="32" borderId="0" applyNumberFormat="0" applyBorder="0" applyAlignment="0" applyProtection="0"/>
    <xf numFmtId="167" fontId="0" fillId="0" borderId="0" applyFont="0" applyFill="0" applyBorder="0" applyAlignment="0" applyProtection="0"/>
    <xf numFmtId="10" fontId="0" fillId="0" borderId="0">
      <alignment/>
      <protection/>
    </xf>
    <xf numFmtId="170" fontId="0" fillId="0" borderId="0" applyFont="0" applyFill="0" applyBorder="0" applyAlignment="0" applyProtection="0"/>
    <xf numFmtId="171" fontId="3" fillId="0" borderId="0" applyFont="0" applyFill="0" applyBorder="0" applyAlignment="0" applyProtection="0"/>
    <xf numFmtId="9" fontId="0" fillId="0" borderId="0" applyFont="0" applyFill="0" applyBorder="0" applyAlignment="0" applyProtection="0"/>
    <xf numFmtId="0" fontId="7" fillId="0" borderId="0">
      <alignment/>
      <protection/>
    </xf>
    <xf numFmtId="0" fontId="2" fillId="0" borderId="0">
      <alignment/>
      <protection/>
    </xf>
    <xf numFmtId="0" fontId="2" fillId="0" borderId="0">
      <alignment/>
      <protection/>
    </xf>
    <xf numFmtId="0" fontId="7" fillId="0" borderId="0">
      <alignment/>
      <protection/>
    </xf>
    <xf numFmtId="0" fontId="8" fillId="0" borderId="9" applyBorder="0" applyAlignment="0">
      <protection/>
    </xf>
    <xf numFmtId="0" fontId="9" fillId="0" borderId="0">
      <alignment/>
      <protection/>
    </xf>
    <xf numFmtId="0" fontId="10" fillId="33" borderId="9" applyBorder="0">
      <alignment/>
      <protection/>
    </xf>
    <xf numFmtId="0" fontId="49"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50">
    <xf numFmtId="0" fontId="0" fillId="0" borderId="0" xfId="0" applyAlignment="1">
      <alignment/>
    </xf>
    <xf numFmtId="0" fontId="12" fillId="0" borderId="0" xfId="70" applyFont="1">
      <alignment/>
      <protection/>
    </xf>
    <xf numFmtId="0" fontId="13" fillId="0" borderId="0" xfId="70" applyFont="1">
      <alignment/>
      <protection/>
    </xf>
    <xf numFmtId="0" fontId="7" fillId="0" borderId="0" xfId="70" applyFont="1">
      <alignment/>
      <protection/>
    </xf>
    <xf numFmtId="0" fontId="16" fillId="0" borderId="0" xfId="73" applyFont="1" applyBorder="1">
      <alignment/>
      <protection/>
    </xf>
    <xf numFmtId="0" fontId="15" fillId="0" borderId="0" xfId="73" applyFont="1" applyBorder="1" applyAlignment="1">
      <alignment horizontal="right"/>
      <protection/>
    </xf>
    <xf numFmtId="165" fontId="15" fillId="0" borderId="0" xfId="73" applyNumberFormat="1" applyFont="1" applyBorder="1">
      <alignment/>
      <protection/>
    </xf>
    <xf numFmtId="0" fontId="16" fillId="0" borderId="0" xfId="73" applyFont="1" applyFill="1" applyBorder="1">
      <alignment/>
      <protection/>
    </xf>
    <xf numFmtId="3" fontId="15" fillId="0" borderId="0" xfId="72" applyNumberFormat="1" applyFont="1">
      <alignment/>
      <protection/>
    </xf>
    <xf numFmtId="0" fontId="16" fillId="0" borderId="0" xfId="73" applyFont="1">
      <alignment/>
      <protection/>
    </xf>
    <xf numFmtId="0" fontId="15" fillId="0" borderId="0" xfId="73" applyFont="1" applyBorder="1">
      <alignment/>
      <protection/>
    </xf>
    <xf numFmtId="0" fontId="16" fillId="0" borderId="12" xfId="73" applyFont="1" applyBorder="1" applyAlignment="1">
      <alignment horizontal="center" vertical="center" wrapText="1"/>
      <protection/>
    </xf>
    <xf numFmtId="0" fontId="16" fillId="0" borderId="13" xfId="73" applyFont="1" applyBorder="1" applyAlignment="1">
      <alignment horizontal="center" vertical="center" wrapText="1"/>
      <protection/>
    </xf>
    <xf numFmtId="0" fontId="16" fillId="0" borderId="0" xfId="73" applyFont="1" applyAlignment="1">
      <alignment horizontal="center" vertical="center"/>
      <protection/>
    </xf>
    <xf numFmtId="0" fontId="15" fillId="0" borderId="14" xfId="73" applyFont="1" applyBorder="1" applyAlignment="1">
      <alignment horizontal="right" vertical="center" wrapText="1"/>
      <protection/>
    </xf>
    <xf numFmtId="3" fontId="15" fillId="0" borderId="15" xfId="73" applyNumberFormat="1" applyFont="1" applyBorder="1" applyAlignment="1">
      <alignment horizontal="right" vertical="center" wrapText="1"/>
      <protection/>
    </xf>
    <xf numFmtId="0" fontId="7" fillId="0" borderId="0" xfId="70" applyFont="1">
      <alignment/>
      <protection/>
    </xf>
    <xf numFmtId="0" fontId="4" fillId="0" borderId="0" xfId="73" applyFont="1" applyBorder="1" applyAlignment="1">
      <alignment horizontal="left"/>
      <protection/>
    </xf>
    <xf numFmtId="3" fontId="16" fillId="0" borderId="16" xfId="73" applyNumberFormat="1" applyFont="1" applyBorder="1">
      <alignment/>
      <protection/>
    </xf>
    <xf numFmtId="0" fontId="4" fillId="0" borderId="0" xfId="73" applyFont="1" applyBorder="1" applyAlignment="1">
      <alignment horizontal="left" vertical="center"/>
      <protection/>
    </xf>
    <xf numFmtId="3" fontId="16" fillId="0" borderId="16" xfId="73" applyNumberFormat="1" applyFont="1" applyBorder="1" applyAlignment="1">
      <alignment horizontal="right" vertical="center"/>
      <protection/>
    </xf>
    <xf numFmtId="0" fontId="4" fillId="0" borderId="0" xfId="73" applyFont="1" applyBorder="1">
      <alignment/>
      <protection/>
    </xf>
    <xf numFmtId="165" fontId="16" fillId="0" borderId="16" xfId="73" applyNumberFormat="1" applyFont="1" applyBorder="1">
      <alignment/>
      <protection/>
    </xf>
    <xf numFmtId="0" fontId="16" fillId="0" borderId="16" xfId="73" applyFont="1" applyBorder="1">
      <alignment/>
      <protection/>
    </xf>
    <xf numFmtId="165" fontId="16" fillId="0" borderId="17" xfId="73" applyNumberFormat="1" applyFont="1" applyBorder="1">
      <alignment/>
      <protection/>
    </xf>
    <xf numFmtId="165" fontId="16" fillId="0" borderId="15" xfId="73" applyNumberFormat="1" applyFont="1" applyBorder="1">
      <alignment/>
      <protection/>
    </xf>
    <xf numFmtId="0" fontId="16" fillId="0" borderId="0" xfId="73" applyFont="1" applyBorder="1" applyAlignment="1">
      <alignment/>
      <protection/>
    </xf>
    <xf numFmtId="0" fontId="52" fillId="0" borderId="0" xfId="73" applyFont="1" applyBorder="1">
      <alignment/>
      <protection/>
    </xf>
    <xf numFmtId="0" fontId="52" fillId="0" borderId="18" xfId="73" applyFont="1" applyBorder="1" applyAlignment="1">
      <alignment horizontal="center" vertical="center" wrapText="1"/>
      <protection/>
    </xf>
    <xf numFmtId="2" fontId="53" fillId="0" borderId="4" xfId="73" applyNumberFormat="1" applyFont="1" applyBorder="1" applyAlignment="1">
      <alignment horizontal="right" vertical="center" wrapText="1"/>
      <protection/>
    </xf>
    <xf numFmtId="2" fontId="53" fillId="0" borderId="0" xfId="69" applyNumberFormat="1" applyFont="1" applyBorder="1" applyAlignment="1">
      <alignment/>
    </xf>
    <xf numFmtId="0" fontId="52" fillId="0" borderId="0" xfId="73" applyFont="1" applyFill="1" applyBorder="1">
      <alignment/>
      <protection/>
    </xf>
    <xf numFmtId="10" fontId="52" fillId="0" borderId="19" xfId="69" applyNumberFormat="1" applyFont="1" applyBorder="1" applyAlignment="1">
      <alignment/>
    </xf>
    <xf numFmtId="10" fontId="16" fillId="0" borderId="19" xfId="69" applyNumberFormat="1" applyFont="1" applyBorder="1" applyAlignment="1">
      <alignment/>
    </xf>
    <xf numFmtId="3" fontId="15" fillId="0" borderId="0" xfId="72" applyNumberFormat="1" applyFont="1" applyFill="1">
      <alignment/>
      <protection/>
    </xf>
    <xf numFmtId="3" fontId="15" fillId="0" borderId="0" xfId="72" applyNumberFormat="1" applyFont="1" applyFill="1" applyBorder="1">
      <alignment/>
      <protection/>
    </xf>
    <xf numFmtId="3" fontId="16" fillId="0" borderId="0" xfId="72" applyNumberFormat="1" applyFont="1" applyFill="1" applyBorder="1">
      <alignment/>
      <protection/>
    </xf>
    <xf numFmtId="3" fontId="16" fillId="0" borderId="0" xfId="72" applyNumberFormat="1" applyFont="1" applyFill="1">
      <alignment/>
      <protection/>
    </xf>
    <xf numFmtId="3" fontId="15" fillId="0" borderId="0" xfId="72" applyNumberFormat="1" applyFont="1" applyFill="1" applyAlignment="1">
      <alignment horizontal="centerContinuous"/>
      <protection/>
    </xf>
    <xf numFmtId="3" fontId="16" fillId="0" borderId="0" xfId="72" applyNumberFormat="1" applyFont="1" applyFill="1" applyAlignment="1">
      <alignment horizontal="centerContinuous"/>
      <protection/>
    </xf>
    <xf numFmtId="3" fontId="16" fillId="0" borderId="0" xfId="72" applyNumberFormat="1" applyFont="1" applyFill="1" applyBorder="1" applyAlignment="1">
      <alignment horizontal="centerContinuous"/>
      <protection/>
    </xf>
    <xf numFmtId="3" fontId="16" fillId="0" borderId="20" xfId="72" applyNumberFormat="1" applyFont="1" applyFill="1" applyBorder="1">
      <alignment/>
      <protection/>
    </xf>
    <xf numFmtId="3" fontId="16" fillId="0" borderId="21" xfId="72" applyNumberFormat="1" applyFont="1" applyFill="1" applyBorder="1" applyAlignment="1">
      <alignment horizontal="centerContinuous"/>
      <protection/>
    </xf>
    <xf numFmtId="3" fontId="16" fillId="0" borderId="20" xfId="72" applyNumberFormat="1" applyFont="1" applyFill="1" applyBorder="1" applyAlignment="1">
      <alignment horizontal="centerContinuous"/>
      <protection/>
    </xf>
    <xf numFmtId="3" fontId="16" fillId="0" borderId="22" xfId="72" applyNumberFormat="1" applyFont="1" applyFill="1" applyBorder="1">
      <alignment/>
      <protection/>
    </xf>
    <xf numFmtId="3" fontId="16" fillId="0" borderId="23" xfId="72" applyNumberFormat="1" applyFont="1" applyFill="1" applyBorder="1" applyAlignment="1">
      <alignment horizontal="right"/>
      <protection/>
    </xf>
    <xf numFmtId="3" fontId="16" fillId="0" borderId="24" xfId="72" applyNumberFormat="1" applyFont="1" applyFill="1" applyBorder="1" applyAlignment="1">
      <alignment horizontal="right"/>
      <protection/>
    </xf>
    <xf numFmtId="3" fontId="16" fillId="0" borderId="4" xfId="72" applyNumberFormat="1" applyFont="1" applyFill="1" applyBorder="1">
      <alignment/>
      <protection/>
    </xf>
    <xf numFmtId="3" fontId="16" fillId="0" borderId="14" xfId="72" applyNumberFormat="1" applyFont="1" applyFill="1" applyBorder="1">
      <alignment/>
      <protection/>
    </xf>
    <xf numFmtId="3" fontId="16" fillId="0" borderId="25" xfId="72" applyNumberFormat="1" applyFont="1" applyFill="1" applyBorder="1">
      <alignment/>
      <protection/>
    </xf>
    <xf numFmtId="3" fontId="15" fillId="0" borderId="19" xfId="72" applyNumberFormat="1" applyFont="1" applyFill="1" applyBorder="1">
      <alignment/>
      <protection/>
    </xf>
    <xf numFmtId="3" fontId="16" fillId="0" borderId="26" xfId="72" applyNumberFormat="1" applyFont="1" applyFill="1" applyBorder="1">
      <alignment/>
      <protection/>
    </xf>
    <xf numFmtId="3" fontId="16" fillId="0" borderId="19" xfId="72" applyNumberFormat="1" applyFont="1" applyFill="1" applyBorder="1">
      <alignment/>
      <protection/>
    </xf>
    <xf numFmtId="165" fontId="16" fillId="0" borderId="26" xfId="72" applyNumberFormat="1" applyFont="1" applyFill="1" applyBorder="1">
      <alignment/>
      <protection/>
    </xf>
    <xf numFmtId="165" fontId="16" fillId="0" borderId="0" xfId="72" applyNumberFormat="1" applyFont="1" applyFill="1" applyBorder="1">
      <alignment/>
      <protection/>
    </xf>
    <xf numFmtId="165" fontId="16" fillId="0" borderId="19" xfId="72" applyNumberFormat="1" applyFont="1" applyFill="1" applyBorder="1">
      <alignment/>
      <protection/>
    </xf>
    <xf numFmtId="3" fontId="16" fillId="0" borderId="27" xfId="72" applyNumberFormat="1" applyFont="1" applyFill="1" applyBorder="1">
      <alignment/>
      <protection/>
    </xf>
    <xf numFmtId="165" fontId="16" fillId="0" borderId="22" xfId="72" applyNumberFormat="1" applyFont="1" applyFill="1" applyBorder="1">
      <alignment/>
      <protection/>
    </xf>
    <xf numFmtId="3" fontId="15" fillId="0" borderId="0" xfId="72" applyNumberFormat="1" applyFont="1" applyFill="1" applyBorder="1" applyAlignment="1">
      <alignment horizontal="right"/>
      <protection/>
    </xf>
    <xf numFmtId="165" fontId="15" fillId="0" borderId="4" xfId="72" applyNumberFormat="1" applyFont="1" applyFill="1" applyBorder="1" applyAlignment="1">
      <alignment horizontal="right"/>
      <protection/>
    </xf>
    <xf numFmtId="165" fontId="15" fillId="0" borderId="14" xfId="72" applyNumberFormat="1" applyFont="1" applyFill="1" applyBorder="1" applyAlignment="1">
      <alignment horizontal="right"/>
      <protection/>
    </xf>
    <xf numFmtId="165" fontId="15" fillId="0" borderId="25" xfId="72" applyNumberFormat="1" applyFont="1" applyFill="1" applyBorder="1" applyAlignment="1">
      <alignment horizontal="right"/>
      <protection/>
    </xf>
    <xf numFmtId="165" fontId="15" fillId="0" borderId="0" xfId="72" applyNumberFormat="1" applyFont="1" applyFill="1" applyBorder="1" applyAlignment="1">
      <alignment horizontal="right"/>
      <protection/>
    </xf>
    <xf numFmtId="165" fontId="15" fillId="0" borderId="19" xfId="72" applyNumberFormat="1" applyFont="1" applyFill="1" applyBorder="1">
      <alignment/>
      <protection/>
    </xf>
    <xf numFmtId="165" fontId="15" fillId="0" borderId="0" xfId="72" applyNumberFormat="1" applyFont="1" applyFill="1" applyBorder="1">
      <alignment/>
      <protection/>
    </xf>
    <xf numFmtId="165" fontId="16" fillId="0" borderId="27" xfId="72" applyNumberFormat="1" applyFont="1" applyFill="1" applyBorder="1">
      <alignment/>
      <protection/>
    </xf>
    <xf numFmtId="3" fontId="15" fillId="0" borderId="0" xfId="72" applyNumberFormat="1" applyFont="1" applyFill="1" applyAlignment="1">
      <alignment horizontal="right"/>
      <protection/>
    </xf>
    <xf numFmtId="165" fontId="15" fillId="0" borderId="19" xfId="72" applyNumberFormat="1" applyFont="1" applyFill="1" applyBorder="1" applyAlignment="1">
      <alignment horizontal="right"/>
      <protection/>
    </xf>
    <xf numFmtId="165" fontId="15" fillId="0" borderId="26" xfId="72" applyNumberFormat="1" applyFont="1" applyFill="1" applyBorder="1" applyAlignment="1">
      <alignment horizontal="right"/>
      <protection/>
    </xf>
    <xf numFmtId="0" fontId="15" fillId="0" borderId="0" xfId="73" applyFont="1" applyFill="1" applyAlignment="1">
      <alignment horizontal="centerContinuous"/>
      <protection/>
    </xf>
    <xf numFmtId="0" fontId="15" fillId="0" borderId="0" xfId="73" applyFont="1" applyFill="1">
      <alignment/>
      <protection/>
    </xf>
    <xf numFmtId="0" fontId="16" fillId="0" borderId="0" xfId="73" applyFont="1" applyFill="1">
      <alignment/>
      <protection/>
    </xf>
    <xf numFmtId="0" fontId="16" fillId="0" borderId="20" xfId="73" applyFont="1" applyFill="1" applyBorder="1" applyAlignment="1">
      <alignment vertical="center"/>
      <protection/>
    </xf>
    <xf numFmtId="0" fontId="16" fillId="0" borderId="21" xfId="73" applyFont="1" applyFill="1" applyBorder="1" applyAlignment="1">
      <alignment horizontal="center" vertical="center"/>
      <protection/>
    </xf>
    <xf numFmtId="0" fontId="16" fillId="0" borderId="0" xfId="73" applyFont="1" applyFill="1" applyBorder="1" applyAlignment="1">
      <alignment vertical="center"/>
      <protection/>
    </xf>
    <xf numFmtId="0" fontId="16" fillId="0" borderId="14" xfId="73" applyFont="1" applyFill="1" applyBorder="1">
      <alignment/>
      <protection/>
    </xf>
    <xf numFmtId="0" fontId="16" fillId="0" borderId="4" xfId="73" applyFont="1" applyFill="1" applyBorder="1" applyAlignment="1">
      <alignment horizontal="center"/>
      <protection/>
    </xf>
    <xf numFmtId="0" fontId="15" fillId="0" borderId="0" xfId="73" applyFont="1" applyFill="1" applyBorder="1">
      <alignment/>
      <protection/>
    </xf>
    <xf numFmtId="164" fontId="16" fillId="0" borderId="19" xfId="73" applyNumberFormat="1" applyFont="1" applyFill="1" applyBorder="1">
      <alignment/>
      <protection/>
    </xf>
    <xf numFmtId="0" fontId="15" fillId="0" borderId="0" xfId="73" applyFont="1" applyFill="1" applyAlignment="1">
      <alignment horizontal="right"/>
      <protection/>
    </xf>
    <xf numFmtId="164" fontId="15" fillId="0" borderId="4" xfId="73" applyNumberFormat="1" applyFont="1" applyFill="1" applyBorder="1">
      <alignment/>
      <protection/>
    </xf>
    <xf numFmtId="0" fontId="16" fillId="0" borderId="0" xfId="73" applyFont="1" applyFill="1" applyAlignment="1">
      <alignment horizontal="right"/>
      <protection/>
    </xf>
    <xf numFmtId="164" fontId="15" fillId="0" borderId="19" xfId="73" applyNumberFormat="1" applyFont="1" applyFill="1" applyBorder="1">
      <alignment/>
      <protection/>
    </xf>
    <xf numFmtId="3" fontId="16" fillId="0" borderId="0" xfId="71" applyNumberFormat="1" applyFont="1" applyFill="1">
      <alignment/>
      <protection/>
    </xf>
    <xf numFmtId="3" fontId="16" fillId="0" borderId="0" xfId="71" applyNumberFormat="1" applyFont="1" applyFill="1" applyBorder="1">
      <alignment/>
      <protection/>
    </xf>
    <xf numFmtId="0" fontId="17" fillId="0" borderId="0" xfId="0" applyFont="1" applyFill="1" applyAlignment="1">
      <alignment/>
    </xf>
    <xf numFmtId="3" fontId="15" fillId="0" borderId="0" xfId="71" applyNumberFormat="1" applyFont="1" applyFill="1" applyAlignment="1">
      <alignment horizontal="centerContinuous"/>
      <protection/>
    </xf>
    <xf numFmtId="3" fontId="15" fillId="0" borderId="0" xfId="71" applyNumberFormat="1" applyFont="1" applyFill="1" applyBorder="1" applyAlignment="1">
      <alignment horizontal="centerContinuous"/>
      <protection/>
    </xf>
    <xf numFmtId="3" fontId="16" fillId="0" borderId="0" xfId="71" applyNumberFormat="1" applyFont="1" applyFill="1" applyAlignment="1">
      <alignment horizontal="right"/>
      <protection/>
    </xf>
    <xf numFmtId="0" fontId="16" fillId="0" borderId="0" xfId="71" applyFont="1" applyFill="1" applyAlignment="1">
      <alignment horizontal="right"/>
      <protection/>
    </xf>
    <xf numFmtId="3" fontId="16" fillId="0" borderId="0" xfId="71" applyNumberFormat="1" applyFont="1" applyFill="1" applyBorder="1" applyAlignment="1">
      <alignment horizontal="right"/>
      <protection/>
    </xf>
    <xf numFmtId="3" fontId="16" fillId="0" borderId="20" xfId="71" applyNumberFormat="1" applyFont="1" applyFill="1" applyBorder="1">
      <alignment/>
      <protection/>
    </xf>
    <xf numFmtId="3" fontId="16" fillId="0" borderId="21" xfId="71" applyNumberFormat="1" applyFont="1" applyFill="1" applyBorder="1" applyAlignment="1">
      <alignment horizontal="centerContinuous"/>
      <protection/>
    </xf>
    <xf numFmtId="3" fontId="16" fillId="0" borderId="20" xfId="71" applyNumberFormat="1" applyFont="1" applyFill="1" applyBorder="1" applyAlignment="1">
      <alignment horizontal="centerContinuous"/>
      <protection/>
    </xf>
    <xf numFmtId="3" fontId="16" fillId="0" borderId="22" xfId="71" applyNumberFormat="1" applyFont="1" applyFill="1" applyBorder="1">
      <alignment/>
      <protection/>
    </xf>
    <xf numFmtId="3" fontId="16" fillId="0" borderId="23" xfId="71" applyNumberFormat="1" applyFont="1" applyFill="1" applyBorder="1" applyAlignment="1">
      <alignment horizontal="right"/>
      <protection/>
    </xf>
    <xf numFmtId="3" fontId="16" fillId="0" borderId="24" xfId="71" applyNumberFormat="1" applyFont="1" applyFill="1" applyBorder="1" applyAlignment="1">
      <alignment horizontal="right"/>
      <protection/>
    </xf>
    <xf numFmtId="164" fontId="16" fillId="0" borderId="19" xfId="71" applyNumberFormat="1" applyFont="1" applyFill="1" applyBorder="1">
      <alignment/>
      <protection/>
    </xf>
    <xf numFmtId="164" fontId="16" fillId="0" borderId="0" xfId="71" applyNumberFormat="1" applyFont="1" applyFill="1" applyBorder="1">
      <alignment/>
      <protection/>
    </xf>
    <xf numFmtId="3" fontId="15" fillId="0" borderId="0" xfId="71" applyNumberFormat="1" applyFont="1" applyFill="1">
      <alignment/>
      <protection/>
    </xf>
    <xf numFmtId="3" fontId="16" fillId="0" borderId="27" xfId="71" applyNumberFormat="1" applyFont="1" applyFill="1" applyBorder="1">
      <alignment/>
      <protection/>
    </xf>
    <xf numFmtId="165" fontId="16" fillId="0" borderId="0" xfId="71" applyNumberFormat="1" applyFont="1" applyFill="1" applyBorder="1">
      <alignment/>
      <protection/>
    </xf>
    <xf numFmtId="165" fontId="16" fillId="0" borderId="19" xfId="71" applyNumberFormat="1" applyFont="1" applyFill="1" applyBorder="1">
      <alignment/>
      <protection/>
    </xf>
    <xf numFmtId="3" fontId="15" fillId="0" borderId="0" xfId="71" applyNumberFormat="1" applyFont="1" applyFill="1" applyAlignment="1">
      <alignment horizontal="right"/>
      <protection/>
    </xf>
    <xf numFmtId="165" fontId="15" fillId="0" borderId="4" xfId="71" applyNumberFormat="1" applyFont="1" applyFill="1" applyBorder="1">
      <alignment/>
      <protection/>
    </xf>
    <xf numFmtId="165" fontId="15" fillId="0" borderId="14" xfId="71" applyNumberFormat="1" applyFont="1" applyFill="1" applyBorder="1">
      <alignment/>
      <protection/>
    </xf>
    <xf numFmtId="165" fontId="16" fillId="0" borderId="19" xfId="71" applyNumberFormat="1" applyFont="1" applyFill="1" applyBorder="1" applyAlignment="1">
      <alignment horizontal="right"/>
      <protection/>
    </xf>
    <xf numFmtId="165" fontId="16" fillId="0" borderId="0" xfId="71" applyNumberFormat="1" applyFont="1" applyFill="1" applyBorder="1" applyAlignment="1">
      <alignment horizontal="right"/>
      <protection/>
    </xf>
    <xf numFmtId="3" fontId="16" fillId="0" borderId="19" xfId="71" applyNumberFormat="1" applyFont="1" applyFill="1" applyBorder="1">
      <alignment/>
      <protection/>
    </xf>
    <xf numFmtId="3" fontId="16" fillId="0" borderId="0" xfId="71" applyNumberFormat="1" applyFont="1" applyFill="1" applyAlignment="1">
      <alignment horizontal="left"/>
      <protection/>
    </xf>
    <xf numFmtId="3" fontId="15" fillId="0" borderId="0" xfId="71" applyNumberFormat="1" applyFont="1" applyFill="1" applyAlignment="1">
      <alignment horizontal="right" wrapText="1"/>
      <protection/>
    </xf>
    <xf numFmtId="165" fontId="15" fillId="0" borderId="4" xfId="71" applyNumberFormat="1" applyFont="1" applyFill="1" applyBorder="1" applyAlignment="1">
      <alignment horizontal="right"/>
      <protection/>
    </xf>
    <xf numFmtId="165" fontId="15" fillId="0" borderId="14" xfId="71" applyNumberFormat="1" applyFont="1" applyFill="1" applyBorder="1" applyAlignment="1">
      <alignment horizontal="right"/>
      <protection/>
    </xf>
    <xf numFmtId="165" fontId="15" fillId="0" borderId="19" xfId="71" applyNumberFormat="1" applyFont="1" applyFill="1" applyBorder="1" applyAlignment="1">
      <alignment horizontal="right"/>
      <protection/>
    </xf>
    <xf numFmtId="165" fontId="15" fillId="0" borderId="0" xfId="71" applyNumberFormat="1" applyFont="1" applyFill="1" applyBorder="1" applyAlignment="1">
      <alignment horizontal="right"/>
      <protection/>
    </xf>
    <xf numFmtId="0" fontId="16" fillId="0" borderId="0" xfId="73" applyFont="1" applyFill="1" applyAlignment="1">
      <alignment horizontal="centerContinuous"/>
      <protection/>
    </xf>
    <xf numFmtId="0" fontId="16" fillId="0" borderId="28" xfId="73" applyFont="1" applyFill="1" applyBorder="1">
      <alignment/>
      <protection/>
    </xf>
    <xf numFmtId="0" fontId="16" fillId="0" borderId="29" xfId="73" applyFont="1" applyFill="1" applyBorder="1" applyAlignment="1">
      <alignment horizontal="centerContinuous"/>
      <protection/>
    </xf>
    <xf numFmtId="0" fontId="16" fillId="0" borderId="21" xfId="73" applyFont="1" applyFill="1" applyBorder="1" applyAlignment="1">
      <alignment horizontal="centerContinuous"/>
      <protection/>
    </xf>
    <xf numFmtId="0" fontId="16" fillId="0" borderId="22" xfId="73" applyFont="1" applyFill="1" applyBorder="1">
      <alignment/>
      <protection/>
    </xf>
    <xf numFmtId="0" fontId="16" fillId="0" borderId="17" xfId="73" applyFont="1" applyFill="1" applyBorder="1" applyAlignment="1">
      <alignment horizontal="centerContinuous"/>
      <protection/>
    </xf>
    <xf numFmtId="0" fontId="16" fillId="0" borderId="27" xfId="73" applyFont="1" applyFill="1" applyBorder="1" applyAlignment="1">
      <alignment horizontal="center"/>
      <protection/>
    </xf>
    <xf numFmtId="0" fontId="16" fillId="0" borderId="27" xfId="73" applyFont="1" applyFill="1" applyBorder="1" applyAlignment="1">
      <alignment horizontal="centerContinuous"/>
      <protection/>
    </xf>
    <xf numFmtId="0" fontId="16" fillId="0" borderId="19" xfId="73" applyFont="1" applyFill="1" applyBorder="1">
      <alignment/>
      <protection/>
    </xf>
    <xf numFmtId="165" fontId="15" fillId="0" borderId="16" xfId="73" applyNumberFormat="1" applyFont="1" applyFill="1" applyBorder="1">
      <alignment/>
      <protection/>
    </xf>
    <xf numFmtId="167" fontId="15" fillId="0" borderId="19" xfId="69" applyNumberFormat="1" applyFont="1" applyFill="1" applyBorder="1" applyAlignment="1">
      <alignment/>
    </xf>
    <xf numFmtId="165" fontId="16" fillId="0" borderId="19" xfId="73" applyNumberFormat="1" applyFont="1" applyFill="1" applyBorder="1">
      <alignment/>
      <protection/>
    </xf>
    <xf numFmtId="1" fontId="16" fillId="0" borderId="16" xfId="73" applyNumberFormat="1" applyFont="1" applyFill="1" applyBorder="1">
      <alignment/>
      <protection/>
    </xf>
    <xf numFmtId="1" fontId="16" fillId="0" borderId="0" xfId="73" applyNumberFormat="1" applyFont="1" applyFill="1" applyBorder="1">
      <alignment/>
      <protection/>
    </xf>
    <xf numFmtId="165" fontId="16" fillId="0" borderId="16" xfId="73" applyNumberFormat="1" applyFont="1" applyFill="1" applyBorder="1">
      <alignment/>
      <protection/>
    </xf>
    <xf numFmtId="167" fontId="16" fillId="0" borderId="16" xfId="69" applyNumberFormat="1" applyFont="1" applyFill="1" applyBorder="1" applyAlignment="1">
      <alignment/>
    </xf>
    <xf numFmtId="167" fontId="16" fillId="0" borderId="0" xfId="69" applyNumberFormat="1" applyFont="1" applyFill="1" applyAlignment="1">
      <alignment/>
    </xf>
    <xf numFmtId="166" fontId="16" fillId="0" borderId="16" xfId="73" applyNumberFormat="1" applyFont="1" applyFill="1" applyBorder="1">
      <alignment/>
      <protection/>
    </xf>
    <xf numFmtId="166" fontId="16" fillId="0" borderId="0" xfId="73" applyNumberFormat="1" applyFont="1" applyFill="1" applyBorder="1">
      <alignment/>
      <protection/>
    </xf>
    <xf numFmtId="3" fontId="16" fillId="0" borderId="19" xfId="73" applyNumberFormat="1" applyFont="1" applyFill="1" applyBorder="1">
      <alignment/>
      <protection/>
    </xf>
    <xf numFmtId="1" fontId="16" fillId="0" borderId="19" xfId="73" applyNumberFormat="1" applyFont="1" applyFill="1" applyBorder="1">
      <alignment/>
      <protection/>
    </xf>
    <xf numFmtId="167" fontId="15" fillId="0" borderId="4" xfId="69" applyNumberFormat="1" applyFont="1" applyFill="1" applyBorder="1" applyAlignment="1">
      <alignment/>
    </xf>
    <xf numFmtId="166" fontId="16" fillId="0" borderId="19" xfId="73" applyNumberFormat="1" applyFont="1" applyFill="1" applyBorder="1">
      <alignment/>
      <protection/>
    </xf>
    <xf numFmtId="0" fontId="15" fillId="0" borderId="26" xfId="73" applyFont="1" applyFill="1" applyBorder="1" applyAlignment="1">
      <alignment horizontal="right"/>
      <protection/>
    </xf>
    <xf numFmtId="3" fontId="15" fillId="0" borderId="19" xfId="73" applyNumberFormat="1" applyFont="1" applyFill="1" applyBorder="1">
      <alignment/>
      <protection/>
    </xf>
    <xf numFmtId="167" fontId="15" fillId="0" borderId="16" xfId="69" applyNumberFormat="1" applyFont="1" applyFill="1" applyBorder="1" applyAlignment="1">
      <alignment/>
    </xf>
    <xf numFmtId="167" fontId="18" fillId="0" borderId="16" xfId="69" applyNumberFormat="1" applyFont="1" applyFill="1" applyBorder="1" applyAlignment="1">
      <alignment/>
    </xf>
    <xf numFmtId="167" fontId="18" fillId="0" borderId="0" xfId="69" applyNumberFormat="1" applyFont="1" applyFill="1" applyAlignment="1">
      <alignment/>
    </xf>
    <xf numFmtId="0" fontId="15" fillId="0" borderId="0" xfId="73" applyFont="1" applyFill="1" applyBorder="1" applyAlignment="1">
      <alignment horizontal="right"/>
      <protection/>
    </xf>
    <xf numFmtId="3" fontId="15" fillId="0" borderId="0" xfId="73" applyNumberFormat="1" applyFont="1" applyFill="1" applyBorder="1">
      <alignment/>
      <protection/>
    </xf>
    <xf numFmtId="9" fontId="15" fillId="0" borderId="0" xfId="73" applyNumberFormat="1" applyFont="1" applyFill="1" applyBorder="1">
      <alignment/>
      <protection/>
    </xf>
    <xf numFmtId="3" fontId="15" fillId="0" borderId="0" xfId="71" applyNumberFormat="1" applyFont="1" applyAlignment="1">
      <alignment horizontal="center"/>
      <protection/>
    </xf>
    <xf numFmtId="0" fontId="15" fillId="0" borderId="0" xfId="73" applyFont="1" applyBorder="1" applyAlignment="1">
      <alignment horizontal="center"/>
      <protection/>
    </xf>
    <xf numFmtId="3" fontId="15" fillId="0" borderId="0" xfId="71" applyNumberFormat="1" applyFont="1" applyBorder="1" applyAlignment="1">
      <alignment horizontal="center"/>
      <protection/>
    </xf>
    <xf numFmtId="0" fontId="16" fillId="0" borderId="0" xfId="73" applyFont="1" applyBorder="1" applyAlignment="1">
      <alignment horizontal="left" vertical="top" wrapText="1"/>
      <protection/>
    </xf>
  </cellXfs>
  <cellStyles count="6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rmal_data" xfId="62"/>
    <cellStyle name="Notitie" xfId="63"/>
    <cellStyle name="Ongeldig" xfId="64"/>
    <cellStyle name="perc1nul" xfId="65"/>
    <cellStyle name="perc2nul" xfId="66"/>
    <cellStyle name="perc3nul" xfId="67"/>
    <cellStyle name="perc4" xfId="68"/>
    <cellStyle name="Percent" xfId="69"/>
    <cellStyle name="Standaard__inhoudsopgave_NIET PUBLICEREN" xfId="70"/>
    <cellStyle name="Standaard_09dkole" xfId="71"/>
    <cellStyle name="Standaard_09finpernet" xfId="72"/>
    <cellStyle name="Standaard_dko9900" xfId="73"/>
    <cellStyle name="Subtotaal" xfId="74"/>
    <cellStyle name="Titel" xfId="75"/>
    <cellStyle name="Totaal" xfId="76"/>
    <cellStyle name="Uitvoer" xfId="77"/>
    <cellStyle name="Currency" xfId="78"/>
    <cellStyle name="Currency [0]" xfId="79"/>
    <cellStyle name="Verklarende tekst" xfId="80"/>
    <cellStyle name="Waarschuwingsteks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Verdeling van de leerlingenpopulatie volgens soort instrument
</a:t>
            </a:r>
          </a:p>
        </c:rich>
      </c:tx>
      <c:layout/>
      <c:spPr>
        <a:noFill/>
        <a:ln w="3175">
          <a:noFill/>
        </a:ln>
      </c:spPr>
    </c:title>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CCFF"/>
              </a:solidFill>
              <a:ln w="12700">
                <a:solidFill>
                  <a:srgbClr val="000000"/>
                </a:solidFill>
              </a:ln>
            </c:spPr>
          </c:dPt>
          <c:dPt>
            <c:idx val="1"/>
            <c:spPr>
              <a:solidFill>
                <a:srgbClr val="CCFFCC"/>
              </a:solidFill>
              <a:ln w="12700">
                <a:solidFill>
                  <a:srgbClr val="000000"/>
                </a:solidFill>
              </a:ln>
            </c:spPr>
          </c:dPt>
          <c:dPt>
            <c:idx val="2"/>
            <c:spPr>
              <a:solidFill>
                <a:srgbClr val="FFFF99"/>
              </a:solidFill>
              <a:ln w="12700">
                <a:solidFill>
                  <a:srgbClr val="000000"/>
                </a:solidFill>
              </a:ln>
            </c:spPr>
          </c:dPt>
          <c:dPt>
            <c:idx val="3"/>
            <c:spPr>
              <a:solidFill>
                <a:srgbClr val="FF8080"/>
              </a:solidFill>
              <a:ln w="12700">
                <a:solidFill>
                  <a:srgbClr val="000000"/>
                </a:solidFill>
              </a:ln>
            </c:spPr>
          </c:dPt>
          <c:dPt>
            <c:idx val="4"/>
            <c:spPr>
              <a:solidFill>
                <a:srgbClr val="800000"/>
              </a:solidFill>
              <a:ln w="12700">
                <a:solidFill>
                  <a:srgbClr val="000000"/>
                </a:solidFill>
              </a:ln>
            </c:spPr>
          </c:dPt>
          <c:dPt>
            <c:idx val="5"/>
            <c:spPr>
              <a:solidFill>
                <a:srgbClr val="C0C0C0"/>
              </a:solidFill>
              <a:ln w="12700">
                <a:solidFill>
                  <a:srgbClr val="000000"/>
                </a:solidFill>
              </a:ln>
            </c:spPr>
          </c:dPt>
          <c:dLbls>
            <c:dLbl>
              <c:idx val="0"/>
              <c:tx>
                <c:rich>
                  <a:bodyPr vert="horz" rot="0" anchor="ctr"/>
                  <a:lstStyle/>
                  <a:p>
                    <a:pPr algn="ctr">
                      <a:defRPr/>
                    </a:pPr>
                    <a:r>
                      <a:rPr lang="en-US" cap="none" sz="1200" b="0" i="0" u="none" baseline="0">
                        <a:solidFill>
                          <a:srgbClr val="000000"/>
                        </a:solidFill>
                      </a:rPr>
                      <a:t>Instrument Piano
31%</a:t>
                    </a:r>
                  </a:p>
                </c:rich>
              </c:tx>
              <c:numFmt formatCode="General" sourceLinked="1"/>
              <c:spPr>
                <a:noFill/>
                <a:ln w="3175">
                  <a:noFill/>
                </a:ln>
              </c:spPr>
              <c:dLblPos val="bestFit"/>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2"/>
              <c:tx>
                <c:rich>
                  <a:bodyPr vert="horz" rot="0" anchor="ctr"/>
                  <a:lstStyle/>
                  <a:p>
                    <a:pPr algn="ctr">
                      <a:defRPr/>
                    </a:pPr>
                    <a:r>
                      <a:rPr lang="en-US" cap="none" sz="1200" b="0" i="0" u="none" baseline="0">
                        <a:solidFill>
                          <a:srgbClr val="000000"/>
                        </a:solidFill>
                      </a:rPr>
                      <a:t>Instrument Dwarsfluit
12%</a:t>
                    </a:r>
                  </a:p>
                </c:rich>
              </c:tx>
              <c:numFmt formatCode="General" sourceLinked="1"/>
              <c:spPr>
                <a:noFill/>
                <a:ln w="3175">
                  <a:noFill/>
                </a:ln>
              </c:spPr>
              <c:dLblPos val="bestFit"/>
              <c:showLegendKey val="0"/>
              <c:showVal val="0"/>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200" b="0" i="0" u="none" baseline="0">
                    <a:solidFill>
                      <a:srgbClr val="000000"/>
                    </a:solidFill>
                  </a:defRPr>
                </a:pPr>
              </a:p>
            </c:txPr>
            <c:dLblPos val="outEnd"/>
            <c:showLegendKey val="0"/>
            <c:showVal val="0"/>
            <c:showBubbleSize val="0"/>
            <c:showCatName val="1"/>
            <c:showSerName val="0"/>
            <c:showLeaderLines val="0"/>
            <c:showPercent val="1"/>
          </c:dLbls>
          <c:cat>
            <c:strLit>
              <c:ptCount val="6"/>
              <c:pt idx="0">
                <c:v>Instrument Piano</c:v>
              </c:pt>
              <c:pt idx="1">
                <c:v>Instrument Gitaar</c:v>
              </c:pt>
              <c:pt idx="2">
                <c:v>Instrument Dwarsfluit</c:v>
              </c:pt>
              <c:pt idx="3">
                <c:v>Instrument Viool</c:v>
              </c:pt>
              <c:pt idx="4">
                <c:v>Instrument Saxofoon</c:v>
              </c:pt>
              <c:pt idx="5">
                <c:v>25 andere instrumenten</c:v>
              </c:pt>
            </c:strLit>
          </c:cat>
          <c:val>
            <c:numLit>
              <c:ptCount val="6"/>
              <c:pt idx="0">
                <c:v>17577</c:v>
              </c:pt>
              <c:pt idx="1">
                <c:v>8449</c:v>
              </c:pt>
              <c:pt idx="2">
                <c:v>7310</c:v>
              </c:pt>
              <c:pt idx="3">
                <c:v>4207</c:v>
              </c:pt>
              <c:pt idx="4">
                <c:v>4064</c:v>
              </c:pt>
              <c:pt idx="5">
                <c:v>16300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2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2</xdr:col>
      <xdr:colOff>1419225</xdr:colOff>
      <xdr:row>83</xdr:row>
      <xdr:rowOff>0</xdr:rowOff>
    </xdr:to>
    <xdr:graphicFrame>
      <xdr:nvGraphicFramePr>
        <xdr:cNvPr id="1" name="Grafiek 1"/>
        <xdr:cNvGraphicFramePr/>
      </xdr:nvGraphicFramePr>
      <xdr:xfrm>
        <a:off x="0" y="12868275"/>
        <a:ext cx="52768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V43" sqref="V43"/>
    </sheetView>
  </sheetViews>
  <sheetFormatPr defaultColWidth="9.140625" defaultRowHeight="12.75"/>
  <cols>
    <col min="1" max="1" width="11.8515625" style="0" customWidth="1"/>
  </cols>
  <sheetData>
    <row r="1" spans="1:2" ht="13.5">
      <c r="A1" s="1" t="s">
        <v>54</v>
      </c>
      <c r="B1" s="2"/>
    </row>
    <row r="2" spans="1:2" ht="13.5">
      <c r="A2" s="2"/>
      <c r="B2" s="2"/>
    </row>
    <row r="3" spans="1:2" ht="12.75">
      <c r="A3" s="16" t="s">
        <v>140</v>
      </c>
      <c r="B3" s="16" t="s">
        <v>59</v>
      </c>
    </row>
    <row r="4" spans="1:2" ht="12.75">
      <c r="A4" s="16" t="s">
        <v>141</v>
      </c>
      <c r="B4" s="3" t="s">
        <v>55</v>
      </c>
    </row>
    <row r="5" spans="1:2" ht="12.75">
      <c r="A5" s="16" t="s">
        <v>142</v>
      </c>
      <c r="B5" s="3" t="s">
        <v>56</v>
      </c>
    </row>
    <row r="6" spans="1:2" ht="12.75">
      <c r="A6" s="16" t="s">
        <v>143</v>
      </c>
      <c r="B6" s="3" t="s">
        <v>38</v>
      </c>
    </row>
    <row r="7" spans="1:2" ht="12.75">
      <c r="A7" s="16" t="s">
        <v>144</v>
      </c>
      <c r="B7" s="3" t="s">
        <v>57</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X39" sqref="X39"/>
    </sheetView>
  </sheetViews>
  <sheetFormatPr defaultColWidth="9.140625" defaultRowHeight="12" customHeight="1"/>
  <cols>
    <col min="1" max="1" width="32.00390625" style="37" customWidth="1"/>
    <col min="2" max="2" width="7.421875" style="37" customWidth="1"/>
    <col min="3" max="4" width="7.421875" style="36" customWidth="1"/>
    <col min="5" max="5" width="7.421875" style="37" customWidth="1"/>
    <col min="6" max="7" width="7.421875" style="36" customWidth="1"/>
    <col min="8" max="8" width="7.421875" style="37" customWidth="1"/>
    <col min="9" max="10" width="7.421875" style="36" customWidth="1"/>
    <col min="11" max="11" width="7.7109375" style="37" customWidth="1"/>
    <col min="12" max="13" width="7.7109375" style="36" customWidth="1"/>
    <col min="14" max="14" width="6.421875" style="37" customWidth="1"/>
    <col min="15" max="16384" width="9.140625" style="37" customWidth="1"/>
  </cols>
  <sheetData>
    <row r="1" spans="1:12" ht="12" customHeight="1">
      <c r="A1" s="34" t="s">
        <v>145</v>
      </c>
      <c r="B1" s="34"/>
      <c r="C1" s="35"/>
      <c r="E1" s="34"/>
      <c r="F1" s="35"/>
      <c r="H1" s="34"/>
      <c r="I1" s="35"/>
      <c r="K1" s="34"/>
      <c r="L1" s="35"/>
    </row>
    <row r="2" spans="1:13" ht="12" customHeight="1">
      <c r="A2" s="38" t="s">
        <v>0</v>
      </c>
      <c r="B2" s="39"/>
      <c r="C2" s="40"/>
      <c r="D2" s="40"/>
      <c r="E2" s="39"/>
      <c r="F2" s="40"/>
      <c r="G2" s="40"/>
      <c r="H2" s="39"/>
      <c r="I2" s="40"/>
      <c r="J2" s="40"/>
      <c r="K2" s="39"/>
      <c r="L2" s="40"/>
      <c r="M2" s="40"/>
    </row>
    <row r="3" spans="1:13" ht="12" customHeight="1">
      <c r="A3" s="39"/>
      <c r="B3" s="39"/>
      <c r="C3" s="40"/>
      <c r="D3" s="40"/>
      <c r="E3" s="39"/>
      <c r="F3" s="40"/>
      <c r="G3" s="40"/>
      <c r="H3" s="39"/>
      <c r="I3" s="40"/>
      <c r="J3" s="40"/>
      <c r="K3" s="39"/>
      <c r="L3" s="40"/>
      <c r="M3" s="40"/>
    </row>
    <row r="4" spans="1:13" ht="12" customHeight="1">
      <c r="A4" s="38" t="s">
        <v>60</v>
      </c>
      <c r="B4" s="39"/>
      <c r="C4" s="40"/>
      <c r="D4" s="40"/>
      <c r="E4" s="39"/>
      <c r="F4" s="40"/>
      <c r="G4" s="40"/>
      <c r="H4" s="39"/>
      <c r="I4" s="40"/>
      <c r="J4" s="40"/>
      <c r="K4" s="39"/>
      <c r="L4" s="40"/>
      <c r="M4" s="40"/>
    </row>
    <row r="5" spans="1:13" ht="12" customHeight="1">
      <c r="A5" s="38" t="s">
        <v>146</v>
      </c>
      <c r="B5" s="39"/>
      <c r="C5" s="40"/>
      <c r="D5" s="40"/>
      <c r="E5" s="39"/>
      <c r="F5" s="40"/>
      <c r="G5" s="40"/>
      <c r="H5" s="39"/>
      <c r="I5" s="40"/>
      <c r="J5" s="40"/>
      <c r="K5" s="39"/>
      <c r="L5" s="40"/>
      <c r="M5" s="40"/>
    </row>
    <row r="6" ht="12" customHeight="1" thickBot="1"/>
    <row r="7" spans="1:13" s="36" customFormat="1" ht="12" customHeight="1">
      <c r="A7" s="41"/>
      <c r="B7" s="42" t="s">
        <v>1</v>
      </c>
      <c r="C7" s="43"/>
      <c r="D7" s="43"/>
      <c r="E7" s="42" t="s">
        <v>2</v>
      </c>
      <c r="F7" s="43"/>
      <c r="G7" s="43"/>
      <c r="H7" s="42" t="s">
        <v>3</v>
      </c>
      <c r="I7" s="43"/>
      <c r="J7" s="43"/>
      <c r="K7" s="42" t="s">
        <v>4</v>
      </c>
      <c r="L7" s="43"/>
      <c r="M7" s="43"/>
    </row>
    <row r="8" spans="1:13" ht="12" customHeight="1">
      <c r="A8" s="44"/>
      <c r="B8" s="45" t="s">
        <v>5</v>
      </c>
      <c r="C8" s="46" t="s">
        <v>6</v>
      </c>
      <c r="D8" s="46" t="s">
        <v>7</v>
      </c>
      <c r="E8" s="45" t="s">
        <v>5</v>
      </c>
      <c r="F8" s="46" t="s">
        <v>6</v>
      </c>
      <c r="G8" s="46" t="s">
        <v>7</v>
      </c>
      <c r="H8" s="45" t="s">
        <v>5</v>
      </c>
      <c r="I8" s="46" t="s">
        <v>6</v>
      </c>
      <c r="J8" s="46" t="s">
        <v>7</v>
      </c>
      <c r="K8" s="45" t="s">
        <v>5</v>
      </c>
      <c r="L8" s="46" t="s">
        <v>6</v>
      </c>
      <c r="M8" s="46" t="s">
        <v>7</v>
      </c>
    </row>
    <row r="9" spans="2:11" ht="12" customHeight="1">
      <c r="B9" s="47"/>
      <c r="C9" s="48"/>
      <c r="D9" s="49"/>
      <c r="E9" s="48"/>
      <c r="H9" s="47"/>
      <c r="I9" s="48"/>
      <c r="J9" s="49"/>
      <c r="K9" s="36"/>
    </row>
    <row r="10" spans="1:12" ht="12" customHeight="1">
      <c r="A10" s="34" t="s">
        <v>8</v>
      </c>
      <c r="B10" s="50"/>
      <c r="C10" s="35"/>
      <c r="D10" s="51"/>
      <c r="E10" s="35"/>
      <c r="F10" s="35"/>
      <c r="H10" s="50"/>
      <c r="I10" s="35"/>
      <c r="J10" s="51"/>
      <c r="K10" s="35"/>
      <c r="L10" s="35"/>
    </row>
    <row r="11" spans="1:13" ht="12" customHeight="1">
      <c r="A11" s="37" t="s">
        <v>9</v>
      </c>
      <c r="B11" s="52">
        <v>377</v>
      </c>
      <c r="C11" s="37">
        <v>725</v>
      </c>
      <c r="D11" s="53">
        <f aca="true" t="shared" si="0" ref="D11:D16">SUM(B11:C11)</f>
        <v>1102</v>
      </c>
      <c r="E11" s="54">
        <v>157</v>
      </c>
      <c r="F11" s="36">
        <v>443</v>
      </c>
      <c r="G11" s="54">
        <f aca="true" t="shared" si="1" ref="G11:G16">SUM(E11:F11)</f>
        <v>600</v>
      </c>
      <c r="H11" s="52">
        <v>5032</v>
      </c>
      <c r="I11" s="36">
        <v>11916</v>
      </c>
      <c r="J11" s="53">
        <f aca="true" t="shared" si="2" ref="J11:J16">SUM(H11:I11)</f>
        <v>16948</v>
      </c>
      <c r="K11" s="54">
        <f aca="true" t="shared" si="3" ref="K11:L16">SUM(H11,E11,B11)</f>
        <v>5566</v>
      </c>
      <c r="L11" s="54">
        <f t="shared" si="3"/>
        <v>13084</v>
      </c>
      <c r="M11" s="54">
        <f aca="true" t="shared" si="4" ref="M11:M16">SUM(K11:L11)</f>
        <v>18650</v>
      </c>
    </row>
    <row r="12" spans="1:13" ht="12" customHeight="1">
      <c r="A12" s="37" t="s">
        <v>10</v>
      </c>
      <c r="B12" s="55">
        <v>0</v>
      </c>
      <c r="C12" s="54">
        <v>0</v>
      </c>
      <c r="D12" s="53">
        <f t="shared" si="0"/>
        <v>0</v>
      </c>
      <c r="E12" s="36">
        <v>138</v>
      </c>
      <c r="F12" s="54">
        <v>305</v>
      </c>
      <c r="G12" s="54">
        <f t="shared" si="1"/>
        <v>443</v>
      </c>
      <c r="H12" s="52">
        <v>2479</v>
      </c>
      <c r="I12" s="54">
        <v>5911</v>
      </c>
      <c r="J12" s="53">
        <f t="shared" si="2"/>
        <v>8390</v>
      </c>
      <c r="K12" s="54">
        <f t="shared" si="3"/>
        <v>2617</v>
      </c>
      <c r="L12" s="54">
        <f t="shared" si="3"/>
        <v>6216</v>
      </c>
      <c r="M12" s="54">
        <f t="shared" si="4"/>
        <v>8833</v>
      </c>
    </row>
    <row r="13" spans="1:13" ht="12" customHeight="1">
      <c r="A13" s="37" t="s">
        <v>11</v>
      </c>
      <c r="B13" s="52">
        <v>540</v>
      </c>
      <c r="C13" s="37">
        <v>843</v>
      </c>
      <c r="D13" s="53">
        <f t="shared" si="0"/>
        <v>1383</v>
      </c>
      <c r="E13" s="54">
        <v>70</v>
      </c>
      <c r="F13" s="36">
        <v>83</v>
      </c>
      <c r="G13" s="54">
        <f t="shared" si="1"/>
        <v>153</v>
      </c>
      <c r="H13" s="55"/>
      <c r="I13" s="54"/>
      <c r="J13" s="53">
        <f t="shared" si="2"/>
        <v>0</v>
      </c>
      <c r="K13" s="54">
        <f t="shared" si="3"/>
        <v>610</v>
      </c>
      <c r="L13" s="54">
        <f t="shared" si="3"/>
        <v>926</v>
      </c>
      <c r="M13" s="54">
        <f t="shared" si="4"/>
        <v>1536</v>
      </c>
    </row>
    <row r="14" spans="1:13" ht="12" customHeight="1">
      <c r="A14" s="36" t="s">
        <v>12</v>
      </c>
      <c r="B14" s="55">
        <v>0</v>
      </c>
      <c r="C14" s="54">
        <v>0</v>
      </c>
      <c r="D14" s="53">
        <f t="shared" si="0"/>
        <v>0</v>
      </c>
      <c r="E14" s="54">
        <v>0</v>
      </c>
      <c r="F14" s="54">
        <v>0</v>
      </c>
      <c r="G14" s="54">
        <f t="shared" si="1"/>
        <v>0</v>
      </c>
      <c r="H14" s="55">
        <v>3921</v>
      </c>
      <c r="I14" s="54">
        <v>7423</v>
      </c>
      <c r="J14" s="53">
        <f t="shared" si="2"/>
        <v>11344</v>
      </c>
      <c r="K14" s="54">
        <f t="shared" si="3"/>
        <v>3921</v>
      </c>
      <c r="L14" s="54">
        <f t="shared" si="3"/>
        <v>7423</v>
      </c>
      <c r="M14" s="54">
        <f t="shared" si="4"/>
        <v>11344</v>
      </c>
    </row>
    <row r="15" spans="1:13" ht="12" customHeight="1">
      <c r="A15" s="37" t="s">
        <v>13</v>
      </c>
      <c r="B15" s="55">
        <v>0</v>
      </c>
      <c r="C15" s="54">
        <v>0</v>
      </c>
      <c r="D15" s="53">
        <f t="shared" si="0"/>
        <v>0</v>
      </c>
      <c r="E15" s="36">
        <v>196</v>
      </c>
      <c r="F15" s="54">
        <v>432</v>
      </c>
      <c r="G15" s="54">
        <f t="shared" si="1"/>
        <v>628</v>
      </c>
      <c r="H15" s="52">
        <v>4472</v>
      </c>
      <c r="I15" s="36">
        <v>8614</v>
      </c>
      <c r="J15" s="53">
        <f t="shared" si="2"/>
        <v>13086</v>
      </c>
      <c r="K15" s="54">
        <f t="shared" si="3"/>
        <v>4668</v>
      </c>
      <c r="L15" s="54">
        <f t="shared" si="3"/>
        <v>9046</v>
      </c>
      <c r="M15" s="54">
        <f t="shared" si="4"/>
        <v>13714</v>
      </c>
    </row>
    <row r="16" spans="1:13" ht="12" customHeight="1">
      <c r="A16" s="37" t="s">
        <v>14</v>
      </c>
      <c r="B16" s="56">
        <v>179</v>
      </c>
      <c r="C16" s="37">
        <v>432</v>
      </c>
      <c r="D16" s="53">
        <f t="shared" si="0"/>
        <v>611</v>
      </c>
      <c r="E16" s="54">
        <v>0</v>
      </c>
      <c r="F16" s="54">
        <v>0</v>
      </c>
      <c r="G16" s="54">
        <f t="shared" si="1"/>
        <v>0</v>
      </c>
      <c r="H16" s="56">
        <v>2889</v>
      </c>
      <c r="I16" s="36">
        <v>6870</v>
      </c>
      <c r="J16" s="53">
        <f t="shared" si="2"/>
        <v>9759</v>
      </c>
      <c r="K16" s="54">
        <f t="shared" si="3"/>
        <v>3068</v>
      </c>
      <c r="L16" s="57">
        <f t="shared" si="3"/>
        <v>7302</v>
      </c>
      <c r="M16" s="54">
        <f t="shared" si="4"/>
        <v>10370</v>
      </c>
    </row>
    <row r="17" spans="1:13" ht="12" customHeight="1">
      <c r="A17" s="58" t="s">
        <v>15</v>
      </c>
      <c r="B17" s="59">
        <f>SUM(B11:B16)</f>
        <v>1096</v>
      </c>
      <c r="C17" s="60">
        <f aca="true" t="shared" si="5" ref="C17:M17">SUM(C11:C16)</f>
        <v>2000</v>
      </c>
      <c r="D17" s="61">
        <f t="shared" si="5"/>
        <v>3096</v>
      </c>
      <c r="E17" s="60">
        <f t="shared" si="5"/>
        <v>561</v>
      </c>
      <c r="F17" s="60">
        <f t="shared" si="5"/>
        <v>1263</v>
      </c>
      <c r="G17" s="60">
        <f t="shared" si="5"/>
        <v>1824</v>
      </c>
      <c r="H17" s="59">
        <f>SUM(H11:H16)</f>
        <v>18793</v>
      </c>
      <c r="I17" s="60">
        <f t="shared" si="5"/>
        <v>40734</v>
      </c>
      <c r="J17" s="61">
        <f t="shared" si="5"/>
        <v>59527</v>
      </c>
      <c r="K17" s="60">
        <f t="shared" si="5"/>
        <v>20450</v>
      </c>
      <c r="L17" s="62">
        <f t="shared" si="5"/>
        <v>43997</v>
      </c>
      <c r="M17" s="60">
        <f t="shared" si="5"/>
        <v>64447</v>
      </c>
    </row>
    <row r="18" spans="2:13" ht="12" customHeight="1">
      <c r="B18" s="55"/>
      <c r="C18" s="54"/>
      <c r="D18" s="53"/>
      <c r="E18" s="54"/>
      <c r="F18" s="54"/>
      <c r="G18" s="54"/>
      <c r="H18" s="55"/>
      <c r="I18" s="54"/>
      <c r="J18" s="53"/>
      <c r="K18" s="54"/>
      <c r="L18" s="54"/>
      <c r="M18" s="54"/>
    </row>
    <row r="19" spans="1:13" ht="12" customHeight="1">
      <c r="A19" s="34" t="s">
        <v>16</v>
      </c>
      <c r="B19" s="63"/>
      <c r="C19" s="64"/>
      <c r="D19" s="53"/>
      <c r="E19" s="64"/>
      <c r="F19" s="64"/>
      <c r="G19" s="54"/>
      <c r="H19" s="63"/>
      <c r="I19" s="64"/>
      <c r="J19" s="53"/>
      <c r="K19" s="64"/>
      <c r="L19" s="64"/>
      <c r="M19" s="54"/>
    </row>
    <row r="20" spans="1:13" ht="12" customHeight="1">
      <c r="A20" s="37" t="s">
        <v>9</v>
      </c>
      <c r="B20" s="52">
        <v>835</v>
      </c>
      <c r="C20" s="37">
        <v>2114</v>
      </c>
      <c r="D20" s="53">
        <f aca="true" t="shared" si="6" ref="D20:D25">SUM(B20:C20)</f>
        <v>2949</v>
      </c>
      <c r="E20" s="54">
        <v>0</v>
      </c>
      <c r="F20" s="54">
        <v>0</v>
      </c>
      <c r="G20" s="54">
        <f aca="true" t="shared" si="7" ref="G20:G25">SUM(E20:F20)</f>
        <v>0</v>
      </c>
      <c r="H20" s="55">
        <v>9213</v>
      </c>
      <c r="I20" s="54">
        <v>17959</v>
      </c>
      <c r="J20" s="53">
        <f aca="true" t="shared" si="8" ref="J20:J25">SUM(H20:I20)</f>
        <v>27172</v>
      </c>
      <c r="K20" s="54">
        <f aca="true" t="shared" si="9" ref="K20:L25">SUM(H20,E20,B20)</f>
        <v>10048</v>
      </c>
      <c r="L20" s="54">
        <f t="shared" si="9"/>
        <v>20073</v>
      </c>
      <c r="M20" s="54">
        <f aca="true" t="shared" si="10" ref="M20:M25">SUM(K20:L20)</f>
        <v>30121</v>
      </c>
    </row>
    <row r="21" spans="1:13" ht="12" customHeight="1">
      <c r="A21" s="37" t="s">
        <v>10</v>
      </c>
      <c r="B21" s="55">
        <v>560</v>
      </c>
      <c r="C21" s="54">
        <v>1025</v>
      </c>
      <c r="D21" s="53">
        <f t="shared" si="6"/>
        <v>1585</v>
      </c>
      <c r="E21" s="54">
        <v>0</v>
      </c>
      <c r="F21" s="54">
        <v>0</v>
      </c>
      <c r="G21" s="54">
        <f t="shared" si="7"/>
        <v>0</v>
      </c>
      <c r="H21" s="55">
        <v>4882</v>
      </c>
      <c r="I21" s="54">
        <v>10100</v>
      </c>
      <c r="J21" s="53">
        <f t="shared" si="8"/>
        <v>14982</v>
      </c>
      <c r="K21" s="54">
        <f t="shared" si="9"/>
        <v>5442</v>
      </c>
      <c r="L21" s="54">
        <f t="shared" si="9"/>
        <v>11125</v>
      </c>
      <c r="M21" s="54">
        <f t="shared" si="10"/>
        <v>16567</v>
      </c>
    </row>
    <row r="22" spans="1:13" ht="12" customHeight="1">
      <c r="A22" s="37" t="s">
        <v>11</v>
      </c>
      <c r="B22" s="55">
        <v>494</v>
      </c>
      <c r="C22" s="36">
        <v>1035</v>
      </c>
      <c r="D22" s="53">
        <f t="shared" si="6"/>
        <v>1529</v>
      </c>
      <c r="E22" s="54">
        <v>0</v>
      </c>
      <c r="F22" s="54">
        <v>0</v>
      </c>
      <c r="G22" s="54">
        <f t="shared" si="7"/>
        <v>0</v>
      </c>
      <c r="H22" s="52">
        <v>1045</v>
      </c>
      <c r="I22" s="54">
        <v>1961</v>
      </c>
      <c r="J22" s="53">
        <f t="shared" si="8"/>
        <v>3006</v>
      </c>
      <c r="K22" s="54">
        <f t="shared" si="9"/>
        <v>1539</v>
      </c>
      <c r="L22" s="54">
        <f t="shared" si="9"/>
        <v>2996</v>
      </c>
      <c r="M22" s="54">
        <f t="shared" si="10"/>
        <v>4535</v>
      </c>
    </row>
    <row r="23" spans="1:13" ht="12" customHeight="1">
      <c r="A23" s="36" t="s">
        <v>12</v>
      </c>
      <c r="B23" s="55">
        <v>0</v>
      </c>
      <c r="C23" s="54">
        <v>0</v>
      </c>
      <c r="D23" s="53">
        <f t="shared" si="6"/>
        <v>0</v>
      </c>
      <c r="E23" s="54">
        <v>0</v>
      </c>
      <c r="F23" s="54">
        <v>0</v>
      </c>
      <c r="G23" s="54">
        <f t="shared" si="7"/>
        <v>0</v>
      </c>
      <c r="H23" s="52">
        <v>7516</v>
      </c>
      <c r="I23" s="54">
        <v>14301</v>
      </c>
      <c r="J23" s="53">
        <f t="shared" si="8"/>
        <v>21817</v>
      </c>
      <c r="K23" s="54">
        <f t="shared" si="9"/>
        <v>7516</v>
      </c>
      <c r="L23" s="54">
        <f t="shared" si="9"/>
        <v>14301</v>
      </c>
      <c r="M23" s="54">
        <f t="shared" si="10"/>
        <v>21817</v>
      </c>
    </row>
    <row r="24" spans="1:13" ht="12" customHeight="1">
      <c r="A24" s="37" t="s">
        <v>13</v>
      </c>
      <c r="B24" s="55">
        <v>1054</v>
      </c>
      <c r="C24" s="36">
        <v>1560</v>
      </c>
      <c r="D24" s="53">
        <f t="shared" si="6"/>
        <v>2614</v>
      </c>
      <c r="E24" s="54">
        <v>0</v>
      </c>
      <c r="F24" s="54">
        <v>0</v>
      </c>
      <c r="G24" s="54">
        <f t="shared" si="7"/>
        <v>0</v>
      </c>
      <c r="H24" s="55">
        <v>7650</v>
      </c>
      <c r="I24" s="54">
        <v>16367</v>
      </c>
      <c r="J24" s="53">
        <f t="shared" si="8"/>
        <v>24017</v>
      </c>
      <c r="K24" s="54">
        <f t="shared" si="9"/>
        <v>8704</v>
      </c>
      <c r="L24" s="54">
        <f t="shared" si="9"/>
        <v>17927</v>
      </c>
      <c r="M24" s="54">
        <f t="shared" si="10"/>
        <v>26631</v>
      </c>
    </row>
    <row r="25" spans="1:13" ht="12" customHeight="1">
      <c r="A25" s="37" t="s">
        <v>14</v>
      </c>
      <c r="B25" s="65">
        <v>387</v>
      </c>
      <c r="C25" s="54">
        <v>565</v>
      </c>
      <c r="D25" s="53">
        <f t="shared" si="6"/>
        <v>952</v>
      </c>
      <c r="E25" s="54">
        <v>0</v>
      </c>
      <c r="F25" s="54">
        <v>0</v>
      </c>
      <c r="G25" s="54">
        <f t="shared" si="7"/>
        <v>0</v>
      </c>
      <c r="H25" s="55">
        <v>4165</v>
      </c>
      <c r="I25" s="54">
        <v>8563</v>
      </c>
      <c r="J25" s="53">
        <f t="shared" si="8"/>
        <v>12728</v>
      </c>
      <c r="K25" s="54">
        <f t="shared" si="9"/>
        <v>4552</v>
      </c>
      <c r="L25" s="57">
        <f t="shared" si="9"/>
        <v>9128</v>
      </c>
      <c r="M25" s="54">
        <f t="shared" si="10"/>
        <v>13680</v>
      </c>
    </row>
    <row r="26" spans="1:13" ht="12" customHeight="1">
      <c r="A26" s="58" t="s">
        <v>17</v>
      </c>
      <c r="B26" s="59">
        <f aca="true" t="shared" si="11" ref="B26:M26">SUM(B20:B25)</f>
        <v>3330</v>
      </c>
      <c r="C26" s="60">
        <f t="shared" si="11"/>
        <v>6299</v>
      </c>
      <c r="D26" s="61">
        <f t="shared" si="11"/>
        <v>9629</v>
      </c>
      <c r="E26" s="60">
        <f t="shared" si="11"/>
        <v>0</v>
      </c>
      <c r="F26" s="60">
        <f t="shared" si="11"/>
        <v>0</v>
      </c>
      <c r="G26" s="60">
        <f t="shared" si="11"/>
        <v>0</v>
      </c>
      <c r="H26" s="59">
        <f t="shared" si="11"/>
        <v>34471</v>
      </c>
      <c r="I26" s="60">
        <f t="shared" si="11"/>
        <v>69251</v>
      </c>
      <c r="J26" s="61">
        <f t="shared" si="11"/>
        <v>103722</v>
      </c>
      <c r="K26" s="60">
        <f t="shared" si="11"/>
        <v>37801</v>
      </c>
      <c r="L26" s="62">
        <f t="shared" si="11"/>
        <v>75550</v>
      </c>
      <c r="M26" s="60">
        <f t="shared" si="11"/>
        <v>113351</v>
      </c>
    </row>
    <row r="27" spans="2:13" ht="12" customHeight="1">
      <c r="B27" s="55"/>
      <c r="C27" s="54"/>
      <c r="D27" s="53"/>
      <c r="E27" s="54"/>
      <c r="F27" s="54"/>
      <c r="G27" s="54"/>
      <c r="H27" s="55"/>
      <c r="I27" s="54"/>
      <c r="J27" s="53"/>
      <c r="K27" s="54"/>
      <c r="L27" s="54"/>
      <c r="M27" s="54"/>
    </row>
    <row r="28" spans="1:13" ht="12" customHeight="1">
      <c r="A28" s="66" t="s">
        <v>4</v>
      </c>
      <c r="B28" s="67">
        <f aca="true" t="shared" si="12" ref="B28:M28">SUM(B26,B17)</f>
        <v>4426</v>
      </c>
      <c r="C28" s="62">
        <f t="shared" si="12"/>
        <v>8299</v>
      </c>
      <c r="D28" s="68">
        <f t="shared" si="12"/>
        <v>12725</v>
      </c>
      <c r="E28" s="62">
        <f t="shared" si="12"/>
        <v>561</v>
      </c>
      <c r="F28" s="62">
        <f t="shared" si="12"/>
        <v>1263</v>
      </c>
      <c r="G28" s="62">
        <f t="shared" si="12"/>
        <v>1824</v>
      </c>
      <c r="H28" s="67">
        <f t="shared" si="12"/>
        <v>53264</v>
      </c>
      <c r="I28" s="62">
        <f t="shared" si="12"/>
        <v>109985</v>
      </c>
      <c r="J28" s="68">
        <f t="shared" si="12"/>
        <v>163249</v>
      </c>
      <c r="K28" s="62">
        <f t="shared" si="12"/>
        <v>58251</v>
      </c>
      <c r="L28" s="62">
        <f t="shared" si="12"/>
        <v>119547</v>
      </c>
      <c r="M28" s="62">
        <f t="shared" si="12"/>
        <v>177798</v>
      </c>
    </row>
    <row r="30" ht="12" customHeight="1">
      <c r="A30" s="37" t="s">
        <v>18</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R48" sqref="R48"/>
    </sheetView>
  </sheetViews>
  <sheetFormatPr defaultColWidth="9.140625" defaultRowHeight="13.5" customHeight="1"/>
  <cols>
    <col min="1" max="1" width="32.8515625" style="71" customWidth="1"/>
    <col min="2" max="6" width="15.00390625" style="71" customWidth="1"/>
    <col min="7" max="16384" width="9.140625" style="71" customWidth="1"/>
  </cols>
  <sheetData>
    <row r="1" spans="1:13" s="37" customFormat="1" ht="13.5" customHeight="1">
      <c r="A1" s="34" t="s">
        <v>145</v>
      </c>
      <c r="B1" s="34"/>
      <c r="C1" s="35"/>
      <c r="D1" s="36"/>
      <c r="E1" s="34"/>
      <c r="F1" s="35"/>
      <c r="G1" s="36"/>
      <c r="H1" s="34"/>
      <c r="I1" s="35"/>
      <c r="J1" s="36"/>
      <c r="K1" s="34"/>
      <c r="L1" s="35"/>
      <c r="M1" s="36"/>
    </row>
    <row r="2" spans="1:6" s="70" customFormat="1" ht="13.5" customHeight="1">
      <c r="A2" s="69" t="s">
        <v>0</v>
      </c>
      <c r="B2" s="69"/>
      <c r="C2" s="69"/>
      <c r="D2" s="69"/>
      <c r="E2" s="69"/>
      <c r="F2" s="69"/>
    </row>
    <row r="3" spans="1:6" s="70" customFormat="1" ht="13.5" customHeight="1">
      <c r="A3" s="69"/>
      <c r="B3" s="69"/>
      <c r="C3" s="69"/>
      <c r="D3" s="69"/>
      <c r="E3" s="69"/>
      <c r="F3" s="69"/>
    </row>
    <row r="4" spans="1:6" s="70" customFormat="1" ht="13.5" customHeight="1">
      <c r="A4" s="69" t="s">
        <v>19</v>
      </c>
      <c r="B4" s="69"/>
      <c r="C4" s="69"/>
      <c r="D4" s="69"/>
      <c r="E4" s="69"/>
      <c r="F4" s="69"/>
    </row>
    <row r="5" spans="1:6" s="70" customFormat="1" ht="13.5" customHeight="1">
      <c r="A5" s="38" t="s">
        <v>146</v>
      </c>
      <c r="B5" s="69"/>
      <c r="C5" s="69"/>
      <c r="D5" s="69"/>
      <c r="E5" s="69"/>
      <c r="F5" s="69"/>
    </row>
    <row r="6" ht="13.5" customHeight="1" thickBot="1"/>
    <row r="7" spans="1:6" s="74" customFormat="1" ht="13.5" customHeight="1">
      <c r="A7" s="72"/>
      <c r="B7" s="73" t="s">
        <v>20</v>
      </c>
      <c r="C7" s="73" t="s">
        <v>21</v>
      </c>
      <c r="D7" s="73" t="s">
        <v>22</v>
      </c>
      <c r="E7" s="73" t="s">
        <v>23</v>
      </c>
      <c r="F7" s="73" t="s">
        <v>24</v>
      </c>
    </row>
    <row r="8" spans="1:6" ht="13.5" customHeight="1">
      <c r="A8" s="75"/>
      <c r="B8" s="76"/>
      <c r="C8" s="76"/>
      <c r="D8" s="76"/>
      <c r="E8" s="76"/>
      <c r="F8" s="76"/>
    </row>
    <row r="9" spans="1:6" s="70" customFormat="1" ht="13.5" customHeight="1">
      <c r="A9" s="77" t="s">
        <v>8</v>
      </c>
      <c r="B9" s="78">
        <v>36674</v>
      </c>
      <c r="C9" s="78">
        <v>10613</v>
      </c>
      <c r="D9" s="78">
        <v>14830</v>
      </c>
      <c r="E9" s="78">
        <v>2330</v>
      </c>
      <c r="F9" s="78">
        <f>SUM(B9:E9)</f>
        <v>64447</v>
      </c>
    </row>
    <row r="10" spans="1:6" ht="13.5" customHeight="1">
      <c r="A10" s="79" t="s">
        <v>15</v>
      </c>
      <c r="B10" s="80">
        <f>SUM(B9)</f>
        <v>36674</v>
      </c>
      <c r="C10" s="80">
        <f>SUM(C9)</f>
        <v>10613</v>
      </c>
      <c r="D10" s="80">
        <f>SUM(D9)</f>
        <v>14830</v>
      </c>
      <c r="E10" s="80">
        <f>SUM(E9)</f>
        <v>2330</v>
      </c>
      <c r="F10" s="80">
        <f>SUM(F9)</f>
        <v>64447</v>
      </c>
    </row>
    <row r="11" spans="1:6" ht="13.5" customHeight="1">
      <c r="A11" s="81"/>
      <c r="B11" s="78"/>
      <c r="C11" s="78"/>
      <c r="D11" s="78"/>
      <c r="E11" s="78"/>
      <c r="F11" s="78"/>
    </row>
    <row r="12" spans="1:6" ht="13.5" customHeight="1">
      <c r="A12" s="34" t="s">
        <v>16</v>
      </c>
      <c r="B12" s="78"/>
      <c r="C12" s="78"/>
      <c r="D12" s="78"/>
      <c r="E12" s="78"/>
      <c r="F12" s="78"/>
    </row>
    <row r="13" spans="1:6" ht="13.5" customHeight="1">
      <c r="A13" s="71" t="s">
        <v>25</v>
      </c>
      <c r="B13" s="78">
        <v>43343</v>
      </c>
      <c r="C13" s="78">
        <v>20396</v>
      </c>
      <c r="D13" s="78">
        <v>15633</v>
      </c>
      <c r="E13" s="78">
        <v>0</v>
      </c>
      <c r="F13" s="78">
        <f>SUM(B13:E13)</f>
        <v>79372</v>
      </c>
    </row>
    <row r="14" spans="1:6" ht="13.5" customHeight="1">
      <c r="A14" s="71" t="s">
        <v>26</v>
      </c>
      <c r="B14" s="78">
        <v>11165</v>
      </c>
      <c r="C14" s="78">
        <v>5959</v>
      </c>
      <c r="D14" s="78">
        <v>3918</v>
      </c>
      <c r="E14" s="78">
        <v>0</v>
      </c>
      <c r="F14" s="78">
        <f>SUM(B14:E14)</f>
        <v>21042</v>
      </c>
    </row>
    <row r="15" spans="1:6" s="70" customFormat="1" ht="13.5" customHeight="1">
      <c r="A15" s="71" t="s">
        <v>27</v>
      </c>
      <c r="B15" s="78">
        <v>9341</v>
      </c>
      <c r="C15" s="78">
        <v>2265</v>
      </c>
      <c r="D15" s="78">
        <v>1331</v>
      </c>
      <c r="E15" s="78">
        <v>0</v>
      </c>
      <c r="F15" s="78">
        <f>SUM(B15:E15)</f>
        <v>12937</v>
      </c>
    </row>
    <row r="16" spans="1:6" s="70" customFormat="1" ht="13.5" customHeight="1">
      <c r="A16" s="66" t="s">
        <v>17</v>
      </c>
      <c r="B16" s="80">
        <f>SUM(B13:B15)</f>
        <v>63849</v>
      </c>
      <c r="C16" s="80">
        <f>SUM(C13:C15)</f>
        <v>28620</v>
      </c>
      <c r="D16" s="80">
        <f>SUM(D13:D15)</f>
        <v>20882</v>
      </c>
      <c r="E16" s="80">
        <f>SUM(E13:E15)</f>
        <v>0</v>
      </c>
      <c r="F16" s="80">
        <f>SUM(F13:F15)</f>
        <v>113351</v>
      </c>
    </row>
    <row r="17" spans="1:6" ht="9" customHeight="1">
      <c r="A17" s="79"/>
      <c r="B17" s="82"/>
      <c r="C17" s="82"/>
      <c r="D17" s="82"/>
      <c r="E17" s="82"/>
      <c r="F17" s="82"/>
    </row>
    <row r="18" spans="1:6" ht="13.5" customHeight="1">
      <c r="A18" s="79" t="s">
        <v>4</v>
      </c>
      <c r="B18" s="82">
        <f>SUM(B16,B10)</f>
        <v>100523</v>
      </c>
      <c r="C18" s="82">
        <f>SUM(C16,C10)</f>
        <v>39233</v>
      </c>
      <c r="D18" s="82">
        <f>SUM(D16,D10)</f>
        <v>35712</v>
      </c>
      <c r="E18" s="82">
        <f>SUM(E16,E10)</f>
        <v>2330</v>
      </c>
      <c r="F18" s="82">
        <f>SUM(F16,F10)</f>
        <v>177798</v>
      </c>
    </row>
    <row r="20" ht="13.5" customHeight="1">
      <c r="A20" s="37" t="s">
        <v>18</v>
      </c>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AB41" sqref="AB41"/>
    </sheetView>
  </sheetViews>
  <sheetFormatPr defaultColWidth="9.140625" defaultRowHeight="12.75"/>
  <cols>
    <col min="1" max="1" width="27.57421875" style="83" customWidth="1"/>
    <col min="2" max="2" width="6.140625" style="83" customWidth="1"/>
    <col min="3" max="4" width="6.140625" style="84" customWidth="1"/>
    <col min="5" max="5" width="6.140625" style="83" customWidth="1"/>
    <col min="6" max="7" width="6.140625" style="84" customWidth="1"/>
    <col min="8" max="8" width="6.140625" style="83" customWidth="1"/>
    <col min="9" max="10" width="6.140625" style="84" customWidth="1"/>
    <col min="11" max="11" width="6.140625" style="83" customWidth="1"/>
    <col min="12" max="13" width="6.140625" style="84" customWidth="1"/>
    <col min="14" max="14" width="6.140625" style="83" customWidth="1"/>
    <col min="15" max="16" width="6.140625" style="84" customWidth="1"/>
    <col min="17" max="17" width="6.140625" style="83" customWidth="1"/>
    <col min="18" max="19" width="6.140625" style="84" customWidth="1"/>
    <col min="20" max="20" width="7.421875" style="83" customWidth="1"/>
    <col min="21" max="22" width="7.421875" style="84" customWidth="1"/>
    <col min="23" max="16384" width="9.140625" style="85" customWidth="1"/>
  </cols>
  <sheetData>
    <row r="1" ht="12">
      <c r="A1" s="34" t="s">
        <v>145</v>
      </c>
    </row>
    <row r="2" spans="1:22" ht="12">
      <c r="A2" s="86" t="s">
        <v>0</v>
      </c>
      <c r="B2" s="86"/>
      <c r="C2" s="87"/>
      <c r="D2" s="87"/>
      <c r="E2" s="86"/>
      <c r="F2" s="87"/>
      <c r="G2" s="87"/>
      <c r="H2" s="86"/>
      <c r="I2" s="87"/>
      <c r="J2" s="87"/>
      <c r="K2" s="86"/>
      <c r="L2" s="87"/>
      <c r="M2" s="87"/>
      <c r="N2" s="86"/>
      <c r="O2" s="87"/>
      <c r="P2" s="87"/>
      <c r="Q2" s="86"/>
      <c r="R2" s="87"/>
      <c r="S2" s="87"/>
      <c r="T2" s="86"/>
      <c r="U2" s="87"/>
      <c r="V2" s="87"/>
    </row>
    <row r="3" spans="1:22" ht="6.75" customHeight="1">
      <c r="A3" s="88"/>
      <c r="B3" s="89"/>
      <c r="C3" s="90"/>
      <c r="D3" s="90"/>
      <c r="E3" s="88"/>
      <c r="F3" s="90"/>
      <c r="G3" s="90"/>
      <c r="H3" s="88"/>
      <c r="I3" s="90"/>
      <c r="J3" s="90"/>
      <c r="K3" s="88"/>
      <c r="L3" s="90"/>
      <c r="M3" s="90"/>
      <c r="N3" s="88"/>
      <c r="O3" s="90"/>
      <c r="P3" s="90"/>
      <c r="Q3" s="88"/>
      <c r="R3" s="90"/>
      <c r="S3" s="90"/>
      <c r="T3" s="88"/>
      <c r="U3" s="90"/>
      <c r="V3" s="90"/>
    </row>
    <row r="4" spans="1:22" ht="12">
      <c r="A4" s="86" t="s">
        <v>28</v>
      </c>
      <c r="B4" s="86"/>
      <c r="C4" s="87"/>
      <c r="D4" s="87"/>
      <c r="E4" s="86"/>
      <c r="F4" s="87"/>
      <c r="G4" s="87"/>
      <c r="H4" s="86"/>
      <c r="I4" s="87"/>
      <c r="J4" s="87"/>
      <c r="K4" s="86"/>
      <c r="L4" s="87"/>
      <c r="M4" s="87"/>
      <c r="N4" s="86"/>
      <c r="O4" s="87"/>
      <c r="P4" s="87"/>
      <c r="Q4" s="86"/>
      <c r="R4" s="87"/>
      <c r="S4" s="87"/>
      <c r="T4" s="86"/>
      <c r="U4" s="87"/>
      <c r="V4" s="87"/>
    </row>
    <row r="5" spans="1:22" ht="12">
      <c r="A5" s="38" t="s">
        <v>146</v>
      </c>
      <c r="B5" s="87"/>
      <c r="C5" s="87"/>
      <c r="D5" s="87"/>
      <c r="E5" s="87"/>
      <c r="F5" s="87"/>
      <c r="G5" s="87"/>
      <c r="H5" s="87"/>
      <c r="I5" s="87"/>
      <c r="J5" s="87"/>
      <c r="K5" s="87"/>
      <c r="L5" s="87"/>
      <c r="M5" s="87"/>
      <c r="N5" s="87"/>
      <c r="O5" s="87"/>
      <c r="P5" s="87"/>
      <c r="Q5" s="87"/>
      <c r="R5" s="87"/>
      <c r="S5" s="87"/>
      <c r="T5" s="87"/>
      <c r="U5" s="87"/>
      <c r="V5" s="87"/>
    </row>
    <row r="6" spans="1:22" ht="9.75" customHeight="1" thickBot="1">
      <c r="A6" s="87"/>
      <c r="B6" s="87"/>
      <c r="C6" s="87"/>
      <c r="D6" s="87"/>
      <c r="E6" s="87"/>
      <c r="F6" s="87"/>
      <c r="G6" s="87"/>
      <c r="H6" s="87"/>
      <c r="I6" s="87"/>
      <c r="J6" s="87"/>
      <c r="K6" s="87"/>
      <c r="L6" s="87"/>
      <c r="M6" s="87"/>
      <c r="N6" s="87"/>
      <c r="O6" s="87"/>
      <c r="P6" s="87"/>
      <c r="Q6" s="87"/>
      <c r="R6" s="87"/>
      <c r="S6" s="87"/>
      <c r="T6" s="87"/>
      <c r="U6" s="87"/>
      <c r="V6" s="87"/>
    </row>
    <row r="7" spans="1:22" ht="11.25">
      <c r="A7" s="91"/>
      <c r="B7" s="92" t="s">
        <v>58</v>
      </c>
      <c r="C7" s="93"/>
      <c r="D7" s="93"/>
      <c r="E7" s="92" t="s">
        <v>29</v>
      </c>
      <c r="F7" s="93"/>
      <c r="G7" s="93"/>
      <c r="H7" s="92" t="s">
        <v>30</v>
      </c>
      <c r="I7" s="93"/>
      <c r="J7" s="93"/>
      <c r="K7" s="92" t="s">
        <v>31</v>
      </c>
      <c r="L7" s="93"/>
      <c r="M7" s="93"/>
      <c r="N7" s="92" t="s">
        <v>32</v>
      </c>
      <c r="O7" s="93"/>
      <c r="P7" s="93"/>
      <c r="Q7" s="92" t="s">
        <v>33</v>
      </c>
      <c r="R7" s="93"/>
      <c r="S7" s="93"/>
      <c r="T7" s="92" t="s">
        <v>4</v>
      </c>
      <c r="U7" s="93"/>
      <c r="V7" s="93"/>
    </row>
    <row r="8" spans="1:22" ht="11.25">
      <c r="A8" s="94"/>
      <c r="B8" s="95" t="s">
        <v>5</v>
      </c>
      <c r="C8" s="96" t="s">
        <v>6</v>
      </c>
      <c r="D8" s="96" t="s">
        <v>7</v>
      </c>
      <c r="E8" s="95" t="s">
        <v>5</v>
      </c>
      <c r="F8" s="96" t="s">
        <v>6</v>
      </c>
      <c r="G8" s="96" t="s">
        <v>7</v>
      </c>
      <c r="H8" s="95" t="s">
        <v>5</v>
      </c>
      <c r="I8" s="96" t="s">
        <v>6</v>
      </c>
      <c r="J8" s="96" t="s">
        <v>7</v>
      </c>
      <c r="K8" s="95" t="s">
        <v>5</v>
      </c>
      <c r="L8" s="96" t="s">
        <v>6</v>
      </c>
      <c r="M8" s="96" t="s">
        <v>7</v>
      </c>
      <c r="N8" s="95" t="s">
        <v>5</v>
      </c>
      <c r="O8" s="96" t="s">
        <v>6</v>
      </c>
      <c r="P8" s="96" t="s">
        <v>7</v>
      </c>
      <c r="Q8" s="95" t="s">
        <v>5</v>
      </c>
      <c r="R8" s="96" t="s">
        <v>6</v>
      </c>
      <c r="S8" s="96" t="s">
        <v>7</v>
      </c>
      <c r="T8" s="95" t="s">
        <v>5</v>
      </c>
      <c r="U8" s="96" t="s">
        <v>6</v>
      </c>
      <c r="V8" s="96" t="s">
        <v>7</v>
      </c>
    </row>
    <row r="9" spans="2:22" ht="11.25">
      <c r="B9" s="97"/>
      <c r="C9" s="98"/>
      <c r="D9" s="98"/>
      <c r="E9" s="97"/>
      <c r="F9" s="98"/>
      <c r="G9" s="98"/>
      <c r="H9" s="97"/>
      <c r="I9" s="98"/>
      <c r="J9" s="98"/>
      <c r="K9" s="97"/>
      <c r="L9" s="98"/>
      <c r="M9" s="98"/>
      <c r="N9" s="97"/>
      <c r="O9" s="98"/>
      <c r="P9" s="98"/>
      <c r="Q9" s="97"/>
      <c r="R9" s="98"/>
      <c r="S9" s="98"/>
      <c r="T9" s="97"/>
      <c r="U9" s="98"/>
      <c r="V9" s="98"/>
    </row>
    <row r="10" spans="1:22" ht="12">
      <c r="A10" s="99" t="s">
        <v>8</v>
      </c>
      <c r="B10" s="100">
        <v>12168</v>
      </c>
      <c r="C10" s="84">
        <v>24335</v>
      </c>
      <c r="D10" s="101">
        <v>36503</v>
      </c>
      <c r="E10" s="100">
        <v>2971</v>
      </c>
      <c r="F10" s="84">
        <v>6352</v>
      </c>
      <c r="G10" s="101">
        <v>9323</v>
      </c>
      <c r="H10" s="100">
        <v>362</v>
      </c>
      <c r="I10" s="84">
        <v>889</v>
      </c>
      <c r="J10" s="101">
        <v>1251</v>
      </c>
      <c r="K10" s="100">
        <v>1233</v>
      </c>
      <c r="L10" s="84">
        <v>3067</v>
      </c>
      <c r="M10" s="101">
        <v>4300</v>
      </c>
      <c r="N10" s="100">
        <v>2416</v>
      </c>
      <c r="O10" s="84">
        <v>7232</v>
      </c>
      <c r="P10" s="101">
        <v>9648</v>
      </c>
      <c r="Q10" s="100">
        <v>1300</v>
      </c>
      <c r="R10" s="84">
        <v>2122</v>
      </c>
      <c r="S10" s="101">
        <v>3422</v>
      </c>
      <c r="T10" s="102">
        <f>SUM(B10,E10,H10,K10,N10,Q10)</f>
        <v>20450</v>
      </c>
      <c r="U10" s="101">
        <f>SUM(C10,F10,I10,L10,O10,R10)</f>
        <v>43997</v>
      </c>
      <c r="V10" s="101">
        <f>SUM(T10:U10)</f>
        <v>64447</v>
      </c>
    </row>
    <row r="11" spans="1:22" ht="12">
      <c r="A11" s="103" t="s">
        <v>15</v>
      </c>
      <c r="B11" s="104">
        <f>SUM(B10)</f>
        <v>12168</v>
      </c>
      <c r="C11" s="105">
        <f>SUM(C10)</f>
        <v>24335</v>
      </c>
      <c r="D11" s="105">
        <f>SUM(B11:C11)</f>
        <v>36503</v>
      </c>
      <c r="E11" s="104">
        <f>SUM(E10)</f>
        <v>2971</v>
      </c>
      <c r="F11" s="105">
        <f>SUM(F10)</f>
        <v>6352</v>
      </c>
      <c r="G11" s="105">
        <f>SUM(E11:F11)</f>
        <v>9323</v>
      </c>
      <c r="H11" s="104">
        <f>SUM(H10)</f>
        <v>362</v>
      </c>
      <c r="I11" s="105">
        <f>SUM(I10)</f>
        <v>889</v>
      </c>
      <c r="J11" s="105">
        <f>SUM(H11:I11)</f>
        <v>1251</v>
      </c>
      <c r="K11" s="104">
        <f>SUM(K10)</f>
        <v>1233</v>
      </c>
      <c r="L11" s="105">
        <f>SUM(L10)</f>
        <v>3067</v>
      </c>
      <c r="M11" s="105">
        <f>SUM(K11:L11)</f>
        <v>4300</v>
      </c>
      <c r="N11" s="104">
        <f>SUM(N10)</f>
        <v>2416</v>
      </c>
      <c r="O11" s="105">
        <f>SUM(O10)</f>
        <v>7232</v>
      </c>
      <c r="P11" s="105">
        <f>SUM(N11:O11)</f>
        <v>9648</v>
      </c>
      <c r="Q11" s="104">
        <f>SUM(Q10)</f>
        <v>1300</v>
      </c>
      <c r="R11" s="105">
        <f>SUM(R10)</f>
        <v>2122</v>
      </c>
      <c r="S11" s="105">
        <f>SUM(Q11:R11)</f>
        <v>3422</v>
      </c>
      <c r="T11" s="104">
        <f>SUM(T10)</f>
        <v>20450</v>
      </c>
      <c r="U11" s="105">
        <f>SUM(U10)</f>
        <v>43997</v>
      </c>
      <c r="V11" s="105">
        <f>SUM(T11:U11)</f>
        <v>64447</v>
      </c>
    </row>
    <row r="12" spans="2:22" s="83" customFormat="1" ht="11.25" customHeight="1">
      <c r="B12" s="106"/>
      <c r="C12" s="101"/>
      <c r="D12" s="101"/>
      <c r="E12" s="102"/>
      <c r="F12" s="101"/>
      <c r="G12" s="101"/>
      <c r="H12" s="102"/>
      <c r="I12" s="101"/>
      <c r="J12" s="101"/>
      <c r="K12" s="102"/>
      <c r="L12" s="101"/>
      <c r="M12" s="101"/>
      <c r="N12" s="102"/>
      <c r="O12" s="101"/>
      <c r="P12" s="101"/>
      <c r="Q12" s="102"/>
      <c r="R12" s="101"/>
      <c r="S12" s="101"/>
      <c r="T12" s="102"/>
      <c r="U12" s="101"/>
      <c r="V12" s="101"/>
    </row>
    <row r="13" spans="2:22" s="83" customFormat="1" ht="11.25" customHeight="1">
      <c r="B13" s="106"/>
      <c r="C13" s="101"/>
      <c r="D13" s="101"/>
      <c r="E13" s="102"/>
      <c r="F13" s="101"/>
      <c r="G13" s="101"/>
      <c r="H13" s="102"/>
      <c r="I13" s="101"/>
      <c r="J13" s="101"/>
      <c r="K13" s="102"/>
      <c r="L13" s="101"/>
      <c r="M13" s="101"/>
      <c r="N13" s="102"/>
      <c r="O13" s="101"/>
      <c r="P13" s="101"/>
      <c r="Q13" s="102"/>
      <c r="R13" s="101"/>
      <c r="S13" s="101"/>
      <c r="T13" s="102"/>
      <c r="U13" s="101"/>
      <c r="V13" s="101"/>
    </row>
    <row r="14" spans="1:22" s="83" customFormat="1" ht="11.25" customHeight="1">
      <c r="A14" s="83" t="s">
        <v>34</v>
      </c>
      <c r="B14" s="106">
        <v>12297</v>
      </c>
      <c r="C14" s="107">
        <v>19740</v>
      </c>
      <c r="D14" s="101">
        <v>32037</v>
      </c>
      <c r="E14" s="102">
        <v>10451</v>
      </c>
      <c r="F14" s="101">
        <v>15935</v>
      </c>
      <c r="G14" s="101">
        <v>26386</v>
      </c>
      <c r="H14" s="108">
        <v>2080</v>
      </c>
      <c r="I14" s="83">
        <v>3055</v>
      </c>
      <c r="J14" s="101">
        <v>5135</v>
      </c>
      <c r="K14" s="102">
        <v>2902</v>
      </c>
      <c r="L14" s="101">
        <v>4386</v>
      </c>
      <c r="M14" s="101">
        <v>7288</v>
      </c>
      <c r="N14" s="108">
        <v>3213</v>
      </c>
      <c r="O14" s="83">
        <v>4064</v>
      </c>
      <c r="P14" s="101">
        <v>7277</v>
      </c>
      <c r="Q14" s="102">
        <v>703</v>
      </c>
      <c r="R14" s="101">
        <v>546</v>
      </c>
      <c r="S14" s="101">
        <v>1249</v>
      </c>
      <c r="T14" s="102">
        <f>SUM(Q14,N14,K14,H14,E14,B14)</f>
        <v>31646</v>
      </c>
      <c r="U14" s="101">
        <f>SUM(R14,O14,L14,I14,F14,C14)</f>
        <v>47726</v>
      </c>
      <c r="V14" s="101">
        <f>SUM(T14:U14)</f>
        <v>79372</v>
      </c>
    </row>
    <row r="15" spans="2:22" s="83" customFormat="1" ht="6.75" customHeight="1">
      <c r="B15" s="106"/>
      <c r="C15" s="107"/>
      <c r="D15" s="101"/>
      <c r="E15" s="102"/>
      <c r="F15" s="101"/>
      <c r="G15" s="101"/>
      <c r="H15" s="102"/>
      <c r="I15" s="101"/>
      <c r="J15" s="101"/>
      <c r="K15" s="102"/>
      <c r="L15" s="101"/>
      <c r="M15" s="101"/>
      <c r="N15" s="102"/>
      <c r="O15" s="101"/>
      <c r="P15" s="101"/>
      <c r="Q15" s="102"/>
      <c r="R15" s="101"/>
      <c r="S15" s="101"/>
      <c r="T15" s="102"/>
      <c r="U15" s="101"/>
      <c r="V15" s="101"/>
    </row>
    <row r="16" spans="1:22" s="83" customFormat="1" ht="11.25" customHeight="1">
      <c r="A16" s="83" t="s">
        <v>35</v>
      </c>
      <c r="B16" s="106">
        <v>3203</v>
      </c>
      <c r="C16" s="107">
        <v>7591</v>
      </c>
      <c r="D16" s="101">
        <v>10794</v>
      </c>
      <c r="E16" s="102">
        <v>2119</v>
      </c>
      <c r="F16" s="101">
        <v>6193</v>
      </c>
      <c r="G16" s="101">
        <v>8312</v>
      </c>
      <c r="H16" s="102">
        <v>207</v>
      </c>
      <c r="I16" s="101">
        <v>552</v>
      </c>
      <c r="J16" s="101">
        <v>759</v>
      </c>
      <c r="K16" s="102">
        <v>170</v>
      </c>
      <c r="L16" s="101">
        <v>447</v>
      </c>
      <c r="M16" s="101">
        <v>617</v>
      </c>
      <c r="N16" s="102">
        <v>116</v>
      </c>
      <c r="O16" s="101">
        <v>379</v>
      </c>
      <c r="P16" s="101">
        <v>495</v>
      </c>
      <c r="Q16" s="102">
        <v>15</v>
      </c>
      <c r="R16" s="101">
        <v>50</v>
      </c>
      <c r="S16" s="101">
        <v>65</v>
      </c>
      <c r="T16" s="102">
        <f>SUM(Q16,N16,K16,H16,E16,B16)</f>
        <v>5830</v>
      </c>
      <c r="U16" s="101">
        <f>SUM(R16,O16,L16,I16,F16,C16)</f>
        <v>15212</v>
      </c>
      <c r="V16" s="101">
        <f>SUM(T16:U16)</f>
        <v>21042</v>
      </c>
    </row>
    <row r="17" spans="2:22" s="83" customFormat="1" ht="6" customHeight="1">
      <c r="B17" s="106"/>
      <c r="C17" s="107"/>
      <c r="D17" s="101"/>
      <c r="E17" s="102"/>
      <c r="F17" s="101"/>
      <c r="G17" s="101"/>
      <c r="H17" s="102"/>
      <c r="I17" s="101"/>
      <c r="J17" s="101"/>
      <c r="K17" s="102"/>
      <c r="L17" s="101"/>
      <c r="M17" s="101"/>
      <c r="N17" s="102"/>
      <c r="O17" s="101"/>
      <c r="P17" s="101"/>
      <c r="Q17" s="102"/>
      <c r="R17" s="101"/>
      <c r="S17" s="101"/>
      <c r="T17" s="102"/>
      <c r="U17" s="101"/>
      <c r="V17" s="101"/>
    </row>
    <row r="18" spans="1:22" s="83" customFormat="1" ht="11.25" customHeight="1">
      <c r="A18" s="109" t="s">
        <v>36</v>
      </c>
      <c r="B18" s="106">
        <v>248</v>
      </c>
      <c r="C18" s="101">
        <v>8704</v>
      </c>
      <c r="D18" s="101">
        <v>8952</v>
      </c>
      <c r="E18" s="102">
        <v>62</v>
      </c>
      <c r="F18" s="101">
        <v>3117</v>
      </c>
      <c r="G18" s="101">
        <v>3179</v>
      </c>
      <c r="H18" s="102">
        <v>4</v>
      </c>
      <c r="I18" s="101">
        <v>364</v>
      </c>
      <c r="J18" s="101">
        <v>368</v>
      </c>
      <c r="K18" s="108">
        <v>6</v>
      </c>
      <c r="L18" s="84">
        <v>307</v>
      </c>
      <c r="M18" s="101">
        <v>313</v>
      </c>
      <c r="N18" s="102">
        <v>5</v>
      </c>
      <c r="O18" s="101">
        <v>116</v>
      </c>
      <c r="P18" s="101">
        <v>121</v>
      </c>
      <c r="Q18" s="102">
        <v>0</v>
      </c>
      <c r="R18" s="101">
        <v>4</v>
      </c>
      <c r="S18" s="101">
        <v>4</v>
      </c>
      <c r="T18" s="102">
        <f>SUM(Q18,N18,K18,H18,E18,B18)</f>
        <v>325</v>
      </c>
      <c r="U18" s="101">
        <f>SUM(R18,O18,L18,I18,F18,C18)</f>
        <v>12612</v>
      </c>
      <c r="V18" s="101">
        <f>SUM(T18:U18)</f>
        <v>12937</v>
      </c>
    </row>
    <row r="19" spans="1:22" s="83" customFormat="1" ht="12">
      <c r="A19" s="103"/>
      <c r="B19" s="102"/>
      <c r="C19" s="101"/>
      <c r="D19" s="101"/>
      <c r="E19" s="102"/>
      <c r="F19" s="101"/>
      <c r="G19" s="101"/>
      <c r="H19" s="102"/>
      <c r="I19" s="101"/>
      <c r="J19" s="101"/>
      <c r="K19" s="102"/>
      <c r="L19" s="101"/>
      <c r="M19" s="101"/>
      <c r="N19" s="102"/>
      <c r="O19" s="101"/>
      <c r="P19" s="101"/>
      <c r="Q19" s="102"/>
      <c r="R19" s="101"/>
      <c r="S19" s="101"/>
      <c r="T19" s="102"/>
      <c r="U19" s="101"/>
      <c r="V19" s="101"/>
    </row>
    <row r="20" spans="1:22" s="103" customFormat="1" ht="24">
      <c r="A20" s="110" t="s">
        <v>17</v>
      </c>
      <c r="B20" s="111">
        <f>SUM(B18,B16,B14)</f>
        <v>15748</v>
      </c>
      <c r="C20" s="112">
        <f>SUM(C18,C16,C14)</f>
        <v>36035</v>
      </c>
      <c r="D20" s="112">
        <f>SUM(D18,D16,D14)</f>
        <v>51783</v>
      </c>
      <c r="E20" s="111">
        <f>SUM(E16,E18,E14)</f>
        <v>12632</v>
      </c>
      <c r="F20" s="112">
        <f>SUM(F16,F18,F14)</f>
        <v>25245</v>
      </c>
      <c r="G20" s="112">
        <f>SUM(G16,G18,G14)</f>
        <v>37877</v>
      </c>
      <c r="H20" s="111">
        <f aca="true" t="shared" si="0" ref="H20:O20">SUM(H18,H16,H14)</f>
        <v>2291</v>
      </c>
      <c r="I20" s="112">
        <f t="shared" si="0"/>
        <v>3971</v>
      </c>
      <c r="J20" s="112">
        <f t="shared" si="0"/>
        <v>6262</v>
      </c>
      <c r="K20" s="111">
        <f t="shared" si="0"/>
        <v>3078</v>
      </c>
      <c r="L20" s="112">
        <f t="shared" si="0"/>
        <v>5140</v>
      </c>
      <c r="M20" s="112">
        <f t="shared" si="0"/>
        <v>8218</v>
      </c>
      <c r="N20" s="111">
        <f t="shared" si="0"/>
        <v>3334</v>
      </c>
      <c r="O20" s="112">
        <f t="shared" si="0"/>
        <v>4559</v>
      </c>
      <c r="P20" s="112">
        <f>SUM(N20:O20)</f>
        <v>7893</v>
      </c>
      <c r="Q20" s="111">
        <f>SUM(Q18,Q16,Q14)</f>
        <v>718</v>
      </c>
      <c r="R20" s="112">
        <f>SUM(R18,R16,R14)</f>
        <v>600</v>
      </c>
      <c r="S20" s="112">
        <f>SUM(Q20:R20)</f>
        <v>1318</v>
      </c>
      <c r="T20" s="111">
        <f>SUM(Q20,N20,K20,H20,E20,B20)</f>
        <v>37801</v>
      </c>
      <c r="U20" s="112">
        <f>SUM(R20,O20,L20,I20,F20,C20)</f>
        <v>75550</v>
      </c>
      <c r="V20" s="112">
        <f>SUM(T20:U20)</f>
        <v>113351</v>
      </c>
    </row>
    <row r="21" spans="2:22" s="83" customFormat="1" ht="11.25" customHeight="1">
      <c r="B21" s="106"/>
      <c r="C21" s="107"/>
      <c r="D21" s="101"/>
      <c r="E21" s="102"/>
      <c r="F21" s="101"/>
      <c r="G21" s="101"/>
      <c r="H21" s="102"/>
      <c r="I21" s="101"/>
      <c r="J21" s="101"/>
      <c r="K21" s="102"/>
      <c r="L21" s="101"/>
      <c r="M21" s="101"/>
      <c r="N21" s="102"/>
      <c r="O21" s="101"/>
      <c r="P21" s="101"/>
      <c r="Q21" s="102"/>
      <c r="R21" s="101"/>
      <c r="S21" s="101"/>
      <c r="T21" s="102"/>
      <c r="U21" s="101"/>
      <c r="V21" s="101"/>
    </row>
    <row r="22" spans="1:22" s="103" customFormat="1" ht="11.25" customHeight="1">
      <c r="A22" s="103" t="s">
        <v>4</v>
      </c>
      <c r="B22" s="113">
        <f aca="true" t="shared" si="1" ref="B22:G22">SUM(B20,B11)</f>
        <v>27916</v>
      </c>
      <c r="C22" s="114">
        <f t="shared" si="1"/>
        <v>60370</v>
      </c>
      <c r="D22" s="114">
        <f t="shared" si="1"/>
        <v>88286</v>
      </c>
      <c r="E22" s="113">
        <f t="shared" si="1"/>
        <v>15603</v>
      </c>
      <c r="F22" s="114">
        <f t="shared" si="1"/>
        <v>31597</v>
      </c>
      <c r="G22" s="114">
        <f t="shared" si="1"/>
        <v>47200</v>
      </c>
      <c r="H22" s="113">
        <f>SUM(H20:H21,H11)</f>
        <v>2653</v>
      </c>
      <c r="I22" s="114">
        <f>SUM(I20,I11)</f>
        <v>4860</v>
      </c>
      <c r="J22" s="114">
        <f>SUM(J20,J11)</f>
        <v>7513</v>
      </c>
      <c r="K22" s="113">
        <f>SUM(K20:K21,K11)</f>
        <v>4311</v>
      </c>
      <c r="L22" s="114">
        <f>SUM(L20,L11)</f>
        <v>8207</v>
      </c>
      <c r="M22" s="114">
        <f>SUM(M20,M11)</f>
        <v>12518</v>
      </c>
      <c r="N22" s="113">
        <f>SUM(N20:N21,N11)</f>
        <v>5750</v>
      </c>
      <c r="O22" s="114">
        <f aca="true" t="shared" si="2" ref="O22:V22">SUM(O20,O11)</f>
        <v>11791</v>
      </c>
      <c r="P22" s="114">
        <f t="shared" si="2"/>
        <v>17541</v>
      </c>
      <c r="Q22" s="113">
        <f t="shared" si="2"/>
        <v>2018</v>
      </c>
      <c r="R22" s="114">
        <f t="shared" si="2"/>
        <v>2722</v>
      </c>
      <c r="S22" s="114">
        <f t="shared" si="2"/>
        <v>4740</v>
      </c>
      <c r="T22" s="113">
        <f t="shared" si="2"/>
        <v>58251</v>
      </c>
      <c r="U22" s="114">
        <f t="shared" si="2"/>
        <v>119547</v>
      </c>
      <c r="V22" s="114">
        <f t="shared" si="2"/>
        <v>177798</v>
      </c>
    </row>
    <row r="23" spans="1:22" ht="11.25">
      <c r="A23" s="88"/>
      <c r="B23" s="88"/>
      <c r="C23" s="90"/>
      <c r="D23" s="90"/>
      <c r="E23" s="88"/>
      <c r="F23" s="90"/>
      <c r="G23" s="90"/>
      <c r="H23" s="88"/>
      <c r="I23" s="90"/>
      <c r="J23" s="90"/>
      <c r="K23" s="88"/>
      <c r="L23" s="90"/>
      <c r="M23" s="90"/>
      <c r="N23" s="88"/>
      <c r="O23" s="90"/>
      <c r="P23" s="90"/>
      <c r="Q23" s="88"/>
      <c r="R23" s="90"/>
      <c r="S23" s="90"/>
      <c r="T23" s="88"/>
      <c r="U23" s="90"/>
      <c r="V23" s="90"/>
    </row>
    <row r="24" ht="11.25">
      <c r="A24" s="37" t="s">
        <v>18</v>
      </c>
    </row>
    <row r="25" spans="1:12" ht="11.25">
      <c r="A25" s="83" t="s">
        <v>37</v>
      </c>
      <c r="I25" s="83"/>
      <c r="K25" s="84"/>
      <c r="L25" s="83"/>
    </row>
    <row r="26" spans="9:12" ht="11.25">
      <c r="I26" s="83"/>
      <c r="K26" s="84"/>
      <c r="L26" s="83"/>
    </row>
  </sheetData>
  <sheetProtection/>
  <printOptions/>
  <pageMargins left="0.1968503937007874" right="0.1968503937007874" top="0.984251968503937" bottom="0.984251968503937" header="0.5118110236220472" footer="0.5118110236220472"/>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P50" sqref="P50"/>
    </sheetView>
  </sheetViews>
  <sheetFormatPr defaultColWidth="9.140625" defaultRowHeight="12.75"/>
  <cols>
    <col min="1" max="1" width="26.28125" style="71" customWidth="1"/>
    <col min="2" max="2" width="18.7109375" style="71" customWidth="1"/>
    <col min="3" max="3" width="21.140625" style="71" customWidth="1"/>
    <col min="4" max="6" width="18.7109375" style="71" customWidth="1"/>
    <col min="7" max="16384" width="9.140625" style="71" customWidth="1"/>
  </cols>
  <sheetData>
    <row r="1" ht="12">
      <c r="A1" s="34" t="s">
        <v>145</v>
      </c>
    </row>
    <row r="2" spans="1:6" ht="12">
      <c r="A2" s="69" t="s">
        <v>0</v>
      </c>
      <c r="B2" s="69"/>
      <c r="C2" s="69"/>
      <c r="D2" s="69"/>
      <c r="E2" s="115"/>
      <c r="F2" s="69"/>
    </row>
    <row r="3" spans="1:6" ht="12">
      <c r="A3" s="69"/>
      <c r="B3" s="69"/>
      <c r="C3" s="69"/>
      <c r="D3" s="69"/>
      <c r="E3" s="115"/>
      <c r="F3" s="69"/>
    </row>
    <row r="4" spans="1:6" ht="12">
      <c r="A4" s="69" t="s">
        <v>38</v>
      </c>
      <c r="B4" s="69"/>
      <c r="C4" s="69"/>
      <c r="D4" s="69"/>
      <c r="E4" s="115"/>
      <c r="F4" s="69"/>
    </row>
    <row r="5" spans="1:6" ht="12">
      <c r="A5" s="38" t="s">
        <v>146</v>
      </c>
      <c r="B5" s="69"/>
      <c r="C5" s="69"/>
      <c r="D5" s="69"/>
      <c r="E5" s="69"/>
      <c r="F5" s="69"/>
    </row>
    <row r="6" ht="12" thickBot="1"/>
    <row r="7" spans="1:6" ht="11.25">
      <c r="A7" s="116"/>
      <c r="B7" s="117" t="s">
        <v>39</v>
      </c>
      <c r="C7" s="118" t="s">
        <v>40</v>
      </c>
      <c r="D7" s="118" t="s">
        <v>40</v>
      </c>
      <c r="E7" s="118" t="s">
        <v>41</v>
      </c>
      <c r="F7" s="118" t="s">
        <v>41</v>
      </c>
    </row>
    <row r="8" spans="1:6" ht="11.25">
      <c r="A8" s="119"/>
      <c r="B8" s="120" t="s">
        <v>42</v>
      </c>
      <c r="C8" s="121" t="s">
        <v>43</v>
      </c>
      <c r="D8" s="122" t="s">
        <v>44</v>
      </c>
      <c r="E8" s="122" t="s">
        <v>45</v>
      </c>
      <c r="F8" s="122" t="s">
        <v>46</v>
      </c>
    </row>
    <row r="9" spans="1:6" ht="11.25">
      <c r="A9" s="7"/>
      <c r="B9" s="123"/>
      <c r="C9" s="123"/>
      <c r="D9" s="123"/>
      <c r="E9" s="123"/>
      <c r="F9" s="123"/>
    </row>
    <row r="10" spans="1:6" s="70" customFormat="1" ht="12">
      <c r="A10" s="77" t="s">
        <v>8</v>
      </c>
      <c r="B10" s="124">
        <v>64447</v>
      </c>
      <c r="C10" s="125">
        <v>0.7109368935806877</v>
      </c>
      <c r="D10" s="125">
        <v>0.28906310641931227</v>
      </c>
      <c r="E10" s="125">
        <v>0.317348443685477</v>
      </c>
      <c r="F10" s="125">
        <v>0.682651556314523</v>
      </c>
    </row>
    <row r="11" spans="1:6" ht="11.25">
      <c r="A11" s="7"/>
      <c r="B11" s="126"/>
      <c r="C11" s="127"/>
      <c r="D11" s="127"/>
      <c r="E11" s="127"/>
      <c r="F11" s="128"/>
    </row>
    <row r="12" spans="1:6" ht="11.25">
      <c r="A12" s="7" t="s">
        <v>34</v>
      </c>
      <c r="B12" s="129">
        <v>79372</v>
      </c>
      <c r="C12" s="130">
        <v>0.7360656150783652</v>
      </c>
      <c r="D12" s="130">
        <v>0.26393438492163485</v>
      </c>
      <c r="E12" s="130">
        <v>0.39870483293856773</v>
      </c>
      <c r="F12" s="131">
        <v>0.6012951670614323</v>
      </c>
    </row>
    <row r="13" spans="1:6" ht="3.75" customHeight="1">
      <c r="A13" s="7"/>
      <c r="B13" s="129"/>
      <c r="C13" s="132"/>
      <c r="D13" s="132"/>
      <c r="E13" s="132"/>
      <c r="F13" s="133"/>
    </row>
    <row r="14" spans="1:6" ht="11.25">
      <c r="A14" s="7" t="s">
        <v>35</v>
      </c>
      <c r="B14" s="129">
        <v>21042</v>
      </c>
      <c r="C14" s="130">
        <v>0.9079935367360517</v>
      </c>
      <c r="D14" s="130">
        <v>0.09200646326394829</v>
      </c>
      <c r="E14" s="130">
        <v>0.27706491778348064</v>
      </c>
      <c r="F14" s="131">
        <v>0.7229350822165194</v>
      </c>
    </row>
    <row r="15" spans="1:6" ht="4.5" customHeight="1">
      <c r="A15" s="7"/>
      <c r="B15" s="126"/>
      <c r="C15" s="132"/>
      <c r="D15" s="132"/>
      <c r="E15" s="132"/>
      <c r="F15" s="133"/>
    </row>
    <row r="16" spans="1:6" ht="11.25">
      <c r="A16" s="7" t="s">
        <v>36</v>
      </c>
      <c r="B16" s="129">
        <v>12937</v>
      </c>
      <c r="C16" s="130">
        <v>0.9376980752879338</v>
      </c>
      <c r="D16" s="130">
        <v>0.062301924712066165</v>
      </c>
      <c r="E16" s="130">
        <v>0.02512174383551055</v>
      </c>
      <c r="F16" s="131">
        <v>0.9748782561644894</v>
      </c>
    </row>
    <row r="17" spans="1:6" ht="6" customHeight="1">
      <c r="A17" s="7"/>
      <c r="B17" s="134"/>
      <c r="C17" s="135"/>
      <c r="D17" s="135"/>
      <c r="E17" s="135"/>
      <c r="F17" s="135"/>
    </row>
    <row r="18" spans="1:6" s="70" customFormat="1" ht="12">
      <c r="A18" s="77" t="s">
        <v>16</v>
      </c>
      <c r="B18" s="80">
        <v>113351</v>
      </c>
      <c r="C18" s="136">
        <v>0.7909943449991619</v>
      </c>
      <c r="D18" s="136">
        <v>0.2090056550008381</v>
      </c>
      <c r="E18" s="136">
        <v>0.3334862506726893</v>
      </c>
      <c r="F18" s="136">
        <v>0.6665137493273108</v>
      </c>
    </row>
    <row r="19" spans="1:6" ht="9" customHeight="1">
      <c r="A19" s="7"/>
      <c r="B19" s="134"/>
      <c r="C19" s="137"/>
      <c r="D19" s="137"/>
      <c r="E19" s="137"/>
      <c r="F19" s="137"/>
    </row>
    <row r="20" spans="1:6" s="7" customFormat="1" ht="12">
      <c r="A20" s="138" t="s">
        <v>4</v>
      </c>
      <c r="B20" s="139">
        <f>SUM(B10:B16)</f>
        <v>177798</v>
      </c>
      <c r="C20" s="140">
        <v>0.7619848564967429</v>
      </c>
      <c r="D20" s="140">
        <v>0.2380151435032571</v>
      </c>
      <c r="E20" s="141">
        <v>0.32763858105599497</v>
      </c>
      <c r="F20" s="142">
        <v>0.672361418944005</v>
      </c>
    </row>
    <row r="21" spans="1:6" s="7" customFormat="1" ht="9.75" customHeight="1">
      <c r="A21" s="143"/>
      <c r="B21" s="144"/>
      <c r="C21" s="145"/>
      <c r="D21" s="145"/>
      <c r="E21" s="145"/>
      <c r="F21" s="145"/>
    </row>
    <row r="22" spans="1:6" s="7" customFormat="1" ht="12">
      <c r="A22" s="37" t="s">
        <v>18</v>
      </c>
      <c r="B22" s="144"/>
      <c r="C22" s="145"/>
      <c r="D22" s="145"/>
      <c r="E22" s="145"/>
      <c r="F22" s="145"/>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10"/>
  <sheetViews>
    <sheetView zoomScale="115" zoomScaleNormal="115" zoomScalePageLayoutView="0" workbookViewId="0" topLeftCell="A1">
      <selection activeCell="I105" sqref="I105"/>
    </sheetView>
  </sheetViews>
  <sheetFormatPr defaultColWidth="30.00390625" defaultRowHeight="15" customHeight="1"/>
  <cols>
    <col min="1" max="1" width="36.57421875" style="4" customWidth="1"/>
    <col min="2" max="2" width="21.28125" style="9" customWidth="1"/>
    <col min="3" max="3" width="21.28125" style="27" customWidth="1"/>
    <col min="4" max="16384" width="30.00390625" style="9" customWidth="1"/>
  </cols>
  <sheetData>
    <row r="1" ht="12.75" customHeight="1">
      <c r="A1" s="8" t="s">
        <v>145</v>
      </c>
    </row>
    <row r="2" spans="1:3" ht="15" customHeight="1">
      <c r="A2" s="146" t="s">
        <v>0</v>
      </c>
      <c r="B2" s="146"/>
      <c r="C2" s="146"/>
    </row>
    <row r="3" ht="9.75" customHeight="1">
      <c r="B3" s="10"/>
    </row>
    <row r="4" spans="1:3" ht="12" customHeight="1">
      <c r="A4" s="147" t="s">
        <v>47</v>
      </c>
      <c r="B4" s="147"/>
      <c r="C4" s="147"/>
    </row>
    <row r="5" spans="1:3" ht="12" customHeight="1">
      <c r="A5" s="148" t="s">
        <v>146</v>
      </c>
      <c r="B5" s="148"/>
      <c r="C5" s="148"/>
    </row>
    <row r="6" ht="12" customHeight="1" thickBot="1"/>
    <row r="7" spans="1:3" s="13" customFormat="1" ht="22.5" customHeight="1">
      <c r="A7" s="11" t="s">
        <v>48</v>
      </c>
      <c r="B7" s="12" t="s">
        <v>49</v>
      </c>
      <c r="C7" s="28" t="s">
        <v>50</v>
      </c>
    </row>
    <row r="8" spans="1:3" ht="12" customHeight="1">
      <c r="A8" s="17" t="s">
        <v>67</v>
      </c>
      <c r="B8" s="18">
        <v>20119</v>
      </c>
      <c r="C8" s="32">
        <v>0.2991</v>
      </c>
    </row>
    <row r="9" spans="1:3" ht="12" customHeight="1">
      <c r="A9" s="17" t="s">
        <v>68</v>
      </c>
      <c r="B9" s="18">
        <v>11612</v>
      </c>
      <c r="C9" s="32">
        <v>0.1727</v>
      </c>
    </row>
    <row r="10" spans="1:3" ht="12" customHeight="1">
      <c r="A10" s="17" t="s">
        <v>69</v>
      </c>
      <c r="B10" s="18">
        <v>4918</v>
      </c>
      <c r="C10" s="32">
        <v>0.0731</v>
      </c>
    </row>
    <row r="11" spans="1:3" ht="12" customHeight="1">
      <c r="A11" s="17" t="s">
        <v>70</v>
      </c>
      <c r="B11" s="18">
        <v>3847</v>
      </c>
      <c r="C11" s="32">
        <v>0.0572</v>
      </c>
    </row>
    <row r="12" spans="1:3" ht="12" customHeight="1">
      <c r="A12" s="17" t="s">
        <v>71</v>
      </c>
      <c r="B12" s="18">
        <v>3775</v>
      </c>
      <c r="C12" s="32">
        <v>0.0561</v>
      </c>
    </row>
    <row r="13" spans="1:3" ht="12" customHeight="1">
      <c r="A13" s="17" t="s">
        <v>72</v>
      </c>
      <c r="B13" s="18">
        <v>2865</v>
      </c>
      <c r="C13" s="32">
        <v>0.0426</v>
      </c>
    </row>
    <row r="14" spans="1:3" ht="12" customHeight="1">
      <c r="A14" s="17" t="s">
        <v>73</v>
      </c>
      <c r="B14" s="18">
        <v>2198</v>
      </c>
      <c r="C14" s="32">
        <v>0.0327</v>
      </c>
    </row>
    <row r="15" spans="1:3" ht="12" customHeight="1">
      <c r="A15" s="17" t="s">
        <v>74</v>
      </c>
      <c r="B15" s="18">
        <v>2124</v>
      </c>
      <c r="C15" s="32">
        <v>0.0316</v>
      </c>
    </row>
    <row r="16" spans="1:3" ht="12" customHeight="1">
      <c r="A16" s="17" t="s">
        <v>75</v>
      </c>
      <c r="B16" s="18">
        <v>1585</v>
      </c>
      <c r="C16" s="32">
        <v>0.0236</v>
      </c>
    </row>
    <row r="17" spans="1:3" ht="12" customHeight="1">
      <c r="A17" s="17" t="s">
        <v>76</v>
      </c>
      <c r="B17" s="18">
        <v>1458</v>
      </c>
      <c r="C17" s="32">
        <v>0.0217</v>
      </c>
    </row>
    <row r="18" spans="1:3" ht="12" customHeight="1">
      <c r="A18" s="17" t="s">
        <v>77</v>
      </c>
      <c r="B18" s="18">
        <v>818</v>
      </c>
      <c r="C18" s="32">
        <v>0.0122</v>
      </c>
    </row>
    <row r="19" spans="1:3" ht="12" customHeight="1">
      <c r="A19" s="17" t="s">
        <v>78</v>
      </c>
      <c r="B19" s="18">
        <v>805</v>
      </c>
      <c r="C19" s="32">
        <v>0.012</v>
      </c>
    </row>
    <row r="20" spans="1:3" ht="12" customHeight="1">
      <c r="A20" s="17" t="s">
        <v>79</v>
      </c>
      <c r="B20" s="18">
        <v>760</v>
      </c>
      <c r="C20" s="32">
        <v>0.0113</v>
      </c>
    </row>
    <row r="21" spans="1:3" ht="12" customHeight="1">
      <c r="A21" s="17" t="s">
        <v>80</v>
      </c>
      <c r="B21" s="18">
        <v>694</v>
      </c>
      <c r="C21" s="32">
        <v>0.0103</v>
      </c>
    </row>
    <row r="22" spans="1:3" ht="12" customHeight="1">
      <c r="A22" s="17" t="s">
        <v>81</v>
      </c>
      <c r="B22" s="18">
        <v>665</v>
      </c>
      <c r="C22" s="32">
        <v>0.0099</v>
      </c>
    </row>
    <row r="23" spans="1:3" ht="12" customHeight="1">
      <c r="A23" s="17" t="s">
        <v>82</v>
      </c>
      <c r="B23" s="18">
        <v>560</v>
      </c>
      <c r="C23" s="32">
        <v>0.0083</v>
      </c>
    </row>
    <row r="24" spans="1:3" ht="12" customHeight="1">
      <c r="A24" s="17" t="s">
        <v>83</v>
      </c>
      <c r="B24" s="18">
        <v>559</v>
      </c>
      <c r="C24" s="32">
        <v>0.0083</v>
      </c>
    </row>
    <row r="25" spans="1:3" ht="12" customHeight="1">
      <c r="A25" s="17" t="s">
        <v>84</v>
      </c>
      <c r="B25" s="18">
        <v>442</v>
      </c>
      <c r="C25" s="32">
        <v>0.0066</v>
      </c>
    </row>
    <row r="26" spans="1:3" ht="12" customHeight="1">
      <c r="A26" s="17" t="s">
        <v>85</v>
      </c>
      <c r="B26" s="18">
        <v>400</v>
      </c>
      <c r="C26" s="32">
        <v>0.0059</v>
      </c>
    </row>
    <row r="27" spans="1:3" ht="12" customHeight="1">
      <c r="A27" s="17" t="s">
        <v>86</v>
      </c>
      <c r="B27" s="18">
        <v>340</v>
      </c>
      <c r="C27" s="32">
        <v>0.0051</v>
      </c>
    </row>
    <row r="28" spans="1:3" ht="12" customHeight="1">
      <c r="A28" s="17" t="s">
        <v>87</v>
      </c>
      <c r="B28" s="18">
        <v>329</v>
      </c>
      <c r="C28" s="32">
        <v>0.0049</v>
      </c>
    </row>
    <row r="29" spans="1:3" ht="12" customHeight="1">
      <c r="A29" s="17" t="s">
        <v>88</v>
      </c>
      <c r="B29" s="18">
        <v>297</v>
      </c>
      <c r="C29" s="32">
        <v>0.0044</v>
      </c>
    </row>
    <row r="30" spans="1:3" ht="12" customHeight="1">
      <c r="A30" s="17" t="s">
        <v>90</v>
      </c>
      <c r="B30" s="18">
        <v>197</v>
      </c>
      <c r="C30" s="32">
        <v>0.0029</v>
      </c>
    </row>
    <row r="31" spans="1:3" ht="12" customHeight="1">
      <c r="A31" s="17" t="s">
        <v>89</v>
      </c>
      <c r="B31" s="18">
        <v>190</v>
      </c>
      <c r="C31" s="32">
        <v>0.0028</v>
      </c>
    </row>
    <row r="32" spans="1:3" ht="12" customHeight="1">
      <c r="A32" s="17" t="s">
        <v>91</v>
      </c>
      <c r="B32" s="18">
        <v>182</v>
      </c>
      <c r="C32" s="32">
        <v>0.0027</v>
      </c>
    </row>
    <row r="33" spans="1:3" ht="12" customHeight="1">
      <c r="A33" s="17" t="s">
        <v>93</v>
      </c>
      <c r="B33" s="18">
        <v>132</v>
      </c>
      <c r="C33" s="32">
        <v>0.002</v>
      </c>
    </row>
    <row r="34" spans="1:3" ht="12" customHeight="1">
      <c r="A34" s="17" t="s">
        <v>92</v>
      </c>
      <c r="B34" s="18">
        <v>126</v>
      </c>
      <c r="C34" s="32">
        <v>0.0019</v>
      </c>
    </row>
    <row r="35" spans="1:3" ht="12" customHeight="1">
      <c r="A35" s="17" t="s">
        <v>94</v>
      </c>
      <c r="B35" s="18">
        <v>96</v>
      </c>
      <c r="C35" s="32">
        <v>0.0014</v>
      </c>
    </row>
    <row r="36" spans="1:3" ht="12" customHeight="1">
      <c r="A36" s="17" t="s">
        <v>97</v>
      </c>
      <c r="B36" s="18">
        <v>81</v>
      </c>
      <c r="C36" s="32">
        <v>0.0003</v>
      </c>
    </row>
    <row r="37" spans="1:3" ht="12" customHeight="1">
      <c r="A37" s="17" t="s">
        <v>99</v>
      </c>
      <c r="B37" s="18">
        <v>81</v>
      </c>
      <c r="C37" s="32">
        <v>0.0012</v>
      </c>
    </row>
    <row r="38" spans="1:3" ht="12" customHeight="1">
      <c r="A38" s="17" t="s">
        <v>100</v>
      </c>
      <c r="B38" s="18">
        <v>79</v>
      </c>
      <c r="C38" s="32">
        <v>0.0012</v>
      </c>
    </row>
    <row r="39" spans="1:3" ht="12" customHeight="1">
      <c r="A39" s="17" t="s">
        <v>96</v>
      </c>
      <c r="B39" s="18">
        <v>77</v>
      </c>
      <c r="C39" s="32">
        <v>0.0012</v>
      </c>
    </row>
    <row r="40" spans="1:3" ht="12" customHeight="1">
      <c r="A40" s="17" t="s">
        <v>95</v>
      </c>
      <c r="B40" s="18">
        <v>67</v>
      </c>
      <c r="C40" s="32">
        <v>0.0011</v>
      </c>
    </row>
    <row r="41" spans="1:3" ht="12" customHeight="1">
      <c r="A41" s="17" t="s">
        <v>102</v>
      </c>
      <c r="B41" s="18">
        <v>62</v>
      </c>
      <c r="C41" s="32">
        <v>0.001</v>
      </c>
    </row>
    <row r="42" spans="1:3" ht="12" customHeight="1">
      <c r="A42" s="17" t="s">
        <v>103</v>
      </c>
      <c r="B42" s="18">
        <v>56</v>
      </c>
      <c r="C42" s="32">
        <v>0.0009</v>
      </c>
    </row>
    <row r="43" spans="1:3" ht="12" customHeight="1">
      <c r="A43" s="17" t="s">
        <v>101</v>
      </c>
      <c r="B43" s="18">
        <v>53</v>
      </c>
      <c r="C43" s="32">
        <v>0.0008</v>
      </c>
    </row>
    <row r="44" spans="1:3" ht="12" customHeight="1">
      <c r="A44" s="17" t="s">
        <v>104</v>
      </c>
      <c r="B44" s="18">
        <v>51</v>
      </c>
      <c r="C44" s="32">
        <v>0.0008</v>
      </c>
    </row>
    <row r="45" spans="1:3" ht="12" customHeight="1">
      <c r="A45" s="17" t="s">
        <v>98</v>
      </c>
      <c r="B45" s="18">
        <v>44</v>
      </c>
      <c r="C45" s="32">
        <v>0.0008</v>
      </c>
    </row>
    <row r="46" spans="1:3" ht="12" customHeight="1">
      <c r="A46" s="17" t="s">
        <v>105</v>
      </c>
      <c r="B46" s="18">
        <v>31</v>
      </c>
      <c r="C46" s="32">
        <v>0.0007</v>
      </c>
    </row>
    <row r="47" spans="1:3" ht="12" customHeight="1">
      <c r="A47" s="17" t="s">
        <v>106</v>
      </c>
      <c r="B47" s="18">
        <v>30</v>
      </c>
      <c r="C47" s="32">
        <v>0.0005</v>
      </c>
    </row>
    <row r="48" spans="1:3" ht="12" customHeight="1">
      <c r="A48" s="17" t="s">
        <v>107</v>
      </c>
      <c r="B48" s="18">
        <v>23</v>
      </c>
      <c r="C48" s="32">
        <v>0.0004</v>
      </c>
    </row>
    <row r="49" spans="1:3" ht="12" customHeight="1">
      <c r="A49" s="17" t="s">
        <v>108</v>
      </c>
      <c r="B49" s="18">
        <v>17</v>
      </c>
      <c r="C49" s="32">
        <v>0.0003</v>
      </c>
    </row>
    <row r="50" spans="1:3" ht="12" customHeight="1">
      <c r="A50" s="17" t="s">
        <v>112</v>
      </c>
      <c r="B50" s="18">
        <v>14</v>
      </c>
      <c r="C50" s="32">
        <v>0.0002</v>
      </c>
    </row>
    <row r="51" spans="1:3" ht="12" customHeight="1">
      <c r="A51" s="19" t="s">
        <v>111</v>
      </c>
      <c r="B51" s="18">
        <v>14</v>
      </c>
      <c r="C51" s="32">
        <v>0.0002</v>
      </c>
    </row>
    <row r="52" spans="1:3" ht="12" customHeight="1">
      <c r="A52" s="17" t="s">
        <v>109</v>
      </c>
      <c r="B52" s="18">
        <v>14</v>
      </c>
      <c r="C52" s="32">
        <v>0.0002</v>
      </c>
    </row>
    <row r="53" spans="1:3" ht="12" customHeight="1">
      <c r="A53" s="17" t="s">
        <v>114</v>
      </c>
      <c r="B53" s="18">
        <v>13</v>
      </c>
      <c r="C53" s="32">
        <v>0.0002</v>
      </c>
    </row>
    <row r="54" spans="1:3" ht="12" customHeight="1">
      <c r="A54" s="17" t="s">
        <v>110</v>
      </c>
      <c r="B54" s="18">
        <v>12</v>
      </c>
      <c r="C54" s="32">
        <v>0.0002</v>
      </c>
    </row>
    <row r="55" spans="1:3" ht="12" customHeight="1">
      <c r="A55" s="17" t="s">
        <v>121</v>
      </c>
      <c r="B55" s="18">
        <v>11</v>
      </c>
      <c r="C55" s="32">
        <v>0.0002</v>
      </c>
    </row>
    <row r="56" spans="1:3" ht="12" customHeight="1">
      <c r="A56" s="17" t="s">
        <v>115</v>
      </c>
      <c r="B56" s="18">
        <v>7</v>
      </c>
      <c r="C56" s="32">
        <v>0.0001</v>
      </c>
    </row>
    <row r="57" spans="1:3" ht="12" customHeight="1">
      <c r="A57" s="17" t="s">
        <v>117</v>
      </c>
      <c r="B57" s="20">
        <v>6</v>
      </c>
      <c r="C57" s="32">
        <v>0.0001</v>
      </c>
    </row>
    <row r="58" spans="1:3" ht="12" customHeight="1">
      <c r="A58" s="17" t="s">
        <v>113</v>
      </c>
      <c r="B58" s="18">
        <v>5</v>
      </c>
      <c r="C58" s="32">
        <v>0.0001</v>
      </c>
    </row>
    <row r="59" spans="1:3" ht="12" customHeight="1">
      <c r="A59" s="17" t="s">
        <v>116</v>
      </c>
      <c r="B59" s="18">
        <v>5</v>
      </c>
      <c r="C59" s="32">
        <v>0.0001</v>
      </c>
    </row>
    <row r="60" spans="1:3" ht="12" customHeight="1">
      <c r="A60" s="17" t="s">
        <v>119</v>
      </c>
      <c r="B60" s="18">
        <v>5</v>
      </c>
      <c r="C60" s="32">
        <v>0.0001</v>
      </c>
    </row>
    <row r="61" spans="1:3" ht="12" customHeight="1">
      <c r="A61" s="17" t="s">
        <v>123</v>
      </c>
      <c r="B61" s="18">
        <v>4</v>
      </c>
      <c r="C61" s="32">
        <v>0.0001</v>
      </c>
    </row>
    <row r="62" spans="1:3" ht="12" customHeight="1">
      <c r="A62" s="17" t="s">
        <v>120</v>
      </c>
      <c r="B62" s="18">
        <v>4</v>
      </c>
      <c r="C62" s="32">
        <v>0.0001</v>
      </c>
    </row>
    <row r="63" spans="1:3" ht="12" customHeight="1">
      <c r="A63" s="17" t="s">
        <v>122</v>
      </c>
      <c r="B63" s="18">
        <v>3</v>
      </c>
      <c r="C63" s="32">
        <v>0</v>
      </c>
    </row>
    <row r="64" spans="1:3" ht="12" customHeight="1" thickBot="1">
      <c r="A64" s="17" t="s">
        <v>118</v>
      </c>
      <c r="B64" s="18">
        <v>3</v>
      </c>
      <c r="C64" s="32">
        <v>0</v>
      </c>
    </row>
    <row r="65" spans="1:3" ht="14.25" customHeight="1">
      <c r="A65" s="11" t="s">
        <v>51</v>
      </c>
      <c r="B65" s="12" t="s">
        <v>49</v>
      </c>
      <c r="C65" s="28" t="s">
        <v>50</v>
      </c>
    </row>
    <row r="66" spans="1:3" ht="12" customHeight="1">
      <c r="A66" s="21" t="s">
        <v>124</v>
      </c>
      <c r="B66" s="22">
        <v>1159</v>
      </c>
      <c r="C66" s="32">
        <v>0.0172</v>
      </c>
    </row>
    <row r="67" spans="1:3" ht="12" customHeight="1">
      <c r="A67" s="21" t="s">
        <v>125</v>
      </c>
      <c r="B67" s="22">
        <v>1088</v>
      </c>
      <c r="C67" s="32">
        <v>0.0162</v>
      </c>
    </row>
    <row r="68" spans="1:3" ht="12" customHeight="1">
      <c r="A68" s="21" t="s">
        <v>126</v>
      </c>
      <c r="B68" s="22">
        <v>465</v>
      </c>
      <c r="C68" s="32">
        <v>0.0062</v>
      </c>
    </row>
    <row r="69" spans="1:3" ht="12" customHeight="1">
      <c r="A69" s="21" t="s">
        <v>127</v>
      </c>
      <c r="B69" s="22">
        <v>418</v>
      </c>
      <c r="C69" s="32">
        <v>0.0069</v>
      </c>
    </row>
    <row r="70" spans="1:3" ht="12" customHeight="1">
      <c r="A70" s="21" t="s">
        <v>128</v>
      </c>
      <c r="B70" s="22">
        <v>300</v>
      </c>
      <c r="C70" s="32">
        <v>0.0045</v>
      </c>
    </row>
    <row r="71" spans="1:3" ht="12" customHeight="1">
      <c r="A71" s="21" t="s">
        <v>129</v>
      </c>
      <c r="B71" s="22">
        <v>105</v>
      </c>
      <c r="C71" s="32">
        <v>0.0016</v>
      </c>
    </row>
    <row r="72" spans="1:3" ht="12" customHeight="1">
      <c r="A72" s="21" t="s">
        <v>130</v>
      </c>
      <c r="B72" s="22">
        <v>85</v>
      </c>
      <c r="C72" s="32">
        <v>0.0013</v>
      </c>
    </row>
    <row r="73" spans="1:4" s="13" customFormat="1" ht="12" customHeight="1">
      <c r="A73" s="21" t="s">
        <v>131</v>
      </c>
      <c r="B73" s="22">
        <v>40</v>
      </c>
      <c r="C73" s="32">
        <v>0.0006</v>
      </c>
      <c r="D73" s="9"/>
    </row>
    <row r="74" spans="1:3" ht="12" customHeight="1">
      <c r="A74" s="21" t="s">
        <v>132</v>
      </c>
      <c r="B74" s="22">
        <v>26</v>
      </c>
      <c r="C74" s="32">
        <v>0.0004</v>
      </c>
    </row>
    <row r="75" spans="1:3" ht="12" customHeight="1">
      <c r="A75" s="21" t="s">
        <v>133</v>
      </c>
      <c r="B75" s="23">
        <v>21</v>
      </c>
      <c r="C75" s="32">
        <v>0.0003</v>
      </c>
    </row>
    <row r="76" spans="1:3" ht="12" customHeight="1">
      <c r="A76" s="21" t="s">
        <v>134</v>
      </c>
      <c r="B76" s="23">
        <v>20</v>
      </c>
      <c r="C76" s="32">
        <v>0.0003</v>
      </c>
    </row>
    <row r="77" spans="1:3" ht="12" customHeight="1">
      <c r="A77" s="21" t="s">
        <v>136</v>
      </c>
      <c r="B77" s="22">
        <v>19</v>
      </c>
      <c r="C77" s="32">
        <v>0.0003</v>
      </c>
    </row>
    <row r="78" spans="1:3" ht="12" customHeight="1">
      <c r="A78" s="21" t="s">
        <v>135</v>
      </c>
      <c r="B78" s="22">
        <v>18</v>
      </c>
      <c r="C78" s="32">
        <v>0.0003</v>
      </c>
    </row>
    <row r="79" spans="1:3" ht="12" customHeight="1">
      <c r="A79" s="21" t="s">
        <v>137</v>
      </c>
      <c r="B79" s="22">
        <v>11</v>
      </c>
      <c r="C79" s="32">
        <v>0.0002</v>
      </c>
    </row>
    <row r="80" spans="1:3" ht="12" customHeight="1">
      <c r="A80" s="21" t="s">
        <v>138</v>
      </c>
      <c r="B80" s="22">
        <v>6</v>
      </c>
      <c r="C80" s="32">
        <v>0.0001</v>
      </c>
    </row>
    <row r="81" spans="1:3" ht="12" customHeight="1" thickBot="1">
      <c r="A81" s="21" t="s">
        <v>139</v>
      </c>
      <c r="B81" s="24">
        <v>3</v>
      </c>
      <c r="C81" s="32">
        <v>0</v>
      </c>
    </row>
    <row r="82" spans="1:3" ht="15" customHeight="1">
      <c r="A82" s="11" t="s">
        <v>53</v>
      </c>
      <c r="B82" s="12" t="s">
        <v>49</v>
      </c>
      <c r="C82" s="28" t="s">
        <v>50</v>
      </c>
    </row>
    <row r="83" spans="1:3" ht="12" customHeight="1">
      <c r="A83" s="4" t="s">
        <v>61</v>
      </c>
      <c r="B83" s="25">
        <v>161</v>
      </c>
      <c r="C83" s="32">
        <v>0.0024</v>
      </c>
    </row>
    <row r="84" spans="1:3" ht="12" customHeight="1">
      <c r="A84" s="4" t="s">
        <v>62</v>
      </c>
      <c r="B84" s="22">
        <v>95</v>
      </c>
      <c r="C84" s="32">
        <v>0.0014</v>
      </c>
    </row>
    <row r="85" spans="1:3" ht="12" customHeight="1">
      <c r="A85" s="26" t="s">
        <v>63</v>
      </c>
      <c r="B85" s="23">
        <v>60</v>
      </c>
      <c r="C85" s="33">
        <v>0.0009</v>
      </c>
    </row>
    <row r="86" spans="1:3" ht="12" customHeight="1">
      <c r="A86" s="26" t="s">
        <v>64</v>
      </c>
      <c r="B86" s="23">
        <v>31</v>
      </c>
      <c r="C86" s="32">
        <v>0.0005</v>
      </c>
    </row>
    <row r="87" spans="1:3" ht="12" customHeight="1">
      <c r="A87" s="26" t="s">
        <v>65</v>
      </c>
      <c r="B87" s="23">
        <v>18</v>
      </c>
      <c r="C87" s="32">
        <v>0.0003</v>
      </c>
    </row>
    <row r="88" spans="1:3" ht="12" customHeight="1">
      <c r="A88" s="26" t="s">
        <v>66</v>
      </c>
      <c r="B88" s="23">
        <v>6</v>
      </c>
      <c r="C88" s="32">
        <v>0.0001</v>
      </c>
    </row>
    <row r="89" spans="1:3" ht="24" customHeight="1">
      <c r="A89" s="14" t="s">
        <v>52</v>
      </c>
      <c r="B89" s="15">
        <v>67120</v>
      </c>
      <c r="C89" s="29">
        <v>100</v>
      </c>
    </row>
    <row r="90" spans="1:3" ht="13.5" customHeight="1">
      <c r="A90" s="5"/>
      <c r="B90" s="6"/>
      <c r="C90" s="30"/>
    </row>
    <row r="91" spans="1:3" ht="75" customHeight="1">
      <c r="A91" s="149" t="s">
        <v>147</v>
      </c>
      <c r="B91" s="149"/>
      <c r="C91" s="149"/>
    </row>
    <row r="92" spans="1:3" ht="13.5" customHeight="1">
      <c r="A92" s="5"/>
      <c r="B92" s="6"/>
      <c r="C92" s="30"/>
    </row>
    <row r="93" spans="1:3" ht="13.5" customHeight="1">
      <c r="A93" s="5"/>
      <c r="B93" s="6"/>
      <c r="C93" s="30"/>
    </row>
    <row r="94" spans="1:3" ht="13.5" customHeight="1">
      <c r="A94" s="5"/>
      <c r="B94" s="6"/>
      <c r="C94" s="30"/>
    </row>
    <row r="95" spans="1:3" ht="13.5" customHeight="1">
      <c r="A95" s="5"/>
      <c r="B95" s="6"/>
      <c r="C95" s="30"/>
    </row>
    <row r="96" spans="1:3" ht="13.5" customHeight="1">
      <c r="A96" s="5"/>
      <c r="B96" s="6"/>
      <c r="C96" s="30"/>
    </row>
    <row r="97" spans="1:3" ht="13.5" customHeight="1">
      <c r="A97" s="7"/>
      <c r="B97" s="7"/>
      <c r="C97" s="31"/>
    </row>
    <row r="98" spans="1:3" ht="13.5" customHeight="1">
      <c r="A98" s="7"/>
      <c r="B98" s="7"/>
      <c r="C98" s="31"/>
    </row>
    <row r="99" spans="1:3" ht="13.5" customHeight="1">
      <c r="A99" s="7"/>
      <c r="B99" s="7"/>
      <c r="C99" s="31"/>
    </row>
    <row r="100" spans="1:3" ht="11.25">
      <c r="A100" s="7"/>
      <c r="B100" s="7"/>
      <c r="C100" s="31"/>
    </row>
    <row r="101" spans="1:3" ht="11.25">
      <c r="A101" s="7"/>
      <c r="B101" s="7"/>
      <c r="C101" s="31"/>
    </row>
    <row r="102" spans="1:3" ht="11.25">
      <c r="A102" s="7"/>
      <c r="B102" s="7"/>
      <c r="C102" s="31"/>
    </row>
    <row r="103" spans="1:3" ht="11.25">
      <c r="A103" s="7"/>
      <c r="B103" s="7"/>
      <c r="C103" s="31"/>
    </row>
    <row r="105" ht="15" customHeight="1">
      <c r="A105" s="7"/>
    </row>
    <row r="106" ht="15" customHeight="1">
      <c r="A106" s="7"/>
    </row>
    <row r="107" ht="15" customHeight="1">
      <c r="A107" s="7"/>
    </row>
    <row r="108" ht="15" customHeight="1">
      <c r="A108" s="7"/>
    </row>
    <row r="109" ht="15" customHeight="1">
      <c r="A109" s="7"/>
    </row>
    <row r="110" ht="15" customHeight="1">
      <c r="A110" s="7"/>
    </row>
  </sheetData>
  <sheetProtection/>
  <mergeCells count="4">
    <mergeCell ref="A2:C2"/>
    <mergeCell ref="A4:C4"/>
    <mergeCell ref="A5:C5"/>
    <mergeCell ref="A91:C91"/>
  </mergeCells>
  <printOptions horizontalCentered="1"/>
  <pageMargins left="0.8267716535433072" right="0.2755905511811024" top="0.7874015748031497" bottom="0.7874015748031497" header="0.2755905511811024" footer="0.5118110236220472"/>
  <pageSetup fitToHeight="2" fitToWidth="1" horizontalDpi="600" verticalDpi="600" orientation="portrait" paperSize="9" scale="94"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Floriaan Vossen</dc:creator>
  <cp:keywords/>
  <dc:description/>
  <cp:lastModifiedBy>Vermeulen, Geert</cp:lastModifiedBy>
  <cp:lastPrinted>2015-07-15T09:09:48Z</cp:lastPrinted>
  <dcterms:created xsi:type="dcterms:W3CDTF">2005-06-20T09:23:07Z</dcterms:created>
  <dcterms:modified xsi:type="dcterms:W3CDTF">2016-12-07T09:23:04Z</dcterms:modified>
  <cp:category/>
  <cp:version/>
  <cp:contentType/>
  <cp:contentStatus/>
</cp:coreProperties>
</file>