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00" windowWidth="9576" windowHeight="9216" activeTab="0"/>
  </bookViews>
  <sheets>
    <sheet name="INHOUD" sheetId="1" r:id="rId1"/>
    <sheet name="15PDKO01" sheetId="2" r:id="rId2"/>
    <sheet name="15PDKO02" sheetId="3" r:id="rId3"/>
    <sheet name="15PDKO03" sheetId="4" r:id="rId4"/>
    <sheet name="15PDKO04" sheetId="5" r:id="rId5"/>
    <sheet name="15PDKO05" sheetId="6" r:id="rId6"/>
    <sheet name="15PDKO06" sheetId="7" r:id="rId7"/>
  </sheets>
  <definedNames>
    <definedName name="_xlnm.Print_Area" localSheetId="1">'15PDKO01'!$A$1:$J$19</definedName>
    <definedName name="_xlnm.Print_Area" localSheetId="3">'15PDKO03'!$A$1:$J$40</definedName>
    <definedName name="_xlnm.Print_Area" localSheetId="5">'15PDKO05'!$A$1:$J$41</definedName>
  </definedNames>
  <calcPr fullCalcOnLoad="1"/>
</workbook>
</file>

<file path=xl/sharedStrings.xml><?xml version="1.0" encoding="utf-8"?>
<sst xmlns="http://schemas.openxmlformats.org/spreadsheetml/2006/main" count="311" uniqueCount="46">
  <si>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</si>
  <si>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</si>
  <si>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</si>
  <si>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</si>
  <si>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</si>
  <si>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</si>
  <si>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</si>
  <si>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</si>
  <si>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</si>
  <si>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</si>
  <si>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</si>
  <si>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</si>
  <si>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</si>
  <si>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</si>
  <si>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</si>
  <si>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</si>
  <si>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</si>
  <si>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</si>
  <si>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</si>
  <si>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</si>
  <si>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</si>
  <si>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</si>
  <si>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</si>
  <si>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</si>
  <si>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</si>
  <si>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</si>
  <si>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</si>
  <si>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</si>
  <si>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</si>
  <si>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</si>
  <si>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</si>
  <si>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</si>
  <si>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</si>
  <si>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</si>
  <si>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</si>
  <si>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2015-2016</t>
  </si>
  <si>
    <t xml:space="preserve">Aantal budgettaire fulltime-equivalenten (inclusief alle vervangingen, TBS+ en Bonus) - januari 2016 </t>
  </si>
  <si>
    <t>Aantal budgettaire fulltime-equivalenten (inclusief alle vervangingen, TBS+ en Bonus) -  januari 2016</t>
  </si>
  <si>
    <t>Aantal personen (inclusief alle vervangingen, TBS+ en Bonus) - januari 2016</t>
  </si>
  <si>
    <t>Aantal personen (inclusief alle vervangingen, TBS+ en Bonus) -  januari 2016</t>
  </si>
  <si>
    <t>15PDKO01</t>
  </si>
  <si>
    <t>15PDKO02</t>
  </si>
  <si>
    <t>15PDKO03</t>
  </si>
  <si>
    <t>15PDKO04</t>
  </si>
  <si>
    <t>15PDKO05</t>
  </si>
  <si>
    <t>15PDKO06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</si>
</sst>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3" fontId="0" fillId="0" borderId="10" xfId="58" applyNumberFormat="1" applyFon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12" xfId="58" applyNumberFormat="1" applyFont="1" applyBorder="1" applyAlignment="1">
      <alignment horizontal="center"/>
      <protection/>
    </xf>
    <xf numFmtId="3" fontId="0" fillId="0" borderId="12" xfId="58" applyNumberFormat="1" applyFont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 applyAlignment="1">
      <alignment horizontal="center"/>
      <protection/>
    </xf>
    <xf numFmtId="3" fontId="0" fillId="0" borderId="13" xfId="58" applyNumberFormat="1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3" fontId="0" fillId="0" borderId="15" xfId="58" applyNumberFormat="1" applyFont="1" applyBorder="1" applyAlignment="1">
      <alignment horizontal="right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>
      <alignment/>
      <protection/>
    </xf>
    <xf numFmtId="164" fontId="0" fillId="0" borderId="15" xfId="58" applyNumberFormat="1" applyFont="1" applyBorder="1">
      <alignment/>
      <protection/>
    </xf>
    <xf numFmtId="164" fontId="0" fillId="0" borderId="0" xfId="58" applyNumberFormat="1" applyFont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164" fontId="3" fillId="0" borderId="0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0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3" fontId="0" fillId="0" borderId="0" xfId="55" applyNumberFormat="1" applyFont="1">
      <alignment/>
      <protection/>
    </xf>
    <xf numFmtId="3" fontId="0" fillId="0" borderId="10" xfId="55" applyNumberFormat="1" applyFont="1" applyBorder="1">
      <alignment/>
      <protection/>
    </xf>
    <xf numFmtId="3" fontId="0" fillId="0" borderId="11" xfId="55" applyNumberFormat="1" applyFont="1" applyBorder="1">
      <alignment/>
      <protection/>
    </xf>
    <xf numFmtId="3" fontId="0" fillId="0" borderId="12" xfId="55" applyNumberFormat="1" applyFont="1" applyBorder="1" applyAlignment="1">
      <alignment horizontal="center"/>
      <protection/>
    </xf>
    <xf numFmtId="3" fontId="0" fillId="0" borderId="12" xfId="55" applyNumberFormat="1" applyFont="1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14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3" fontId="0" fillId="0" borderId="15" xfId="55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164" fontId="0" fillId="0" borderId="15" xfId="55" applyNumberFormat="1" applyFont="1" applyBorder="1">
      <alignment/>
      <protection/>
    </xf>
    <xf numFmtId="164" fontId="0" fillId="0" borderId="0" xfId="55" applyNumberFormat="1" applyFont="1">
      <alignment/>
      <protection/>
    </xf>
    <xf numFmtId="3" fontId="3" fillId="0" borderId="0" xfId="55" applyNumberFormat="1" applyFont="1" applyAlignment="1">
      <alignment horizontal="right"/>
      <protection/>
    </xf>
    <xf numFmtId="164" fontId="3" fillId="0" borderId="16" xfId="55" applyNumberFormat="1" applyFont="1" applyBorder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3" fontId="4" fillId="0" borderId="0" xfId="58" applyNumberFormat="1" applyFont="1" applyAlignment="1">
      <alignment horizontal="centerContinuous"/>
      <protection/>
    </xf>
    <xf numFmtId="3" fontId="0" fillId="0" borderId="17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 applyAlignment="1">
      <alignment horizontal="center"/>
      <protection/>
    </xf>
    <xf numFmtId="3" fontId="0" fillId="0" borderId="18" xfId="58" applyNumberFormat="1" applyFont="1" applyBorder="1" applyAlignment="1">
      <alignment horizontal="center"/>
      <protection/>
    </xf>
    <xf numFmtId="3" fontId="0" fillId="0" borderId="19" xfId="58" applyNumberFormat="1" applyFont="1" applyBorder="1" applyAlignment="1">
      <alignment horizontal="center"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>
      <alignment/>
      <protection/>
    </xf>
    <xf numFmtId="164" fontId="0" fillId="0" borderId="0" xfId="56" applyNumberFormat="1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164" fontId="0" fillId="0" borderId="20" xfId="56" applyNumberFormat="1" applyFont="1" applyBorder="1" applyAlignment="1">
      <alignment horizontal="centerContinuous"/>
      <protection/>
    </xf>
    <xf numFmtId="164" fontId="0" fillId="0" borderId="10" xfId="56" applyNumberFormat="1" applyFont="1" applyBorder="1" applyAlignment="1">
      <alignment horizontal="centerContinuous"/>
      <protection/>
    </xf>
    <xf numFmtId="3" fontId="0" fillId="0" borderId="13" xfId="56" applyNumberFormat="1" applyFont="1" applyBorder="1" applyAlignment="1">
      <alignment horizontal="left"/>
      <protection/>
    </xf>
    <xf numFmtId="164" fontId="0" fillId="0" borderId="18" xfId="56" applyNumberFormat="1" applyFont="1" applyBorder="1" applyAlignment="1">
      <alignment horizontal="centerContinuous"/>
      <protection/>
    </xf>
    <xf numFmtId="164" fontId="0" fillId="0" borderId="19" xfId="56" applyNumberFormat="1" applyFont="1" applyBorder="1" applyAlignment="1">
      <alignment horizontal="centerContinuous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 applyAlignment="1">
      <alignment horizontal="right"/>
      <protection/>
    </xf>
    <xf numFmtId="164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13" xfId="56" applyNumberFormat="1" applyFont="1" applyBorder="1">
      <alignment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0" fontId="0" fillId="0" borderId="0" xfId="56">
      <alignment/>
      <protection/>
    </xf>
    <xf numFmtId="3" fontId="0" fillId="0" borderId="0" xfId="54" applyNumberFormat="1" applyFont="1">
      <alignment/>
      <protection/>
    </xf>
    <xf numFmtId="3" fontId="3" fillId="0" borderId="0" xfId="54" applyNumberFormat="1" applyFont="1" applyAlignment="1">
      <alignment horizontal="centerContinuous"/>
      <protection/>
    </xf>
    <xf numFmtId="3" fontId="0" fillId="0" borderId="0" xfId="54" applyNumberFormat="1" applyFont="1" applyAlignment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0" fillId="0" borderId="17" xfId="54" applyNumberFormat="1" applyFont="1" applyBorder="1">
      <alignment/>
      <protection/>
    </xf>
    <xf numFmtId="3" fontId="0" fillId="0" borderId="16" xfId="54" applyNumberFormat="1" applyFont="1" applyBorder="1">
      <alignment/>
      <protection/>
    </xf>
    <xf numFmtId="3" fontId="0" fillId="0" borderId="17" xfId="54" applyNumberFormat="1" applyFont="1" applyBorder="1" applyAlignment="1">
      <alignment horizontal="center"/>
      <protection/>
    </xf>
    <xf numFmtId="3" fontId="0" fillId="0" borderId="13" xfId="54" applyNumberFormat="1" applyFont="1" applyBorder="1">
      <alignment/>
      <protection/>
    </xf>
    <xf numFmtId="3" fontId="0" fillId="0" borderId="18" xfId="54" applyNumberFormat="1" applyFont="1" applyBorder="1" applyAlignment="1">
      <alignment horizontal="center"/>
      <protection/>
    </xf>
    <xf numFmtId="3" fontId="0" fillId="0" borderId="19" xfId="54" applyNumberFormat="1" applyFont="1" applyBorder="1" applyAlignment="1">
      <alignment horizontal="center"/>
      <protection/>
    </xf>
    <xf numFmtId="3" fontId="0" fillId="0" borderId="0" xfId="54" applyNumberFormat="1" applyFont="1" applyBorder="1">
      <alignment/>
      <protection/>
    </xf>
    <xf numFmtId="3" fontId="0" fillId="0" borderId="15" xfId="54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164" fontId="0" fillId="0" borderId="15" xfId="54" applyNumberFormat="1" applyFont="1" applyBorder="1">
      <alignment/>
      <protection/>
    </xf>
    <xf numFmtId="164" fontId="0" fillId="0" borderId="0" xfId="54" applyNumberFormat="1" applyFont="1">
      <alignment/>
      <protection/>
    </xf>
    <xf numFmtId="164" fontId="0" fillId="0" borderId="15" xfId="54" applyNumberFormat="1" applyFont="1" applyBorder="1" applyAlignment="1">
      <alignment horizontal="right"/>
      <protection/>
    </xf>
    <xf numFmtId="164" fontId="0" fillId="0" borderId="0" xfId="54" applyNumberFormat="1" applyFont="1" applyAlignment="1">
      <alignment horizontal="right"/>
      <protection/>
    </xf>
    <xf numFmtId="3" fontId="3" fillId="0" borderId="0" xfId="54" applyNumberFormat="1" applyFont="1" applyAlignment="1">
      <alignment horizontal="right"/>
      <protection/>
    </xf>
    <xf numFmtId="164" fontId="3" fillId="0" borderId="16" xfId="54" applyNumberFormat="1" applyFont="1" applyBorder="1">
      <alignment/>
      <protection/>
    </xf>
    <xf numFmtId="164" fontId="3" fillId="0" borderId="17" xfId="54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7" applyFont="1">
      <alignment/>
      <protection/>
    </xf>
    <xf numFmtId="164" fontId="0" fillId="0" borderId="0" xfId="57" applyNumberFormat="1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164" fontId="0" fillId="0" borderId="20" xfId="57" applyNumberFormat="1" applyFont="1" applyBorder="1" applyAlignment="1">
      <alignment horizontal="centerContinuous"/>
      <protection/>
    </xf>
    <xf numFmtId="164" fontId="0" fillId="0" borderId="10" xfId="57" applyNumberFormat="1" applyFont="1" applyBorder="1" applyAlignment="1">
      <alignment horizontal="centerContinuous"/>
      <protection/>
    </xf>
    <xf numFmtId="3" fontId="0" fillId="0" borderId="13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centerContinuous"/>
      <protection/>
    </xf>
    <xf numFmtId="164" fontId="0" fillId="0" borderId="19" xfId="57" applyNumberFormat="1" applyFont="1" applyBorder="1" applyAlignment="1">
      <alignment horizontal="centerContinuous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 applyAlignment="1">
      <alignment horizontal="right"/>
      <protection/>
    </xf>
    <xf numFmtId="164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13" xfId="57" applyNumberFormat="1" applyFont="1" applyBorder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58" applyNumberFormat="1" applyFont="1" applyAlignment="1">
      <alignment horizontal="right" wrapText="1"/>
      <protection/>
    </xf>
    <xf numFmtId="164" fontId="0" fillId="0" borderId="0" xfId="58" applyNumberFormat="1" applyFont="1" applyBorder="1" applyAlignment="1">
      <alignment wrapText="1"/>
      <protection/>
    </xf>
    <xf numFmtId="3" fontId="0" fillId="0" borderId="0" xfId="58" applyNumberFormat="1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21" xfId="56" applyNumberFormat="1" applyFont="1" applyBorder="1">
      <alignment/>
      <protection/>
    </xf>
    <xf numFmtId="164" fontId="0" fillId="0" borderId="22" xfId="56" applyNumberFormat="1" applyFont="1" applyBorder="1">
      <alignment/>
      <protection/>
    </xf>
    <xf numFmtId="0" fontId="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p_pevorm_0910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47" sqref="A47"/>
    </sheetView>
  </sheetViews>
  <sheetFormatPr defaultColWidth="9.28125" defaultRowHeight="12.75"/>
  <cols>
    <col min="1" max="16384" width="9.28125" style="1" customWidth="1"/>
  </cols>
  <sheetData>
    <row r="1" ht="15">
      <c r="A1" s="124" t="s">
        <v>32</v>
      </c>
    </row>
    <row r="3" spans="1:4" ht="12.75">
      <c r="A3" s="132" t="s">
        <v>34</v>
      </c>
      <c r="B3" s="132"/>
      <c r="C3" s="132"/>
      <c r="D3" s="132"/>
    </row>
    <row r="4" spans="1:3" ht="12.75">
      <c r="A4" s="128" t="s">
        <v>40</v>
      </c>
      <c r="C4" s="1" t="s">
        <v>0</v>
      </c>
    </row>
    <row r="5" spans="1:3" ht="12.75">
      <c r="A5" s="128" t="s">
        <v>41</v>
      </c>
      <c r="C5" s="1" t="s">
        <v>1</v>
      </c>
    </row>
    <row r="7" ht="12.75">
      <c r="A7" s="123" t="s">
        <v>33</v>
      </c>
    </row>
    <row r="8" spans="1:3" ht="12.75">
      <c r="A8" s="128" t="s">
        <v>42</v>
      </c>
      <c r="C8" s="1" t="s">
        <v>2</v>
      </c>
    </row>
    <row r="9" spans="1:3" ht="12.75">
      <c r="A9" s="128" t="s">
        <v>43</v>
      </c>
      <c r="C9" s="1" t="s">
        <v>3</v>
      </c>
    </row>
    <row r="10" spans="1:3" ht="12.75">
      <c r="A10" s="128" t="s">
        <v>44</v>
      </c>
      <c r="C10" s="1" t="s">
        <v>4</v>
      </c>
    </row>
    <row r="11" spans="1:3" ht="12.75">
      <c r="A11" s="128" t="s">
        <v>45</v>
      </c>
      <c r="C11" s="1" t="s">
        <v>5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45" sqref="A45"/>
    </sheetView>
  </sheetViews>
  <sheetFormatPr defaultColWidth="9.28125" defaultRowHeight="12.75"/>
  <cols>
    <col min="1" max="1" width="26.57421875" style="3" customWidth="1"/>
    <col min="2" max="10" width="8.421875" style="3" customWidth="1"/>
    <col min="11" max="16384" width="9.281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36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v>109</v>
      </c>
      <c r="C11" s="18">
        <v>141</v>
      </c>
      <c r="D11" s="18">
        <f>SUM(B11:C11)</f>
        <v>250</v>
      </c>
      <c r="E11" s="19">
        <v>45</v>
      </c>
      <c r="F11" s="18">
        <v>51</v>
      </c>
      <c r="G11" s="18">
        <f>SUM(E11:F11)</f>
        <v>96</v>
      </c>
      <c r="H11" s="19">
        <f>SUM(B11,E11)</f>
        <v>154</v>
      </c>
      <c r="I11" s="18">
        <f>SUM(C11,F11)</f>
        <v>192</v>
      </c>
      <c r="J11" s="18">
        <f>SUM(H11:I11)</f>
        <v>346</v>
      </c>
    </row>
    <row r="12" spans="1:10" ht="12.75">
      <c r="A12" s="3" t="s">
        <v>14</v>
      </c>
      <c r="B12" s="17">
        <v>11</v>
      </c>
      <c r="C12" s="18">
        <v>16</v>
      </c>
      <c r="D12" s="18">
        <f>SUM(B12:C12)</f>
        <v>27</v>
      </c>
      <c r="E12" s="19">
        <v>5</v>
      </c>
      <c r="F12" s="18">
        <v>6</v>
      </c>
      <c r="G12" s="18">
        <f>SUM(E12:F12)</f>
        <v>11</v>
      </c>
      <c r="H12" s="19">
        <f aca="true" t="shared" si="0" ref="H12:I14">SUM(B12,E12)</f>
        <v>16</v>
      </c>
      <c r="I12" s="18">
        <f t="shared" si="0"/>
        <v>22</v>
      </c>
      <c r="J12" s="18">
        <f>SUM(H12:I12)</f>
        <v>38</v>
      </c>
    </row>
    <row r="13" spans="1:10" ht="12.75">
      <c r="A13" s="3" t="s">
        <v>15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v>1244</v>
      </c>
      <c r="C14" s="18">
        <v>1631</v>
      </c>
      <c r="D14" s="18">
        <f>SUM(B14:C14)</f>
        <v>2875</v>
      </c>
      <c r="E14" s="19">
        <v>326</v>
      </c>
      <c r="F14" s="18">
        <v>500</v>
      </c>
      <c r="G14" s="18">
        <f>SUM(E14:F14)</f>
        <v>826</v>
      </c>
      <c r="H14" s="19">
        <f t="shared" si="0"/>
        <v>1570</v>
      </c>
      <c r="I14" s="18">
        <f t="shared" si="0"/>
        <v>2131</v>
      </c>
      <c r="J14" s="18">
        <f>SUM(H14:I14)</f>
        <v>3701</v>
      </c>
    </row>
    <row r="15" spans="1:10" s="2" customFormat="1" ht="12.75">
      <c r="A15" s="21" t="s">
        <v>10</v>
      </c>
      <c r="B15" s="22">
        <f>SUM(B11:B14)</f>
        <v>1364</v>
      </c>
      <c r="C15" s="23">
        <f aca="true" t="shared" si="1" ref="C15:J15">SUM(C11:C14)</f>
        <v>1788</v>
      </c>
      <c r="D15" s="23">
        <f t="shared" si="1"/>
        <v>3152</v>
      </c>
      <c r="E15" s="22">
        <f t="shared" si="1"/>
        <v>376</v>
      </c>
      <c r="F15" s="23">
        <f t="shared" si="1"/>
        <v>557</v>
      </c>
      <c r="G15" s="23">
        <f t="shared" si="1"/>
        <v>933</v>
      </c>
      <c r="H15" s="22">
        <f t="shared" si="1"/>
        <v>1740</v>
      </c>
      <c r="I15" s="23">
        <f t="shared" si="1"/>
        <v>2345</v>
      </c>
      <c r="J15" s="23">
        <f t="shared" si="1"/>
        <v>4085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8" sqref="A48"/>
    </sheetView>
  </sheetViews>
  <sheetFormatPr defaultColWidth="9.28125" defaultRowHeight="12.75"/>
  <cols>
    <col min="1" max="1" width="22.421875" style="47" customWidth="1"/>
    <col min="2" max="16384" width="9.281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37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v>9</v>
      </c>
      <c r="C11" s="43">
        <v>10</v>
      </c>
      <c r="D11" s="43">
        <f>SUM(B11:C11)</f>
        <v>19</v>
      </c>
      <c r="E11" s="42">
        <v>3</v>
      </c>
      <c r="F11" s="43">
        <v>2</v>
      </c>
      <c r="G11" s="43">
        <f>SUM(E11:F11)</f>
        <v>5</v>
      </c>
      <c r="H11" s="42">
        <f>SUM(B11,E11)</f>
        <v>12</v>
      </c>
      <c r="I11" s="43">
        <f>SUM(C11,F11)</f>
        <v>12</v>
      </c>
      <c r="J11" s="43">
        <f>SUM(H11:I11)</f>
        <v>24</v>
      </c>
    </row>
    <row r="12" spans="1:10" s="31" customFormat="1" ht="12.75">
      <c r="A12" s="31" t="s">
        <v>14</v>
      </c>
      <c r="B12" s="42">
        <v>0</v>
      </c>
      <c r="C12" s="43">
        <v>2</v>
      </c>
      <c r="D12" s="43">
        <f>SUM(B12:C12)</f>
        <v>2</v>
      </c>
      <c r="E12" s="42">
        <v>1</v>
      </c>
      <c r="F12" s="43">
        <v>0</v>
      </c>
      <c r="G12" s="43">
        <f>SUM(E12:F12)</f>
        <v>1</v>
      </c>
      <c r="H12" s="42">
        <f aca="true" t="shared" si="0" ref="H12:I14">SUM(B12,E12)</f>
        <v>1</v>
      </c>
      <c r="I12" s="43">
        <f t="shared" si="0"/>
        <v>2</v>
      </c>
      <c r="J12" s="43">
        <f>SUM(H12:I12)</f>
        <v>3</v>
      </c>
    </row>
    <row r="13" spans="1:10" s="31" customFormat="1" ht="12.75">
      <c r="A13" s="31" t="s">
        <v>15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v>26</v>
      </c>
      <c r="C14" s="43">
        <v>108</v>
      </c>
      <c r="D14" s="43">
        <f>SUM(B14:C14)</f>
        <v>134</v>
      </c>
      <c r="E14" s="42">
        <v>16</v>
      </c>
      <c r="F14" s="43">
        <v>43</v>
      </c>
      <c r="G14" s="43">
        <f>SUM(E14:F14)</f>
        <v>59</v>
      </c>
      <c r="H14" s="42">
        <f t="shared" si="0"/>
        <v>42</v>
      </c>
      <c r="I14" s="43">
        <f t="shared" si="0"/>
        <v>151</v>
      </c>
      <c r="J14" s="43">
        <f>SUM(H14:I14)</f>
        <v>193</v>
      </c>
    </row>
    <row r="15" spans="1:10" s="27" customFormat="1" ht="12.75">
      <c r="A15" s="44" t="s">
        <v>10</v>
      </c>
      <c r="B15" s="45">
        <f>SUM(B11:B14)</f>
        <v>35</v>
      </c>
      <c r="C15" s="46">
        <f aca="true" t="shared" si="1" ref="C15:J15">SUM(C11:C14)</f>
        <v>120</v>
      </c>
      <c r="D15" s="46">
        <f t="shared" si="1"/>
        <v>155</v>
      </c>
      <c r="E15" s="45">
        <f t="shared" si="1"/>
        <v>20</v>
      </c>
      <c r="F15" s="46">
        <f t="shared" si="1"/>
        <v>45</v>
      </c>
      <c r="G15" s="46">
        <f t="shared" si="1"/>
        <v>65</v>
      </c>
      <c r="H15" s="45">
        <f t="shared" si="1"/>
        <v>55</v>
      </c>
      <c r="I15" s="46">
        <f t="shared" si="1"/>
        <v>165</v>
      </c>
      <c r="J15" s="46">
        <f t="shared" si="1"/>
        <v>220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66" sqref="A66"/>
    </sheetView>
  </sheetViews>
  <sheetFormatPr defaultColWidth="9.281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281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38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v>125</v>
      </c>
      <c r="C11" s="18">
        <v>175</v>
      </c>
      <c r="D11" s="18">
        <f>SUM(B11:C11)</f>
        <v>300</v>
      </c>
      <c r="E11" s="19">
        <v>80</v>
      </c>
      <c r="F11" s="18">
        <v>96</v>
      </c>
      <c r="G11" s="18">
        <f>SUM(E11:F11)</f>
        <v>176</v>
      </c>
      <c r="H11" s="19">
        <f>SUM(B11,E11)</f>
        <v>205</v>
      </c>
      <c r="I11" s="18">
        <f>SUM(C11,F11)</f>
        <v>271</v>
      </c>
      <c r="J11" s="18">
        <f>SUM(H11:I11)</f>
        <v>476</v>
      </c>
    </row>
    <row r="12" spans="1:10" ht="12.75">
      <c r="A12" s="3" t="s">
        <v>14</v>
      </c>
      <c r="B12" s="19">
        <v>16</v>
      </c>
      <c r="C12" s="18">
        <v>22</v>
      </c>
      <c r="D12" s="18">
        <f>SUM(B12:C12)</f>
        <v>38</v>
      </c>
      <c r="E12" s="19">
        <v>9</v>
      </c>
      <c r="F12" s="18">
        <v>14</v>
      </c>
      <c r="G12" s="18">
        <f>SUM(E12:F12)</f>
        <v>23</v>
      </c>
      <c r="H12" s="19">
        <f aca="true" t="shared" si="0" ref="H12:I14">SUM(B12,E12)</f>
        <v>25</v>
      </c>
      <c r="I12" s="18">
        <f t="shared" si="0"/>
        <v>36</v>
      </c>
      <c r="J12" s="18">
        <f>SUM(H12:I12)</f>
        <v>61</v>
      </c>
    </row>
    <row r="13" spans="1:10" ht="12.75">
      <c r="A13" s="3" t="s">
        <v>15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v>1429</v>
      </c>
      <c r="C14" s="18">
        <v>2042</v>
      </c>
      <c r="D14" s="18">
        <f>SUM(B14:C14)</f>
        <v>3471</v>
      </c>
      <c r="E14" s="19">
        <v>561</v>
      </c>
      <c r="F14" s="18">
        <v>831</v>
      </c>
      <c r="G14" s="18">
        <f>SUM(E14:F14)</f>
        <v>1392</v>
      </c>
      <c r="H14" s="19">
        <f t="shared" si="0"/>
        <v>1990</v>
      </c>
      <c r="I14" s="18">
        <f t="shared" si="0"/>
        <v>2873</v>
      </c>
      <c r="J14" s="18">
        <f>SUM(H14:I14)</f>
        <v>4863</v>
      </c>
    </row>
    <row r="15" spans="1:10" s="2" customFormat="1" ht="12.75">
      <c r="A15" s="21" t="s">
        <v>10</v>
      </c>
      <c r="B15" s="22">
        <f>SUM(B11:B14)</f>
        <v>1570</v>
      </c>
      <c r="C15" s="23">
        <f aca="true" t="shared" si="1" ref="C15:J15">SUM(C11:C14)</f>
        <v>2239</v>
      </c>
      <c r="D15" s="23">
        <f t="shared" si="1"/>
        <v>3809</v>
      </c>
      <c r="E15" s="22">
        <f t="shared" si="1"/>
        <v>650</v>
      </c>
      <c r="F15" s="23">
        <f t="shared" si="1"/>
        <v>941</v>
      </c>
      <c r="G15" s="23">
        <f t="shared" si="1"/>
        <v>1591</v>
      </c>
      <c r="H15" s="22">
        <f t="shared" si="1"/>
        <v>2220</v>
      </c>
      <c r="I15" s="23">
        <f t="shared" si="1"/>
        <v>3180</v>
      </c>
      <c r="J15" s="23">
        <f t="shared" si="1"/>
        <v>5400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'15PDKO04'!B13+'15PDKO04'!B29+'15PDKO04'!B45</f>
        <v>0</v>
      </c>
      <c r="C30" s="61">
        <f>'15PDKO04'!C13+'15PDKO04'!C29+'15PDKO04'!C45</f>
        <v>0</v>
      </c>
      <c r="D30" s="61">
        <f>'15PDKO04'!D13+'15PDKO04'!D29+'15PDKO04'!D45</f>
        <v>0</v>
      </c>
      <c r="E30" s="71">
        <f>'15PDKO04'!E13+'15PDKO04'!E29+'15PDKO04'!E45</f>
        <v>35</v>
      </c>
      <c r="F30" s="61">
        <f>'15PDKO04'!F13+'15PDKO04'!F29+'15PDKO04'!F45</f>
        <v>79</v>
      </c>
      <c r="G30" s="61">
        <f>'15PDKO04'!G13+'15PDKO04'!G29+'15PDKO04'!G45</f>
        <v>114</v>
      </c>
      <c r="H30" s="71">
        <f>'15PDKO04'!H13+'15PDKO04'!H29+'15PDKO04'!H45</f>
        <v>35</v>
      </c>
      <c r="I30" s="61">
        <f>'15PDKO04'!I13+'15PDKO04'!I29+'15PDKO04'!I45</f>
        <v>79</v>
      </c>
      <c r="J30" s="61">
        <f>'15PDKO04'!J13+'15PDKO04'!J29+'15PDKO04'!J45</f>
        <v>114</v>
      </c>
    </row>
    <row r="31" spans="1:10" ht="12.75">
      <c r="A31" s="60" t="s">
        <v>23</v>
      </c>
      <c r="B31" s="71">
        <f>'15PDKO04'!B14+'15PDKO04'!B30+'15PDKO04'!B46</f>
        <v>9</v>
      </c>
      <c r="C31" s="61">
        <f>'15PDKO04'!C14+'15PDKO04'!C30+'15PDKO04'!C46</f>
        <v>42</v>
      </c>
      <c r="D31" s="61">
        <f>'15PDKO04'!D14+'15PDKO04'!D30+'15PDKO04'!D46</f>
        <v>51</v>
      </c>
      <c r="E31" s="71">
        <f>'15PDKO04'!E14+'15PDKO04'!E30+'15PDKO04'!E46</f>
        <v>204</v>
      </c>
      <c r="F31" s="61">
        <f>'15PDKO04'!F14+'15PDKO04'!F30+'15PDKO04'!F46</f>
        <v>323</v>
      </c>
      <c r="G31" s="61">
        <f>'15PDKO04'!G14+'15PDKO04'!G30+'15PDKO04'!G46</f>
        <v>527</v>
      </c>
      <c r="H31" s="71">
        <f>'15PDKO04'!H14+'15PDKO04'!H30+'15PDKO04'!H46</f>
        <v>213</v>
      </c>
      <c r="I31" s="61">
        <f>'15PDKO04'!I14+'15PDKO04'!I30+'15PDKO04'!I46</f>
        <v>365</v>
      </c>
      <c r="J31" s="61">
        <f>'15PDKO04'!J14+'15PDKO04'!J30+'15PDKO04'!J46</f>
        <v>578</v>
      </c>
    </row>
    <row r="32" spans="1:10" ht="12.75">
      <c r="A32" s="60" t="s">
        <v>24</v>
      </c>
      <c r="B32" s="71">
        <f>'15PDKO04'!B15+'15PDKO04'!B31+'15PDKO04'!B47</f>
        <v>95</v>
      </c>
      <c r="C32" s="61">
        <f>'15PDKO04'!C15+'15PDKO04'!C31+'15PDKO04'!C47</f>
        <v>155</v>
      </c>
      <c r="D32" s="61">
        <f>'15PDKO04'!D15+'15PDKO04'!D31+'15PDKO04'!D47</f>
        <v>250</v>
      </c>
      <c r="E32" s="71">
        <f>'15PDKO04'!E15+'15PDKO04'!E31+'15PDKO04'!E47</f>
        <v>143</v>
      </c>
      <c r="F32" s="61">
        <f>'15PDKO04'!F15+'15PDKO04'!F31+'15PDKO04'!F47</f>
        <v>215</v>
      </c>
      <c r="G32" s="61">
        <f>'15PDKO04'!G15+'15PDKO04'!G31+'15PDKO04'!G47</f>
        <v>358</v>
      </c>
      <c r="H32" s="71">
        <f>'15PDKO04'!H15+'15PDKO04'!H31+'15PDKO04'!H47</f>
        <v>238</v>
      </c>
      <c r="I32" s="61">
        <f>'15PDKO04'!I15+'15PDKO04'!I31+'15PDKO04'!I47</f>
        <v>370</v>
      </c>
      <c r="J32" s="61">
        <f>'15PDKO04'!J15+'15PDKO04'!J31+'15PDKO04'!J47</f>
        <v>608</v>
      </c>
    </row>
    <row r="33" spans="1:10" ht="12.75">
      <c r="A33" s="60" t="s">
        <v>25</v>
      </c>
      <c r="B33" s="71">
        <f>'15PDKO04'!B16+'15PDKO04'!B32+'15PDKO04'!B48</f>
        <v>194</v>
      </c>
      <c r="C33" s="61">
        <f>'15PDKO04'!C16+'15PDKO04'!C32+'15PDKO04'!C48</f>
        <v>341</v>
      </c>
      <c r="D33" s="61">
        <f>'15PDKO04'!D16+'15PDKO04'!D32+'15PDKO04'!D48</f>
        <v>535</v>
      </c>
      <c r="E33" s="71">
        <f>'15PDKO04'!E16+'15PDKO04'!E32+'15PDKO04'!E48</f>
        <v>110</v>
      </c>
      <c r="F33" s="61">
        <f>'15PDKO04'!F16+'15PDKO04'!F32+'15PDKO04'!F48</f>
        <v>125</v>
      </c>
      <c r="G33" s="61">
        <f>'15PDKO04'!G16+'15PDKO04'!G32+'15PDKO04'!G48</f>
        <v>235</v>
      </c>
      <c r="H33" s="71">
        <f>'15PDKO04'!H16+'15PDKO04'!H32+'15PDKO04'!H48</f>
        <v>304</v>
      </c>
      <c r="I33" s="61">
        <f>'15PDKO04'!I16+'15PDKO04'!I32+'15PDKO04'!I48</f>
        <v>466</v>
      </c>
      <c r="J33" s="61">
        <f>'15PDKO04'!J16+'15PDKO04'!J32+'15PDKO04'!J48</f>
        <v>770</v>
      </c>
    </row>
    <row r="34" spans="1:10" ht="12.75">
      <c r="A34" s="60" t="s">
        <v>26</v>
      </c>
      <c r="B34" s="71">
        <f>'15PDKO04'!B17+'15PDKO04'!B33+'15PDKO04'!B49</f>
        <v>218</v>
      </c>
      <c r="C34" s="61">
        <f>'15PDKO04'!C17+'15PDKO04'!C33+'15PDKO04'!C49</f>
        <v>336</v>
      </c>
      <c r="D34" s="61">
        <f>'15PDKO04'!D17+'15PDKO04'!D33+'15PDKO04'!D49</f>
        <v>554</v>
      </c>
      <c r="E34" s="71">
        <f>'15PDKO04'!E17+'15PDKO04'!E33+'15PDKO04'!E49</f>
        <v>45</v>
      </c>
      <c r="F34" s="61">
        <f>'15PDKO04'!F17+'15PDKO04'!F33+'15PDKO04'!F49</f>
        <v>59</v>
      </c>
      <c r="G34" s="61">
        <f>'15PDKO04'!G17+'15PDKO04'!G33+'15PDKO04'!G49</f>
        <v>104</v>
      </c>
      <c r="H34" s="71">
        <f>'15PDKO04'!H17+'15PDKO04'!H33+'15PDKO04'!H49</f>
        <v>263</v>
      </c>
      <c r="I34" s="61">
        <f>'15PDKO04'!I17+'15PDKO04'!I33+'15PDKO04'!I49</f>
        <v>395</v>
      </c>
      <c r="J34" s="61">
        <f>'15PDKO04'!J17+'15PDKO04'!J33+'15PDKO04'!J49</f>
        <v>658</v>
      </c>
    </row>
    <row r="35" spans="1:10" ht="12.75">
      <c r="A35" s="60" t="s">
        <v>27</v>
      </c>
      <c r="B35" s="71">
        <f>'15PDKO04'!B18+'15PDKO04'!B34+'15PDKO04'!B50</f>
        <v>245</v>
      </c>
      <c r="C35" s="61">
        <f>'15PDKO04'!C18+'15PDKO04'!C34+'15PDKO04'!C50</f>
        <v>400</v>
      </c>
      <c r="D35" s="61">
        <f>'15PDKO04'!D18+'15PDKO04'!D34+'15PDKO04'!D50</f>
        <v>645</v>
      </c>
      <c r="E35" s="71">
        <f>'15PDKO04'!E18+'15PDKO04'!E34+'15PDKO04'!E50</f>
        <v>39</v>
      </c>
      <c r="F35" s="61">
        <f>'15PDKO04'!F18+'15PDKO04'!F34+'15PDKO04'!F50</f>
        <v>76</v>
      </c>
      <c r="G35" s="61">
        <f>'15PDKO04'!G18+'15PDKO04'!G34+'15PDKO04'!G50</f>
        <v>115</v>
      </c>
      <c r="H35" s="71">
        <f>'15PDKO04'!H18+'15PDKO04'!H34+'15PDKO04'!H50</f>
        <v>284</v>
      </c>
      <c r="I35" s="61">
        <f>'15PDKO04'!I18+'15PDKO04'!I34+'15PDKO04'!I50</f>
        <v>476</v>
      </c>
      <c r="J35" s="61">
        <f>'15PDKO04'!J18+'15PDKO04'!J34+'15PDKO04'!J50</f>
        <v>760</v>
      </c>
    </row>
    <row r="36" spans="1:10" ht="12.75">
      <c r="A36" s="60" t="s">
        <v>28</v>
      </c>
      <c r="B36" s="71">
        <f>'15PDKO04'!B19+'15PDKO04'!B35+'15PDKO04'!B51</f>
        <v>314</v>
      </c>
      <c r="C36" s="61">
        <f>'15PDKO04'!C19+'15PDKO04'!C35+'15PDKO04'!C51</f>
        <v>461</v>
      </c>
      <c r="D36" s="61">
        <f>'15PDKO04'!D19+'15PDKO04'!D35+'15PDKO04'!D51</f>
        <v>775</v>
      </c>
      <c r="E36" s="71">
        <f>'15PDKO04'!E19+'15PDKO04'!E35+'15PDKO04'!E51</f>
        <v>34</v>
      </c>
      <c r="F36" s="61">
        <f>'15PDKO04'!F19+'15PDKO04'!F35+'15PDKO04'!F51</f>
        <v>41</v>
      </c>
      <c r="G36" s="61">
        <f>'15PDKO04'!G19+'15PDKO04'!G35+'15PDKO04'!G51</f>
        <v>75</v>
      </c>
      <c r="H36" s="71">
        <f>'15PDKO04'!H19+'15PDKO04'!H35+'15PDKO04'!H51</f>
        <v>348</v>
      </c>
      <c r="I36" s="61">
        <f>'15PDKO04'!I19+'15PDKO04'!I35+'15PDKO04'!I51</f>
        <v>502</v>
      </c>
      <c r="J36" s="61">
        <f>'15PDKO04'!J19+'15PDKO04'!J35+'15PDKO04'!J51</f>
        <v>850</v>
      </c>
    </row>
    <row r="37" spans="1:10" ht="12.75">
      <c r="A37" s="60" t="s">
        <v>29</v>
      </c>
      <c r="B37" s="71">
        <f>'15PDKO04'!B20+'15PDKO04'!B36+'15PDKO04'!B52</f>
        <v>312</v>
      </c>
      <c r="C37" s="61">
        <f>'15PDKO04'!C20+'15PDKO04'!C36+'15PDKO04'!C52</f>
        <v>365</v>
      </c>
      <c r="D37" s="61">
        <f>'15PDKO04'!D20+'15PDKO04'!D36+'15PDKO04'!D52</f>
        <v>677</v>
      </c>
      <c r="E37" s="71">
        <f>'15PDKO04'!E20+'15PDKO04'!E36+'15PDKO04'!E52</f>
        <v>25</v>
      </c>
      <c r="F37" s="61">
        <f>'15PDKO04'!F20+'15PDKO04'!F36+'15PDKO04'!F52</f>
        <v>12</v>
      </c>
      <c r="G37" s="61">
        <f>'15PDKO04'!G20+'15PDKO04'!G36+'15PDKO04'!G52</f>
        <v>37</v>
      </c>
      <c r="H37" s="71">
        <f>'15PDKO04'!H20+'15PDKO04'!H36+'15PDKO04'!H52</f>
        <v>337</v>
      </c>
      <c r="I37" s="61">
        <f>'15PDKO04'!I20+'15PDKO04'!I36+'15PDKO04'!I52</f>
        <v>377</v>
      </c>
      <c r="J37" s="61">
        <f>'15PDKO04'!J20+'15PDKO04'!J36+'15PDKO04'!J52</f>
        <v>714</v>
      </c>
    </row>
    <row r="38" spans="1:10" ht="12.75">
      <c r="A38" s="60" t="s">
        <v>30</v>
      </c>
      <c r="B38" s="71">
        <f>'15PDKO04'!B21+'15PDKO04'!B37+'15PDKO04'!B53</f>
        <v>183</v>
      </c>
      <c r="C38" s="61">
        <f>'15PDKO04'!C21+'15PDKO04'!C37+'15PDKO04'!C53</f>
        <v>139</v>
      </c>
      <c r="D38" s="72">
        <f>'15PDKO04'!D21+'15PDKO04'!D37+'15PDKO04'!D53</f>
        <v>322</v>
      </c>
      <c r="E38" s="71">
        <f>'15PDKO04'!E21+'15PDKO04'!E37+'15PDKO04'!E53</f>
        <v>15</v>
      </c>
      <c r="F38" s="61">
        <f>'15PDKO04'!F21+'15PDKO04'!F37+'15PDKO04'!F53</f>
        <v>11</v>
      </c>
      <c r="G38" s="72">
        <f>'15PDKO04'!G21+'15PDKO04'!G37+'15PDKO04'!G53</f>
        <v>26</v>
      </c>
      <c r="H38" s="71">
        <f>'15PDKO04'!H21+'15PDKO04'!H37+'15PDKO04'!H53</f>
        <v>198</v>
      </c>
      <c r="I38" s="61">
        <f>'15PDKO04'!I21+'15PDKO04'!I37+'15PDKO04'!I53</f>
        <v>150</v>
      </c>
      <c r="J38" s="72">
        <f>'15PDKO04'!J21+'15PDKO04'!J37+'15PDKO04'!J53</f>
        <v>348</v>
      </c>
    </row>
    <row r="39" spans="1:10" ht="12.75">
      <c r="A39" s="73" t="s">
        <v>10</v>
      </c>
      <c r="B39" s="74">
        <f>'15PDKO04'!B22+'15PDKO04'!B38+'15PDKO04'!B54</f>
        <v>1570</v>
      </c>
      <c r="C39" s="75">
        <f>'15PDKO04'!C22+'15PDKO04'!C38+'15PDKO04'!C54</f>
        <v>2239</v>
      </c>
      <c r="D39" s="75">
        <f>'15PDKO04'!D22+'15PDKO04'!D38+'15PDKO04'!D54</f>
        <v>3809</v>
      </c>
      <c r="E39" s="74">
        <f>'15PDKO04'!E22+'15PDKO04'!E38+'15PDKO04'!E54</f>
        <v>650</v>
      </c>
      <c r="F39" s="75">
        <f>'15PDKO04'!F22+'15PDKO04'!F38+'15PDKO04'!F54</f>
        <v>941</v>
      </c>
      <c r="G39" s="75">
        <f>'15PDKO04'!G22+'15PDKO04'!G38+'15PDKO04'!G54</f>
        <v>1591</v>
      </c>
      <c r="H39" s="74">
        <f>'15PDKO04'!H22+'15PDKO04'!H38+'15PDKO04'!H54</f>
        <v>2220</v>
      </c>
      <c r="I39" s="75">
        <f>'15PDKO04'!I22+'15PDKO04'!I38+'15PDKO04'!I54</f>
        <v>3180</v>
      </c>
      <c r="J39" s="75">
        <f>'15PDKO04'!J22+'15PDKO04'!J38+'15PDKO04'!J54</f>
        <v>5400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85" sqref="A85"/>
    </sheetView>
  </sheetViews>
  <sheetFormatPr defaultColWidth="9.28125" defaultRowHeight="12.75"/>
  <cols>
    <col min="1" max="1" width="31.57421875" style="76" customWidth="1"/>
    <col min="2" max="16384" width="9.281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v>0</v>
      </c>
      <c r="C13" s="61">
        <v>0</v>
      </c>
      <c r="D13" s="130">
        <f>SUM(B13:C13)</f>
        <v>0</v>
      </c>
      <c r="E13" s="129">
        <v>6</v>
      </c>
      <c r="F13" s="129">
        <v>15</v>
      </c>
      <c r="G13" s="61">
        <f aca="true" t="shared" si="0" ref="G13:G21">SUM(E13:F13)</f>
        <v>21</v>
      </c>
      <c r="H13" s="71">
        <f>SUM(B13,E13)</f>
        <v>6</v>
      </c>
      <c r="I13" s="61">
        <f>SUM(C13,F13)</f>
        <v>15</v>
      </c>
      <c r="J13" s="61">
        <f aca="true" t="shared" si="1" ref="J13:J21">SUM(H13:I13)</f>
        <v>21</v>
      </c>
    </row>
    <row r="14" spans="1:10" ht="12.75">
      <c r="A14" s="60" t="s">
        <v>23</v>
      </c>
      <c r="B14" s="71">
        <v>1</v>
      </c>
      <c r="C14" s="61">
        <v>8</v>
      </c>
      <c r="D14" s="130">
        <f aca="true" t="shared" si="2" ref="D14:D21">SUM(B14:C14)</f>
        <v>9</v>
      </c>
      <c r="E14" s="129">
        <v>21</v>
      </c>
      <c r="F14" s="129">
        <v>21</v>
      </c>
      <c r="G14" s="61">
        <f t="shared" si="0"/>
        <v>42</v>
      </c>
      <c r="H14" s="71">
        <f aca="true" t="shared" si="3" ref="H14:I21">SUM(B14,E14)</f>
        <v>22</v>
      </c>
      <c r="I14" s="61">
        <f t="shared" si="3"/>
        <v>29</v>
      </c>
      <c r="J14" s="61">
        <f t="shared" si="1"/>
        <v>51</v>
      </c>
    </row>
    <row r="15" spans="1:10" ht="12.75">
      <c r="A15" s="60" t="s">
        <v>24</v>
      </c>
      <c r="B15" s="71">
        <v>12</v>
      </c>
      <c r="C15" s="61">
        <v>14</v>
      </c>
      <c r="D15" s="130">
        <f t="shared" si="2"/>
        <v>26</v>
      </c>
      <c r="E15" s="129">
        <v>20</v>
      </c>
      <c r="F15" s="129">
        <v>28</v>
      </c>
      <c r="G15" s="61">
        <f t="shared" si="0"/>
        <v>48</v>
      </c>
      <c r="H15" s="71">
        <f t="shared" si="3"/>
        <v>32</v>
      </c>
      <c r="I15" s="61">
        <f t="shared" si="3"/>
        <v>42</v>
      </c>
      <c r="J15" s="61">
        <f t="shared" si="1"/>
        <v>74</v>
      </c>
    </row>
    <row r="16" spans="1:10" ht="12.75">
      <c r="A16" s="60" t="s">
        <v>25</v>
      </c>
      <c r="B16" s="69">
        <v>20</v>
      </c>
      <c r="C16" s="61">
        <v>26</v>
      </c>
      <c r="D16" s="130">
        <f t="shared" si="2"/>
        <v>46</v>
      </c>
      <c r="E16" s="129">
        <v>11</v>
      </c>
      <c r="F16" s="129">
        <v>14</v>
      </c>
      <c r="G16" s="61">
        <f t="shared" si="0"/>
        <v>25</v>
      </c>
      <c r="H16" s="71">
        <f t="shared" si="3"/>
        <v>31</v>
      </c>
      <c r="I16" s="61">
        <f t="shared" si="3"/>
        <v>40</v>
      </c>
      <c r="J16" s="61">
        <f t="shared" si="1"/>
        <v>71</v>
      </c>
    </row>
    <row r="17" spans="1:10" ht="12.75">
      <c r="A17" s="60" t="s">
        <v>26</v>
      </c>
      <c r="B17" s="69">
        <v>16</v>
      </c>
      <c r="C17" s="61">
        <v>24</v>
      </c>
      <c r="D17" s="130">
        <f t="shared" si="2"/>
        <v>40</v>
      </c>
      <c r="E17" s="129">
        <v>6</v>
      </c>
      <c r="F17" s="129">
        <v>7</v>
      </c>
      <c r="G17" s="61">
        <f t="shared" si="0"/>
        <v>13</v>
      </c>
      <c r="H17" s="71">
        <f t="shared" si="3"/>
        <v>22</v>
      </c>
      <c r="I17" s="61">
        <f t="shared" si="3"/>
        <v>31</v>
      </c>
      <c r="J17" s="61">
        <f t="shared" si="1"/>
        <v>53</v>
      </c>
    </row>
    <row r="18" spans="1:10" ht="12.75">
      <c r="A18" s="60" t="s">
        <v>27</v>
      </c>
      <c r="B18" s="69">
        <v>11</v>
      </c>
      <c r="C18" s="61">
        <v>20</v>
      </c>
      <c r="D18" s="130">
        <f t="shared" si="2"/>
        <v>31</v>
      </c>
      <c r="E18" s="129">
        <v>4</v>
      </c>
      <c r="F18" s="129">
        <v>5</v>
      </c>
      <c r="G18" s="61">
        <f t="shared" si="0"/>
        <v>9</v>
      </c>
      <c r="H18" s="71">
        <f t="shared" si="3"/>
        <v>15</v>
      </c>
      <c r="I18" s="61">
        <f t="shared" si="3"/>
        <v>25</v>
      </c>
      <c r="J18" s="61">
        <f t="shared" si="1"/>
        <v>40</v>
      </c>
    </row>
    <row r="19" spans="1:10" ht="12.75">
      <c r="A19" s="60" t="s">
        <v>28</v>
      </c>
      <c r="B19" s="69">
        <v>17</v>
      </c>
      <c r="C19" s="61">
        <v>34</v>
      </c>
      <c r="D19" s="130">
        <f t="shared" si="2"/>
        <v>51</v>
      </c>
      <c r="E19" s="129">
        <v>5</v>
      </c>
      <c r="F19" s="129">
        <v>1</v>
      </c>
      <c r="G19" s="61">
        <f t="shared" si="0"/>
        <v>6</v>
      </c>
      <c r="H19" s="71">
        <f t="shared" si="3"/>
        <v>22</v>
      </c>
      <c r="I19" s="61">
        <f t="shared" si="3"/>
        <v>35</v>
      </c>
      <c r="J19" s="61">
        <f t="shared" si="1"/>
        <v>57</v>
      </c>
    </row>
    <row r="20" spans="1:10" ht="12.75">
      <c r="A20" s="60" t="s">
        <v>29</v>
      </c>
      <c r="B20" s="69">
        <v>26</v>
      </c>
      <c r="C20" s="61">
        <v>32</v>
      </c>
      <c r="D20" s="130">
        <f t="shared" si="2"/>
        <v>58</v>
      </c>
      <c r="E20" s="129">
        <v>4</v>
      </c>
      <c r="F20" s="129">
        <v>3</v>
      </c>
      <c r="G20" s="61">
        <f t="shared" si="0"/>
        <v>7</v>
      </c>
      <c r="H20" s="71">
        <f t="shared" si="3"/>
        <v>30</v>
      </c>
      <c r="I20" s="61">
        <f t="shared" si="3"/>
        <v>35</v>
      </c>
      <c r="J20" s="61">
        <f t="shared" si="1"/>
        <v>65</v>
      </c>
    </row>
    <row r="21" spans="1:10" ht="12.75">
      <c r="A21" s="60" t="s">
        <v>30</v>
      </c>
      <c r="B21" s="69">
        <f>20+2</f>
        <v>22</v>
      </c>
      <c r="C21" s="61">
        <f>16+1</f>
        <v>17</v>
      </c>
      <c r="D21" s="131">
        <f t="shared" si="2"/>
        <v>39</v>
      </c>
      <c r="E21" s="129">
        <f>2+1</f>
        <v>3</v>
      </c>
      <c r="F21" s="129">
        <f>2+0</f>
        <v>2</v>
      </c>
      <c r="G21" s="72">
        <f t="shared" si="0"/>
        <v>5</v>
      </c>
      <c r="H21" s="71">
        <f t="shared" si="3"/>
        <v>25</v>
      </c>
      <c r="I21" s="61">
        <f t="shared" si="3"/>
        <v>19</v>
      </c>
      <c r="J21" s="72">
        <f t="shared" si="1"/>
        <v>44</v>
      </c>
    </row>
    <row r="22" spans="1:10" ht="12.75">
      <c r="A22" s="73" t="s">
        <v>10</v>
      </c>
      <c r="B22" s="74">
        <f>SUM(B13:B21)</f>
        <v>125</v>
      </c>
      <c r="C22" s="75">
        <f aca="true" t="shared" si="4" ref="C22:J22">SUM(C13:C21)</f>
        <v>175</v>
      </c>
      <c r="D22" s="75">
        <f t="shared" si="4"/>
        <v>300</v>
      </c>
      <c r="E22" s="74">
        <f t="shared" si="4"/>
        <v>80</v>
      </c>
      <c r="F22" s="75">
        <f t="shared" si="4"/>
        <v>96</v>
      </c>
      <c r="G22" s="75">
        <f t="shared" si="4"/>
        <v>176</v>
      </c>
      <c r="H22" s="74">
        <f t="shared" si="4"/>
        <v>205</v>
      </c>
      <c r="I22" s="75">
        <f t="shared" si="4"/>
        <v>271</v>
      </c>
      <c r="J22" s="75">
        <f t="shared" si="4"/>
        <v>476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0</v>
      </c>
      <c r="G29" s="61">
        <f aca="true" t="shared" si="5" ref="G29:G37">SUM(E29:F29)</f>
        <v>0</v>
      </c>
      <c r="H29" s="71">
        <f>SUM(B29,E29)</f>
        <v>0</v>
      </c>
      <c r="I29" s="61">
        <f>SUM(C29,F29)</f>
        <v>0</v>
      </c>
      <c r="J29" s="61">
        <f aca="true" t="shared" si="6" ref="J29:J37">SUM(H29:I29)</f>
        <v>0</v>
      </c>
    </row>
    <row r="30" spans="1:10" ht="12.75">
      <c r="A30" s="60" t="s">
        <v>23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2</v>
      </c>
      <c r="F30" s="61">
        <v>3</v>
      </c>
      <c r="G30" s="61">
        <f t="shared" si="5"/>
        <v>5</v>
      </c>
      <c r="H30" s="71">
        <f aca="true" t="shared" si="8" ref="H30:I37">SUM(B30,E30)</f>
        <v>2</v>
      </c>
      <c r="I30" s="61">
        <f t="shared" si="8"/>
        <v>3</v>
      </c>
      <c r="J30" s="61">
        <f t="shared" si="6"/>
        <v>5</v>
      </c>
    </row>
    <row r="31" spans="1:10" ht="12.75">
      <c r="A31" s="60" t="s">
        <v>24</v>
      </c>
      <c r="B31" s="71">
        <v>0</v>
      </c>
      <c r="C31" s="61">
        <v>1</v>
      </c>
      <c r="D31" s="61">
        <f t="shared" si="7"/>
        <v>1</v>
      </c>
      <c r="E31" s="71">
        <v>2</v>
      </c>
      <c r="F31" s="61">
        <v>4</v>
      </c>
      <c r="G31" s="61">
        <f t="shared" si="5"/>
        <v>6</v>
      </c>
      <c r="H31" s="71">
        <f t="shared" si="8"/>
        <v>2</v>
      </c>
      <c r="I31" s="61">
        <f t="shared" si="8"/>
        <v>5</v>
      </c>
      <c r="J31" s="61">
        <f t="shared" si="6"/>
        <v>7</v>
      </c>
    </row>
    <row r="32" spans="1:10" ht="12.75">
      <c r="A32" s="60" t="s">
        <v>25</v>
      </c>
      <c r="B32" s="69">
        <v>0</v>
      </c>
      <c r="C32" s="61">
        <v>0</v>
      </c>
      <c r="D32" s="61">
        <f t="shared" si="7"/>
        <v>0</v>
      </c>
      <c r="E32" s="71">
        <v>1</v>
      </c>
      <c r="F32" s="61">
        <v>1</v>
      </c>
      <c r="G32" s="61">
        <f t="shared" si="5"/>
        <v>2</v>
      </c>
      <c r="H32" s="71">
        <f t="shared" si="8"/>
        <v>1</v>
      </c>
      <c r="I32" s="61">
        <f t="shared" si="8"/>
        <v>1</v>
      </c>
      <c r="J32" s="61">
        <f t="shared" si="6"/>
        <v>2</v>
      </c>
    </row>
    <row r="33" spans="1:10" ht="12.75">
      <c r="A33" s="60" t="s">
        <v>26</v>
      </c>
      <c r="B33" s="69">
        <v>0</v>
      </c>
      <c r="C33" s="61">
        <v>3</v>
      </c>
      <c r="D33" s="61">
        <f t="shared" si="7"/>
        <v>3</v>
      </c>
      <c r="E33" s="71">
        <v>2</v>
      </c>
      <c r="F33" s="61">
        <v>2</v>
      </c>
      <c r="G33" s="61">
        <f t="shared" si="5"/>
        <v>4</v>
      </c>
      <c r="H33" s="71">
        <f t="shared" si="8"/>
        <v>2</v>
      </c>
      <c r="I33" s="61">
        <f t="shared" si="8"/>
        <v>5</v>
      </c>
      <c r="J33" s="61">
        <f t="shared" si="6"/>
        <v>7</v>
      </c>
    </row>
    <row r="34" spans="1:10" ht="12.75">
      <c r="A34" s="60" t="s">
        <v>27</v>
      </c>
      <c r="B34" s="69">
        <v>2</v>
      </c>
      <c r="C34" s="61">
        <v>5</v>
      </c>
      <c r="D34" s="61">
        <f t="shared" si="7"/>
        <v>7</v>
      </c>
      <c r="E34" s="71">
        <v>0</v>
      </c>
      <c r="F34" s="61">
        <v>3</v>
      </c>
      <c r="G34" s="61">
        <f t="shared" si="5"/>
        <v>3</v>
      </c>
      <c r="H34" s="71">
        <f t="shared" si="8"/>
        <v>2</v>
      </c>
      <c r="I34" s="61">
        <f t="shared" si="8"/>
        <v>8</v>
      </c>
      <c r="J34" s="61">
        <f t="shared" si="6"/>
        <v>10</v>
      </c>
    </row>
    <row r="35" spans="1:10" ht="12.75">
      <c r="A35" s="60" t="s">
        <v>28</v>
      </c>
      <c r="B35" s="69">
        <v>4</v>
      </c>
      <c r="C35" s="61">
        <v>9</v>
      </c>
      <c r="D35" s="61">
        <f t="shared" si="7"/>
        <v>13</v>
      </c>
      <c r="E35" s="71">
        <v>0</v>
      </c>
      <c r="F35" s="61">
        <v>1</v>
      </c>
      <c r="G35" s="61">
        <f t="shared" si="5"/>
        <v>1</v>
      </c>
      <c r="H35" s="71">
        <f t="shared" si="8"/>
        <v>4</v>
      </c>
      <c r="I35" s="61">
        <f t="shared" si="8"/>
        <v>10</v>
      </c>
      <c r="J35" s="61">
        <f t="shared" si="6"/>
        <v>14</v>
      </c>
    </row>
    <row r="36" spans="1:10" ht="12.75">
      <c r="A36" s="60" t="s">
        <v>29</v>
      </c>
      <c r="B36" s="69">
        <v>6</v>
      </c>
      <c r="C36" s="61">
        <v>3</v>
      </c>
      <c r="D36" s="61">
        <f t="shared" si="7"/>
        <v>9</v>
      </c>
      <c r="E36" s="71">
        <v>2</v>
      </c>
      <c r="F36" s="61">
        <v>0</v>
      </c>
      <c r="G36" s="61">
        <f t="shared" si="5"/>
        <v>2</v>
      </c>
      <c r="H36" s="71">
        <f t="shared" si="8"/>
        <v>8</v>
      </c>
      <c r="I36" s="61">
        <f t="shared" si="8"/>
        <v>3</v>
      </c>
      <c r="J36" s="61">
        <f t="shared" si="6"/>
        <v>11</v>
      </c>
    </row>
    <row r="37" spans="1:10" ht="12.75">
      <c r="A37" s="60" t="s">
        <v>30</v>
      </c>
      <c r="B37" s="69">
        <f>4+0</f>
        <v>4</v>
      </c>
      <c r="C37" s="61">
        <f>1</f>
        <v>1</v>
      </c>
      <c r="D37" s="72">
        <f t="shared" si="7"/>
        <v>5</v>
      </c>
      <c r="E37" s="71">
        <v>0</v>
      </c>
      <c r="F37" s="61">
        <v>0</v>
      </c>
      <c r="G37" s="72">
        <f t="shared" si="5"/>
        <v>0</v>
      </c>
      <c r="H37" s="71">
        <f t="shared" si="8"/>
        <v>4</v>
      </c>
      <c r="I37" s="61">
        <f t="shared" si="8"/>
        <v>1</v>
      </c>
      <c r="J37" s="72">
        <f t="shared" si="6"/>
        <v>5</v>
      </c>
    </row>
    <row r="38" spans="1:10" ht="12.75">
      <c r="A38" s="73" t="s">
        <v>10</v>
      </c>
      <c r="B38" s="74">
        <f>SUM(B29:B37)</f>
        <v>16</v>
      </c>
      <c r="C38" s="75">
        <f aca="true" t="shared" si="9" ref="C38:J38">SUM(C29:C37)</f>
        <v>22</v>
      </c>
      <c r="D38" s="75">
        <f t="shared" si="9"/>
        <v>38</v>
      </c>
      <c r="E38" s="74">
        <f t="shared" si="9"/>
        <v>9</v>
      </c>
      <c r="F38" s="75">
        <f t="shared" si="9"/>
        <v>14</v>
      </c>
      <c r="G38" s="75">
        <f t="shared" si="9"/>
        <v>23</v>
      </c>
      <c r="H38" s="74">
        <f t="shared" si="9"/>
        <v>25</v>
      </c>
      <c r="I38" s="75">
        <f t="shared" si="9"/>
        <v>36</v>
      </c>
      <c r="J38" s="75">
        <f t="shared" si="9"/>
        <v>61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v>0</v>
      </c>
      <c r="C45" s="61">
        <v>0</v>
      </c>
      <c r="D45" s="61">
        <f>SUM(B45:C45)</f>
        <v>0</v>
      </c>
      <c r="E45" s="71">
        <v>29</v>
      </c>
      <c r="F45" s="61">
        <v>64</v>
      </c>
      <c r="G45" s="61">
        <f aca="true" t="shared" si="10" ref="G45:G53">SUM(E45:F45)</f>
        <v>93</v>
      </c>
      <c r="H45" s="71">
        <f>SUM(B45,E45)</f>
        <v>29</v>
      </c>
      <c r="I45" s="61">
        <f>SUM(C45,F45)</f>
        <v>64</v>
      </c>
      <c r="J45" s="61">
        <f aca="true" t="shared" si="11" ref="J45:J53">SUM(H45:I45)</f>
        <v>93</v>
      </c>
    </row>
    <row r="46" spans="1:10" ht="12.75">
      <c r="A46" s="60" t="s">
        <v>23</v>
      </c>
      <c r="B46" s="71">
        <v>8</v>
      </c>
      <c r="C46" s="61">
        <v>34</v>
      </c>
      <c r="D46" s="61">
        <f aca="true" t="shared" si="12" ref="D46:D53">SUM(B46:C46)</f>
        <v>42</v>
      </c>
      <c r="E46" s="71">
        <v>181</v>
      </c>
      <c r="F46" s="61">
        <v>299</v>
      </c>
      <c r="G46" s="61">
        <f t="shared" si="10"/>
        <v>480</v>
      </c>
      <c r="H46" s="71">
        <f aca="true" t="shared" si="13" ref="H46:H53">SUM(B46,E46)</f>
        <v>189</v>
      </c>
      <c r="I46" s="61">
        <f aca="true" t="shared" si="14" ref="I46:I53">SUM(C46,F46)</f>
        <v>333</v>
      </c>
      <c r="J46" s="61">
        <f t="shared" si="11"/>
        <v>522</v>
      </c>
    </row>
    <row r="47" spans="1:10" ht="12.75">
      <c r="A47" s="60" t="s">
        <v>24</v>
      </c>
      <c r="B47" s="71">
        <v>83</v>
      </c>
      <c r="C47" s="61">
        <v>140</v>
      </c>
      <c r="D47" s="61">
        <f t="shared" si="12"/>
        <v>223</v>
      </c>
      <c r="E47" s="71">
        <v>121</v>
      </c>
      <c r="F47" s="61">
        <v>183</v>
      </c>
      <c r="G47" s="61">
        <f t="shared" si="10"/>
        <v>304</v>
      </c>
      <c r="H47" s="71">
        <f t="shared" si="13"/>
        <v>204</v>
      </c>
      <c r="I47" s="61">
        <f t="shared" si="14"/>
        <v>323</v>
      </c>
      <c r="J47" s="61">
        <f t="shared" si="11"/>
        <v>527</v>
      </c>
    </row>
    <row r="48" spans="1:10" ht="12.75">
      <c r="A48" s="60" t="s">
        <v>25</v>
      </c>
      <c r="B48" s="69">
        <v>174</v>
      </c>
      <c r="C48" s="61">
        <v>315</v>
      </c>
      <c r="D48" s="61">
        <f>SUM(B48:C48)</f>
        <v>489</v>
      </c>
      <c r="E48" s="71">
        <v>98</v>
      </c>
      <c r="F48" s="61">
        <v>110</v>
      </c>
      <c r="G48" s="61">
        <f t="shared" si="10"/>
        <v>208</v>
      </c>
      <c r="H48" s="71">
        <f t="shared" si="13"/>
        <v>272</v>
      </c>
      <c r="I48" s="61">
        <f t="shared" si="14"/>
        <v>425</v>
      </c>
      <c r="J48" s="61">
        <f t="shared" si="11"/>
        <v>697</v>
      </c>
    </row>
    <row r="49" spans="1:10" ht="12.75">
      <c r="A49" s="60" t="s">
        <v>26</v>
      </c>
      <c r="B49" s="69">
        <v>202</v>
      </c>
      <c r="C49" s="61">
        <v>309</v>
      </c>
      <c r="D49" s="61">
        <f t="shared" si="12"/>
        <v>511</v>
      </c>
      <c r="E49" s="71">
        <v>37</v>
      </c>
      <c r="F49" s="61">
        <v>50</v>
      </c>
      <c r="G49" s="61">
        <f t="shared" si="10"/>
        <v>87</v>
      </c>
      <c r="H49" s="71">
        <f t="shared" si="13"/>
        <v>239</v>
      </c>
      <c r="I49" s="61">
        <f t="shared" si="14"/>
        <v>359</v>
      </c>
      <c r="J49" s="61">
        <f t="shared" si="11"/>
        <v>598</v>
      </c>
    </row>
    <row r="50" spans="1:10" ht="12.75">
      <c r="A50" s="60" t="s">
        <v>27</v>
      </c>
      <c r="B50" s="69">
        <v>232</v>
      </c>
      <c r="C50" s="61">
        <v>375</v>
      </c>
      <c r="D50" s="61">
        <f t="shared" si="12"/>
        <v>607</v>
      </c>
      <c r="E50" s="71">
        <v>35</v>
      </c>
      <c r="F50" s="61">
        <v>68</v>
      </c>
      <c r="G50" s="61">
        <f t="shared" si="10"/>
        <v>103</v>
      </c>
      <c r="H50" s="71">
        <f t="shared" si="13"/>
        <v>267</v>
      </c>
      <c r="I50" s="61">
        <f t="shared" si="14"/>
        <v>443</v>
      </c>
      <c r="J50" s="61">
        <f t="shared" si="11"/>
        <v>710</v>
      </c>
    </row>
    <row r="51" spans="1:10" ht="12.75">
      <c r="A51" s="60" t="s">
        <v>28</v>
      </c>
      <c r="B51" s="69">
        <v>293</v>
      </c>
      <c r="C51" s="61">
        <v>418</v>
      </c>
      <c r="D51" s="61">
        <f t="shared" si="12"/>
        <v>711</v>
      </c>
      <c r="E51" s="71">
        <v>29</v>
      </c>
      <c r="F51" s="61">
        <v>39</v>
      </c>
      <c r="G51" s="61">
        <f t="shared" si="10"/>
        <v>68</v>
      </c>
      <c r="H51" s="71">
        <f t="shared" si="13"/>
        <v>322</v>
      </c>
      <c r="I51" s="61">
        <f t="shared" si="14"/>
        <v>457</v>
      </c>
      <c r="J51" s="61">
        <f t="shared" si="11"/>
        <v>779</v>
      </c>
    </row>
    <row r="52" spans="1:10" ht="12.75">
      <c r="A52" s="60" t="s">
        <v>29</v>
      </c>
      <c r="B52" s="69">
        <v>280</v>
      </c>
      <c r="C52" s="61">
        <v>330</v>
      </c>
      <c r="D52" s="61">
        <f t="shared" si="12"/>
        <v>610</v>
      </c>
      <c r="E52" s="71">
        <v>19</v>
      </c>
      <c r="F52" s="61">
        <v>9</v>
      </c>
      <c r="G52" s="61">
        <f t="shared" si="10"/>
        <v>28</v>
      </c>
      <c r="H52" s="71">
        <f t="shared" si="13"/>
        <v>299</v>
      </c>
      <c r="I52" s="61">
        <f t="shared" si="14"/>
        <v>339</v>
      </c>
      <c r="J52" s="61">
        <f t="shared" si="11"/>
        <v>638</v>
      </c>
    </row>
    <row r="53" spans="1:10" ht="12.75">
      <c r="A53" s="60" t="s">
        <v>30</v>
      </c>
      <c r="B53" s="69">
        <f>144+13</f>
        <v>157</v>
      </c>
      <c r="C53" s="61">
        <f>108+13</f>
        <v>121</v>
      </c>
      <c r="D53" s="72">
        <f t="shared" si="12"/>
        <v>278</v>
      </c>
      <c r="E53" s="71">
        <f>5+7</f>
        <v>12</v>
      </c>
      <c r="F53" s="72">
        <f>6+3</f>
        <v>9</v>
      </c>
      <c r="G53" s="61">
        <f t="shared" si="10"/>
        <v>21</v>
      </c>
      <c r="H53" s="71">
        <f t="shared" si="13"/>
        <v>169</v>
      </c>
      <c r="I53" s="61">
        <f t="shared" si="14"/>
        <v>130</v>
      </c>
      <c r="J53" s="72">
        <f t="shared" si="11"/>
        <v>299</v>
      </c>
    </row>
    <row r="54" spans="1:10" ht="12.75">
      <c r="A54" s="73" t="s">
        <v>10</v>
      </c>
      <c r="B54" s="74">
        <f>SUM(B45:B53)</f>
        <v>1429</v>
      </c>
      <c r="C54" s="75">
        <f>SUM(C45:C53)</f>
        <v>2042</v>
      </c>
      <c r="D54" s="75">
        <f aca="true" t="shared" si="15" ref="D54:J54">SUM(D45:D53)</f>
        <v>3471</v>
      </c>
      <c r="E54" s="74">
        <f>SUM(E45:E53)</f>
        <v>561</v>
      </c>
      <c r="F54" s="75">
        <f t="shared" si="15"/>
        <v>831</v>
      </c>
      <c r="G54" s="75">
        <f t="shared" si="15"/>
        <v>1392</v>
      </c>
      <c r="H54" s="74">
        <f t="shared" si="15"/>
        <v>1990</v>
      </c>
      <c r="I54" s="75">
        <f t="shared" si="15"/>
        <v>2873</v>
      </c>
      <c r="J54" s="75">
        <f t="shared" si="15"/>
        <v>4863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65" sqref="A65"/>
    </sheetView>
  </sheetViews>
  <sheetFormatPr defaultColWidth="9.28125" defaultRowHeight="12.75"/>
  <cols>
    <col min="1" max="1" width="30.57421875" style="102" customWidth="1"/>
    <col min="2" max="10" width="9.00390625" style="102" customWidth="1"/>
    <col min="11" max="16384" width="9.281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39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v>12</v>
      </c>
      <c r="C11" s="92">
        <v>15</v>
      </c>
      <c r="D11" s="92">
        <f>SUM(B11:C11)</f>
        <v>27</v>
      </c>
      <c r="E11" s="91">
        <v>4</v>
      </c>
      <c r="F11" s="92">
        <v>5</v>
      </c>
      <c r="G11" s="92">
        <f>SUM(E11:F11)</f>
        <v>9</v>
      </c>
      <c r="H11" s="91">
        <f>SUM(B11,E11)</f>
        <v>16</v>
      </c>
      <c r="I11" s="92">
        <f>SUM(C11,F11)</f>
        <v>20</v>
      </c>
      <c r="J11" s="92">
        <f>SUM(H11:I11)</f>
        <v>36</v>
      </c>
    </row>
    <row r="12" spans="1:10" s="77" customFormat="1" ht="12.75">
      <c r="A12" s="77" t="s">
        <v>14</v>
      </c>
      <c r="B12" s="91">
        <v>0</v>
      </c>
      <c r="C12" s="92">
        <v>3</v>
      </c>
      <c r="D12" s="92">
        <f>SUM(B12:C12)</f>
        <v>3</v>
      </c>
      <c r="E12" s="91">
        <v>2</v>
      </c>
      <c r="F12" s="92">
        <v>1</v>
      </c>
      <c r="G12" s="92">
        <f>SUM(E12:F12)</f>
        <v>3</v>
      </c>
      <c r="H12" s="91">
        <f aca="true" t="shared" si="0" ref="H12:I14">SUM(B12,E12)</f>
        <v>2</v>
      </c>
      <c r="I12" s="92">
        <f t="shared" si="0"/>
        <v>4</v>
      </c>
      <c r="J12" s="92">
        <f>SUM(H12:I12)</f>
        <v>6</v>
      </c>
    </row>
    <row r="13" spans="1:10" s="77" customFormat="1" ht="12.75">
      <c r="A13" s="77" t="s">
        <v>15</v>
      </c>
      <c r="B13" s="93">
        <v>0</v>
      </c>
      <c r="C13" s="94"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v>33</v>
      </c>
      <c r="C14" s="92">
        <v>151</v>
      </c>
      <c r="D14" s="92">
        <f>SUM(B14:C14)</f>
        <v>184</v>
      </c>
      <c r="E14" s="91">
        <v>27</v>
      </c>
      <c r="F14" s="92">
        <v>84</v>
      </c>
      <c r="G14" s="92">
        <f>SUM(E14:F14)</f>
        <v>111</v>
      </c>
      <c r="H14" s="91">
        <f t="shared" si="0"/>
        <v>60</v>
      </c>
      <c r="I14" s="92">
        <f t="shared" si="0"/>
        <v>235</v>
      </c>
      <c r="J14" s="92">
        <f>SUM(H14:I14)</f>
        <v>295</v>
      </c>
    </row>
    <row r="15" spans="1:10" s="98" customFormat="1" ht="12.75">
      <c r="A15" s="95" t="s">
        <v>10</v>
      </c>
      <c r="B15" s="96">
        <f>SUM(B11:B14)</f>
        <v>45</v>
      </c>
      <c r="C15" s="97">
        <f aca="true" t="shared" si="1" ref="C15:J15">SUM(C11:C14)</f>
        <v>169</v>
      </c>
      <c r="D15" s="97">
        <f t="shared" si="1"/>
        <v>214</v>
      </c>
      <c r="E15" s="96">
        <f t="shared" si="1"/>
        <v>33</v>
      </c>
      <c r="F15" s="97">
        <f t="shared" si="1"/>
        <v>90</v>
      </c>
      <c r="G15" s="97">
        <f t="shared" si="1"/>
        <v>123</v>
      </c>
      <c r="H15" s="96">
        <f t="shared" si="1"/>
        <v>78</v>
      </c>
      <c r="I15" s="97">
        <f t="shared" si="1"/>
        <v>259</v>
      </c>
      <c r="J15" s="97">
        <f t="shared" si="1"/>
        <v>337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39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'15PDKO06'!B13+'15PDKO06'!B29+'15PDKO06'!B45</f>
        <v>0</v>
      </c>
      <c r="C30" s="107">
        <f>'15PDKO06'!C13+'15PDKO06'!C29+'15PDKO06'!C45</f>
        <v>0</v>
      </c>
      <c r="D30" s="107">
        <f>'15PDKO06'!D13+'15PDKO06'!D29+'15PDKO06'!D45</f>
        <v>0</v>
      </c>
      <c r="E30" s="117">
        <f>'15PDKO06'!E13+'15PDKO06'!E29+'15PDKO06'!E45</f>
        <v>2</v>
      </c>
      <c r="F30" s="107">
        <f>'15PDKO06'!F13+'15PDKO06'!F29+'15PDKO06'!F45</f>
        <v>0</v>
      </c>
      <c r="G30" s="107">
        <f>'15PDKO06'!G13+'15PDKO06'!G29+'15PDKO06'!G45</f>
        <v>2</v>
      </c>
      <c r="H30" s="117">
        <f>'15PDKO06'!H13+'15PDKO06'!H29+'15PDKO06'!H45</f>
        <v>2</v>
      </c>
      <c r="I30" s="107">
        <f>'15PDKO06'!I13+'15PDKO06'!I29+'15PDKO06'!I45</f>
        <v>0</v>
      </c>
      <c r="J30" s="107">
        <f>'15PDKO06'!J13+'15PDKO06'!J29+'15PDKO06'!J45</f>
        <v>2</v>
      </c>
    </row>
    <row r="31" spans="1:10" ht="12.75">
      <c r="A31" s="106" t="s">
        <v>23</v>
      </c>
      <c r="B31" s="117">
        <f>'15PDKO06'!B14+'15PDKO06'!B30+'15PDKO06'!B46</f>
        <v>1</v>
      </c>
      <c r="C31" s="107">
        <f>'15PDKO06'!C14+'15PDKO06'!C30+'15PDKO06'!C46</f>
        <v>7</v>
      </c>
      <c r="D31" s="107">
        <f>'15PDKO06'!D14+'15PDKO06'!D30+'15PDKO06'!D46</f>
        <v>8</v>
      </c>
      <c r="E31" s="117">
        <f>'15PDKO06'!E14+'15PDKO06'!E30+'15PDKO06'!E46</f>
        <v>5</v>
      </c>
      <c r="F31" s="107">
        <f>'15PDKO06'!F14+'15PDKO06'!F30+'15PDKO06'!F46</f>
        <v>11</v>
      </c>
      <c r="G31" s="107">
        <f>'15PDKO06'!G14+'15PDKO06'!G30+'15PDKO06'!G46</f>
        <v>16</v>
      </c>
      <c r="H31" s="117">
        <f>'15PDKO06'!H14+'15PDKO06'!H30+'15PDKO06'!H46</f>
        <v>6</v>
      </c>
      <c r="I31" s="107">
        <f>'15PDKO06'!I14+'15PDKO06'!I30+'15PDKO06'!I46</f>
        <v>18</v>
      </c>
      <c r="J31" s="107">
        <f>'15PDKO06'!J14+'15PDKO06'!J30+'15PDKO06'!J46</f>
        <v>24</v>
      </c>
    </row>
    <row r="32" spans="1:10" ht="12.75">
      <c r="A32" s="106" t="s">
        <v>24</v>
      </c>
      <c r="B32" s="117">
        <f>'15PDKO06'!B15+'15PDKO06'!B31+'15PDKO06'!B47</f>
        <v>3</v>
      </c>
      <c r="C32" s="107">
        <f>'15PDKO06'!C15+'15PDKO06'!C31+'15PDKO06'!C47</f>
        <v>7</v>
      </c>
      <c r="D32" s="107">
        <f>'15PDKO06'!D15+'15PDKO06'!D31+'15PDKO06'!D47</f>
        <v>10</v>
      </c>
      <c r="E32" s="117">
        <f>'15PDKO06'!E15+'15PDKO06'!E31+'15PDKO06'!E47</f>
        <v>6</v>
      </c>
      <c r="F32" s="107">
        <f>'15PDKO06'!F15+'15PDKO06'!F31+'15PDKO06'!F47</f>
        <v>12</v>
      </c>
      <c r="G32" s="107">
        <f>'15PDKO06'!G15+'15PDKO06'!G31+'15PDKO06'!G47</f>
        <v>18</v>
      </c>
      <c r="H32" s="117">
        <f>'15PDKO06'!H15+'15PDKO06'!H31+'15PDKO06'!H47</f>
        <v>9</v>
      </c>
      <c r="I32" s="107">
        <f>'15PDKO06'!I15+'15PDKO06'!I31+'15PDKO06'!I47</f>
        <v>19</v>
      </c>
      <c r="J32" s="107">
        <f>'15PDKO06'!J15+'15PDKO06'!J31+'15PDKO06'!J47</f>
        <v>28</v>
      </c>
    </row>
    <row r="33" spans="1:10" ht="12.75">
      <c r="A33" s="106" t="s">
        <v>25</v>
      </c>
      <c r="B33" s="117">
        <f>'15PDKO06'!B16+'15PDKO06'!B32+'15PDKO06'!B48</f>
        <v>4</v>
      </c>
      <c r="C33" s="107">
        <f>'15PDKO06'!C16+'15PDKO06'!C32+'15PDKO06'!C48</f>
        <v>13</v>
      </c>
      <c r="D33" s="107">
        <f>'15PDKO06'!D16+'15PDKO06'!D32+'15PDKO06'!D48</f>
        <v>17</v>
      </c>
      <c r="E33" s="117">
        <f>'15PDKO06'!E16+'15PDKO06'!E32+'15PDKO06'!E48</f>
        <v>3</v>
      </c>
      <c r="F33" s="107">
        <f>'15PDKO06'!F16+'15PDKO06'!F32+'15PDKO06'!F48</f>
        <v>13</v>
      </c>
      <c r="G33" s="107">
        <f>'15PDKO06'!G16+'15PDKO06'!G32+'15PDKO06'!G48</f>
        <v>16</v>
      </c>
      <c r="H33" s="117">
        <f>'15PDKO06'!H16+'15PDKO06'!H32+'15PDKO06'!H48</f>
        <v>7</v>
      </c>
      <c r="I33" s="107">
        <f>'15PDKO06'!I16+'15PDKO06'!I32+'15PDKO06'!I48</f>
        <v>26</v>
      </c>
      <c r="J33" s="107">
        <f>'15PDKO06'!J16+'15PDKO06'!J32+'15PDKO06'!J48</f>
        <v>33</v>
      </c>
    </row>
    <row r="34" spans="1:10" ht="12.75">
      <c r="A34" s="106" t="s">
        <v>26</v>
      </c>
      <c r="B34" s="117">
        <f>'15PDKO06'!B17+'15PDKO06'!B33+'15PDKO06'!B49</f>
        <v>3</v>
      </c>
      <c r="C34" s="107">
        <f>'15PDKO06'!C17+'15PDKO06'!C33+'15PDKO06'!C49</f>
        <v>14</v>
      </c>
      <c r="D34" s="107">
        <f>'15PDKO06'!D17+'15PDKO06'!D33+'15PDKO06'!D49</f>
        <v>17</v>
      </c>
      <c r="E34" s="117">
        <f>'15PDKO06'!E17+'15PDKO06'!E33+'15PDKO06'!E49</f>
        <v>6</v>
      </c>
      <c r="F34" s="107">
        <f>'15PDKO06'!F17+'15PDKO06'!F33+'15PDKO06'!F49</f>
        <v>7</v>
      </c>
      <c r="G34" s="107">
        <f>'15PDKO06'!G17+'15PDKO06'!G33+'15PDKO06'!G49</f>
        <v>13</v>
      </c>
      <c r="H34" s="117">
        <f>'15PDKO06'!H17+'15PDKO06'!H33+'15PDKO06'!H49</f>
        <v>9</v>
      </c>
      <c r="I34" s="107">
        <f>'15PDKO06'!I17+'15PDKO06'!I33+'15PDKO06'!I49</f>
        <v>21</v>
      </c>
      <c r="J34" s="107">
        <f>'15PDKO06'!J17+'15PDKO06'!J33+'15PDKO06'!J49</f>
        <v>30</v>
      </c>
    </row>
    <row r="35" spans="1:10" ht="12.75">
      <c r="A35" s="106" t="s">
        <v>27</v>
      </c>
      <c r="B35" s="117">
        <f>'15PDKO06'!B18+'15PDKO06'!B34+'15PDKO06'!B50</f>
        <v>8</v>
      </c>
      <c r="C35" s="107">
        <f>'15PDKO06'!C18+'15PDKO06'!C34+'15PDKO06'!C50</f>
        <v>23</v>
      </c>
      <c r="D35" s="107">
        <f>'15PDKO06'!D18+'15PDKO06'!D34+'15PDKO06'!D50</f>
        <v>31</v>
      </c>
      <c r="E35" s="117">
        <f>'15PDKO06'!E18+'15PDKO06'!E34+'15PDKO06'!E50</f>
        <v>5</v>
      </c>
      <c r="F35" s="107">
        <f>'15PDKO06'!F18+'15PDKO06'!F34+'15PDKO06'!F50</f>
        <v>13</v>
      </c>
      <c r="G35" s="107">
        <f>'15PDKO06'!G18+'15PDKO06'!G34+'15PDKO06'!G50</f>
        <v>18</v>
      </c>
      <c r="H35" s="117">
        <f>'15PDKO06'!H18+'15PDKO06'!H34+'15PDKO06'!H50</f>
        <v>13</v>
      </c>
      <c r="I35" s="107">
        <f>'15PDKO06'!I18+'15PDKO06'!I34+'15PDKO06'!I50</f>
        <v>36</v>
      </c>
      <c r="J35" s="107">
        <f>'15PDKO06'!J18+'15PDKO06'!J34+'15PDKO06'!J50</f>
        <v>49</v>
      </c>
    </row>
    <row r="36" spans="1:10" ht="12.75">
      <c r="A36" s="106" t="s">
        <v>28</v>
      </c>
      <c r="B36" s="117">
        <f>'15PDKO06'!B19+'15PDKO06'!B35+'15PDKO06'!B51</f>
        <v>10</v>
      </c>
      <c r="C36" s="107">
        <f>'15PDKO06'!C19+'15PDKO06'!C35+'15PDKO06'!C51</f>
        <v>40</v>
      </c>
      <c r="D36" s="107">
        <f>'15PDKO06'!D19+'15PDKO06'!D35+'15PDKO06'!D51</f>
        <v>50</v>
      </c>
      <c r="E36" s="117">
        <f>'15PDKO06'!E19+'15PDKO06'!E35+'15PDKO06'!E51</f>
        <v>2</v>
      </c>
      <c r="F36" s="107">
        <f>'15PDKO06'!F19+'15PDKO06'!F35+'15PDKO06'!F51</f>
        <v>14</v>
      </c>
      <c r="G36" s="107">
        <f>'15PDKO06'!G19+'15PDKO06'!G35+'15PDKO06'!G51</f>
        <v>16</v>
      </c>
      <c r="H36" s="117">
        <f>'15PDKO06'!H19+'15PDKO06'!H35+'15PDKO06'!H51</f>
        <v>12</v>
      </c>
      <c r="I36" s="107">
        <f>'15PDKO06'!I19+'15PDKO06'!I35+'15PDKO06'!I51</f>
        <v>54</v>
      </c>
      <c r="J36" s="107">
        <f>'15PDKO06'!J19+'15PDKO06'!J35+'15PDKO06'!J51</f>
        <v>66</v>
      </c>
    </row>
    <row r="37" spans="1:10" ht="12.75">
      <c r="A37" s="106" t="s">
        <v>29</v>
      </c>
      <c r="B37" s="117">
        <f>'15PDKO06'!B20+'15PDKO06'!B36+'15PDKO06'!B52</f>
        <v>9</v>
      </c>
      <c r="C37" s="107">
        <f>'15PDKO06'!C20+'15PDKO06'!C36+'15PDKO06'!C52</f>
        <v>46</v>
      </c>
      <c r="D37" s="107">
        <f>'15PDKO06'!D20+'15PDKO06'!D36+'15PDKO06'!D52</f>
        <v>55</v>
      </c>
      <c r="E37" s="117">
        <f>'15PDKO06'!E20+'15PDKO06'!E36+'15PDKO06'!E52</f>
        <v>3</v>
      </c>
      <c r="F37" s="107">
        <f>'15PDKO06'!F20+'15PDKO06'!F36+'15PDKO06'!F52</f>
        <v>17</v>
      </c>
      <c r="G37" s="107">
        <f>'15PDKO06'!G20+'15PDKO06'!G36+'15PDKO06'!G52</f>
        <v>20</v>
      </c>
      <c r="H37" s="117">
        <f>'15PDKO06'!H20+'15PDKO06'!H36+'15PDKO06'!H52</f>
        <v>12</v>
      </c>
      <c r="I37" s="107">
        <f>'15PDKO06'!I20+'15PDKO06'!I36+'15PDKO06'!I52</f>
        <v>63</v>
      </c>
      <c r="J37" s="107">
        <f>'15PDKO06'!J20+'15PDKO06'!J36+'15PDKO06'!J52</f>
        <v>75</v>
      </c>
    </row>
    <row r="38" spans="1:10" ht="12.75">
      <c r="A38" s="106" t="s">
        <v>30</v>
      </c>
      <c r="B38" s="117">
        <f>'15PDKO06'!B21+'15PDKO06'!B37+'15PDKO06'!B53</f>
        <v>7</v>
      </c>
      <c r="C38" s="107">
        <f>'15PDKO06'!C21+'15PDKO06'!C37+'15PDKO06'!C53</f>
        <v>19</v>
      </c>
      <c r="D38" s="118">
        <f>'15PDKO06'!D21+'15PDKO06'!D37+'15PDKO06'!D53</f>
        <v>26</v>
      </c>
      <c r="E38" s="117">
        <f>'15PDKO06'!E21+'15PDKO06'!E37+'15PDKO06'!E53</f>
        <v>1</v>
      </c>
      <c r="F38" s="107">
        <f>'15PDKO06'!F21+'15PDKO06'!F37+'15PDKO06'!F53</f>
        <v>3</v>
      </c>
      <c r="G38" s="118">
        <f>'15PDKO06'!G21+'15PDKO06'!G37+'15PDKO06'!G53</f>
        <v>4</v>
      </c>
      <c r="H38" s="117">
        <f>'15PDKO06'!H21+'15PDKO06'!H37+'15PDKO06'!H53</f>
        <v>8</v>
      </c>
      <c r="I38" s="107">
        <f>'15PDKO06'!I21+'15PDKO06'!I37+'15PDKO06'!I53</f>
        <v>22</v>
      </c>
      <c r="J38" s="118">
        <f>'15PDKO06'!J21+'15PDKO06'!J37+'15PDKO06'!J53</f>
        <v>30</v>
      </c>
    </row>
    <row r="39" spans="1:10" ht="12.75">
      <c r="A39" s="119" t="s">
        <v>10</v>
      </c>
      <c r="B39" s="120">
        <f>'15PDKO06'!B22+'15PDKO06'!B38+'15PDKO06'!B54</f>
        <v>45</v>
      </c>
      <c r="C39" s="121">
        <f>'15PDKO06'!C22+'15PDKO06'!C38+'15PDKO06'!C54</f>
        <v>169</v>
      </c>
      <c r="D39" s="121">
        <f>'15PDKO06'!D22+'15PDKO06'!D38+'15PDKO06'!D54</f>
        <v>214</v>
      </c>
      <c r="E39" s="120">
        <f>'15PDKO06'!E22+'15PDKO06'!E38+'15PDKO06'!E54</f>
        <v>33</v>
      </c>
      <c r="F39" s="121">
        <f>'15PDKO06'!F22+'15PDKO06'!F38+'15PDKO06'!F54</f>
        <v>90</v>
      </c>
      <c r="G39" s="121">
        <f>'15PDKO06'!G22+'15PDKO06'!G38+'15PDKO06'!G54</f>
        <v>123</v>
      </c>
      <c r="H39" s="120">
        <f>'15PDKO06'!H22+'15PDKO06'!H38+'15PDKO06'!H54</f>
        <v>78</v>
      </c>
      <c r="I39" s="121">
        <f>'15PDKO06'!I22+'15PDKO06'!I38+'15PDKO06'!I54</f>
        <v>259</v>
      </c>
      <c r="J39" s="121">
        <f>'15PDKO06'!J22+'15PDKO06'!J38+'15PDKO06'!J54</f>
        <v>337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88" sqref="A88"/>
    </sheetView>
  </sheetViews>
  <sheetFormatPr defaultColWidth="9.28125" defaultRowHeight="12.75"/>
  <cols>
    <col min="1" max="1" width="32.00390625" style="122" customWidth="1"/>
    <col min="2" max="16384" width="9.281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39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v>0</v>
      </c>
      <c r="C14" s="107">
        <v>0</v>
      </c>
      <c r="D14" s="107">
        <f aca="true" t="shared" si="2" ref="D14:D21">SUM(B14:C14)</f>
        <v>0</v>
      </c>
      <c r="E14" s="117">
        <v>1</v>
      </c>
      <c r="F14" s="107">
        <v>0</v>
      </c>
      <c r="G14" s="107">
        <f t="shared" si="0"/>
        <v>1</v>
      </c>
      <c r="H14" s="117">
        <f aca="true" t="shared" si="3" ref="H14:I21">SUM(B14,E14)</f>
        <v>1</v>
      </c>
      <c r="I14" s="107">
        <f t="shared" si="3"/>
        <v>0</v>
      </c>
      <c r="J14" s="107">
        <f t="shared" si="1"/>
        <v>1</v>
      </c>
    </row>
    <row r="15" spans="1:10" ht="12.75">
      <c r="A15" s="106" t="s">
        <v>24</v>
      </c>
      <c r="B15" s="117">
        <v>0</v>
      </c>
      <c r="C15" s="107">
        <v>1</v>
      </c>
      <c r="D15" s="107">
        <f t="shared" si="2"/>
        <v>1</v>
      </c>
      <c r="E15" s="117">
        <v>1</v>
      </c>
      <c r="F15" s="107">
        <v>2</v>
      </c>
      <c r="G15" s="107">
        <f t="shared" si="0"/>
        <v>3</v>
      </c>
      <c r="H15" s="117">
        <f t="shared" si="3"/>
        <v>1</v>
      </c>
      <c r="I15" s="107">
        <f t="shared" si="3"/>
        <v>3</v>
      </c>
      <c r="J15" s="107">
        <f t="shared" si="1"/>
        <v>4</v>
      </c>
    </row>
    <row r="16" spans="1:10" ht="12.75">
      <c r="A16" s="106" t="s">
        <v>25</v>
      </c>
      <c r="B16" s="115">
        <v>0</v>
      </c>
      <c r="C16" s="107">
        <v>2</v>
      </c>
      <c r="D16" s="107">
        <f t="shared" si="2"/>
        <v>2</v>
      </c>
      <c r="E16" s="117">
        <v>0</v>
      </c>
      <c r="F16" s="107">
        <v>0</v>
      </c>
      <c r="G16" s="107">
        <f t="shared" si="0"/>
        <v>0</v>
      </c>
      <c r="H16" s="117">
        <f t="shared" si="3"/>
        <v>0</v>
      </c>
      <c r="I16" s="107">
        <f t="shared" si="3"/>
        <v>2</v>
      </c>
      <c r="J16" s="107">
        <f t="shared" si="1"/>
        <v>2</v>
      </c>
    </row>
    <row r="17" spans="1:10" ht="12.75">
      <c r="A17" s="106" t="s">
        <v>26</v>
      </c>
      <c r="B17" s="115">
        <v>1</v>
      </c>
      <c r="C17" s="107">
        <v>0</v>
      </c>
      <c r="D17" s="107">
        <f t="shared" si="2"/>
        <v>1</v>
      </c>
      <c r="E17" s="117">
        <v>0</v>
      </c>
      <c r="F17" s="107">
        <v>0</v>
      </c>
      <c r="G17" s="107">
        <f t="shared" si="0"/>
        <v>0</v>
      </c>
      <c r="H17" s="117">
        <f t="shared" si="3"/>
        <v>1</v>
      </c>
      <c r="I17" s="107">
        <f t="shared" si="3"/>
        <v>0</v>
      </c>
      <c r="J17" s="107">
        <f t="shared" si="1"/>
        <v>1</v>
      </c>
    </row>
    <row r="18" spans="1:10" ht="12.75">
      <c r="A18" s="106" t="s">
        <v>27</v>
      </c>
      <c r="B18" s="115">
        <v>3</v>
      </c>
      <c r="C18" s="107">
        <v>0</v>
      </c>
      <c r="D18" s="107">
        <f t="shared" si="2"/>
        <v>3</v>
      </c>
      <c r="E18" s="117">
        <v>0</v>
      </c>
      <c r="F18" s="107">
        <v>0</v>
      </c>
      <c r="G18" s="107">
        <f t="shared" si="0"/>
        <v>0</v>
      </c>
      <c r="H18" s="117">
        <f t="shared" si="3"/>
        <v>3</v>
      </c>
      <c r="I18" s="107">
        <f t="shared" si="3"/>
        <v>0</v>
      </c>
      <c r="J18" s="107">
        <f t="shared" si="1"/>
        <v>3</v>
      </c>
    </row>
    <row r="19" spans="1:10" ht="12.75">
      <c r="A19" s="106" t="s">
        <v>28</v>
      </c>
      <c r="B19" s="115">
        <v>2</v>
      </c>
      <c r="C19" s="107">
        <v>5</v>
      </c>
      <c r="D19" s="107">
        <f t="shared" si="2"/>
        <v>7</v>
      </c>
      <c r="E19" s="117">
        <v>1</v>
      </c>
      <c r="F19" s="107">
        <v>0</v>
      </c>
      <c r="G19" s="107">
        <f t="shared" si="0"/>
        <v>1</v>
      </c>
      <c r="H19" s="117">
        <f t="shared" si="3"/>
        <v>3</v>
      </c>
      <c r="I19" s="107">
        <f t="shared" si="3"/>
        <v>5</v>
      </c>
      <c r="J19" s="107">
        <f t="shared" si="1"/>
        <v>8</v>
      </c>
    </row>
    <row r="20" spans="1:10" ht="12.75">
      <c r="A20" s="106" t="s">
        <v>29</v>
      </c>
      <c r="B20" s="115">
        <v>3</v>
      </c>
      <c r="C20" s="107">
        <v>4</v>
      </c>
      <c r="D20" s="107">
        <f t="shared" si="2"/>
        <v>7</v>
      </c>
      <c r="E20" s="117">
        <v>1</v>
      </c>
      <c r="F20" s="107">
        <v>2</v>
      </c>
      <c r="G20" s="107">
        <f t="shared" si="0"/>
        <v>3</v>
      </c>
      <c r="H20" s="117">
        <f t="shared" si="3"/>
        <v>4</v>
      </c>
      <c r="I20" s="107">
        <f t="shared" si="3"/>
        <v>6</v>
      </c>
      <c r="J20" s="107">
        <f t="shared" si="1"/>
        <v>10</v>
      </c>
    </row>
    <row r="21" spans="1:10" ht="12.75">
      <c r="A21" s="106" t="s">
        <v>30</v>
      </c>
      <c r="B21" s="115">
        <v>3</v>
      </c>
      <c r="C21" s="107">
        <v>3</v>
      </c>
      <c r="D21" s="107">
        <f t="shared" si="2"/>
        <v>6</v>
      </c>
      <c r="E21" s="117">
        <v>0</v>
      </c>
      <c r="F21" s="107">
        <v>1</v>
      </c>
      <c r="G21" s="118">
        <f t="shared" si="0"/>
        <v>1</v>
      </c>
      <c r="H21" s="117">
        <f t="shared" si="3"/>
        <v>3</v>
      </c>
      <c r="I21" s="107">
        <f t="shared" si="3"/>
        <v>4</v>
      </c>
      <c r="J21" s="118">
        <f t="shared" si="1"/>
        <v>7</v>
      </c>
    </row>
    <row r="22" spans="1:10" ht="12.75">
      <c r="A22" s="119" t="s">
        <v>10</v>
      </c>
      <c r="B22" s="120">
        <f>SUM(B13:B21)</f>
        <v>12</v>
      </c>
      <c r="C22" s="121">
        <f aca="true" t="shared" si="4" ref="C22:J22">SUM(C13:C21)</f>
        <v>15</v>
      </c>
      <c r="D22" s="121">
        <f t="shared" si="4"/>
        <v>27</v>
      </c>
      <c r="E22" s="120">
        <f t="shared" si="4"/>
        <v>4</v>
      </c>
      <c r="F22" s="121">
        <f t="shared" si="4"/>
        <v>5</v>
      </c>
      <c r="G22" s="121">
        <f t="shared" si="4"/>
        <v>9</v>
      </c>
      <c r="H22" s="120">
        <f t="shared" si="4"/>
        <v>16</v>
      </c>
      <c r="I22" s="121">
        <f t="shared" si="4"/>
        <v>20</v>
      </c>
      <c r="J22" s="121">
        <f t="shared" si="4"/>
        <v>36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v>0</v>
      </c>
      <c r="C31" s="107">
        <v>0</v>
      </c>
      <c r="D31" s="107">
        <f t="shared" si="7"/>
        <v>0</v>
      </c>
      <c r="E31" s="117">
        <v>0</v>
      </c>
      <c r="F31" s="107">
        <v>0</v>
      </c>
      <c r="G31" s="107">
        <f t="shared" si="5"/>
        <v>0</v>
      </c>
      <c r="H31" s="117">
        <f t="shared" si="8"/>
        <v>0</v>
      </c>
      <c r="I31" s="107">
        <f t="shared" si="8"/>
        <v>0</v>
      </c>
      <c r="J31" s="107">
        <f t="shared" si="6"/>
        <v>0</v>
      </c>
    </row>
    <row r="32" spans="1:10" ht="12.75">
      <c r="A32" s="106" t="s">
        <v>25</v>
      </c>
      <c r="B32" s="115">
        <v>0</v>
      </c>
      <c r="C32" s="107">
        <v>0</v>
      </c>
      <c r="D32" s="107">
        <f t="shared" si="7"/>
        <v>0</v>
      </c>
      <c r="E32" s="117">
        <v>0</v>
      </c>
      <c r="F32" s="107">
        <v>0</v>
      </c>
      <c r="G32" s="107">
        <f t="shared" si="5"/>
        <v>0</v>
      </c>
      <c r="H32" s="117">
        <f t="shared" si="8"/>
        <v>0</v>
      </c>
      <c r="I32" s="107">
        <f t="shared" si="8"/>
        <v>0</v>
      </c>
      <c r="J32" s="107">
        <f t="shared" si="6"/>
        <v>0</v>
      </c>
    </row>
    <row r="33" spans="1:10" ht="12.75">
      <c r="A33" s="106" t="s">
        <v>26</v>
      </c>
      <c r="B33" s="115">
        <v>0</v>
      </c>
      <c r="C33" s="107">
        <v>0</v>
      </c>
      <c r="D33" s="107">
        <f t="shared" si="7"/>
        <v>0</v>
      </c>
      <c r="E33" s="117">
        <v>1</v>
      </c>
      <c r="F33" s="107">
        <v>0</v>
      </c>
      <c r="G33" s="107">
        <f t="shared" si="5"/>
        <v>1</v>
      </c>
      <c r="H33" s="117">
        <f t="shared" si="8"/>
        <v>1</v>
      </c>
      <c r="I33" s="107">
        <f t="shared" si="8"/>
        <v>0</v>
      </c>
      <c r="J33" s="107">
        <f t="shared" si="6"/>
        <v>1</v>
      </c>
    </row>
    <row r="34" spans="1:10" ht="12.75">
      <c r="A34" s="106" t="s">
        <v>27</v>
      </c>
      <c r="B34" s="115">
        <v>0</v>
      </c>
      <c r="C34" s="107">
        <v>1</v>
      </c>
      <c r="D34" s="107">
        <f t="shared" si="7"/>
        <v>1</v>
      </c>
      <c r="E34" s="117">
        <v>1</v>
      </c>
      <c r="F34" s="107">
        <v>1</v>
      </c>
      <c r="G34" s="107">
        <f t="shared" si="5"/>
        <v>2</v>
      </c>
      <c r="H34" s="117">
        <f t="shared" si="8"/>
        <v>1</v>
      </c>
      <c r="I34" s="107">
        <f t="shared" si="8"/>
        <v>2</v>
      </c>
      <c r="J34" s="107">
        <f t="shared" si="6"/>
        <v>3</v>
      </c>
    </row>
    <row r="35" spans="1:10" ht="12.75">
      <c r="A35" s="106" t="s">
        <v>28</v>
      </c>
      <c r="B35" s="115">
        <v>0</v>
      </c>
      <c r="C35" s="107">
        <v>1</v>
      </c>
      <c r="D35" s="107">
        <f t="shared" si="7"/>
        <v>1</v>
      </c>
      <c r="E35" s="117">
        <v>0</v>
      </c>
      <c r="F35" s="107">
        <v>0</v>
      </c>
      <c r="G35" s="107">
        <f t="shared" si="5"/>
        <v>0</v>
      </c>
      <c r="H35" s="117">
        <f t="shared" si="8"/>
        <v>0</v>
      </c>
      <c r="I35" s="107">
        <f t="shared" si="8"/>
        <v>1</v>
      </c>
      <c r="J35" s="107">
        <f t="shared" si="6"/>
        <v>1</v>
      </c>
    </row>
    <row r="36" spans="1:10" ht="12.75">
      <c r="A36" s="106" t="s">
        <v>29</v>
      </c>
      <c r="B36" s="115">
        <v>0</v>
      </c>
      <c r="C36" s="107">
        <v>1</v>
      </c>
      <c r="D36" s="107">
        <f>SUM(B36:C36)</f>
        <v>1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1</v>
      </c>
      <c r="J36" s="107">
        <f t="shared" si="6"/>
        <v>1</v>
      </c>
    </row>
    <row r="37" spans="1:10" ht="12.75">
      <c r="A37" s="106" t="s">
        <v>30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0</v>
      </c>
      <c r="C38" s="121">
        <f aca="true" t="shared" si="9" ref="C38:J38">SUM(C29:C37)</f>
        <v>3</v>
      </c>
      <c r="D38" s="121">
        <f t="shared" si="9"/>
        <v>3</v>
      </c>
      <c r="E38" s="120">
        <f t="shared" si="9"/>
        <v>2</v>
      </c>
      <c r="F38" s="121">
        <f t="shared" si="9"/>
        <v>1</v>
      </c>
      <c r="G38" s="121">
        <f t="shared" si="9"/>
        <v>3</v>
      </c>
      <c r="H38" s="120">
        <f t="shared" si="9"/>
        <v>2</v>
      </c>
      <c r="I38" s="121">
        <f t="shared" si="9"/>
        <v>4</v>
      </c>
      <c r="J38" s="121">
        <f t="shared" si="9"/>
        <v>6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>
        <v>0</v>
      </c>
      <c r="C45" s="107">
        <v>0</v>
      </c>
      <c r="D45" s="107">
        <f>SUM(B45:C45)</f>
        <v>0</v>
      </c>
      <c r="E45" s="117">
        <v>2</v>
      </c>
      <c r="F45" s="107"/>
      <c r="G45" s="107">
        <f aca="true" t="shared" si="10" ref="G45:G53">SUM(E45:F45)</f>
        <v>2</v>
      </c>
      <c r="H45" s="117">
        <f>SUM(B45,E45)</f>
        <v>2</v>
      </c>
      <c r="I45" s="107">
        <f>SUM(C45,F45)</f>
        <v>0</v>
      </c>
      <c r="J45" s="107">
        <f aca="true" t="shared" si="11" ref="J45:J53">SUM(H45:I45)</f>
        <v>2</v>
      </c>
    </row>
    <row r="46" spans="1:10" ht="12.75">
      <c r="A46" s="106" t="s">
        <v>23</v>
      </c>
      <c r="B46" s="117">
        <v>1</v>
      </c>
      <c r="C46" s="107">
        <v>7</v>
      </c>
      <c r="D46" s="107">
        <f aca="true" t="shared" si="12" ref="D46:D53">SUM(B46:C46)</f>
        <v>8</v>
      </c>
      <c r="E46" s="117">
        <v>4</v>
      </c>
      <c r="F46" s="107">
        <v>11</v>
      </c>
      <c r="G46" s="107">
        <f t="shared" si="10"/>
        <v>15</v>
      </c>
      <c r="H46" s="117">
        <f aca="true" t="shared" si="13" ref="H46:I53">SUM(B46,E46)</f>
        <v>5</v>
      </c>
      <c r="I46" s="107">
        <f t="shared" si="13"/>
        <v>18</v>
      </c>
      <c r="J46" s="107">
        <f t="shared" si="11"/>
        <v>23</v>
      </c>
    </row>
    <row r="47" spans="1:10" ht="12.75">
      <c r="A47" s="106" t="s">
        <v>24</v>
      </c>
      <c r="B47" s="117">
        <v>3</v>
      </c>
      <c r="C47" s="107">
        <v>6</v>
      </c>
      <c r="D47" s="107">
        <f t="shared" si="12"/>
        <v>9</v>
      </c>
      <c r="E47" s="117">
        <v>5</v>
      </c>
      <c r="F47" s="107">
        <v>10</v>
      </c>
      <c r="G47" s="107">
        <f t="shared" si="10"/>
        <v>15</v>
      </c>
      <c r="H47" s="117">
        <f t="shared" si="13"/>
        <v>8</v>
      </c>
      <c r="I47" s="107">
        <f t="shared" si="13"/>
        <v>16</v>
      </c>
      <c r="J47" s="107">
        <f t="shared" si="11"/>
        <v>24</v>
      </c>
    </row>
    <row r="48" spans="1:10" ht="12.75">
      <c r="A48" s="106" t="s">
        <v>25</v>
      </c>
      <c r="B48" s="115">
        <v>4</v>
      </c>
      <c r="C48" s="107">
        <v>11</v>
      </c>
      <c r="D48" s="107">
        <f t="shared" si="12"/>
        <v>15</v>
      </c>
      <c r="E48" s="117">
        <v>3</v>
      </c>
      <c r="F48" s="107">
        <v>13</v>
      </c>
      <c r="G48" s="107">
        <f t="shared" si="10"/>
        <v>16</v>
      </c>
      <c r="H48" s="117">
        <f t="shared" si="13"/>
        <v>7</v>
      </c>
      <c r="I48" s="107">
        <f t="shared" si="13"/>
        <v>24</v>
      </c>
      <c r="J48" s="107">
        <f t="shared" si="11"/>
        <v>31</v>
      </c>
    </row>
    <row r="49" spans="1:10" ht="12.75">
      <c r="A49" s="106" t="s">
        <v>26</v>
      </c>
      <c r="B49" s="115">
        <v>2</v>
      </c>
      <c r="C49" s="107">
        <v>14</v>
      </c>
      <c r="D49" s="107">
        <f t="shared" si="12"/>
        <v>16</v>
      </c>
      <c r="E49" s="117">
        <v>5</v>
      </c>
      <c r="F49" s="107">
        <v>7</v>
      </c>
      <c r="G49" s="107">
        <f t="shared" si="10"/>
        <v>12</v>
      </c>
      <c r="H49" s="117">
        <f t="shared" si="13"/>
        <v>7</v>
      </c>
      <c r="I49" s="107">
        <f t="shared" si="13"/>
        <v>21</v>
      </c>
      <c r="J49" s="107">
        <f t="shared" si="11"/>
        <v>28</v>
      </c>
    </row>
    <row r="50" spans="1:10" ht="12.75">
      <c r="A50" s="106" t="s">
        <v>27</v>
      </c>
      <c r="B50" s="115">
        <v>5</v>
      </c>
      <c r="C50" s="107">
        <v>22</v>
      </c>
      <c r="D50" s="107">
        <f t="shared" si="12"/>
        <v>27</v>
      </c>
      <c r="E50" s="117">
        <v>4</v>
      </c>
      <c r="F50" s="107">
        <v>12</v>
      </c>
      <c r="G50" s="107">
        <f t="shared" si="10"/>
        <v>16</v>
      </c>
      <c r="H50" s="117">
        <f t="shared" si="13"/>
        <v>9</v>
      </c>
      <c r="I50" s="107">
        <f t="shared" si="13"/>
        <v>34</v>
      </c>
      <c r="J50" s="107">
        <f t="shared" si="11"/>
        <v>43</v>
      </c>
    </row>
    <row r="51" spans="1:10" ht="12.75">
      <c r="A51" s="106" t="s">
        <v>28</v>
      </c>
      <c r="B51" s="115">
        <v>8</v>
      </c>
      <c r="C51" s="107">
        <v>34</v>
      </c>
      <c r="D51" s="107">
        <f t="shared" si="12"/>
        <v>42</v>
      </c>
      <c r="E51" s="117">
        <v>1</v>
      </c>
      <c r="F51" s="107">
        <v>14</v>
      </c>
      <c r="G51" s="107">
        <f t="shared" si="10"/>
        <v>15</v>
      </c>
      <c r="H51" s="117">
        <f t="shared" si="13"/>
        <v>9</v>
      </c>
      <c r="I51" s="107">
        <f t="shared" si="13"/>
        <v>48</v>
      </c>
      <c r="J51" s="107">
        <f t="shared" si="11"/>
        <v>57</v>
      </c>
    </row>
    <row r="52" spans="1:10" ht="12.75">
      <c r="A52" s="106" t="s">
        <v>29</v>
      </c>
      <c r="B52" s="115">
        <v>6</v>
      </c>
      <c r="C52" s="107">
        <v>41</v>
      </c>
      <c r="D52" s="107">
        <f t="shared" si="12"/>
        <v>47</v>
      </c>
      <c r="E52" s="117">
        <v>2</v>
      </c>
      <c r="F52" s="107">
        <v>15</v>
      </c>
      <c r="G52" s="107">
        <f t="shared" si="10"/>
        <v>17</v>
      </c>
      <c r="H52" s="117">
        <f t="shared" si="13"/>
        <v>8</v>
      </c>
      <c r="I52" s="107">
        <f t="shared" si="13"/>
        <v>56</v>
      </c>
      <c r="J52" s="107">
        <f t="shared" si="11"/>
        <v>64</v>
      </c>
    </row>
    <row r="53" spans="1:10" ht="12.75">
      <c r="A53" s="106" t="s">
        <v>30</v>
      </c>
      <c r="B53" s="115">
        <v>4</v>
      </c>
      <c r="C53" s="107">
        <v>16</v>
      </c>
      <c r="D53" s="118">
        <f t="shared" si="12"/>
        <v>20</v>
      </c>
      <c r="E53" s="117">
        <f>1</f>
        <v>1</v>
      </c>
      <c r="F53" s="107">
        <f>2+0</f>
        <v>2</v>
      </c>
      <c r="G53" s="118">
        <f t="shared" si="10"/>
        <v>3</v>
      </c>
      <c r="H53" s="117">
        <f t="shared" si="13"/>
        <v>5</v>
      </c>
      <c r="I53" s="107">
        <f t="shared" si="13"/>
        <v>18</v>
      </c>
      <c r="J53" s="118">
        <f t="shared" si="11"/>
        <v>23</v>
      </c>
    </row>
    <row r="54" spans="1:10" ht="12.75">
      <c r="A54" s="119" t="s">
        <v>10</v>
      </c>
      <c r="B54" s="120">
        <f>SUM(B45:B53)</f>
        <v>33</v>
      </c>
      <c r="C54" s="121">
        <f aca="true" t="shared" si="14" ref="C54:J54">SUM(C45:C53)</f>
        <v>151</v>
      </c>
      <c r="D54" s="121">
        <f t="shared" si="14"/>
        <v>184</v>
      </c>
      <c r="E54" s="120">
        <f t="shared" si="14"/>
        <v>27</v>
      </c>
      <c r="F54" s="121">
        <f t="shared" si="14"/>
        <v>84</v>
      </c>
      <c r="G54" s="121">
        <f t="shared" si="14"/>
        <v>111</v>
      </c>
      <c r="H54" s="120">
        <f t="shared" si="14"/>
        <v>60</v>
      </c>
      <c r="I54" s="121">
        <f t="shared" si="14"/>
        <v>235</v>
      </c>
      <c r="J54" s="121">
        <f t="shared" si="14"/>
        <v>295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2013-07-31T14:00:16Z</cp:lastPrinted>
  <dcterms:created xsi:type="dcterms:W3CDTF">2010-09-13T09:26:47Z</dcterms:created>
  <dcterms:modified xsi:type="dcterms:W3CDTF">2016-08-31T08:55:20Z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