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80" tabRatio="717" activeTab="0"/>
  </bookViews>
  <sheets>
    <sheet name="INHOUD" sheetId="1" r:id="rId1"/>
    <sheet name="SV_SO_1617_1a" sheetId="2" r:id="rId2"/>
    <sheet name="SV_SO_1617_1b" sheetId="3" r:id="rId3"/>
    <sheet name="SV_SO_1617_2a" sheetId="4" r:id="rId4"/>
    <sheet name="SV_SO_1617_2b" sheetId="5" r:id="rId5"/>
    <sheet name="ZBL_SO_1617_1" sheetId="6" r:id="rId6"/>
    <sheet name="ZBL_SO_1617_2" sheetId="7" r:id="rId7"/>
  </sheets>
  <definedNames>
    <definedName name="_p412">#REF!</definedName>
    <definedName name="_p413">#REF!</definedName>
    <definedName name="_xlnm.Print_Area" localSheetId="4">'SV_SO_1617_2b'!$A$1:$V$131</definedName>
    <definedName name="_xlnm.Print_Area" localSheetId="5">'ZBL_SO_1617_1'!$A$1:$Q$192</definedName>
    <definedName name="_xlnm.Print_Area" localSheetId="6">'ZBL_SO_1617_2'!$A$1:$Q$126</definedName>
    <definedName name="eentabel">#REF!</definedName>
    <definedName name="jaarboek_per_land">#REF!</definedName>
  </definedNames>
  <calcPr fullCalcOnLoad="1"/>
</workbook>
</file>

<file path=xl/sharedStrings.xml><?xml version="1.0" encoding="utf-8"?>
<sst xmlns="http://schemas.openxmlformats.org/spreadsheetml/2006/main" count="1116" uniqueCount="74">
  <si>
    <t>M</t>
  </si>
  <si>
    <t>Totaal</t>
  </si>
  <si>
    <t>Zittenblijver</t>
  </si>
  <si>
    <t>Geen zittenblijver</t>
  </si>
  <si>
    <t>2e graad</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</si>
  <si>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</si>
  <si>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</si>
  <si>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</si>
  <si>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</si>
  <si>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</si>
  <si>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</si>
  <si>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</si>
  <si>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</si>
  <si>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</si>
  <si>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</si>
  <si>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</si>
  <si>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</si>
  <si>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</si>
  <si>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</si>
  <si>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</si>
  <si>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</si>
  <si>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</si>
  <si>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</si>
  <si>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</si>
  <si>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</si>
  <si>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</si>
  <si>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</si>
  <si>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</si>
  <si>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</si>
  <si>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</si>
  <si>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</si>
  <si>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</si>
  <si>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</si>
  <si>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</si>
  <si>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</si>
  <si>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</si>
  <si>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</si>
  <si>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</si>
  <si>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</si>
  <si>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</si>
  <si>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</si>
  <si>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</si>
  <si>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</si>
  <si>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</si>
  <si>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</si>
  <si>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</si>
  <si>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</si>
  <si>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</si>
  <si>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</si>
  <si>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</si>
  <si>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</si>
  <si>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</si>
  <si>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</si>
  <si>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</si>
  <si>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</si>
  <si>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</si>
  <si>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</si>
  <si>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</si>
  <si>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</si>
  <si>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</si>
  <si>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</si>
  <si>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SV_SO_1617_1a</t>
  </si>
  <si>
    <t>SV_SO_1617_1b</t>
  </si>
  <si>
    <t>SV_SO_1617_2a</t>
  </si>
  <si>
    <t>SV_SO_1617_2b</t>
  </si>
  <si>
    <t>ZBL_SO_1617_1</t>
  </si>
  <si>
    <t>ZBL_SO_1617_2</t>
  </si>
  <si>
    <t>Schooljaar 2016-2017</t>
  </si>
  <si>
    <t>ASO</t>
  </si>
  <si>
    <t>KSO</t>
  </si>
  <si>
    <t>TSO</t>
  </si>
  <si>
    <t>BSO</t>
  </si>
  <si>
    <t>SCHOOLSE VORDERINGEN EN ZITTENBLIJVEN IN HET VOLTIJDS GEWOON SECUNDAIR ONDERWIJS</t>
  </si>
  <si>
    <t>Tabellen met een combinatie van schoolse vorderingen en leerlingenkenmerken zijn beschikbaar in het hoofdstuk 'Leerlingenkenmerken secundair onderwijs 2015-2016' van Deel 1: Schoolbevolking. Het gaat daarbij telkens om data van het voorgaande schooljaar.</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</si>
</sst>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s>
  <fonts count="45">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4" fillId="0" borderId="3" applyNumberFormat="0" applyFill="0" applyAlignment="0" applyProtection="0"/>
    <xf numFmtId="0" fontId="35" fillId="28" borderId="0" applyNumberFormat="0" applyBorder="0" applyAlignment="0" applyProtection="0"/>
    <xf numFmtId="3" fontId="5" fillId="1" borderId="4" applyBorder="0">
      <alignment/>
      <protection/>
    </xf>
    <xf numFmtId="0" fontId="3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8" fillId="0" borderId="0" applyFont="0" applyFill="0" applyBorder="0" applyAlignment="0" applyProtection="0"/>
    <xf numFmtId="2"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9" fillId="1" borderId="8">
      <alignment horizontal="center" vertical="top" textRotation="90"/>
      <protection/>
    </xf>
    <xf numFmtId="0" fontId="40"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1" fillId="32" borderId="0" applyNumberFormat="0" applyBorder="0" applyAlignment="0" applyProtection="0"/>
    <xf numFmtId="168"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2"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44">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64" fontId="4" fillId="0" borderId="17" xfId="0" applyNumberFormat="1" applyFont="1" applyFill="1" applyBorder="1" applyAlignment="1">
      <alignment horizontal="center" vertical="top" wrapText="1"/>
    </xf>
    <xf numFmtId="164" fontId="3" fillId="0" borderId="1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64" fontId="4" fillId="0" borderId="4"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22" xfId="0" applyNumberFormat="1" applyFont="1" applyFill="1" applyBorder="1" applyAlignment="1">
      <alignment horizontal="right" vertical="top"/>
    </xf>
    <xf numFmtId="164" fontId="4" fillId="0" borderId="14" xfId="0" applyNumberFormat="1" applyFont="1" applyFill="1" applyBorder="1" applyAlignment="1">
      <alignment horizontal="right" vertical="top"/>
    </xf>
    <xf numFmtId="164" fontId="4" fillId="0" borderId="15"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64" fontId="4" fillId="0" borderId="18"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64" fontId="3" fillId="0"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9"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31" xfId="0" applyNumberFormat="1" applyFont="1" applyFill="1" applyBorder="1" applyAlignment="1">
      <alignment horizontal="right" vertical="top"/>
    </xf>
    <xf numFmtId="16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65" fontId="3" fillId="0" borderId="0" xfId="0" applyNumberFormat="1" applyFont="1" applyFill="1" applyBorder="1" applyAlignment="1">
      <alignment horizontal="right" vertical="top"/>
    </xf>
    <xf numFmtId="165" fontId="3" fillId="0" borderId="13"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65" fontId="4" fillId="0" borderId="17" xfId="0" applyNumberFormat="1" applyFont="1" applyFill="1" applyBorder="1" applyAlignment="1">
      <alignment horizontal="right" vertical="top"/>
    </xf>
    <xf numFmtId="16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6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64" fontId="3" fillId="0" borderId="4"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64" fontId="0" fillId="0" borderId="36" xfId="0" applyNumberFormat="1" applyFill="1" applyBorder="1" applyAlignment="1">
      <alignment/>
    </xf>
    <xf numFmtId="164" fontId="0" fillId="0" borderId="0" xfId="0" applyNumberFormat="1" applyFill="1" applyBorder="1" applyAlignment="1">
      <alignment/>
    </xf>
    <xf numFmtId="164" fontId="0" fillId="0" borderId="35" xfId="0" applyNumberFormat="1" applyFill="1" applyBorder="1" applyAlignment="1">
      <alignment/>
    </xf>
    <xf numFmtId="164" fontId="0" fillId="0" borderId="41" xfId="0" applyNumberFormat="1" applyFill="1" applyBorder="1" applyAlignment="1">
      <alignment/>
    </xf>
    <xf numFmtId="164" fontId="2" fillId="0" borderId="37"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0" xfId="0" applyNumberFormat="1" applyFont="1" applyFill="1" applyBorder="1" applyAlignment="1">
      <alignment horizontal="right"/>
    </xf>
    <xf numFmtId="0" fontId="2" fillId="0" borderId="41" xfId="0" applyFont="1" applyFill="1" applyBorder="1" applyAlignment="1">
      <alignment horizontal="right"/>
    </xf>
    <xf numFmtId="164" fontId="2" fillId="0" borderId="37" xfId="0" applyNumberFormat="1" applyFont="1" applyFill="1" applyBorder="1" applyAlignment="1">
      <alignment/>
    </xf>
    <xf numFmtId="164" fontId="2" fillId="0" borderId="28"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0" xfId="0" applyFont="1" applyFill="1" applyBorder="1" applyAlignment="1">
      <alignment horizontal="left"/>
    </xf>
    <xf numFmtId="164" fontId="0" fillId="0" borderId="0" xfId="0" applyNumberFormat="1" applyFill="1" applyAlignment="1">
      <alignment/>
    </xf>
    <xf numFmtId="164" fontId="2" fillId="0" borderId="36" xfId="0" applyNumberFormat="1" applyFont="1" applyFill="1" applyBorder="1" applyAlignment="1">
      <alignment/>
    </xf>
    <xf numFmtId="164" fontId="2" fillId="0" borderId="0" xfId="0" applyNumberFormat="1" applyFont="1" applyFill="1" applyBorder="1" applyAlignment="1">
      <alignment/>
    </xf>
    <xf numFmtId="164" fontId="2" fillId="0" borderId="35" xfId="0" applyNumberFormat="1" applyFont="1" applyFill="1" applyBorder="1" applyAlignment="1">
      <alignment/>
    </xf>
    <xf numFmtId="164" fontId="2" fillId="0" borderId="41" xfId="0" applyNumberFormat="1" applyFont="1" applyFill="1" applyBorder="1" applyAlignment="1">
      <alignment/>
    </xf>
    <xf numFmtId="164" fontId="0" fillId="0" borderId="36" xfId="0" applyNumberFormat="1" applyFill="1" applyBorder="1" applyAlignment="1">
      <alignment horizontal="right"/>
    </xf>
    <xf numFmtId="164" fontId="0" fillId="0" borderId="0" xfId="0" applyNumberFormat="1" applyFill="1" applyBorder="1" applyAlignment="1">
      <alignment horizontal="right"/>
    </xf>
    <xf numFmtId="16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65" fontId="0" fillId="0" borderId="36" xfId="0" applyNumberFormat="1" applyBorder="1" applyAlignment="1">
      <alignment/>
    </xf>
    <xf numFmtId="165" fontId="0" fillId="0" borderId="0" xfId="0" applyNumberFormat="1" applyBorder="1" applyAlignment="1">
      <alignment/>
    </xf>
    <xf numFmtId="165" fontId="0" fillId="0" borderId="35" xfId="0" applyNumberFormat="1" applyBorder="1" applyAlignment="1">
      <alignment/>
    </xf>
    <xf numFmtId="165" fontId="0" fillId="0" borderId="41" xfId="0" applyNumberFormat="1" applyBorder="1" applyAlignment="1">
      <alignment/>
    </xf>
    <xf numFmtId="165" fontId="2" fillId="0" borderId="37" xfId="0" applyNumberFormat="1" applyFont="1" applyBorder="1" applyAlignment="1">
      <alignment horizontal="right"/>
    </xf>
    <xf numFmtId="165" fontId="2" fillId="0" borderId="28" xfId="0" applyNumberFormat="1" applyFont="1" applyBorder="1" applyAlignment="1">
      <alignment horizontal="right"/>
    </xf>
    <xf numFmtId="165" fontId="2" fillId="0" borderId="38" xfId="0" applyNumberFormat="1" applyFont="1" applyBorder="1" applyAlignment="1">
      <alignment horizontal="right"/>
    </xf>
    <xf numFmtId="165" fontId="2" fillId="0" borderId="40" xfId="0" applyNumberFormat="1" applyFont="1" applyBorder="1" applyAlignment="1">
      <alignment horizontal="right"/>
    </xf>
    <xf numFmtId="0" fontId="2" fillId="0" borderId="0" xfId="0" applyFont="1" applyAlignment="1">
      <alignment horizontal="right"/>
    </xf>
    <xf numFmtId="164" fontId="0" fillId="0" borderId="36" xfId="0" applyNumberFormat="1" applyBorder="1" applyAlignment="1">
      <alignment/>
    </xf>
    <xf numFmtId="164" fontId="0" fillId="0" borderId="0" xfId="0" applyNumberFormat="1" applyBorder="1" applyAlignment="1">
      <alignment/>
    </xf>
    <xf numFmtId="164" fontId="0" fillId="0" borderId="35" xfId="0" applyNumberFormat="1" applyBorder="1" applyAlignment="1">
      <alignment/>
    </xf>
    <xf numFmtId="164" fontId="0" fillId="0" borderId="41" xfId="0" applyNumberFormat="1" applyBorder="1" applyAlignment="1">
      <alignment/>
    </xf>
    <xf numFmtId="0" fontId="2" fillId="0" borderId="41" xfId="0" applyFont="1" applyBorder="1" applyAlignment="1">
      <alignment horizontal="right"/>
    </xf>
    <xf numFmtId="165" fontId="2" fillId="0" borderId="37" xfId="0" applyNumberFormat="1" applyFont="1" applyBorder="1" applyAlignment="1">
      <alignment/>
    </xf>
    <xf numFmtId="165" fontId="2" fillId="0" borderId="28" xfId="0" applyNumberFormat="1" applyFont="1" applyBorder="1" applyAlignment="1">
      <alignment/>
    </xf>
    <xf numFmtId="165" fontId="2" fillId="0" borderId="38" xfId="0" applyNumberFormat="1" applyFont="1" applyBorder="1" applyAlignment="1">
      <alignment/>
    </xf>
    <xf numFmtId="165" fontId="2" fillId="0" borderId="40" xfId="0" applyNumberFormat="1" applyFont="1" applyBorder="1" applyAlignment="1">
      <alignment/>
    </xf>
    <xf numFmtId="165" fontId="0" fillId="0" borderId="0" xfId="0" applyNumberFormat="1" applyAlignment="1">
      <alignment/>
    </xf>
    <xf numFmtId="165" fontId="2" fillId="0" borderId="3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38" xfId="0" applyNumberFormat="1" applyFont="1" applyFill="1" applyBorder="1" applyAlignment="1">
      <alignment horizontal="right"/>
    </xf>
    <xf numFmtId="165" fontId="0" fillId="0" borderId="36" xfId="0" applyNumberFormat="1" applyFill="1" applyBorder="1" applyAlignment="1">
      <alignment/>
    </xf>
    <xf numFmtId="165" fontId="0" fillId="0" borderId="0" xfId="0" applyNumberFormat="1" applyFill="1" applyBorder="1" applyAlignment="1">
      <alignment/>
    </xf>
    <xf numFmtId="165" fontId="0" fillId="0" borderId="35" xfId="0" applyNumberFormat="1" applyFill="1" applyBorder="1" applyAlignment="1">
      <alignment/>
    </xf>
    <xf numFmtId="165" fontId="0" fillId="0" borderId="0" xfId="0" applyNumberFormat="1" applyFill="1" applyAlignment="1">
      <alignment/>
    </xf>
    <xf numFmtId="165" fontId="2" fillId="0" borderId="37" xfId="0" applyNumberFormat="1" applyFont="1" applyFill="1" applyBorder="1" applyAlignment="1">
      <alignment/>
    </xf>
    <xf numFmtId="165" fontId="2" fillId="0" borderId="28" xfId="0" applyNumberFormat="1" applyFont="1" applyFill="1" applyBorder="1" applyAlignment="1">
      <alignment/>
    </xf>
    <xf numFmtId="16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65" fontId="2" fillId="0" borderId="36" xfId="0" applyNumberFormat="1" applyFont="1" applyBorder="1" applyAlignment="1">
      <alignment/>
    </xf>
    <xf numFmtId="165" fontId="2" fillId="0" borderId="0" xfId="0" applyNumberFormat="1" applyFont="1" applyBorder="1" applyAlignment="1">
      <alignment/>
    </xf>
    <xf numFmtId="165" fontId="2" fillId="0" borderId="35" xfId="0" applyNumberFormat="1" applyFont="1" applyBorder="1" applyAlignment="1">
      <alignment/>
    </xf>
    <xf numFmtId="16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65" fontId="2" fillId="0" borderId="36" xfId="0" applyNumberFormat="1" applyFont="1" applyFill="1" applyBorder="1" applyAlignment="1">
      <alignment/>
    </xf>
    <xf numFmtId="165" fontId="2" fillId="0" borderId="0" xfId="0" applyNumberFormat="1" applyFont="1" applyFill="1" applyBorder="1" applyAlignment="1">
      <alignment/>
    </xf>
    <xf numFmtId="16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64" fontId="0" fillId="0" borderId="36" xfId="0" applyNumberFormat="1" applyFont="1" applyFill="1" applyBorder="1" applyAlignment="1">
      <alignment/>
    </xf>
    <xf numFmtId="164" fontId="0" fillId="0" borderId="0" xfId="0" applyNumberFormat="1" applyFont="1" applyFill="1" applyBorder="1" applyAlignment="1">
      <alignment/>
    </xf>
    <xf numFmtId="164" fontId="0" fillId="0" borderId="35" xfId="0" applyNumberFormat="1" applyFont="1" applyFill="1" applyBorder="1" applyAlignment="1">
      <alignment/>
    </xf>
    <xf numFmtId="164" fontId="0" fillId="0" borderId="41" xfId="0" applyNumberFormat="1" applyFont="1" applyFill="1" applyBorder="1" applyAlignment="1">
      <alignment/>
    </xf>
    <xf numFmtId="0" fontId="2" fillId="0" borderId="17" xfId="0" applyFont="1" applyFill="1" applyBorder="1" applyAlignment="1">
      <alignment/>
    </xf>
    <xf numFmtId="164" fontId="0" fillId="0" borderId="39" xfId="0" applyNumberFormat="1" applyFill="1" applyBorder="1" applyAlignment="1">
      <alignment/>
    </xf>
    <xf numFmtId="164" fontId="0" fillId="0" borderId="17"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65" fontId="0" fillId="0" borderId="41" xfId="0" applyNumberFormat="1" applyFill="1" applyBorder="1" applyAlignment="1">
      <alignment/>
    </xf>
    <xf numFmtId="165" fontId="2" fillId="0" borderId="40" xfId="0" applyNumberFormat="1" applyFont="1" applyFill="1" applyBorder="1" applyAlignment="1">
      <alignment horizontal="right"/>
    </xf>
    <xf numFmtId="165" fontId="2" fillId="0" borderId="40" xfId="0" applyNumberFormat="1" applyFont="1" applyFill="1" applyBorder="1" applyAlignment="1">
      <alignment/>
    </xf>
    <xf numFmtId="165" fontId="0" fillId="0" borderId="36" xfId="0" applyNumberFormat="1" applyFont="1" applyFill="1" applyBorder="1" applyAlignment="1">
      <alignment/>
    </xf>
    <xf numFmtId="165" fontId="0" fillId="0" borderId="0" xfId="0" applyNumberFormat="1" applyFont="1" applyFill="1" applyBorder="1" applyAlignment="1">
      <alignment/>
    </xf>
    <xf numFmtId="165" fontId="0" fillId="0" borderId="35" xfId="0" applyNumberFormat="1" applyFont="1" applyFill="1" applyBorder="1" applyAlignment="1">
      <alignment/>
    </xf>
    <xf numFmtId="16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64" fontId="4" fillId="0" borderId="18"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19" xfId="0" applyNumberFormat="1" applyFont="1" applyFill="1" applyBorder="1" applyAlignment="1">
      <alignment horizontal="right"/>
    </xf>
    <xf numFmtId="0" fontId="2" fillId="0" borderId="34" xfId="0" applyFont="1" applyFill="1" applyBorder="1" applyAlignment="1">
      <alignment/>
    </xf>
    <xf numFmtId="16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0" xfId="0" applyFill="1" applyBorder="1" applyAlignment="1">
      <alignment horizontal="left" indent="1"/>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400050</xdr:colOff>
      <xdr:row>61</xdr:row>
      <xdr:rowOff>0</xdr:rowOff>
    </xdr:to>
    <xdr:sp>
      <xdr:nvSpPr>
        <xdr:cNvPr id="1" name="Text Box 1"/>
        <xdr:cNvSpPr txBox="1">
          <a:spLocks noChangeArrowheads="1"/>
        </xdr:cNvSpPr>
      </xdr:nvSpPr>
      <xdr:spPr>
        <a:xfrm>
          <a:off x="28575" y="8248650"/>
          <a:ext cx="1195387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400050</xdr:colOff>
      <xdr:row>125</xdr:row>
      <xdr:rowOff>123825</xdr:rowOff>
    </xdr:to>
    <xdr:sp>
      <xdr:nvSpPr>
        <xdr:cNvPr id="2" name="Text Box 2"/>
        <xdr:cNvSpPr txBox="1">
          <a:spLocks noChangeArrowheads="1"/>
        </xdr:cNvSpPr>
      </xdr:nvSpPr>
      <xdr:spPr>
        <a:xfrm>
          <a:off x="38100" y="18954750"/>
          <a:ext cx="11944350"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400050</xdr:colOff>
      <xdr:row>191</xdr:row>
      <xdr:rowOff>66675</xdr:rowOff>
    </xdr:to>
    <xdr:sp>
      <xdr:nvSpPr>
        <xdr:cNvPr id="3" name="Text Box 3"/>
        <xdr:cNvSpPr txBox="1">
          <a:spLocks noChangeArrowheads="1"/>
        </xdr:cNvSpPr>
      </xdr:nvSpPr>
      <xdr:spPr>
        <a:xfrm>
          <a:off x="38100" y="29632275"/>
          <a:ext cx="11944350"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47625</xdr:rowOff>
    </xdr:from>
    <xdr:to>
      <xdr:col>21</xdr:col>
      <xdr:colOff>390525</xdr:colOff>
      <xdr:row>64</xdr:row>
      <xdr:rowOff>85725</xdr:rowOff>
    </xdr:to>
    <xdr:sp>
      <xdr:nvSpPr>
        <xdr:cNvPr id="4" name="Tekstvak 1"/>
        <xdr:cNvSpPr txBox="1">
          <a:spLocks noChangeArrowheads="1"/>
        </xdr:cNvSpPr>
      </xdr:nvSpPr>
      <xdr:spPr>
        <a:xfrm>
          <a:off x="28575" y="9829800"/>
          <a:ext cx="119443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161925</xdr:rowOff>
    </xdr:to>
    <xdr:sp>
      <xdr:nvSpPr>
        <xdr:cNvPr id="5" name="Tekstvak 2"/>
        <xdr:cNvSpPr txBox="1">
          <a:spLocks noChangeArrowheads="1"/>
        </xdr:cNvSpPr>
      </xdr:nvSpPr>
      <xdr:spPr>
        <a:xfrm>
          <a:off x="38100" y="20526375"/>
          <a:ext cx="119824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400050</xdr:colOff>
      <xdr:row>61</xdr:row>
      <xdr:rowOff>76200</xdr:rowOff>
    </xdr:to>
    <xdr:sp>
      <xdr:nvSpPr>
        <xdr:cNvPr id="1" name="Text Box 1"/>
        <xdr:cNvSpPr txBox="1">
          <a:spLocks noChangeArrowheads="1"/>
        </xdr:cNvSpPr>
      </xdr:nvSpPr>
      <xdr:spPr>
        <a:xfrm>
          <a:off x="0" y="8324850"/>
          <a:ext cx="1203960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438150</xdr:colOff>
      <xdr:row>125</xdr:row>
      <xdr:rowOff>142875</xdr:rowOff>
    </xdr:to>
    <xdr:sp>
      <xdr:nvSpPr>
        <xdr:cNvPr id="2" name="Text Box 2"/>
        <xdr:cNvSpPr txBox="1">
          <a:spLocks noChangeArrowheads="1"/>
        </xdr:cNvSpPr>
      </xdr:nvSpPr>
      <xdr:spPr>
        <a:xfrm>
          <a:off x="19050" y="18973800"/>
          <a:ext cx="120586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133350</xdr:rowOff>
    </xdr:from>
    <xdr:to>
      <xdr:col>21</xdr:col>
      <xdr:colOff>400050</xdr:colOff>
      <xdr:row>192</xdr:row>
      <xdr:rowOff>76200</xdr:rowOff>
    </xdr:to>
    <xdr:sp>
      <xdr:nvSpPr>
        <xdr:cNvPr id="3" name="Text Box 3"/>
        <xdr:cNvSpPr txBox="1">
          <a:spLocks noChangeArrowheads="1"/>
        </xdr:cNvSpPr>
      </xdr:nvSpPr>
      <xdr:spPr>
        <a:xfrm>
          <a:off x="38100" y="29679900"/>
          <a:ext cx="1200150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104775</xdr:rowOff>
    </xdr:from>
    <xdr:to>
      <xdr:col>21</xdr:col>
      <xdr:colOff>400050</xdr:colOff>
      <xdr:row>65</xdr:row>
      <xdr:rowOff>0</xdr:rowOff>
    </xdr:to>
    <xdr:sp>
      <xdr:nvSpPr>
        <xdr:cNvPr id="4" name="Tekstvak 1"/>
        <xdr:cNvSpPr txBox="1">
          <a:spLocks noChangeArrowheads="1"/>
        </xdr:cNvSpPr>
      </xdr:nvSpPr>
      <xdr:spPr>
        <a:xfrm>
          <a:off x="19050" y="9906000"/>
          <a:ext cx="120205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400050</xdr:colOff>
      <xdr:row>39</xdr:row>
      <xdr:rowOff>38100</xdr:rowOff>
    </xdr:to>
    <xdr:sp>
      <xdr:nvSpPr>
        <xdr:cNvPr id="1" name="Text Box 1"/>
        <xdr:cNvSpPr txBox="1">
          <a:spLocks noChangeArrowheads="1"/>
        </xdr:cNvSpPr>
      </xdr:nvSpPr>
      <xdr:spPr>
        <a:xfrm>
          <a:off x="28575" y="4581525"/>
          <a:ext cx="1132522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161925</xdr:rowOff>
    </xdr:to>
    <xdr:sp>
      <xdr:nvSpPr>
        <xdr:cNvPr id="2" name="Text Box 2"/>
        <xdr:cNvSpPr txBox="1">
          <a:spLocks noChangeArrowheads="1"/>
        </xdr:cNvSpPr>
      </xdr:nvSpPr>
      <xdr:spPr>
        <a:xfrm>
          <a:off x="38100" y="11334750"/>
          <a:ext cx="11334750"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95250</xdr:rowOff>
    </xdr:to>
    <xdr:sp>
      <xdr:nvSpPr>
        <xdr:cNvPr id="3" name="Text Box 3"/>
        <xdr:cNvSpPr txBox="1">
          <a:spLocks noChangeArrowheads="1"/>
        </xdr:cNvSpPr>
      </xdr:nvSpPr>
      <xdr:spPr>
        <a:xfrm>
          <a:off x="38100" y="18011775"/>
          <a:ext cx="1133475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400050</xdr:colOff>
      <xdr:row>39</xdr:row>
      <xdr:rowOff>85725</xdr:rowOff>
    </xdr:to>
    <xdr:sp>
      <xdr:nvSpPr>
        <xdr:cNvPr id="1" name="Text Box 1"/>
        <xdr:cNvSpPr txBox="1">
          <a:spLocks noChangeArrowheads="1"/>
        </xdr:cNvSpPr>
      </xdr:nvSpPr>
      <xdr:spPr>
        <a:xfrm>
          <a:off x="0" y="4714875"/>
          <a:ext cx="1132522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438150</xdr:colOff>
      <xdr:row>80</xdr:row>
      <xdr:rowOff>19050</xdr:rowOff>
    </xdr:to>
    <xdr:sp>
      <xdr:nvSpPr>
        <xdr:cNvPr id="2" name="Text Box 2"/>
        <xdr:cNvSpPr txBox="1">
          <a:spLocks noChangeArrowheads="1"/>
        </xdr:cNvSpPr>
      </xdr:nvSpPr>
      <xdr:spPr>
        <a:xfrm>
          <a:off x="19050" y="11382375"/>
          <a:ext cx="1134427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181</xdr:row>
      <xdr:rowOff>0</xdr:rowOff>
    </xdr:from>
    <xdr:to>
      <xdr:col>16</xdr:col>
      <xdr:colOff>552450</xdr:colOff>
      <xdr:row>191</xdr:row>
      <xdr:rowOff>85725</xdr:rowOff>
    </xdr:to>
    <xdr:sp>
      <xdr:nvSpPr>
        <xdr:cNvPr id="1" name="Text Box 1"/>
        <xdr:cNvSpPr txBox="1">
          <a:spLocks noChangeArrowheads="1"/>
        </xdr:cNvSpPr>
      </xdr:nvSpPr>
      <xdr:spPr>
        <a:xfrm>
          <a:off x="66675" y="29479875"/>
          <a:ext cx="10610850"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115</xdr:row>
      <xdr:rowOff>66675</xdr:rowOff>
    </xdr:from>
    <xdr:to>
      <xdr:col>16</xdr:col>
      <xdr:colOff>561975</xdr:colOff>
      <xdr:row>125</xdr:row>
      <xdr:rowOff>104775</xdr:rowOff>
    </xdr:to>
    <xdr:sp>
      <xdr:nvSpPr>
        <xdr:cNvPr id="2" name="Text Box 2"/>
        <xdr:cNvSpPr txBox="1">
          <a:spLocks noChangeArrowheads="1"/>
        </xdr:cNvSpPr>
      </xdr:nvSpPr>
      <xdr:spPr>
        <a:xfrm>
          <a:off x="0" y="18735675"/>
          <a:ext cx="1068705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552450</xdr:colOff>
      <xdr:row>60</xdr:row>
      <xdr:rowOff>104775</xdr:rowOff>
    </xdr:to>
    <xdr:sp>
      <xdr:nvSpPr>
        <xdr:cNvPr id="3" name="Text Box 3"/>
        <xdr:cNvSpPr txBox="1">
          <a:spLocks noChangeArrowheads="1"/>
        </xdr:cNvSpPr>
      </xdr:nvSpPr>
      <xdr:spPr>
        <a:xfrm>
          <a:off x="9525" y="8181975"/>
          <a:ext cx="1066800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552450</xdr:colOff>
      <xdr:row>64</xdr:row>
      <xdr:rowOff>85725</xdr:rowOff>
    </xdr:to>
    <xdr:sp>
      <xdr:nvSpPr>
        <xdr:cNvPr id="4" name="Tekstvak 1"/>
        <xdr:cNvSpPr txBox="1">
          <a:spLocks noChangeArrowheads="1"/>
        </xdr:cNvSpPr>
      </xdr:nvSpPr>
      <xdr:spPr>
        <a:xfrm>
          <a:off x="19050" y="9896475"/>
          <a:ext cx="106584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126</xdr:row>
      <xdr:rowOff>19050</xdr:rowOff>
    </xdr:from>
    <xdr:ext cx="10629900" cy="657225"/>
    <xdr:sp>
      <xdr:nvSpPr>
        <xdr:cNvPr id="5" name="Tekstvak 2"/>
        <xdr:cNvSpPr txBox="1">
          <a:spLocks noChangeArrowheads="1"/>
        </xdr:cNvSpPr>
      </xdr:nvSpPr>
      <xdr:spPr>
        <a:xfrm>
          <a:off x="28575" y="20469225"/>
          <a:ext cx="10629900" cy="6572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552450</xdr:colOff>
      <xdr:row>124</xdr:row>
      <xdr:rowOff>47625</xdr:rowOff>
    </xdr:to>
    <xdr:sp>
      <xdr:nvSpPr>
        <xdr:cNvPr id="1" name="Text Box 1"/>
        <xdr:cNvSpPr txBox="1">
          <a:spLocks noChangeArrowheads="1"/>
        </xdr:cNvSpPr>
      </xdr:nvSpPr>
      <xdr:spPr>
        <a:xfrm>
          <a:off x="66675" y="18068925"/>
          <a:ext cx="10839450"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561975</xdr:colOff>
      <xdr:row>82</xdr:row>
      <xdr:rowOff>0</xdr:rowOff>
    </xdr:to>
    <xdr:sp>
      <xdr:nvSpPr>
        <xdr:cNvPr id="2" name="Text Box 2"/>
        <xdr:cNvSpPr txBox="1">
          <a:spLocks noChangeArrowheads="1"/>
        </xdr:cNvSpPr>
      </xdr:nvSpPr>
      <xdr:spPr>
        <a:xfrm>
          <a:off x="19050" y="11239500"/>
          <a:ext cx="10896600"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561975</xdr:colOff>
      <xdr:row>39</xdr:row>
      <xdr:rowOff>104775</xdr:rowOff>
    </xdr:to>
    <xdr:sp>
      <xdr:nvSpPr>
        <xdr:cNvPr id="3" name="Text Box 3"/>
        <xdr:cNvSpPr txBox="1">
          <a:spLocks noChangeArrowheads="1"/>
        </xdr:cNvSpPr>
      </xdr:nvSpPr>
      <xdr:spPr>
        <a:xfrm>
          <a:off x="9525" y="4514850"/>
          <a:ext cx="10906125"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42" sqref="A42"/>
    </sheetView>
  </sheetViews>
  <sheetFormatPr defaultColWidth="9.140625" defaultRowHeight="12.75"/>
  <cols>
    <col min="1" max="1" width="19.140625" style="0" customWidth="1"/>
    <col min="9" max="9" width="8.7109375" style="0" customWidth="1"/>
    <col min="10" max="10" width="8.00390625" style="0" customWidth="1"/>
  </cols>
  <sheetData>
    <row r="1" ht="14.25">
      <c r="A1" s="211" t="s">
        <v>72</v>
      </c>
    </row>
    <row r="2" ht="14.25">
      <c r="A2" s="211" t="s">
        <v>67</v>
      </c>
    </row>
    <row r="4" ht="13.5">
      <c r="A4" s="203" t="s">
        <v>57</v>
      </c>
    </row>
    <row r="5" ht="12.75">
      <c r="A5" s="157" t="s">
        <v>48</v>
      </c>
    </row>
    <row r="6" spans="1:2" ht="12.75">
      <c r="A6" t="s">
        <v>61</v>
      </c>
      <c r="B6" t="s">
        <v>54</v>
      </c>
    </row>
    <row r="7" spans="1:2" ht="12.75">
      <c r="A7" t="s">
        <v>62</v>
      </c>
      <c r="B7" t="s">
        <v>55</v>
      </c>
    </row>
    <row r="8" ht="12.75">
      <c r="A8" s="157" t="s">
        <v>60</v>
      </c>
    </row>
    <row r="9" spans="1:2" ht="12.75">
      <c r="A9" t="s">
        <v>63</v>
      </c>
      <c r="B9" t="s">
        <v>54</v>
      </c>
    </row>
    <row r="10" spans="1:2" ht="12.75">
      <c r="A10" t="s">
        <v>64</v>
      </c>
      <c r="B10" t="s">
        <v>55</v>
      </c>
    </row>
    <row r="13" ht="13.5">
      <c r="A13" s="203" t="s">
        <v>58</v>
      </c>
    </row>
    <row r="14" ht="12.75">
      <c r="A14" s="157" t="s">
        <v>25</v>
      </c>
    </row>
    <row r="15" spans="1:2" ht="12.75">
      <c r="A15" t="s">
        <v>65</v>
      </c>
      <c r="B15" t="s">
        <v>56</v>
      </c>
    </row>
    <row r="16" ht="12.75">
      <c r="A16" s="157" t="s">
        <v>59</v>
      </c>
    </row>
    <row r="17" spans="1:2" ht="12.75">
      <c r="A17" t="s">
        <v>66</v>
      </c>
      <c r="B17" t="s">
        <v>56</v>
      </c>
    </row>
    <row r="20" spans="1:10" ht="40.5" customHeight="1">
      <c r="A20" s="242" t="s">
        <v>73</v>
      </c>
      <c r="B20" s="243"/>
      <c r="C20" s="243"/>
      <c r="D20" s="243"/>
      <c r="E20" s="243"/>
      <c r="F20" s="243"/>
      <c r="G20" s="243"/>
      <c r="H20" s="243"/>
      <c r="I20" s="243"/>
      <c r="J20" s="243"/>
    </row>
  </sheetData>
  <sheetProtection/>
  <mergeCells count="1">
    <mergeCell ref="A20:J20"/>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A194" sqref="A194"/>
    </sheetView>
  </sheetViews>
  <sheetFormatPr defaultColWidth="22.7109375" defaultRowHeight="12.75"/>
  <cols>
    <col min="1" max="1" width="26.42187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7.28125" style="73" customWidth="1"/>
    <col min="23" max="16384" width="22.7109375" style="74" customWidth="1"/>
  </cols>
  <sheetData>
    <row r="1" spans="1:3" ht="12.75">
      <c r="A1" s="30" t="s">
        <v>67</v>
      </c>
      <c r="C1" s="74"/>
    </row>
    <row r="2" spans="1:22" ht="12.75">
      <c r="A2" s="219" t="s">
        <v>5</v>
      </c>
      <c r="B2" s="219"/>
      <c r="C2" s="219"/>
      <c r="D2" s="219"/>
      <c r="E2" s="219"/>
      <c r="F2" s="219"/>
      <c r="G2" s="219"/>
      <c r="H2" s="219"/>
      <c r="I2" s="219"/>
      <c r="J2" s="219"/>
      <c r="K2" s="219"/>
      <c r="L2" s="219"/>
      <c r="M2" s="219"/>
      <c r="N2" s="219"/>
      <c r="O2" s="219"/>
      <c r="P2" s="219"/>
      <c r="Q2" s="219"/>
      <c r="R2" s="219"/>
      <c r="S2" s="219"/>
      <c r="T2" s="219"/>
      <c r="U2" s="219"/>
      <c r="V2" s="219"/>
    </row>
    <row r="3" spans="1:22" ht="12.75">
      <c r="A3" s="219" t="s">
        <v>48</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27</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19" t="s">
        <v>6</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4"/>
    </row>
    <row r="8" spans="1:22" ht="12.75">
      <c r="A8" s="75"/>
      <c r="B8" s="213" t="s">
        <v>30</v>
      </c>
      <c r="C8" s="214"/>
      <c r="D8" s="214"/>
      <c r="E8" s="214"/>
      <c r="F8" s="214"/>
      <c r="G8" s="214"/>
      <c r="H8" s="215"/>
      <c r="I8" s="213" t="s">
        <v>31</v>
      </c>
      <c r="J8" s="214"/>
      <c r="K8" s="214"/>
      <c r="L8" s="214"/>
      <c r="M8" s="214"/>
      <c r="N8" s="214"/>
      <c r="O8" s="215"/>
      <c r="P8" s="213" t="s">
        <v>1</v>
      </c>
      <c r="Q8" s="214"/>
      <c r="R8" s="214"/>
      <c r="S8" s="214"/>
      <c r="T8" s="214"/>
      <c r="U8" s="214"/>
      <c r="V8" s="214"/>
    </row>
    <row r="9" spans="2:22" ht="12.75">
      <c r="B9" s="216" t="s">
        <v>32</v>
      </c>
      <c r="C9" s="217"/>
      <c r="D9" s="76" t="s">
        <v>33</v>
      </c>
      <c r="E9" s="217" t="s">
        <v>34</v>
      </c>
      <c r="F9" s="217"/>
      <c r="G9" s="217"/>
      <c r="H9" s="77" t="s">
        <v>1</v>
      </c>
      <c r="I9" s="216" t="s">
        <v>32</v>
      </c>
      <c r="J9" s="218"/>
      <c r="K9" s="73" t="s">
        <v>33</v>
      </c>
      <c r="L9" s="216" t="s">
        <v>34</v>
      </c>
      <c r="M9" s="217"/>
      <c r="N9" s="217"/>
      <c r="O9" s="77" t="s">
        <v>1</v>
      </c>
      <c r="P9" s="216" t="s">
        <v>32</v>
      </c>
      <c r="Q9" s="218"/>
      <c r="R9" s="73" t="s">
        <v>33</v>
      </c>
      <c r="S9" s="216" t="s">
        <v>34</v>
      </c>
      <c r="T9" s="217"/>
      <c r="U9" s="217"/>
      <c r="V9" s="77" t="s">
        <v>1</v>
      </c>
    </row>
    <row r="10" spans="1:22" ht="12.75">
      <c r="A10" s="78" t="s">
        <v>35</v>
      </c>
      <c r="B10" s="79" t="s">
        <v>36</v>
      </c>
      <c r="C10" s="78">
        <v>1</v>
      </c>
      <c r="D10" s="80" t="s">
        <v>37</v>
      </c>
      <c r="E10" s="78" t="s">
        <v>38</v>
      </c>
      <c r="F10" s="78" t="s">
        <v>39</v>
      </c>
      <c r="G10" s="78" t="s">
        <v>40</v>
      </c>
      <c r="H10" s="81"/>
      <c r="I10" s="79" t="s">
        <v>36</v>
      </c>
      <c r="J10" s="78">
        <v>1</v>
      </c>
      <c r="K10" s="80" t="s">
        <v>37</v>
      </c>
      <c r="L10" s="78" t="s">
        <v>38</v>
      </c>
      <c r="M10" s="78" t="s">
        <v>39</v>
      </c>
      <c r="N10" s="78" t="s">
        <v>40</v>
      </c>
      <c r="O10" s="81"/>
      <c r="P10" s="79" t="s">
        <v>36</v>
      </c>
      <c r="Q10" s="78">
        <v>1</v>
      </c>
      <c r="R10" s="80" t="s">
        <v>37</v>
      </c>
      <c r="S10" s="78" t="s">
        <v>38</v>
      </c>
      <c r="T10" s="78" t="s">
        <v>39</v>
      </c>
      <c r="U10" s="78" t="s">
        <v>40</v>
      </c>
      <c r="V10" s="81"/>
    </row>
    <row r="11" spans="1:22" ht="12.75">
      <c r="A11" s="82" t="s">
        <v>10</v>
      </c>
      <c r="B11" s="79"/>
      <c r="C11" s="78"/>
      <c r="D11" s="80"/>
      <c r="E11" s="78"/>
      <c r="F11" s="78"/>
      <c r="G11" s="78"/>
      <c r="H11" s="79"/>
      <c r="I11" s="79"/>
      <c r="J11" s="78"/>
      <c r="K11" s="80"/>
      <c r="L11" s="78"/>
      <c r="M11" s="78"/>
      <c r="N11" s="78"/>
      <c r="O11" s="79"/>
      <c r="P11" s="79"/>
      <c r="Q11" s="78"/>
      <c r="R11" s="80"/>
      <c r="S11" s="78"/>
      <c r="T11" s="78"/>
      <c r="U11" s="83"/>
      <c r="V11" s="79"/>
    </row>
    <row r="12" spans="1:22" ht="12.75">
      <c r="A12" s="30" t="s">
        <v>13</v>
      </c>
      <c r="B12" s="77"/>
      <c r="C12" s="84"/>
      <c r="D12" s="85"/>
      <c r="E12" s="84"/>
      <c r="F12" s="84"/>
      <c r="G12" s="84"/>
      <c r="H12" s="77"/>
      <c r="I12" s="77"/>
      <c r="J12" s="84"/>
      <c r="K12" s="85"/>
      <c r="L12" s="84"/>
      <c r="M12" s="84"/>
      <c r="N12" s="84"/>
      <c r="O12" s="77"/>
      <c r="P12" s="77"/>
      <c r="Q12" s="84"/>
      <c r="R12" s="77"/>
      <c r="S12" s="86"/>
      <c r="T12" s="84"/>
      <c r="U12" s="87"/>
      <c r="V12" s="77"/>
    </row>
    <row r="13" spans="1:22" s="73" customFormat="1" ht="12.75">
      <c r="A13" s="73" t="s">
        <v>41</v>
      </c>
      <c r="B13" s="88">
        <v>5</v>
      </c>
      <c r="C13" s="89">
        <v>512</v>
      </c>
      <c r="D13" s="90">
        <v>23634</v>
      </c>
      <c r="E13" s="89">
        <v>3356</v>
      </c>
      <c r="F13" s="89">
        <v>376</v>
      </c>
      <c r="G13" s="89">
        <v>9</v>
      </c>
      <c r="H13" s="88">
        <v>27892</v>
      </c>
      <c r="I13" s="88">
        <v>2</v>
      </c>
      <c r="J13" s="89">
        <v>482</v>
      </c>
      <c r="K13" s="90">
        <v>24211</v>
      </c>
      <c r="L13" s="89">
        <v>3120</v>
      </c>
      <c r="M13" s="89">
        <v>250</v>
      </c>
      <c r="N13" s="89">
        <v>11</v>
      </c>
      <c r="O13" s="88">
        <v>28076</v>
      </c>
      <c r="P13" s="88">
        <f>SUM(I13,B13)</f>
        <v>7</v>
      </c>
      <c r="Q13" s="89">
        <f aca="true" t="shared" si="0" ref="Q13:U15">SUM(J13,C13)</f>
        <v>994</v>
      </c>
      <c r="R13" s="88">
        <f t="shared" si="0"/>
        <v>47845</v>
      </c>
      <c r="S13" s="88">
        <f t="shared" si="0"/>
        <v>6476</v>
      </c>
      <c r="T13" s="89">
        <f t="shared" si="0"/>
        <v>626</v>
      </c>
      <c r="U13" s="91">
        <f t="shared" si="0"/>
        <v>20</v>
      </c>
      <c r="V13" s="88">
        <f>SUM(H13,O13)</f>
        <v>55968</v>
      </c>
    </row>
    <row r="14" spans="1:22" ht="12.75">
      <c r="A14" s="73" t="s">
        <v>42</v>
      </c>
      <c r="B14" s="88">
        <v>0</v>
      </c>
      <c r="C14" s="89">
        <v>0</v>
      </c>
      <c r="D14" s="90">
        <v>2237</v>
      </c>
      <c r="E14" s="89">
        <v>1817</v>
      </c>
      <c r="F14" s="89">
        <v>66</v>
      </c>
      <c r="G14" s="89">
        <v>1</v>
      </c>
      <c r="H14" s="88">
        <v>4121</v>
      </c>
      <c r="I14" s="88">
        <v>0</v>
      </c>
      <c r="J14" s="89">
        <v>1</v>
      </c>
      <c r="K14" s="90">
        <v>1777</v>
      </c>
      <c r="L14" s="89">
        <v>1411</v>
      </c>
      <c r="M14" s="89">
        <v>58</v>
      </c>
      <c r="N14" s="89">
        <v>0</v>
      </c>
      <c r="O14" s="88">
        <v>3247</v>
      </c>
      <c r="P14" s="88">
        <f>SUM(I14,B14)</f>
        <v>0</v>
      </c>
      <c r="Q14" s="89">
        <f t="shared" si="0"/>
        <v>1</v>
      </c>
      <c r="R14" s="88">
        <f t="shared" si="0"/>
        <v>4014</v>
      </c>
      <c r="S14" s="88">
        <f t="shared" si="0"/>
        <v>3228</v>
      </c>
      <c r="T14" s="89">
        <f t="shared" si="0"/>
        <v>124</v>
      </c>
      <c r="U14" s="91">
        <f t="shared" si="0"/>
        <v>1</v>
      </c>
      <c r="V14" s="88">
        <f>SUM(H14,O14)</f>
        <v>7368</v>
      </c>
    </row>
    <row r="15" spans="1:22" s="60" customFormat="1" ht="12.75">
      <c r="A15" s="29" t="s">
        <v>23</v>
      </c>
      <c r="B15" s="92">
        <f>SUM(B13:B14)</f>
        <v>5</v>
      </c>
      <c r="C15" s="93">
        <f aca="true" t="shared" si="1" ref="C15:O15">SUM(C13:C14)</f>
        <v>512</v>
      </c>
      <c r="D15" s="94">
        <f t="shared" si="1"/>
        <v>25871</v>
      </c>
      <c r="E15" s="93">
        <f t="shared" si="1"/>
        <v>5173</v>
      </c>
      <c r="F15" s="93">
        <f t="shared" si="1"/>
        <v>442</v>
      </c>
      <c r="G15" s="93">
        <f t="shared" si="1"/>
        <v>10</v>
      </c>
      <c r="H15" s="92">
        <f t="shared" si="1"/>
        <v>32013</v>
      </c>
      <c r="I15" s="92">
        <f t="shared" si="1"/>
        <v>2</v>
      </c>
      <c r="J15" s="93">
        <f t="shared" si="1"/>
        <v>483</v>
      </c>
      <c r="K15" s="94">
        <f t="shared" si="1"/>
        <v>25988</v>
      </c>
      <c r="L15" s="93">
        <f t="shared" si="1"/>
        <v>4531</v>
      </c>
      <c r="M15" s="93">
        <f t="shared" si="1"/>
        <v>308</v>
      </c>
      <c r="N15" s="93">
        <f t="shared" si="1"/>
        <v>11</v>
      </c>
      <c r="O15" s="92">
        <f t="shared" si="1"/>
        <v>31323</v>
      </c>
      <c r="P15" s="92">
        <f>SUM(I15,B15)</f>
        <v>7</v>
      </c>
      <c r="Q15" s="93">
        <f t="shared" si="0"/>
        <v>995</v>
      </c>
      <c r="R15" s="92">
        <f t="shared" si="0"/>
        <v>51859</v>
      </c>
      <c r="S15" s="92">
        <f t="shared" si="0"/>
        <v>9704</v>
      </c>
      <c r="T15" s="93">
        <f t="shared" si="0"/>
        <v>750</v>
      </c>
      <c r="U15" s="95">
        <f t="shared" si="0"/>
        <v>21</v>
      </c>
      <c r="V15" s="92">
        <f>SUM(H15,O15)</f>
        <v>63336</v>
      </c>
    </row>
    <row r="16" spans="1:22" ht="12.75">
      <c r="A16" s="30" t="s">
        <v>14</v>
      </c>
      <c r="B16" s="88">
        <v>0</v>
      </c>
      <c r="C16" s="89">
        <v>0</v>
      </c>
      <c r="D16" s="90">
        <v>0</v>
      </c>
      <c r="E16" s="89">
        <v>0</v>
      </c>
      <c r="F16" s="89">
        <v>0</v>
      </c>
      <c r="G16" s="89">
        <v>0</v>
      </c>
      <c r="H16" s="88">
        <v>0</v>
      </c>
      <c r="I16" s="88">
        <v>0</v>
      </c>
      <c r="J16" s="89">
        <v>0</v>
      </c>
      <c r="K16" s="90">
        <v>0</v>
      </c>
      <c r="L16" s="89">
        <v>0</v>
      </c>
      <c r="M16" s="89">
        <v>0</v>
      </c>
      <c r="N16" s="89">
        <v>0</v>
      </c>
      <c r="O16" s="88">
        <v>0</v>
      </c>
      <c r="P16" s="88">
        <v>0</v>
      </c>
      <c r="Q16" s="89">
        <v>0</v>
      </c>
      <c r="R16" s="88"/>
      <c r="S16" s="88"/>
      <c r="T16" s="89"/>
      <c r="U16" s="91"/>
      <c r="V16" s="88"/>
    </row>
    <row r="17" spans="1:22" ht="12.75">
      <c r="A17" s="73" t="s">
        <v>52</v>
      </c>
      <c r="B17" s="88">
        <v>9</v>
      </c>
      <c r="C17" s="89">
        <v>550</v>
      </c>
      <c r="D17" s="90">
        <v>21316</v>
      </c>
      <c r="E17" s="89">
        <v>3344</v>
      </c>
      <c r="F17" s="89">
        <v>359</v>
      </c>
      <c r="G17" s="89">
        <v>25</v>
      </c>
      <c r="H17" s="88">
        <v>25603</v>
      </c>
      <c r="I17" s="88">
        <v>8</v>
      </c>
      <c r="J17" s="89">
        <v>447</v>
      </c>
      <c r="K17" s="90">
        <v>22396</v>
      </c>
      <c r="L17" s="89">
        <v>3000</v>
      </c>
      <c r="M17" s="89">
        <v>279</v>
      </c>
      <c r="N17" s="89">
        <v>12</v>
      </c>
      <c r="O17" s="88">
        <v>26142</v>
      </c>
      <c r="P17" s="88">
        <f aca="true" t="shared" si="2" ref="P17:U20">SUM(I17,B17)</f>
        <v>17</v>
      </c>
      <c r="Q17" s="89">
        <f t="shared" si="2"/>
        <v>997</v>
      </c>
      <c r="R17" s="88">
        <f t="shared" si="2"/>
        <v>43712</v>
      </c>
      <c r="S17" s="88">
        <f t="shared" si="2"/>
        <v>6344</v>
      </c>
      <c r="T17" s="89">
        <f t="shared" si="2"/>
        <v>638</v>
      </c>
      <c r="U17" s="91">
        <f t="shared" si="2"/>
        <v>37</v>
      </c>
      <c r="V17" s="88">
        <f>SUM(H17,O17)</f>
        <v>51745</v>
      </c>
    </row>
    <row r="18" spans="1:22" ht="12.75">
      <c r="A18" s="73" t="s">
        <v>43</v>
      </c>
      <c r="B18" s="88">
        <v>0</v>
      </c>
      <c r="C18" s="89">
        <v>2</v>
      </c>
      <c r="D18" s="90">
        <v>2725</v>
      </c>
      <c r="E18" s="89">
        <v>2507</v>
      </c>
      <c r="F18" s="89">
        <v>169</v>
      </c>
      <c r="G18" s="89">
        <v>4</v>
      </c>
      <c r="H18" s="88">
        <v>5407</v>
      </c>
      <c r="I18" s="88">
        <v>0</v>
      </c>
      <c r="J18" s="89">
        <v>1</v>
      </c>
      <c r="K18" s="90">
        <v>2045</v>
      </c>
      <c r="L18" s="89">
        <v>1891</v>
      </c>
      <c r="M18" s="89">
        <v>88</v>
      </c>
      <c r="N18" s="89">
        <v>3</v>
      </c>
      <c r="O18" s="88">
        <v>4028</v>
      </c>
      <c r="P18" s="88">
        <f t="shared" si="2"/>
        <v>0</v>
      </c>
      <c r="Q18" s="89">
        <f t="shared" si="2"/>
        <v>3</v>
      </c>
      <c r="R18" s="88">
        <f t="shared" si="2"/>
        <v>4770</v>
      </c>
      <c r="S18" s="88">
        <f t="shared" si="2"/>
        <v>4398</v>
      </c>
      <c r="T18" s="89">
        <f t="shared" si="2"/>
        <v>257</v>
      </c>
      <c r="U18" s="91">
        <f t="shared" si="2"/>
        <v>7</v>
      </c>
      <c r="V18" s="88">
        <f>SUM(H18,O18)</f>
        <v>9435</v>
      </c>
    </row>
    <row r="19" spans="1:22" s="60" customFormat="1" ht="12.75">
      <c r="A19" s="29" t="s">
        <v>24</v>
      </c>
      <c r="B19" s="92">
        <f>SUM(B17:B18)</f>
        <v>9</v>
      </c>
      <c r="C19" s="93">
        <f aca="true" t="shared" si="3" ref="C19:O19">SUM(C17:C18)</f>
        <v>552</v>
      </c>
      <c r="D19" s="94">
        <f t="shared" si="3"/>
        <v>24041</v>
      </c>
      <c r="E19" s="93">
        <f t="shared" si="3"/>
        <v>5851</v>
      </c>
      <c r="F19" s="93">
        <f t="shared" si="3"/>
        <v>528</v>
      </c>
      <c r="G19" s="93">
        <f t="shared" si="3"/>
        <v>29</v>
      </c>
      <c r="H19" s="92">
        <f t="shared" si="3"/>
        <v>31010</v>
      </c>
      <c r="I19" s="92">
        <f t="shared" si="3"/>
        <v>8</v>
      </c>
      <c r="J19" s="93">
        <f t="shared" si="3"/>
        <v>448</v>
      </c>
      <c r="K19" s="94">
        <f t="shared" si="3"/>
        <v>24441</v>
      </c>
      <c r="L19" s="93">
        <f t="shared" si="3"/>
        <v>4891</v>
      </c>
      <c r="M19" s="93">
        <f t="shared" si="3"/>
        <v>367</v>
      </c>
      <c r="N19" s="93">
        <f t="shared" si="3"/>
        <v>15</v>
      </c>
      <c r="O19" s="92">
        <f t="shared" si="3"/>
        <v>30170</v>
      </c>
      <c r="P19" s="92">
        <f t="shared" si="2"/>
        <v>17</v>
      </c>
      <c r="Q19" s="93">
        <f t="shared" si="2"/>
        <v>1000</v>
      </c>
      <c r="R19" s="92">
        <f t="shared" si="2"/>
        <v>48482</v>
      </c>
      <c r="S19" s="92">
        <f t="shared" si="2"/>
        <v>10742</v>
      </c>
      <c r="T19" s="93">
        <f t="shared" si="2"/>
        <v>895</v>
      </c>
      <c r="U19" s="95">
        <f t="shared" si="2"/>
        <v>44</v>
      </c>
      <c r="V19" s="92">
        <f>SUM(H19,O19)</f>
        <v>61180</v>
      </c>
    </row>
    <row r="20" spans="1:22" s="30" customFormat="1" ht="12.75">
      <c r="A20" s="96" t="s">
        <v>15</v>
      </c>
      <c r="B20" s="97">
        <f>SUM(B19,B15)</f>
        <v>14</v>
      </c>
      <c r="C20" s="98">
        <f aca="true" t="shared" si="4" ref="C20:O20">SUM(C19,C15)</f>
        <v>1064</v>
      </c>
      <c r="D20" s="99">
        <f t="shared" si="4"/>
        <v>49912</v>
      </c>
      <c r="E20" s="98">
        <f t="shared" si="4"/>
        <v>11024</v>
      </c>
      <c r="F20" s="98">
        <f t="shared" si="4"/>
        <v>970</v>
      </c>
      <c r="G20" s="98">
        <f t="shared" si="4"/>
        <v>39</v>
      </c>
      <c r="H20" s="97">
        <f t="shared" si="4"/>
        <v>63023</v>
      </c>
      <c r="I20" s="97">
        <f t="shared" si="4"/>
        <v>10</v>
      </c>
      <c r="J20" s="98">
        <f t="shared" si="4"/>
        <v>931</v>
      </c>
      <c r="K20" s="99">
        <f t="shared" si="4"/>
        <v>50429</v>
      </c>
      <c r="L20" s="98">
        <f t="shared" si="4"/>
        <v>9422</v>
      </c>
      <c r="M20" s="98">
        <f t="shared" si="4"/>
        <v>675</v>
      </c>
      <c r="N20" s="98">
        <f t="shared" si="4"/>
        <v>26</v>
      </c>
      <c r="O20" s="97">
        <f t="shared" si="4"/>
        <v>61493</v>
      </c>
      <c r="P20" s="97">
        <f t="shared" si="2"/>
        <v>24</v>
      </c>
      <c r="Q20" s="98">
        <f t="shared" si="2"/>
        <v>1995</v>
      </c>
      <c r="R20" s="97">
        <f t="shared" si="2"/>
        <v>100341</v>
      </c>
      <c r="S20" s="97">
        <f t="shared" si="2"/>
        <v>20446</v>
      </c>
      <c r="T20" s="98">
        <f t="shared" si="2"/>
        <v>1645</v>
      </c>
      <c r="U20" s="100">
        <f t="shared" si="2"/>
        <v>65</v>
      </c>
      <c r="V20" s="97">
        <f>SUM(H20,O20)</f>
        <v>124516</v>
      </c>
    </row>
    <row r="21" spans="2:22" s="73" customFormat="1" ht="12.75">
      <c r="B21" s="88"/>
      <c r="C21" s="89"/>
      <c r="D21" s="90"/>
      <c r="E21" s="89"/>
      <c r="F21" s="89"/>
      <c r="G21" s="89"/>
      <c r="H21" s="88"/>
      <c r="I21" s="88"/>
      <c r="J21" s="89"/>
      <c r="K21" s="90"/>
      <c r="L21" s="89"/>
      <c r="M21" s="89"/>
      <c r="N21" s="89"/>
      <c r="O21" s="88"/>
      <c r="P21" s="88"/>
      <c r="Q21" s="89"/>
      <c r="R21" s="88"/>
      <c r="S21" s="88"/>
      <c r="T21" s="89"/>
      <c r="U21" s="91"/>
      <c r="V21" s="88"/>
    </row>
    <row r="22" spans="1:22" ht="12.75">
      <c r="A22" s="30" t="s">
        <v>16</v>
      </c>
      <c r="B22" s="88"/>
      <c r="C22" s="89"/>
      <c r="D22" s="90"/>
      <c r="E22" s="89"/>
      <c r="F22" s="89"/>
      <c r="G22" s="89"/>
      <c r="H22" s="88"/>
      <c r="I22" s="88"/>
      <c r="J22" s="89"/>
      <c r="K22" s="90"/>
      <c r="L22" s="89"/>
      <c r="M22" s="89"/>
      <c r="N22" s="89"/>
      <c r="O22" s="88"/>
      <c r="P22" s="88"/>
      <c r="Q22" s="89"/>
      <c r="R22" s="88"/>
      <c r="S22" s="88"/>
      <c r="T22" s="89"/>
      <c r="U22" s="91"/>
      <c r="V22" s="88"/>
    </row>
    <row r="23" spans="1:22" s="73" customFormat="1" ht="12.75">
      <c r="A23" s="101" t="s">
        <v>13</v>
      </c>
      <c r="B23" s="88"/>
      <c r="C23" s="89"/>
      <c r="D23" s="90"/>
      <c r="E23" s="89"/>
      <c r="F23" s="89"/>
      <c r="G23" s="89"/>
      <c r="H23" s="88"/>
      <c r="I23" s="88"/>
      <c r="J23" s="89"/>
      <c r="K23" s="90"/>
      <c r="L23" s="89"/>
      <c r="M23" s="89"/>
      <c r="N23" s="89"/>
      <c r="O23" s="88"/>
      <c r="P23" s="88"/>
      <c r="Q23" s="89"/>
      <c r="R23" s="88"/>
      <c r="S23" s="88"/>
      <c r="T23" s="89"/>
      <c r="U23" s="91"/>
      <c r="V23" s="88"/>
    </row>
    <row r="24" spans="1:22" ht="12.75">
      <c r="A24" s="73" t="s">
        <v>44</v>
      </c>
      <c r="B24" s="88">
        <v>11</v>
      </c>
      <c r="C24" s="89">
        <v>432</v>
      </c>
      <c r="D24" s="90">
        <v>12419</v>
      </c>
      <c r="E24" s="89">
        <v>1280</v>
      </c>
      <c r="F24" s="89">
        <v>134</v>
      </c>
      <c r="G24" s="89">
        <v>14</v>
      </c>
      <c r="H24" s="88">
        <v>14290</v>
      </c>
      <c r="I24" s="88">
        <v>9</v>
      </c>
      <c r="J24" s="89">
        <v>402</v>
      </c>
      <c r="K24" s="90">
        <v>15414</v>
      </c>
      <c r="L24" s="89">
        <v>1250</v>
      </c>
      <c r="M24" s="89">
        <v>135</v>
      </c>
      <c r="N24" s="89">
        <v>17</v>
      </c>
      <c r="O24" s="88">
        <v>17227</v>
      </c>
      <c r="P24" s="88">
        <f aca="true" t="shared" si="5" ref="P24:U28">SUM(I24,B24)</f>
        <v>20</v>
      </c>
      <c r="Q24" s="89">
        <f t="shared" si="5"/>
        <v>834</v>
      </c>
      <c r="R24" s="88">
        <f t="shared" si="5"/>
        <v>27833</v>
      </c>
      <c r="S24" s="88">
        <f t="shared" si="5"/>
        <v>2530</v>
      </c>
      <c r="T24" s="89">
        <f t="shared" si="5"/>
        <v>269</v>
      </c>
      <c r="U24" s="91">
        <f t="shared" si="5"/>
        <v>31</v>
      </c>
      <c r="V24" s="88">
        <f>SUM(H24,O24)</f>
        <v>31517</v>
      </c>
    </row>
    <row r="25" spans="1:22" ht="12.75">
      <c r="A25" s="73" t="s">
        <v>45</v>
      </c>
      <c r="B25" s="88">
        <v>0</v>
      </c>
      <c r="C25" s="102">
        <v>47</v>
      </c>
      <c r="D25" s="90">
        <v>7283</v>
      </c>
      <c r="E25" s="102">
        <v>2563</v>
      </c>
      <c r="F25" s="102">
        <v>528</v>
      </c>
      <c r="G25" s="102">
        <v>56</v>
      </c>
      <c r="H25" s="88">
        <v>10477</v>
      </c>
      <c r="I25" s="88">
        <v>0</v>
      </c>
      <c r="J25" s="102">
        <v>18</v>
      </c>
      <c r="K25" s="90">
        <v>5144</v>
      </c>
      <c r="L25" s="102">
        <v>1823</v>
      </c>
      <c r="M25" s="102">
        <v>280</v>
      </c>
      <c r="N25" s="102">
        <v>34</v>
      </c>
      <c r="O25" s="88">
        <v>7299</v>
      </c>
      <c r="P25" s="88">
        <f t="shared" si="5"/>
        <v>0</v>
      </c>
      <c r="Q25" s="89">
        <f t="shared" si="5"/>
        <v>65</v>
      </c>
      <c r="R25" s="88">
        <f t="shared" si="5"/>
        <v>12427</v>
      </c>
      <c r="S25" s="88">
        <f t="shared" si="5"/>
        <v>4386</v>
      </c>
      <c r="T25" s="89">
        <f t="shared" si="5"/>
        <v>808</v>
      </c>
      <c r="U25" s="91">
        <f t="shared" si="5"/>
        <v>90</v>
      </c>
      <c r="V25" s="88">
        <f>SUM(H25,O25)</f>
        <v>17776</v>
      </c>
    </row>
    <row r="26" spans="1:22" ht="12.75">
      <c r="A26" s="73" t="s">
        <v>46</v>
      </c>
      <c r="B26" s="88">
        <v>0</v>
      </c>
      <c r="C26" s="102">
        <v>3</v>
      </c>
      <c r="D26" s="90">
        <v>255</v>
      </c>
      <c r="E26" s="102">
        <v>127</v>
      </c>
      <c r="F26" s="102">
        <v>27</v>
      </c>
      <c r="G26" s="102">
        <v>3</v>
      </c>
      <c r="H26" s="88">
        <v>415</v>
      </c>
      <c r="I26" s="88">
        <v>1</v>
      </c>
      <c r="J26" s="102">
        <v>10</v>
      </c>
      <c r="K26" s="90">
        <v>546</v>
      </c>
      <c r="L26" s="102">
        <v>189</v>
      </c>
      <c r="M26" s="102">
        <v>27</v>
      </c>
      <c r="N26" s="102">
        <v>7</v>
      </c>
      <c r="O26" s="88">
        <v>780</v>
      </c>
      <c r="P26" s="88">
        <f t="shared" si="5"/>
        <v>1</v>
      </c>
      <c r="Q26" s="89">
        <f t="shared" si="5"/>
        <v>13</v>
      </c>
      <c r="R26" s="88">
        <f t="shared" si="5"/>
        <v>801</v>
      </c>
      <c r="S26" s="88">
        <f t="shared" si="5"/>
        <v>316</v>
      </c>
      <c r="T26" s="89">
        <f t="shared" si="5"/>
        <v>54</v>
      </c>
      <c r="U26" s="91">
        <f t="shared" si="5"/>
        <v>10</v>
      </c>
      <c r="V26" s="88">
        <f>SUM(H26,O26)</f>
        <v>1195</v>
      </c>
    </row>
    <row r="27" spans="1:22" ht="12.75">
      <c r="A27" s="73" t="s">
        <v>47</v>
      </c>
      <c r="B27" s="88">
        <v>0</v>
      </c>
      <c r="C27" s="102">
        <v>3</v>
      </c>
      <c r="D27" s="90">
        <v>2995</v>
      </c>
      <c r="E27" s="102">
        <v>3131</v>
      </c>
      <c r="F27" s="102">
        <v>594</v>
      </c>
      <c r="G27" s="102">
        <v>102</v>
      </c>
      <c r="H27" s="88">
        <v>6825</v>
      </c>
      <c r="I27" s="88">
        <v>0</v>
      </c>
      <c r="J27" s="102">
        <v>0</v>
      </c>
      <c r="K27" s="90">
        <v>2489</v>
      </c>
      <c r="L27" s="102">
        <v>2383</v>
      </c>
      <c r="M27" s="102">
        <v>263</v>
      </c>
      <c r="N27" s="102">
        <v>42</v>
      </c>
      <c r="O27" s="88">
        <v>5177</v>
      </c>
      <c r="P27" s="88">
        <f t="shared" si="5"/>
        <v>0</v>
      </c>
      <c r="Q27" s="89">
        <f t="shared" si="5"/>
        <v>3</v>
      </c>
      <c r="R27" s="88">
        <f t="shared" si="5"/>
        <v>5484</v>
      </c>
      <c r="S27" s="88">
        <f t="shared" si="5"/>
        <v>5514</v>
      </c>
      <c r="T27" s="89">
        <f t="shared" si="5"/>
        <v>857</v>
      </c>
      <c r="U27" s="91">
        <f t="shared" si="5"/>
        <v>144</v>
      </c>
      <c r="V27" s="88">
        <f>SUM(H27,O27)</f>
        <v>12002</v>
      </c>
    </row>
    <row r="28" spans="1:22" s="60" customFormat="1" ht="12.75">
      <c r="A28" s="29" t="s">
        <v>1</v>
      </c>
      <c r="B28" s="92">
        <f>SUM(B24:B27)</f>
        <v>11</v>
      </c>
      <c r="C28" s="93">
        <f aca="true" t="shared" si="6" ref="C28:O28">SUM(C24:C27)</f>
        <v>485</v>
      </c>
      <c r="D28" s="94">
        <f t="shared" si="6"/>
        <v>22952</v>
      </c>
      <c r="E28" s="93">
        <f t="shared" si="6"/>
        <v>7101</v>
      </c>
      <c r="F28" s="93">
        <f t="shared" si="6"/>
        <v>1283</v>
      </c>
      <c r="G28" s="93">
        <f t="shared" si="6"/>
        <v>175</v>
      </c>
      <c r="H28" s="92">
        <f t="shared" si="6"/>
        <v>32007</v>
      </c>
      <c r="I28" s="92">
        <f t="shared" si="6"/>
        <v>10</v>
      </c>
      <c r="J28" s="93">
        <f t="shared" si="6"/>
        <v>430</v>
      </c>
      <c r="K28" s="94">
        <f t="shared" si="6"/>
        <v>23593</v>
      </c>
      <c r="L28" s="93">
        <f t="shared" si="6"/>
        <v>5645</v>
      </c>
      <c r="M28" s="93">
        <f t="shared" si="6"/>
        <v>705</v>
      </c>
      <c r="N28" s="93">
        <f t="shared" si="6"/>
        <v>100</v>
      </c>
      <c r="O28" s="92">
        <f t="shared" si="6"/>
        <v>30483</v>
      </c>
      <c r="P28" s="92">
        <f t="shared" si="5"/>
        <v>21</v>
      </c>
      <c r="Q28" s="93">
        <f t="shared" si="5"/>
        <v>915</v>
      </c>
      <c r="R28" s="92">
        <f t="shared" si="5"/>
        <v>46545</v>
      </c>
      <c r="S28" s="92">
        <f t="shared" si="5"/>
        <v>12746</v>
      </c>
      <c r="T28" s="93">
        <f t="shared" si="5"/>
        <v>1988</v>
      </c>
      <c r="U28" s="95">
        <f t="shared" si="5"/>
        <v>275</v>
      </c>
      <c r="V28" s="92">
        <f>SUM(H28,O28)</f>
        <v>62490</v>
      </c>
    </row>
    <row r="29" spans="1:22" ht="12.75">
      <c r="A29" s="30" t="s">
        <v>14</v>
      </c>
      <c r="B29" s="88"/>
      <c r="C29" s="89"/>
      <c r="D29" s="90"/>
      <c r="E29" s="89"/>
      <c r="F29" s="89"/>
      <c r="G29" s="89"/>
      <c r="H29" s="88"/>
      <c r="I29" s="88"/>
      <c r="J29" s="89"/>
      <c r="K29" s="90"/>
      <c r="L29" s="89"/>
      <c r="M29" s="89"/>
      <c r="N29" s="89"/>
      <c r="O29" s="88"/>
      <c r="P29" s="88"/>
      <c r="Q29" s="89"/>
      <c r="R29" s="88"/>
      <c r="S29" s="88"/>
      <c r="T29" s="89"/>
      <c r="U29" s="91"/>
      <c r="V29" s="88"/>
    </row>
    <row r="30" spans="1:22" s="73" customFormat="1" ht="12.75">
      <c r="A30" s="73" t="s">
        <v>44</v>
      </c>
      <c r="B30" s="88">
        <v>9</v>
      </c>
      <c r="C30" s="89">
        <v>388</v>
      </c>
      <c r="D30" s="90">
        <v>10650</v>
      </c>
      <c r="E30" s="89">
        <v>1178</v>
      </c>
      <c r="F30" s="89">
        <v>145</v>
      </c>
      <c r="G30" s="89">
        <v>10</v>
      </c>
      <c r="H30" s="88">
        <v>12380</v>
      </c>
      <c r="I30" s="88">
        <v>3</v>
      </c>
      <c r="J30" s="89">
        <v>378</v>
      </c>
      <c r="K30" s="90">
        <v>14216</v>
      </c>
      <c r="L30" s="89">
        <v>1170</v>
      </c>
      <c r="M30" s="89">
        <v>140</v>
      </c>
      <c r="N30" s="89">
        <v>13</v>
      </c>
      <c r="O30" s="88">
        <v>15920</v>
      </c>
      <c r="P30" s="88">
        <f aca="true" t="shared" si="7" ref="P30:U34">SUM(I30,B30)</f>
        <v>12</v>
      </c>
      <c r="Q30" s="89">
        <f t="shared" si="7"/>
        <v>766</v>
      </c>
      <c r="R30" s="88">
        <f t="shared" si="7"/>
        <v>24866</v>
      </c>
      <c r="S30" s="88">
        <f t="shared" si="7"/>
        <v>2348</v>
      </c>
      <c r="T30" s="89">
        <f t="shared" si="7"/>
        <v>285</v>
      </c>
      <c r="U30" s="91">
        <f t="shared" si="7"/>
        <v>23</v>
      </c>
      <c r="V30" s="88">
        <f aca="true" t="shared" si="8" ref="V30:V35">SUM(H30,O30)</f>
        <v>28300</v>
      </c>
    </row>
    <row r="31" spans="1:22" ht="12.75">
      <c r="A31" s="73" t="s">
        <v>45</v>
      </c>
      <c r="B31" s="88">
        <v>0</v>
      </c>
      <c r="C31" s="102">
        <v>36</v>
      </c>
      <c r="D31" s="90">
        <v>7389</v>
      </c>
      <c r="E31" s="102">
        <v>3003</v>
      </c>
      <c r="F31" s="102">
        <v>658</v>
      </c>
      <c r="G31" s="102">
        <v>84</v>
      </c>
      <c r="H31" s="88">
        <v>11170</v>
      </c>
      <c r="I31" s="88">
        <v>0</v>
      </c>
      <c r="J31" s="102">
        <v>28</v>
      </c>
      <c r="K31" s="90">
        <v>5593</v>
      </c>
      <c r="L31" s="102">
        <v>1998</v>
      </c>
      <c r="M31" s="102">
        <v>345</v>
      </c>
      <c r="N31" s="102">
        <v>37</v>
      </c>
      <c r="O31" s="88">
        <v>8001</v>
      </c>
      <c r="P31" s="88">
        <f t="shared" si="7"/>
        <v>0</v>
      </c>
      <c r="Q31" s="89">
        <f t="shared" si="7"/>
        <v>64</v>
      </c>
      <c r="R31" s="88">
        <f t="shared" si="7"/>
        <v>12982</v>
      </c>
      <c r="S31" s="88">
        <f t="shared" si="7"/>
        <v>5001</v>
      </c>
      <c r="T31" s="89">
        <f t="shared" si="7"/>
        <v>1003</v>
      </c>
      <c r="U31" s="91">
        <f t="shared" si="7"/>
        <v>121</v>
      </c>
      <c r="V31" s="88">
        <f t="shared" si="8"/>
        <v>19171</v>
      </c>
    </row>
    <row r="32" spans="1:22" ht="12.75">
      <c r="A32" s="73" t="s">
        <v>46</v>
      </c>
      <c r="B32" s="88">
        <v>0</v>
      </c>
      <c r="C32" s="102">
        <v>4</v>
      </c>
      <c r="D32" s="90">
        <v>278</v>
      </c>
      <c r="E32" s="102">
        <v>163</v>
      </c>
      <c r="F32" s="102">
        <v>48</v>
      </c>
      <c r="G32" s="102">
        <v>11</v>
      </c>
      <c r="H32" s="88">
        <v>504</v>
      </c>
      <c r="I32" s="88">
        <v>0</v>
      </c>
      <c r="J32" s="102">
        <v>11</v>
      </c>
      <c r="K32" s="90">
        <v>587</v>
      </c>
      <c r="L32" s="102">
        <v>220</v>
      </c>
      <c r="M32" s="102">
        <v>52</v>
      </c>
      <c r="N32" s="102">
        <v>5</v>
      </c>
      <c r="O32" s="88">
        <v>875</v>
      </c>
      <c r="P32" s="88">
        <f t="shared" si="7"/>
        <v>0</v>
      </c>
      <c r="Q32" s="89">
        <f t="shared" si="7"/>
        <v>15</v>
      </c>
      <c r="R32" s="88">
        <f t="shared" si="7"/>
        <v>865</v>
      </c>
      <c r="S32" s="88">
        <f t="shared" si="7"/>
        <v>383</v>
      </c>
      <c r="T32" s="89">
        <f t="shared" si="7"/>
        <v>100</v>
      </c>
      <c r="U32" s="91">
        <f t="shared" si="7"/>
        <v>16</v>
      </c>
      <c r="V32" s="88">
        <f t="shared" si="8"/>
        <v>1379</v>
      </c>
    </row>
    <row r="33" spans="1:22" ht="12.75">
      <c r="A33" s="73" t="s">
        <v>47</v>
      </c>
      <c r="B33" s="88">
        <v>0</v>
      </c>
      <c r="C33" s="102">
        <v>3</v>
      </c>
      <c r="D33" s="90">
        <v>2987</v>
      </c>
      <c r="E33" s="102">
        <v>3269</v>
      </c>
      <c r="F33" s="102">
        <v>723</v>
      </c>
      <c r="G33" s="102">
        <v>127</v>
      </c>
      <c r="H33" s="88">
        <v>7109</v>
      </c>
      <c r="I33" s="88">
        <v>0</v>
      </c>
      <c r="J33" s="102">
        <v>2</v>
      </c>
      <c r="K33" s="90">
        <v>2532</v>
      </c>
      <c r="L33" s="102">
        <v>2421</v>
      </c>
      <c r="M33" s="102">
        <v>469</v>
      </c>
      <c r="N33" s="102">
        <v>57</v>
      </c>
      <c r="O33" s="88">
        <v>5481</v>
      </c>
      <c r="P33" s="88">
        <f t="shared" si="7"/>
        <v>0</v>
      </c>
      <c r="Q33" s="89">
        <f t="shared" si="7"/>
        <v>5</v>
      </c>
      <c r="R33" s="88">
        <f t="shared" si="7"/>
        <v>5519</v>
      </c>
      <c r="S33" s="88">
        <f t="shared" si="7"/>
        <v>5690</v>
      </c>
      <c r="T33" s="89">
        <f t="shared" si="7"/>
        <v>1192</v>
      </c>
      <c r="U33" s="91">
        <f t="shared" si="7"/>
        <v>184</v>
      </c>
      <c r="V33" s="88">
        <f t="shared" si="8"/>
        <v>12590</v>
      </c>
    </row>
    <row r="34" spans="1:22" s="1" customFormat="1" ht="12.75">
      <c r="A34" s="29" t="s">
        <v>1</v>
      </c>
      <c r="B34" s="97">
        <f aca="true" t="shared" si="9" ref="B34:O34">SUM(B30:B33)</f>
        <v>9</v>
      </c>
      <c r="C34" s="98">
        <f t="shared" si="9"/>
        <v>431</v>
      </c>
      <c r="D34" s="99">
        <f t="shared" si="9"/>
        <v>21304</v>
      </c>
      <c r="E34" s="98">
        <f t="shared" si="9"/>
        <v>7613</v>
      </c>
      <c r="F34" s="98">
        <f t="shared" si="9"/>
        <v>1574</v>
      </c>
      <c r="G34" s="98">
        <f t="shared" si="9"/>
        <v>232</v>
      </c>
      <c r="H34" s="97">
        <f t="shared" si="9"/>
        <v>31163</v>
      </c>
      <c r="I34" s="97">
        <f t="shared" si="9"/>
        <v>3</v>
      </c>
      <c r="J34" s="98">
        <f t="shared" si="9"/>
        <v>419</v>
      </c>
      <c r="K34" s="99">
        <f t="shared" si="9"/>
        <v>22928</v>
      </c>
      <c r="L34" s="98">
        <f t="shared" si="9"/>
        <v>5809</v>
      </c>
      <c r="M34" s="98">
        <f t="shared" si="9"/>
        <v>1006</v>
      </c>
      <c r="N34" s="98">
        <f t="shared" si="9"/>
        <v>112</v>
      </c>
      <c r="O34" s="97">
        <f t="shared" si="9"/>
        <v>30277</v>
      </c>
      <c r="P34" s="97">
        <f t="shared" si="7"/>
        <v>12</v>
      </c>
      <c r="Q34" s="98">
        <f t="shared" si="7"/>
        <v>850</v>
      </c>
      <c r="R34" s="97">
        <f t="shared" si="7"/>
        <v>44232</v>
      </c>
      <c r="S34" s="97">
        <f t="shared" si="7"/>
        <v>13422</v>
      </c>
      <c r="T34" s="98">
        <f t="shared" si="7"/>
        <v>2580</v>
      </c>
      <c r="U34" s="100">
        <f t="shared" si="7"/>
        <v>344</v>
      </c>
      <c r="V34" s="97">
        <f t="shared" si="8"/>
        <v>61440</v>
      </c>
    </row>
    <row r="35" spans="1:22" s="1" customFormat="1" ht="12.75">
      <c r="A35" s="96" t="s">
        <v>17</v>
      </c>
      <c r="B35" s="97">
        <f>SUM(B34,B28)</f>
        <v>20</v>
      </c>
      <c r="C35" s="98">
        <f aca="true" t="shared" si="10" ref="C35:O35">SUM(C34,C28)</f>
        <v>916</v>
      </c>
      <c r="D35" s="99">
        <f t="shared" si="10"/>
        <v>44256</v>
      </c>
      <c r="E35" s="98">
        <f t="shared" si="10"/>
        <v>14714</v>
      </c>
      <c r="F35" s="98">
        <f t="shared" si="10"/>
        <v>2857</v>
      </c>
      <c r="G35" s="98">
        <f t="shared" si="10"/>
        <v>407</v>
      </c>
      <c r="H35" s="97">
        <f t="shared" si="10"/>
        <v>63170</v>
      </c>
      <c r="I35" s="97">
        <f t="shared" si="10"/>
        <v>13</v>
      </c>
      <c r="J35" s="98">
        <f t="shared" si="10"/>
        <v>849</v>
      </c>
      <c r="K35" s="99">
        <f t="shared" si="10"/>
        <v>46521</v>
      </c>
      <c r="L35" s="98">
        <f t="shared" si="10"/>
        <v>11454</v>
      </c>
      <c r="M35" s="98">
        <f t="shared" si="10"/>
        <v>1711</v>
      </c>
      <c r="N35" s="98">
        <f t="shared" si="10"/>
        <v>212</v>
      </c>
      <c r="O35" s="97">
        <f t="shared" si="10"/>
        <v>60760</v>
      </c>
      <c r="P35" s="97">
        <f aca="true" t="shared" si="11" ref="P35:U35">SUM(B35,I35)</f>
        <v>33</v>
      </c>
      <c r="Q35" s="98">
        <f t="shared" si="11"/>
        <v>1765</v>
      </c>
      <c r="R35" s="97">
        <f t="shared" si="11"/>
        <v>90777</v>
      </c>
      <c r="S35" s="97">
        <f t="shared" si="11"/>
        <v>26168</v>
      </c>
      <c r="T35" s="98">
        <f t="shared" si="11"/>
        <v>4568</v>
      </c>
      <c r="U35" s="100">
        <f t="shared" si="11"/>
        <v>619</v>
      </c>
      <c r="V35" s="97">
        <f t="shared" si="8"/>
        <v>123930</v>
      </c>
    </row>
    <row r="36" spans="2:22" s="73" customFormat="1" ht="12.75">
      <c r="B36" s="88"/>
      <c r="C36" s="89"/>
      <c r="D36" s="90"/>
      <c r="E36" s="89"/>
      <c r="F36" s="89"/>
      <c r="G36" s="89"/>
      <c r="H36" s="88"/>
      <c r="I36" s="88"/>
      <c r="J36" s="89"/>
      <c r="K36" s="90"/>
      <c r="L36" s="89"/>
      <c r="M36" s="89"/>
      <c r="N36" s="89"/>
      <c r="O36" s="88"/>
      <c r="P36" s="88"/>
      <c r="Q36" s="89"/>
      <c r="R36" s="88"/>
      <c r="S36" s="88"/>
      <c r="T36" s="89"/>
      <c r="U36" s="91"/>
      <c r="V36" s="88"/>
    </row>
    <row r="37" spans="1:22" ht="12.75">
      <c r="A37" s="30" t="s">
        <v>18</v>
      </c>
      <c r="B37" s="88"/>
      <c r="C37" s="89"/>
      <c r="D37" s="90"/>
      <c r="E37" s="89"/>
      <c r="F37" s="89"/>
      <c r="G37" s="89"/>
      <c r="H37" s="88"/>
      <c r="I37" s="88"/>
      <c r="J37" s="89"/>
      <c r="K37" s="90"/>
      <c r="L37" s="89"/>
      <c r="M37" s="89"/>
      <c r="N37" s="89"/>
      <c r="O37" s="88"/>
      <c r="P37" s="88"/>
      <c r="Q37" s="89"/>
      <c r="R37" s="88"/>
      <c r="S37" s="88"/>
      <c r="T37" s="89"/>
      <c r="U37" s="91"/>
      <c r="V37" s="88"/>
    </row>
    <row r="38" spans="1:22" ht="12.75">
      <c r="A38" s="30" t="s">
        <v>13</v>
      </c>
      <c r="B38" s="88"/>
      <c r="C38" s="89"/>
      <c r="D38" s="90"/>
      <c r="E38" s="89"/>
      <c r="F38" s="89"/>
      <c r="G38" s="89"/>
      <c r="H38" s="88"/>
      <c r="I38" s="88"/>
      <c r="J38" s="89"/>
      <c r="K38" s="90"/>
      <c r="L38" s="89"/>
      <c r="M38" s="89"/>
      <c r="N38" s="89"/>
      <c r="O38" s="88"/>
      <c r="P38" s="88"/>
      <c r="Q38" s="89"/>
      <c r="R38" s="88"/>
      <c r="S38" s="88"/>
      <c r="T38" s="89"/>
      <c r="U38" s="91"/>
      <c r="V38" s="88"/>
    </row>
    <row r="39" spans="1:22" s="73" customFormat="1" ht="12.75">
      <c r="A39" s="73" t="s">
        <v>44</v>
      </c>
      <c r="B39" s="88">
        <v>5</v>
      </c>
      <c r="C39" s="89">
        <v>371</v>
      </c>
      <c r="D39" s="90">
        <v>9090</v>
      </c>
      <c r="E39" s="89">
        <v>1343</v>
      </c>
      <c r="F39" s="89">
        <v>190</v>
      </c>
      <c r="G39" s="89">
        <v>27</v>
      </c>
      <c r="H39" s="88">
        <v>11026</v>
      </c>
      <c r="I39" s="88">
        <v>1</v>
      </c>
      <c r="J39" s="89">
        <v>336</v>
      </c>
      <c r="K39" s="90">
        <v>12918</v>
      </c>
      <c r="L39" s="89">
        <v>1188</v>
      </c>
      <c r="M39" s="89">
        <v>143</v>
      </c>
      <c r="N39" s="89">
        <v>19</v>
      </c>
      <c r="O39" s="88">
        <v>14605</v>
      </c>
      <c r="P39" s="88">
        <f aca="true" t="shared" si="12" ref="P39:U43">SUM(I39,B39)</f>
        <v>6</v>
      </c>
      <c r="Q39" s="89">
        <f t="shared" si="12"/>
        <v>707</v>
      </c>
      <c r="R39" s="88">
        <f t="shared" si="12"/>
        <v>22008</v>
      </c>
      <c r="S39" s="88">
        <f t="shared" si="12"/>
        <v>2531</v>
      </c>
      <c r="T39" s="89">
        <f t="shared" si="12"/>
        <v>333</v>
      </c>
      <c r="U39" s="91">
        <f t="shared" si="12"/>
        <v>46</v>
      </c>
      <c r="V39" s="88">
        <f>SUM(H39,O39)</f>
        <v>25631</v>
      </c>
    </row>
    <row r="40" spans="1:22" ht="12.75">
      <c r="A40" s="73" t="s">
        <v>45</v>
      </c>
      <c r="B40" s="88">
        <v>0</v>
      </c>
      <c r="C40" s="102">
        <v>54</v>
      </c>
      <c r="D40" s="90">
        <v>7689</v>
      </c>
      <c r="E40" s="102">
        <v>3671</v>
      </c>
      <c r="F40" s="102">
        <v>993</v>
      </c>
      <c r="G40" s="102">
        <v>236</v>
      </c>
      <c r="H40" s="88">
        <v>12643</v>
      </c>
      <c r="I40" s="88">
        <v>0</v>
      </c>
      <c r="J40" s="102">
        <v>22</v>
      </c>
      <c r="K40" s="90">
        <v>6353</v>
      </c>
      <c r="L40" s="102">
        <v>2470</v>
      </c>
      <c r="M40" s="102">
        <v>526</v>
      </c>
      <c r="N40" s="102">
        <v>117</v>
      </c>
      <c r="O40" s="88">
        <v>9488</v>
      </c>
      <c r="P40" s="88">
        <f t="shared" si="12"/>
        <v>0</v>
      </c>
      <c r="Q40" s="89">
        <f t="shared" si="12"/>
        <v>76</v>
      </c>
      <c r="R40" s="88">
        <f t="shared" si="12"/>
        <v>14042</v>
      </c>
      <c r="S40" s="88">
        <f t="shared" si="12"/>
        <v>6141</v>
      </c>
      <c r="T40" s="89">
        <f t="shared" si="12"/>
        <v>1519</v>
      </c>
      <c r="U40" s="91">
        <f t="shared" si="12"/>
        <v>353</v>
      </c>
      <c r="V40" s="88">
        <f>SUM(H40,O40)</f>
        <v>22131</v>
      </c>
    </row>
    <row r="41" spans="1:22" ht="12.75">
      <c r="A41" s="73" t="s">
        <v>46</v>
      </c>
      <c r="B41" s="88">
        <v>0</v>
      </c>
      <c r="C41" s="102">
        <v>5</v>
      </c>
      <c r="D41" s="90">
        <v>273</v>
      </c>
      <c r="E41" s="102">
        <v>213</v>
      </c>
      <c r="F41" s="102">
        <v>73</v>
      </c>
      <c r="G41" s="102">
        <v>21</v>
      </c>
      <c r="H41" s="88">
        <v>585</v>
      </c>
      <c r="I41" s="88">
        <v>0</v>
      </c>
      <c r="J41" s="102">
        <v>10</v>
      </c>
      <c r="K41" s="90">
        <v>659</v>
      </c>
      <c r="L41" s="102">
        <v>303</v>
      </c>
      <c r="M41" s="102">
        <v>53</v>
      </c>
      <c r="N41" s="102">
        <v>16</v>
      </c>
      <c r="O41" s="88">
        <v>1041</v>
      </c>
      <c r="P41" s="88">
        <f t="shared" si="12"/>
        <v>0</v>
      </c>
      <c r="Q41" s="89">
        <f t="shared" si="12"/>
        <v>15</v>
      </c>
      <c r="R41" s="88">
        <f t="shared" si="12"/>
        <v>932</v>
      </c>
      <c r="S41" s="88">
        <f t="shared" si="12"/>
        <v>516</v>
      </c>
      <c r="T41" s="89">
        <f t="shared" si="12"/>
        <v>126</v>
      </c>
      <c r="U41" s="91">
        <f t="shared" si="12"/>
        <v>37</v>
      </c>
      <c r="V41" s="88">
        <f>SUM(H41,O41)</f>
        <v>1626</v>
      </c>
    </row>
    <row r="42" spans="1:22" ht="12.75">
      <c r="A42" s="73" t="s">
        <v>47</v>
      </c>
      <c r="B42" s="88">
        <v>0</v>
      </c>
      <c r="C42" s="102">
        <v>1</v>
      </c>
      <c r="D42" s="90">
        <v>3099</v>
      </c>
      <c r="E42" s="102">
        <v>3334</v>
      </c>
      <c r="F42" s="102">
        <v>901</v>
      </c>
      <c r="G42" s="102">
        <v>239</v>
      </c>
      <c r="H42" s="88">
        <v>7574</v>
      </c>
      <c r="I42" s="88">
        <v>0</v>
      </c>
      <c r="J42" s="102">
        <v>3</v>
      </c>
      <c r="K42" s="90">
        <v>2655</v>
      </c>
      <c r="L42" s="102">
        <v>2676</v>
      </c>
      <c r="M42" s="102">
        <v>579</v>
      </c>
      <c r="N42" s="102">
        <v>151</v>
      </c>
      <c r="O42" s="88">
        <v>6064</v>
      </c>
      <c r="P42" s="88">
        <f t="shared" si="12"/>
        <v>0</v>
      </c>
      <c r="Q42" s="89">
        <f t="shared" si="12"/>
        <v>4</v>
      </c>
      <c r="R42" s="88">
        <f t="shared" si="12"/>
        <v>5754</v>
      </c>
      <c r="S42" s="88">
        <f t="shared" si="12"/>
        <v>6010</v>
      </c>
      <c r="T42" s="89">
        <f t="shared" si="12"/>
        <v>1480</v>
      </c>
      <c r="U42" s="91">
        <f t="shared" si="12"/>
        <v>390</v>
      </c>
      <c r="V42" s="88">
        <f>SUM(H42,O42)</f>
        <v>13638</v>
      </c>
    </row>
    <row r="43" spans="1:22" s="30" customFormat="1" ht="12.75">
      <c r="A43" s="29" t="s">
        <v>1</v>
      </c>
      <c r="B43" s="97">
        <f aca="true" t="shared" si="13" ref="B43:O43">SUM(B39:B42)</f>
        <v>5</v>
      </c>
      <c r="C43" s="98">
        <f t="shared" si="13"/>
        <v>431</v>
      </c>
      <c r="D43" s="99">
        <f t="shared" si="13"/>
        <v>20151</v>
      </c>
      <c r="E43" s="98">
        <f t="shared" si="13"/>
        <v>8561</v>
      </c>
      <c r="F43" s="98">
        <f t="shared" si="13"/>
        <v>2157</v>
      </c>
      <c r="G43" s="98">
        <f t="shared" si="13"/>
        <v>523</v>
      </c>
      <c r="H43" s="97">
        <f t="shared" si="13"/>
        <v>31828</v>
      </c>
      <c r="I43" s="97">
        <f t="shared" si="13"/>
        <v>1</v>
      </c>
      <c r="J43" s="98">
        <f t="shared" si="13"/>
        <v>371</v>
      </c>
      <c r="K43" s="99">
        <f t="shared" si="13"/>
        <v>22585</v>
      </c>
      <c r="L43" s="98">
        <f t="shared" si="13"/>
        <v>6637</v>
      </c>
      <c r="M43" s="98">
        <f t="shared" si="13"/>
        <v>1301</v>
      </c>
      <c r="N43" s="98">
        <f t="shared" si="13"/>
        <v>303</v>
      </c>
      <c r="O43" s="97">
        <f t="shared" si="13"/>
        <v>31198</v>
      </c>
      <c r="P43" s="97">
        <f t="shared" si="12"/>
        <v>6</v>
      </c>
      <c r="Q43" s="98">
        <f t="shared" si="12"/>
        <v>802</v>
      </c>
      <c r="R43" s="97">
        <f t="shared" si="12"/>
        <v>42736</v>
      </c>
      <c r="S43" s="97">
        <f t="shared" si="12"/>
        <v>15198</v>
      </c>
      <c r="T43" s="98">
        <f t="shared" si="12"/>
        <v>3458</v>
      </c>
      <c r="U43" s="100">
        <f t="shared" si="12"/>
        <v>826</v>
      </c>
      <c r="V43" s="97">
        <f>SUM(H43,O43)</f>
        <v>63026</v>
      </c>
    </row>
    <row r="44" spans="1:22" s="73" customFormat="1" ht="12.75">
      <c r="A44" s="30" t="s">
        <v>14</v>
      </c>
      <c r="B44" s="88"/>
      <c r="C44" s="89"/>
      <c r="D44" s="90"/>
      <c r="E44" s="89"/>
      <c r="F44" s="89"/>
      <c r="G44" s="89"/>
      <c r="H44" s="88"/>
      <c r="I44" s="88"/>
      <c r="J44" s="89"/>
      <c r="K44" s="90"/>
      <c r="L44" s="89"/>
      <c r="M44" s="89"/>
      <c r="N44" s="89"/>
      <c r="O44" s="88"/>
      <c r="P44" s="88"/>
      <c r="Q44" s="89"/>
      <c r="R44" s="88"/>
      <c r="S44" s="88"/>
      <c r="T44" s="89"/>
      <c r="U44" s="91"/>
      <c r="V44" s="88"/>
    </row>
    <row r="45" spans="1:22" ht="12.75">
      <c r="A45" s="73" t="s">
        <v>44</v>
      </c>
      <c r="B45" s="88">
        <v>14</v>
      </c>
      <c r="C45" s="89">
        <v>317</v>
      </c>
      <c r="D45" s="90">
        <v>8470</v>
      </c>
      <c r="E45" s="89">
        <v>1357</v>
      </c>
      <c r="F45" s="89">
        <v>189</v>
      </c>
      <c r="G45" s="89">
        <v>23</v>
      </c>
      <c r="H45" s="88">
        <v>10370</v>
      </c>
      <c r="I45" s="88">
        <v>7</v>
      </c>
      <c r="J45" s="89">
        <v>377</v>
      </c>
      <c r="K45" s="90">
        <v>12136</v>
      </c>
      <c r="L45" s="89">
        <v>1200</v>
      </c>
      <c r="M45" s="89">
        <v>138</v>
      </c>
      <c r="N45" s="89">
        <v>10</v>
      </c>
      <c r="O45" s="88">
        <v>13868</v>
      </c>
      <c r="P45" s="88">
        <f aca="true" t="shared" si="14" ref="P45:U49">SUM(I45,B45)</f>
        <v>21</v>
      </c>
      <c r="Q45" s="89">
        <f t="shared" si="14"/>
        <v>694</v>
      </c>
      <c r="R45" s="88">
        <f t="shared" si="14"/>
        <v>20606</v>
      </c>
      <c r="S45" s="88">
        <f t="shared" si="14"/>
        <v>2557</v>
      </c>
      <c r="T45" s="89">
        <f t="shared" si="14"/>
        <v>327</v>
      </c>
      <c r="U45" s="91">
        <f t="shared" si="14"/>
        <v>33</v>
      </c>
      <c r="V45" s="88">
        <f>SUM(H45,O45)</f>
        <v>24238</v>
      </c>
    </row>
    <row r="46" spans="1:22" ht="12.75">
      <c r="A46" s="73" t="s">
        <v>45</v>
      </c>
      <c r="B46" s="88">
        <v>0</v>
      </c>
      <c r="C46" s="102">
        <v>46</v>
      </c>
      <c r="D46" s="90">
        <v>6522</v>
      </c>
      <c r="E46" s="102">
        <v>3352</v>
      </c>
      <c r="F46" s="102">
        <v>998</v>
      </c>
      <c r="G46" s="102">
        <v>203</v>
      </c>
      <c r="H46" s="88">
        <v>11121</v>
      </c>
      <c r="I46" s="88">
        <v>0</v>
      </c>
      <c r="J46" s="102">
        <v>33</v>
      </c>
      <c r="K46" s="90">
        <v>5885</v>
      </c>
      <c r="L46" s="102">
        <v>2249</v>
      </c>
      <c r="M46" s="102">
        <v>488</v>
      </c>
      <c r="N46" s="102">
        <v>125</v>
      </c>
      <c r="O46" s="88">
        <v>8780</v>
      </c>
      <c r="P46" s="88">
        <f t="shared" si="14"/>
        <v>0</v>
      </c>
      <c r="Q46" s="89">
        <f t="shared" si="14"/>
        <v>79</v>
      </c>
      <c r="R46" s="88">
        <f t="shared" si="14"/>
        <v>12407</v>
      </c>
      <c r="S46" s="88">
        <f t="shared" si="14"/>
        <v>5601</v>
      </c>
      <c r="T46" s="89">
        <f t="shared" si="14"/>
        <v>1486</v>
      </c>
      <c r="U46" s="91">
        <f t="shared" si="14"/>
        <v>328</v>
      </c>
      <c r="V46" s="88">
        <f>SUM(H46,O46)</f>
        <v>19901</v>
      </c>
    </row>
    <row r="47" spans="1:22" ht="12.75">
      <c r="A47" s="73" t="s">
        <v>46</v>
      </c>
      <c r="B47" s="88">
        <v>0</v>
      </c>
      <c r="C47" s="102">
        <v>4</v>
      </c>
      <c r="D47" s="90">
        <v>227</v>
      </c>
      <c r="E47" s="102">
        <v>168</v>
      </c>
      <c r="F47" s="102">
        <v>50</v>
      </c>
      <c r="G47" s="102">
        <v>9</v>
      </c>
      <c r="H47" s="88">
        <v>458</v>
      </c>
      <c r="I47" s="88">
        <v>0</v>
      </c>
      <c r="J47" s="102">
        <v>9</v>
      </c>
      <c r="K47" s="90">
        <v>557</v>
      </c>
      <c r="L47" s="102">
        <v>238</v>
      </c>
      <c r="M47" s="102">
        <v>69</v>
      </c>
      <c r="N47" s="102">
        <v>5</v>
      </c>
      <c r="O47" s="88">
        <v>878</v>
      </c>
      <c r="P47" s="88">
        <f t="shared" si="14"/>
        <v>0</v>
      </c>
      <c r="Q47" s="89">
        <f t="shared" si="14"/>
        <v>13</v>
      </c>
      <c r="R47" s="88">
        <f t="shared" si="14"/>
        <v>784</v>
      </c>
      <c r="S47" s="88">
        <f t="shared" si="14"/>
        <v>406</v>
      </c>
      <c r="T47" s="89">
        <f t="shared" si="14"/>
        <v>119</v>
      </c>
      <c r="U47" s="91">
        <f t="shared" si="14"/>
        <v>14</v>
      </c>
      <c r="V47" s="88">
        <f>SUM(H47,O47)</f>
        <v>1336</v>
      </c>
    </row>
    <row r="48" spans="1:22" ht="12.75">
      <c r="A48" s="73" t="s">
        <v>47</v>
      </c>
      <c r="B48" s="88">
        <v>0</v>
      </c>
      <c r="C48" s="102">
        <v>2</v>
      </c>
      <c r="D48" s="90">
        <v>2718</v>
      </c>
      <c r="E48" s="102">
        <v>2975</v>
      </c>
      <c r="F48" s="102">
        <v>928</v>
      </c>
      <c r="G48" s="102">
        <v>263</v>
      </c>
      <c r="H48" s="88">
        <v>6886</v>
      </c>
      <c r="I48" s="88">
        <v>0</v>
      </c>
      <c r="J48" s="102">
        <v>2</v>
      </c>
      <c r="K48" s="90">
        <v>2543</v>
      </c>
      <c r="L48" s="102">
        <v>2414</v>
      </c>
      <c r="M48" s="102">
        <v>565</v>
      </c>
      <c r="N48" s="102">
        <v>169</v>
      </c>
      <c r="O48" s="88">
        <v>5693</v>
      </c>
      <c r="P48" s="88">
        <f t="shared" si="14"/>
        <v>0</v>
      </c>
      <c r="Q48" s="89">
        <f t="shared" si="14"/>
        <v>4</v>
      </c>
      <c r="R48" s="88">
        <f t="shared" si="14"/>
        <v>5261</v>
      </c>
      <c r="S48" s="88">
        <f t="shared" si="14"/>
        <v>5389</v>
      </c>
      <c r="T48" s="89">
        <f t="shared" si="14"/>
        <v>1493</v>
      </c>
      <c r="U48" s="91">
        <f t="shared" si="14"/>
        <v>432</v>
      </c>
      <c r="V48" s="88">
        <f>SUM(H48,O48)</f>
        <v>12579</v>
      </c>
    </row>
    <row r="49" spans="1:22" s="60" customFormat="1" ht="12.75">
      <c r="A49" s="29" t="s">
        <v>1</v>
      </c>
      <c r="B49" s="92">
        <f aca="true" t="shared" si="15" ref="B49:O49">SUM(B45:B48)</f>
        <v>14</v>
      </c>
      <c r="C49" s="93">
        <f t="shared" si="15"/>
        <v>369</v>
      </c>
      <c r="D49" s="94">
        <f t="shared" si="15"/>
        <v>17937</v>
      </c>
      <c r="E49" s="93">
        <f t="shared" si="15"/>
        <v>7852</v>
      </c>
      <c r="F49" s="93">
        <f t="shared" si="15"/>
        <v>2165</v>
      </c>
      <c r="G49" s="93">
        <f t="shared" si="15"/>
        <v>498</v>
      </c>
      <c r="H49" s="92">
        <f t="shared" si="15"/>
        <v>28835</v>
      </c>
      <c r="I49" s="92">
        <f t="shared" si="15"/>
        <v>7</v>
      </c>
      <c r="J49" s="93">
        <f t="shared" si="15"/>
        <v>421</v>
      </c>
      <c r="K49" s="94">
        <f t="shared" si="15"/>
        <v>21121</v>
      </c>
      <c r="L49" s="93">
        <f t="shared" si="15"/>
        <v>6101</v>
      </c>
      <c r="M49" s="93">
        <f t="shared" si="15"/>
        <v>1260</v>
      </c>
      <c r="N49" s="93">
        <f t="shared" si="15"/>
        <v>309</v>
      </c>
      <c r="O49" s="92">
        <f t="shared" si="15"/>
        <v>29219</v>
      </c>
      <c r="P49" s="97">
        <f t="shared" si="14"/>
        <v>21</v>
      </c>
      <c r="Q49" s="98">
        <f t="shared" si="14"/>
        <v>790</v>
      </c>
      <c r="R49" s="97">
        <f t="shared" si="14"/>
        <v>39058</v>
      </c>
      <c r="S49" s="97">
        <f t="shared" si="14"/>
        <v>13953</v>
      </c>
      <c r="T49" s="98">
        <f t="shared" si="14"/>
        <v>3425</v>
      </c>
      <c r="U49" s="100">
        <f t="shared" si="14"/>
        <v>807</v>
      </c>
      <c r="V49" s="97">
        <f>SUM(H49,O49)</f>
        <v>58054</v>
      </c>
    </row>
    <row r="50" spans="1:22" s="1" customFormat="1" ht="12.75">
      <c r="A50" s="96" t="s">
        <v>19</v>
      </c>
      <c r="B50" s="97">
        <f>SUM(B49,B43)</f>
        <v>19</v>
      </c>
      <c r="C50" s="98">
        <f aca="true" t="shared" si="16" ref="C50:V50">SUM(C49,C43)</f>
        <v>800</v>
      </c>
      <c r="D50" s="99">
        <f t="shared" si="16"/>
        <v>38088</v>
      </c>
      <c r="E50" s="98">
        <f t="shared" si="16"/>
        <v>16413</v>
      </c>
      <c r="F50" s="98">
        <f t="shared" si="16"/>
        <v>4322</v>
      </c>
      <c r="G50" s="98">
        <f t="shared" si="16"/>
        <v>1021</v>
      </c>
      <c r="H50" s="97">
        <f t="shared" si="16"/>
        <v>60663</v>
      </c>
      <c r="I50" s="97">
        <f t="shared" si="16"/>
        <v>8</v>
      </c>
      <c r="J50" s="98">
        <f t="shared" si="16"/>
        <v>792</v>
      </c>
      <c r="K50" s="99">
        <f t="shared" si="16"/>
        <v>43706</v>
      </c>
      <c r="L50" s="98">
        <f t="shared" si="16"/>
        <v>12738</v>
      </c>
      <c r="M50" s="98">
        <f t="shared" si="16"/>
        <v>2561</v>
      </c>
      <c r="N50" s="98">
        <f t="shared" si="16"/>
        <v>612</v>
      </c>
      <c r="O50" s="97">
        <f t="shared" si="16"/>
        <v>60417</v>
      </c>
      <c r="P50" s="97">
        <f t="shared" si="16"/>
        <v>27</v>
      </c>
      <c r="Q50" s="98">
        <f t="shared" si="16"/>
        <v>1592</v>
      </c>
      <c r="R50" s="97">
        <f t="shared" si="16"/>
        <v>81794</v>
      </c>
      <c r="S50" s="97">
        <f t="shared" si="16"/>
        <v>29151</v>
      </c>
      <c r="T50" s="98">
        <f t="shared" si="16"/>
        <v>6883</v>
      </c>
      <c r="U50" s="100">
        <f t="shared" si="16"/>
        <v>1633</v>
      </c>
      <c r="V50" s="97">
        <f t="shared" si="16"/>
        <v>121080</v>
      </c>
    </row>
    <row r="51" spans="1:22" s="30" customFormat="1" ht="17.25" customHeight="1">
      <c r="A51" s="29" t="s">
        <v>20</v>
      </c>
      <c r="B51" s="103">
        <f>SUM(B50,B35,B20)</f>
        <v>53</v>
      </c>
      <c r="C51" s="104">
        <f aca="true" t="shared" si="17" ref="C51:V51">SUM(C50,C35,C20)</f>
        <v>2780</v>
      </c>
      <c r="D51" s="105">
        <f t="shared" si="17"/>
        <v>132256</v>
      </c>
      <c r="E51" s="104">
        <f t="shared" si="17"/>
        <v>42151</v>
      </c>
      <c r="F51" s="104">
        <f t="shared" si="17"/>
        <v>8149</v>
      </c>
      <c r="G51" s="104">
        <f t="shared" si="17"/>
        <v>1467</v>
      </c>
      <c r="H51" s="103">
        <f t="shared" si="17"/>
        <v>186856</v>
      </c>
      <c r="I51" s="103">
        <f t="shared" si="17"/>
        <v>31</v>
      </c>
      <c r="J51" s="104">
        <f t="shared" si="17"/>
        <v>2572</v>
      </c>
      <c r="K51" s="105">
        <f t="shared" si="17"/>
        <v>140656</v>
      </c>
      <c r="L51" s="104">
        <f t="shared" si="17"/>
        <v>33614</v>
      </c>
      <c r="M51" s="104">
        <f t="shared" si="17"/>
        <v>4947</v>
      </c>
      <c r="N51" s="104">
        <f t="shared" si="17"/>
        <v>850</v>
      </c>
      <c r="O51" s="103">
        <f t="shared" si="17"/>
        <v>182670</v>
      </c>
      <c r="P51" s="103">
        <f t="shared" si="17"/>
        <v>84</v>
      </c>
      <c r="Q51" s="104">
        <f t="shared" si="17"/>
        <v>5352</v>
      </c>
      <c r="R51" s="103">
        <f t="shared" si="17"/>
        <v>272912</v>
      </c>
      <c r="S51" s="103">
        <f t="shared" si="17"/>
        <v>75765</v>
      </c>
      <c r="T51" s="104">
        <f t="shared" si="17"/>
        <v>13096</v>
      </c>
      <c r="U51" s="106">
        <f t="shared" si="17"/>
        <v>2317</v>
      </c>
      <c r="V51" s="103">
        <f t="shared" si="17"/>
        <v>369526</v>
      </c>
    </row>
    <row r="52" spans="2:22" s="73" customFormat="1" ht="12.75">
      <c r="B52" s="89"/>
      <c r="C52" s="89"/>
      <c r="D52" s="89"/>
      <c r="E52" s="89"/>
      <c r="F52" s="89"/>
      <c r="G52" s="89"/>
      <c r="H52" s="89"/>
      <c r="I52" s="89"/>
      <c r="J52" s="89"/>
      <c r="K52" s="89"/>
      <c r="L52" s="89"/>
      <c r="M52" s="89"/>
      <c r="N52" s="89"/>
      <c r="O52" s="89"/>
      <c r="P52" s="89"/>
      <c r="Q52" s="89"/>
      <c r="R52" s="89"/>
      <c r="S52" s="89"/>
      <c r="T52" s="89"/>
      <c r="U52" s="89"/>
      <c r="V52" s="89"/>
    </row>
    <row r="53" spans="2:22" s="73" customFormat="1" ht="12.75">
      <c r="B53" s="89"/>
      <c r="C53" s="89"/>
      <c r="D53" s="89"/>
      <c r="E53" s="89"/>
      <c r="F53" s="89"/>
      <c r="G53" s="89"/>
      <c r="H53" s="89"/>
      <c r="I53" s="89"/>
      <c r="J53" s="89"/>
      <c r="K53" s="89"/>
      <c r="L53" s="89"/>
      <c r="M53" s="89"/>
      <c r="N53" s="89"/>
      <c r="O53" s="89"/>
      <c r="P53" s="89"/>
      <c r="Q53" s="89"/>
      <c r="R53" s="89"/>
      <c r="S53" s="89"/>
      <c r="T53" s="89"/>
      <c r="U53" s="89"/>
      <c r="V53" s="89"/>
    </row>
    <row r="54" spans="2:22" s="73" customFormat="1" ht="12.75">
      <c r="B54" s="89"/>
      <c r="C54" s="89"/>
      <c r="D54" s="89"/>
      <c r="E54" s="89"/>
      <c r="F54" s="89"/>
      <c r="G54" s="89"/>
      <c r="H54" s="89"/>
      <c r="I54" s="89"/>
      <c r="J54" s="89"/>
      <c r="K54" s="89"/>
      <c r="L54" s="89"/>
      <c r="M54" s="89"/>
      <c r="N54" s="89"/>
      <c r="O54" s="89"/>
      <c r="P54" s="89"/>
      <c r="Q54" s="89"/>
      <c r="R54" s="89"/>
      <c r="S54" s="89"/>
      <c r="T54" s="89"/>
      <c r="U54" s="89"/>
      <c r="V54" s="89"/>
    </row>
    <row r="55" spans="2:22" s="73" customFormat="1" ht="12.75">
      <c r="B55" s="89"/>
      <c r="C55" s="89"/>
      <c r="D55" s="89"/>
      <c r="E55" s="89"/>
      <c r="F55" s="89"/>
      <c r="G55" s="89"/>
      <c r="H55" s="89"/>
      <c r="I55" s="89"/>
      <c r="J55" s="89"/>
      <c r="K55" s="89"/>
      <c r="L55" s="89"/>
      <c r="M55" s="89"/>
      <c r="N55" s="89"/>
      <c r="O55" s="89"/>
      <c r="P55" s="89"/>
      <c r="Q55" s="89"/>
      <c r="R55" s="89"/>
      <c r="S55" s="89"/>
      <c r="T55" s="89"/>
      <c r="U55" s="89"/>
      <c r="V55" s="89"/>
    </row>
    <row r="56" spans="2:22" s="73" customFormat="1" ht="12.75">
      <c r="B56" s="89"/>
      <c r="C56" s="89"/>
      <c r="D56" s="89"/>
      <c r="E56" s="89"/>
      <c r="F56" s="89"/>
      <c r="G56" s="89"/>
      <c r="H56" s="89"/>
      <c r="I56" s="89"/>
      <c r="J56" s="89"/>
      <c r="K56" s="89"/>
      <c r="L56" s="89"/>
      <c r="M56" s="89"/>
      <c r="N56" s="89"/>
      <c r="O56" s="89"/>
      <c r="P56" s="89"/>
      <c r="Q56" s="89"/>
      <c r="R56" s="89"/>
      <c r="S56" s="89"/>
      <c r="T56" s="89"/>
      <c r="U56" s="89"/>
      <c r="V56" s="89"/>
    </row>
    <row r="57" spans="2:22" s="73" customFormat="1" ht="12.75">
      <c r="B57" s="89"/>
      <c r="C57" s="89"/>
      <c r="D57" s="89"/>
      <c r="E57" s="89"/>
      <c r="F57" s="89"/>
      <c r="G57" s="89"/>
      <c r="H57" s="89"/>
      <c r="I57" s="89"/>
      <c r="J57" s="89"/>
      <c r="K57" s="89"/>
      <c r="L57" s="89"/>
      <c r="M57" s="89"/>
      <c r="N57" s="89"/>
      <c r="O57" s="89"/>
      <c r="P57" s="89"/>
      <c r="Q57" s="89"/>
      <c r="R57" s="89"/>
      <c r="S57" s="89"/>
      <c r="T57" s="89"/>
      <c r="U57" s="89"/>
      <c r="V57" s="89"/>
    </row>
    <row r="58" spans="2:22" s="73" customFormat="1" ht="12.75">
      <c r="B58" s="89"/>
      <c r="C58" s="89"/>
      <c r="D58" s="89"/>
      <c r="E58" s="89"/>
      <c r="F58" s="89"/>
      <c r="G58" s="89"/>
      <c r="H58" s="89"/>
      <c r="I58" s="89"/>
      <c r="J58" s="89"/>
      <c r="K58" s="89"/>
      <c r="L58" s="89"/>
      <c r="M58" s="89"/>
      <c r="N58" s="89"/>
      <c r="O58" s="89"/>
      <c r="P58" s="89"/>
      <c r="Q58" s="89"/>
      <c r="R58" s="89"/>
      <c r="S58" s="89"/>
      <c r="T58" s="89"/>
      <c r="U58" s="89"/>
      <c r="V58" s="89"/>
    </row>
    <row r="59" spans="2:22" s="73" customFormat="1" ht="12.75">
      <c r="B59" s="89"/>
      <c r="C59" s="89"/>
      <c r="D59" s="89"/>
      <c r="E59" s="89"/>
      <c r="F59" s="89"/>
      <c r="G59" s="89"/>
      <c r="H59" s="89"/>
      <c r="I59" s="89"/>
      <c r="J59" s="89"/>
      <c r="K59" s="89"/>
      <c r="L59" s="89"/>
      <c r="M59" s="89"/>
      <c r="N59" s="89"/>
      <c r="O59" s="89"/>
      <c r="P59" s="89"/>
      <c r="Q59" s="89"/>
      <c r="R59" s="89"/>
      <c r="S59" s="89"/>
      <c r="T59" s="89"/>
      <c r="U59" s="89"/>
      <c r="V59" s="89"/>
    </row>
    <row r="60" spans="2:22" s="73" customFormat="1" ht="12.75">
      <c r="B60" s="89"/>
      <c r="C60" s="89"/>
      <c r="D60" s="89"/>
      <c r="E60" s="89"/>
      <c r="F60" s="89"/>
      <c r="G60" s="89"/>
      <c r="H60" s="89"/>
      <c r="I60" s="89"/>
      <c r="J60" s="89"/>
      <c r="K60" s="89"/>
      <c r="L60" s="89"/>
      <c r="M60" s="89"/>
      <c r="N60" s="89"/>
      <c r="O60" s="89"/>
      <c r="P60" s="89"/>
      <c r="Q60" s="89"/>
      <c r="R60" s="89"/>
      <c r="S60" s="89"/>
      <c r="T60" s="89"/>
      <c r="U60" s="89"/>
      <c r="V60" s="89"/>
    </row>
    <row r="61" spans="2:22" s="73" customFormat="1" ht="12.75">
      <c r="B61" s="89"/>
      <c r="C61" s="89"/>
      <c r="D61" s="89"/>
      <c r="E61" s="89"/>
      <c r="F61" s="89"/>
      <c r="G61" s="89"/>
      <c r="H61" s="89"/>
      <c r="I61" s="89"/>
      <c r="J61" s="89"/>
      <c r="K61" s="89"/>
      <c r="L61" s="89"/>
      <c r="M61" s="89"/>
      <c r="N61" s="89"/>
      <c r="O61" s="89"/>
      <c r="P61" s="89"/>
      <c r="Q61" s="89"/>
      <c r="R61" s="89"/>
      <c r="S61" s="89"/>
      <c r="T61" s="89"/>
      <c r="U61" s="89"/>
      <c r="V61" s="89"/>
    </row>
    <row r="62" spans="2:22" s="73" customFormat="1" ht="12.75">
      <c r="B62" s="89"/>
      <c r="C62" s="89"/>
      <c r="D62" s="89"/>
      <c r="E62" s="89"/>
      <c r="F62" s="89"/>
      <c r="G62" s="89"/>
      <c r="H62" s="89"/>
      <c r="I62" s="89"/>
      <c r="J62" s="89"/>
      <c r="K62" s="89"/>
      <c r="L62" s="89"/>
      <c r="M62" s="89"/>
      <c r="N62" s="89"/>
      <c r="O62" s="89"/>
      <c r="P62" s="89"/>
      <c r="Q62" s="89"/>
      <c r="R62" s="89"/>
      <c r="S62" s="89"/>
      <c r="T62" s="89"/>
      <c r="U62" s="89"/>
      <c r="V62" s="89"/>
    </row>
    <row r="63" spans="2:22" s="73" customFormat="1" ht="12.75">
      <c r="B63" s="89"/>
      <c r="C63" s="89"/>
      <c r="D63" s="89"/>
      <c r="E63" s="89"/>
      <c r="F63" s="89"/>
      <c r="G63" s="89"/>
      <c r="H63" s="89"/>
      <c r="I63" s="89"/>
      <c r="J63" s="89"/>
      <c r="K63" s="89"/>
      <c r="L63" s="89"/>
      <c r="M63" s="89"/>
      <c r="N63" s="89"/>
      <c r="O63" s="89"/>
      <c r="P63" s="89"/>
      <c r="Q63" s="89"/>
      <c r="R63" s="89"/>
      <c r="S63" s="89"/>
      <c r="T63" s="89"/>
      <c r="U63" s="89"/>
      <c r="V63" s="89"/>
    </row>
    <row r="64" spans="2:22" s="73" customFormat="1" ht="12.75">
      <c r="B64" s="89"/>
      <c r="C64" s="89"/>
      <c r="D64" s="89"/>
      <c r="E64" s="89"/>
      <c r="F64" s="89"/>
      <c r="G64" s="89"/>
      <c r="H64" s="89"/>
      <c r="I64" s="89"/>
      <c r="J64" s="89"/>
      <c r="K64" s="89"/>
      <c r="L64" s="89"/>
      <c r="M64" s="89"/>
      <c r="N64" s="89"/>
      <c r="O64" s="89"/>
      <c r="P64" s="89"/>
      <c r="Q64" s="89"/>
      <c r="R64" s="89"/>
      <c r="S64" s="89"/>
      <c r="T64" s="89"/>
      <c r="U64" s="89"/>
      <c r="V64" s="89"/>
    </row>
    <row r="65" spans="2:22" s="73" customFormat="1" ht="12.75">
      <c r="B65" s="89"/>
      <c r="C65" s="89"/>
      <c r="D65" s="89"/>
      <c r="E65" s="89"/>
      <c r="F65" s="89"/>
      <c r="G65" s="89"/>
      <c r="H65" s="89"/>
      <c r="I65" s="89"/>
      <c r="J65" s="89"/>
      <c r="K65" s="89"/>
      <c r="L65" s="89"/>
      <c r="M65" s="89"/>
      <c r="N65" s="89"/>
      <c r="O65" s="89"/>
      <c r="P65" s="89"/>
      <c r="Q65" s="89"/>
      <c r="R65" s="89"/>
      <c r="S65" s="89"/>
      <c r="T65" s="89"/>
      <c r="U65" s="89"/>
      <c r="V65" s="89"/>
    </row>
    <row r="66" spans="2:22" s="73" customFormat="1" ht="12.75">
      <c r="B66" s="89"/>
      <c r="C66" s="89"/>
      <c r="D66" s="89"/>
      <c r="E66" s="89"/>
      <c r="F66" s="89"/>
      <c r="G66" s="89"/>
      <c r="H66" s="89"/>
      <c r="I66" s="89"/>
      <c r="J66" s="89"/>
      <c r="K66" s="89"/>
      <c r="L66" s="89"/>
      <c r="M66" s="89"/>
      <c r="N66" s="89"/>
      <c r="O66" s="89"/>
      <c r="P66" s="89"/>
      <c r="Q66" s="89"/>
      <c r="R66" s="89"/>
      <c r="S66" s="89"/>
      <c r="T66" s="89"/>
      <c r="U66" s="89"/>
      <c r="V66" s="89"/>
    </row>
    <row r="67" spans="1:22" ht="12.75">
      <c r="A67" s="30" t="s">
        <v>67</v>
      </c>
      <c r="C67" s="74"/>
      <c r="V67" s="89"/>
    </row>
    <row r="68" spans="1:22" ht="12.75">
      <c r="A68" s="219" t="s">
        <v>5</v>
      </c>
      <c r="B68" s="219"/>
      <c r="C68" s="219"/>
      <c r="D68" s="219"/>
      <c r="E68" s="219"/>
      <c r="F68" s="219"/>
      <c r="G68" s="219"/>
      <c r="H68" s="219"/>
      <c r="I68" s="219"/>
      <c r="J68" s="219"/>
      <c r="K68" s="219"/>
      <c r="L68" s="219"/>
      <c r="M68" s="219"/>
      <c r="N68" s="219"/>
      <c r="O68" s="219"/>
      <c r="P68" s="219"/>
      <c r="Q68" s="219"/>
      <c r="R68" s="219"/>
      <c r="S68" s="219"/>
      <c r="T68" s="219"/>
      <c r="U68" s="219"/>
      <c r="V68" s="219"/>
    </row>
    <row r="69" spans="1:22" ht="12.75">
      <c r="A69" s="219" t="s">
        <v>48</v>
      </c>
      <c r="B69" s="219"/>
      <c r="C69" s="219"/>
      <c r="D69" s="219"/>
      <c r="E69" s="219"/>
      <c r="F69" s="219"/>
      <c r="G69" s="219"/>
      <c r="H69" s="219"/>
      <c r="I69" s="219"/>
      <c r="J69" s="219"/>
      <c r="K69" s="219"/>
      <c r="L69" s="219"/>
      <c r="M69" s="219"/>
      <c r="N69" s="219"/>
      <c r="O69" s="219"/>
      <c r="P69" s="219"/>
      <c r="Q69" s="219"/>
      <c r="R69" s="219"/>
      <c r="S69" s="219"/>
      <c r="T69" s="219"/>
      <c r="U69" s="219"/>
      <c r="V69" s="219"/>
    </row>
    <row r="70" spans="1:22" s="2" customFormat="1" ht="12.75">
      <c r="A70" s="220" t="s">
        <v>27</v>
      </c>
      <c r="B70" s="220"/>
      <c r="C70" s="220"/>
      <c r="D70" s="220"/>
      <c r="E70" s="220"/>
      <c r="F70" s="220"/>
      <c r="G70" s="220"/>
      <c r="H70" s="220"/>
      <c r="I70" s="220"/>
      <c r="J70" s="220"/>
      <c r="K70" s="220"/>
      <c r="L70" s="220"/>
      <c r="M70" s="220"/>
      <c r="N70" s="220"/>
      <c r="O70" s="220"/>
      <c r="P70" s="220"/>
      <c r="Q70" s="220"/>
      <c r="R70" s="220"/>
      <c r="S70" s="220"/>
      <c r="T70" s="220"/>
      <c r="U70" s="220"/>
      <c r="V70" s="220"/>
    </row>
    <row r="71" spans="1:22" s="2" customFormat="1" ht="12.75">
      <c r="A71" s="72"/>
      <c r="B71" s="72"/>
      <c r="C71" s="72"/>
      <c r="D71" s="72"/>
      <c r="E71" s="72"/>
      <c r="F71" s="72"/>
      <c r="G71" s="72"/>
      <c r="H71" s="72"/>
      <c r="I71" s="72"/>
      <c r="J71" s="72"/>
      <c r="K71" s="72"/>
      <c r="L71" s="72"/>
      <c r="M71" s="72"/>
      <c r="N71" s="72"/>
      <c r="O71" s="72"/>
      <c r="P71" s="72"/>
      <c r="Q71" s="72"/>
      <c r="R71" s="72"/>
      <c r="S71" s="72"/>
      <c r="T71" s="72"/>
      <c r="U71" s="72"/>
      <c r="V71" s="72"/>
    </row>
    <row r="72" spans="1:22" ht="12.75">
      <c r="A72" s="219" t="s">
        <v>21</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5"/>
      <c r="B74" s="213" t="s">
        <v>30</v>
      </c>
      <c r="C74" s="214"/>
      <c r="D74" s="214"/>
      <c r="E74" s="214"/>
      <c r="F74" s="214"/>
      <c r="G74" s="214"/>
      <c r="H74" s="215"/>
      <c r="I74" s="213" t="s">
        <v>31</v>
      </c>
      <c r="J74" s="214"/>
      <c r="K74" s="214"/>
      <c r="L74" s="214"/>
      <c r="M74" s="214"/>
      <c r="N74" s="214"/>
      <c r="O74" s="215"/>
      <c r="P74" s="213" t="s">
        <v>1</v>
      </c>
      <c r="Q74" s="214"/>
      <c r="R74" s="214"/>
      <c r="S74" s="214"/>
      <c r="T74" s="214"/>
      <c r="U74" s="214"/>
      <c r="V74" s="214"/>
    </row>
    <row r="75" spans="2:22" ht="12.75">
      <c r="B75" s="216" t="s">
        <v>32</v>
      </c>
      <c r="C75" s="217"/>
      <c r="D75" s="76" t="s">
        <v>33</v>
      </c>
      <c r="E75" s="217" t="s">
        <v>34</v>
      </c>
      <c r="F75" s="217"/>
      <c r="G75" s="217"/>
      <c r="H75" s="77" t="s">
        <v>1</v>
      </c>
      <c r="I75" s="216" t="s">
        <v>32</v>
      </c>
      <c r="J75" s="218"/>
      <c r="K75" s="73" t="s">
        <v>33</v>
      </c>
      <c r="L75" s="216" t="s">
        <v>34</v>
      </c>
      <c r="M75" s="217"/>
      <c r="N75" s="217"/>
      <c r="O75" s="77" t="s">
        <v>1</v>
      </c>
      <c r="P75" s="216" t="s">
        <v>32</v>
      </c>
      <c r="Q75" s="218"/>
      <c r="R75" s="73" t="s">
        <v>33</v>
      </c>
      <c r="S75" s="216" t="s">
        <v>34</v>
      </c>
      <c r="T75" s="217"/>
      <c r="U75" s="217"/>
      <c r="V75" s="77" t="s">
        <v>1</v>
      </c>
    </row>
    <row r="76" spans="1:22" ht="12.75">
      <c r="A76" s="78" t="s">
        <v>35</v>
      </c>
      <c r="B76" s="79" t="s">
        <v>36</v>
      </c>
      <c r="C76" s="78">
        <v>1</v>
      </c>
      <c r="D76" s="80" t="s">
        <v>37</v>
      </c>
      <c r="E76" s="78" t="s">
        <v>38</v>
      </c>
      <c r="F76" s="78" t="s">
        <v>39</v>
      </c>
      <c r="G76" s="78" t="s">
        <v>40</v>
      </c>
      <c r="H76" s="81"/>
      <c r="I76" s="79" t="s">
        <v>36</v>
      </c>
      <c r="J76" s="78">
        <v>1</v>
      </c>
      <c r="K76" s="80" t="s">
        <v>37</v>
      </c>
      <c r="L76" s="78" t="s">
        <v>38</v>
      </c>
      <c r="M76" s="78" t="s">
        <v>39</v>
      </c>
      <c r="N76" s="78" t="s">
        <v>40</v>
      </c>
      <c r="O76" s="81"/>
      <c r="P76" s="79" t="s">
        <v>36</v>
      </c>
      <c r="Q76" s="78">
        <v>1</v>
      </c>
      <c r="R76" s="80" t="s">
        <v>37</v>
      </c>
      <c r="S76" s="78" t="s">
        <v>38</v>
      </c>
      <c r="T76" s="78" t="s">
        <v>39</v>
      </c>
      <c r="U76" s="78" t="s">
        <v>40</v>
      </c>
      <c r="V76" s="81"/>
    </row>
    <row r="77" spans="1:22" s="73" customFormat="1" ht="12.75">
      <c r="A77" s="82" t="s">
        <v>10</v>
      </c>
      <c r="B77" s="79"/>
      <c r="C77" s="78"/>
      <c r="D77" s="80"/>
      <c r="E77" s="78"/>
      <c r="F77" s="78"/>
      <c r="G77" s="78"/>
      <c r="H77" s="79"/>
      <c r="I77" s="79"/>
      <c r="J77" s="78"/>
      <c r="K77" s="80"/>
      <c r="L77" s="78"/>
      <c r="M77" s="78"/>
      <c r="N77" s="78"/>
      <c r="O77" s="79"/>
      <c r="P77" s="79"/>
      <c r="Q77" s="78"/>
      <c r="R77" s="80"/>
      <c r="S77" s="78"/>
      <c r="T77" s="78"/>
      <c r="U77" s="78"/>
      <c r="V77" s="79"/>
    </row>
    <row r="78" spans="1:22" s="73" customFormat="1" ht="12.75">
      <c r="A78" s="30" t="s">
        <v>13</v>
      </c>
      <c r="B78" s="77"/>
      <c r="C78" s="84"/>
      <c r="D78" s="85"/>
      <c r="E78" s="84"/>
      <c r="F78" s="84"/>
      <c r="G78" s="84"/>
      <c r="H78" s="77"/>
      <c r="I78" s="77"/>
      <c r="J78" s="84"/>
      <c r="K78" s="85"/>
      <c r="L78" s="84"/>
      <c r="M78" s="84"/>
      <c r="N78" s="84"/>
      <c r="O78" s="77"/>
      <c r="P78" s="77"/>
      <c r="Q78" s="84"/>
      <c r="R78" s="85"/>
      <c r="S78" s="84"/>
      <c r="T78" s="84"/>
      <c r="U78" s="84"/>
      <c r="V78" s="77"/>
    </row>
    <row r="79" spans="1:22" s="73" customFormat="1" ht="12.75">
      <c r="A79" s="3" t="s">
        <v>41</v>
      </c>
      <c r="B79" s="107">
        <v>0</v>
      </c>
      <c r="C79" s="108">
        <v>21</v>
      </c>
      <c r="D79" s="109">
        <v>940</v>
      </c>
      <c r="E79" s="108">
        <v>765</v>
      </c>
      <c r="F79" s="108">
        <v>200</v>
      </c>
      <c r="G79" s="108">
        <v>16</v>
      </c>
      <c r="H79" s="107">
        <v>1942</v>
      </c>
      <c r="I79" s="107">
        <v>1</v>
      </c>
      <c r="J79" s="108">
        <v>16</v>
      </c>
      <c r="K79" s="109">
        <v>1053</v>
      </c>
      <c r="L79" s="108">
        <v>727</v>
      </c>
      <c r="M79" s="108">
        <v>188</v>
      </c>
      <c r="N79" s="108">
        <v>11</v>
      </c>
      <c r="O79" s="107">
        <v>1996</v>
      </c>
      <c r="P79" s="88">
        <f aca="true" t="shared" si="18" ref="P79:U80">SUM(I79,B79)</f>
        <v>1</v>
      </c>
      <c r="Q79" s="89">
        <f t="shared" si="18"/>
        <v>37</v>
      </c>
      <c r="R79" s="88">
        <f t="shared" si="18"/>
        <v>1993</v>
      </c>
      <c r="S79" s="88">
        <f t="shared" si="18"/>
        <v>1492</v>
      </c>
      <c r="T79" s="89">
        <f t="shared" si="18"/>
        <v>388</v>
      </c>
      <c r="U79" s="91">
        <f t="shared" si="18"/>
        <v>27</v>
      </c>
      <c r="V79" s="88">
        <f>SUM(H79,O79)</f>
        <v>3938</v>
      </c>
    </row>
    <row r="80" spans="1:22" s="73" customFormat="1" ht="12.75">
      <c r="A80" s="3" t="s">
        <v>42</v>
      </c>
      <c r="B80" s="107">
        <v>0</v>
      </c>
      <c r="C80" s="108">
        <v>1</v>
      </c>
      <c r="D80" s="109">
        <v>421</v>
      </c>
      <c r="E80" s="108">
        <v>424</v>
      </c>
      <c r="F80" s="108">
        <v>63</v>
      </c>
      <c r="G80" s="108">
        <v>6</v>
      </c>
      <c r="H80" s="107">
        <v>915</v>
      </c>
      <c r="I80" s="107">
        <v>0</v>
      </c>
      <c r="J80" s="108">
        <v>0</v>
      </c>
      <c r="K80" s="109">
        <v>268</v>
      </c>
      <c r="L80" s="108">
        <v>315</v>
      </c>
      <c r="M80" s="108">
        <v>36</v>
      </c>
      <c r="N80" s="108">
        <v>5</v>
      </c>
      <c r="O80" s="107">
        <v>624</v>
      </c>
      <c r="P80" s="88">
        <f t="shared" si="18"/>
        <v>0</v>
      </c>
      <c r="Q80" s="89">
        <f t="shared" si="18"/>
        <v>1</v>
      </c>
      <c r="R80" s="88">
        <f t="shared" si="18"/>
        <v>689</v>
      </c>
      <c r="S80" s="88">
        <f t="shared" si="18"/>
        <v>739</v>
      </c>
      <c r="T80" s="89">
        <f t="shared" si="18"/>
        <v>99</v>
      </c>
      <c r="U80" s="91">
        <f t="shared" si="18"/>
        <v>11</v>
      </c>
      <c r="V80" s="88">
        <f>SUM(H80,O80)</f>
        <v>1539</v>
      </c>
    </row>
    <row r="81" spans="1:22" s="73" customFormat="1" ht="12.75">
      <c r="A81" s="96" t="s">
        <v>23</v>
      </c>
      <c r="B81" s="92">
        <f>SUM(B79:B80)</f>
        <v>0</v>
      </c>
      <c r="C81" s="93">
        <f aca="true" t="shared" si="19" ref="C81:O81">SUM(C79:C80)</f>
        <v>22</v>
      </c>
      <c r="D81" s="94">
        <f t="shared" si="19"/>
        <v>1361</v>
      </c>
      <c r="E81" s="93">
        <f t="shared" si="19"/>
        <v>1189</v>
      </c>
      <c r="F81" s="93">
        <f t="shared" si="19"/>
        <v>263</v>
      </c>
      <c r="G81" s="93">
        <f t="shared" si="19"/>
        <v>22</v>
      </c>
      <c r="H81" s="92">
        <f t="shared" si="19"/>
        <v>2857</v>
      </c>
      <c r="I81" s="92">
        <f t="shared" si="19"/>
        <v>1</v>
      </c>
      <c r="J81" s="93">
        <f t="shared" si="19"/>
        <v>16</v>
      </c>
      <c r="K81" s="94">
        <f t="shared" si="19"/>
        <v>1321</v>
      </c>
      <c r="L81" s="93">
        <f t="shared" si="19"/>
        <v>1042</v>
      </c>
      <c r="M81" s="93">
        <f t="shared" si="19"/>
        <v>224</v>
      </c>
      <c r="N81" s="93">
        <f t="shared" si="19"/>
        <v>16</v>
      </c>
      <c r="O81" s="92">
        <f t="shared" si="19"/>
        <v>2620</v>
      </c>
      <c r="P81" s="92">
        <f aca="true" t="shared" si="20" ref="P81:V81">SUM(P79:P80)</f>
        <v>1</v>
      </c>
      <c r="Q81" s="93">
        <f t="shared" si="20"/>
        <v>38</v>
      </c>
      <c r="R81" s="92">
        <f t="shared" si="20"/>
        <v>2682</v>
      </c>
      <c r="S81" s="92">
        <f t="shared" si="20"/>
        <v>2231</v>
      </c>
      <c r="T81" s="93">
        <f t="shared" si="20"/>
        <v>487</v>
      </c>
      <c r="U81" s="95">
        <f t="shared" si="20"/>
        <v>38</v>
      </c>
      <c r="V81" s="92">
        <f t="shared" si="20"/>
        <v>5477</v>
      </c>
    </row>
    <row r="82" spans="1:22" s="73" customFormat="1" ht="12.75">
      <c r="A82" s="30" t="s">
        <v>14</v>
      </c>
      <c r="B82" s="107"/>
      <c r="C82" s="108"/>
      <c r="D82" s="109"/>
      <c r="E82" s="108"/>
      <c r="F82" s="108"/>
      <c r="G82" s="108"/>
      <c r="H82" s="107"/>
      <c r="I82" s="107"/>
      <c r="J82" s="108"/>
      <c r="K82" s="109"/>
      <c r="L82" s="108"/>
      <c r="M82" s="108"/>
      <c r="N82" s="108"/>
      <c r="O82" s="107"/>
      <c r="P82" s="107"/>
      <c r="Q82" s="108"/>
      <c r="R82" s="109"/>
      <c r="S82" s="108"/>
      <c r="T82" s="108"/>
      <c r="U82" s="108"/>
      <c r="V82" s="107"/>
    </row>
    <row r="83" spans="1:22" s="73" customFormat="1" ht="12.75">
      <c r="A83" s="3" t="s">
        <v>52</v>
      </c>
      <c r="B83" s="107">
        <v>0</v>
      </c>
      <c r="C83" s="108">
        <v>14</v>
      </c>
      <c r="D83" s="109">
        <v>793</v>
      </c>
      <c r="E83" s="108">
        <v>555</v>
      </c>
      <c r="F83" s="108">
        <v>183</v>
      </c>
      <c r="G83" s="108">
        <v>18</v>
      </c>
      <c r="H83" s="107">
        <v>1563</v>
      </c>
      <c r="I83" s="107">
        <v>0</v>
      </c>
      <c r="J83" s="108">
        <v>18</v>
      </c>
      <c r="K83" s="109">
        <v>810</v>
      </c>
      <c r="L83" s="108">
        <v>650</v>
      </c>
      <c r="M83" s="108">
        <v>142</v>
      </c>
      <c r="N83" s="108">
        <v>18</v>
      </c>
      <c r="O83" s="107">
        <v>1638</v>
      </c>
      <c r="P83" s="107">
        <f aca="true" t="shared" si="21" ref="P83:U86">SUM(I83,B83)</f>
        <v>0</v>
      </c>
      <c r="Q83" s="108">
        <f t="shared" si="21"/>
        <v>32</v>
      </c>
      <c r="R83" s="109">
        <f t="shared" si="21"/>
        <v>1603</v>
      </c>
      <c r="S83" s="108">
        <f t="shared" si="21"/>
        <v>1205</v>
      </c>
      <c r="T83" s="108">
        <f t="shared" si="21"/>
        <v>325</v>
      </c>
      <c r="U83" s="108">
        <f t="shared" si="21"/>
        <v>36</v>
      </c>
      <c r="V83" s="107">
        <f>SUM(H83,O83)</f>
        <v>3201</v>
      </c>
    </row>
    <row r="84" spans="1:22" s="73" customFormat="1" ht="12.75">
      <c r="A84" s="3" t="s">
        <v>43</v>
      </c>
      <c r="B84" s="107">
        <v>0</v>
      </c>
      <c r="C84" s="108">
        <v>0</v>
      </c>
      <c r="D84" s="109">
        <v>376</v>
      </c>
      <c r="E84" s="108">
        <v>563</v>
      </c>
      <c r="F84" s="108">
        <v>90</v>
      </c>
      <c r="G84" s="108">
        <v>6</v>
      </c>
      <c r="H84" s="107">
        <v>1035</v>
      </c>
      <c r="I84" s="107">
        <v>0</v>
      </c>
      <c r="J84" s="108">
        <v>2</v>
      </c>
      <c r="K84" s="109">
        <v>262</v>
      </c>
      <c r="L84" s="108">
        <v>362</v>
      </c>
      <c r="M84" s="108">
        <v>83</v>
      </c>
      <c r="N84" s="108">
        <v>6</v>
      </c>
      <c r="O84" s="107">
        <v>715</v>
      </c>
      <c r="P84" s="107">
        <f t="shared" si="21"/>
        <v>0</v>
      </c>
      <c r="Q84" s="108">
        <f t="shared" si="21"/>
        <v>2</v>
      </c>
      <c r="R84" s="109">
        <f t="shared" si="21"/>
        <v>638</v>
      </c>
      <c r="S84" s="108">
        <f t="shared" si="21"/>
        <v>925</v>
      </c>
      <c r="T84" s="108">
        <f t="shared" si="21"/>
        <v>173</v>
      </c>
      <c r="U84" s="108">
        <f t="shared" si="21"/>
        <v>12</v>
      </c>
      <c r="V84" s="107">
        <f>SUM(H84,O84)</f>
        <v>1750</v>
      </c>
    </row>
    <row r="85" spans="1:22" s="73" customFormat="1" ht="12.75">
      <c r="A85" s="96" t="s">
        <v>24</v>
      </c>
      <c r="B85" s="93">
        <f>SUM(B83:B84)</f>
        <v>0</v>
      </c>
      <c r="C85" s="93">
        <f aca="true" t="shared" si="22" ref="C85:O85">SUM(C83:C84)</f>
        <v>14</v>
      </c>
      <c r="D85" s="94">
        <f t="shared" si="22"/>
        <v>1169</v>
      </c>
      <c r="E85" s="93">
        <f t="shared" si="22"/>
        <v>1118</v>
      </c>
      <c r="F85" s="93">
        <f t="shared" si="22"/>
        <v>273</v>
      </c>
      <c r="G85" s="93">
        <f t="shared" si="22"/>
        <v>24</v>
      </c>
      <c r="H85" s="92">
        <f t="shared" si="22"/>
        <v>2598</v>
      </c>
      <c r="I85" s="92">
        <f t="shared" si="22"/>
        <v>0</v>
      </c>
      <c r="J85" s="93">
        <f t="shared" si="22"/>
        <v>20</v>
      </c>
      <c r="K85" s="94">
        <f t="shared" si="22"/>
        <v>1072</v>
      </c>
      <c r="L85" s="93">
        <f t="shared" si="22"/>
        <v>1012</v>
      </c>
      <c r="M85" s="93">
        <f t="shared" si="22"/>
        <v>225</v>
      </c>
      <c r="N85" s="93">
        <f t="shared" si="22"/>
        <v>24</v>
      </c>
      <c r="O85" s="92">
        <f t="shared" si="22"/>
        <v>2353</v>
      </c>
      <c r="P85" s="92">
        <f t="shared" si="21"/>
        <v>0</v>
      </c>
      <c r="Q85" s="93">
        <f t="shared" si="21"/>
        <v>34</v>
      </c>
      <c r="R85" s="94">
        <f t="shared" si="21"/>
        <v>2241</v>
      </c>
      <c r="S85" s="93">
        <f t="shared" si="21"/>
        <v>2130</v>
      </c>
      <c r="T85" s="93">
        <f t="shared" si="21"/>
        <v>498</v>
      </c>
      <c r="U85" s="93">
        <f t="shared" si="21"/>
        <v>48</v>
      </c>
      <c r="V85" s="92">
        <f>SUM(H85,O85)</f>
        <v>4951</v>
      </c>
    </row>
    <row r="86" spans="1:22" s="30" customFormat="1" ht="12.75">
      <c r="A86" s="96" t="s">
        <v>15</v>
      </c>
      <c r="B86" s="97">
        <f>SUM(B85,B81)</f>
        <v>0</v>
      </c>
      <c r="C86" s="98">
        <f aca="true" t="shared" si="23" ref="C86:O86">SUM(C85,C81)</f>
        <v>36</v>
      </c>
      <c r="D86" s="99">
        <f t="shared" si="23"/>
        <v>2530</v>
      </c>
      <c r="E86" s="98">
        <f t="shared" si="23"/>
        <v>2307</v>
      </c>
      <c r="F86" s="98">
        <f t="shared" si="23"/>
        <v>536</v>
      </c>
      <c r="G86" s="98">
        <f t="shared" si="23"/>
        <v>46</v>
      </c>
      <c r="H86" s="97">
        <f t="shared" si="23"/>
        <v>5455</v>
      </c>
      <c r="I86" s="97">
        <f t="shared" si="23"/>
        <v>1</v>
      </c>
      <c r="J86" s="98">
        <f t="shared" si="23"/>
        <v>36</v>
      </c>
      <c r="K86" s="99">
        <f t="shared" si="23"/>
        <v>2393</v>
      </c>
      <c r="L86" s="98">
        <f t="shared" si="23"/>
        <v>2054</v>
      </c>
      <c r="M86" s="98">
        <f t="shared" si="23"/>
        <v>449</v>
      </c>
      <c r="N86" s="98">
        <f t="shared" si="23"/>
        <v>40</v>
      </c>
      <c r="O86" s="97">
        <f t="shared" si="23"/>
        <v>4973</v>
      </c>
      <c r="P86" s="97">
        <f t="shared" si="21"/>
        <v>1</v>
      </c>
      <c r="Q86" s="98">
        <f t="shared" si="21"/>
        <v>72</v>
      </c>
      <c r="R86" s="99">
        <f t="shared" si="21"/>
        <v>4923</v>
      </c>
      <c r="S86" s="98">
        <f t="shared" si="21"/>
        <v>4361</v>
      </c>
      <c r="T86" s="98">
        <f t="shared" si="21"/>
        <v>985</v>
      </c>
      <c r="U86" s="98">
        <f t="shared" si="21"/>
        <v>86</v>
      </c>
      <c r="V86" s="97">
        <f>SUM(H86,O86)</f>
        <v>10428</v>
      </c>
    </row>
    <row r="87" spans="2:22" s="73" customFormat="1" ht="12.75">
      <c r="B87" s="88"/>
      <c r="C87" s="89"/>
      <c r="D87" s="90"/>
      <c r="E87" s="89"/>
      <c r="F87" s="89"/>
      <c r="G87" s="89"/>
      <c r="H87" s="88"/>
      <c r="I87" s="88"/>
      <c r="J87" s="89"/>
      <c r="K87" s="90"/>
      <c r="L87" s="89"/>
      <c r="M87" s="89"/>
      <c r="N87" s="89"/>
      <c r="O87" s="88"/>
      <c r="P87" s="88"/>
      <c r="Q87" s="89"/>
      <c r="R87" s="88"/>
      <c r="S87" s="88"/>
      <c r="T87" s="89"/>
      <c r="U87" s="89"/>
      <c r="V87" s="88"/>
    </row>
    <row r="88" spans="1:22" s="73" customFormat="1" ht="12.75">
      <c r="A88" s="30" t="s">
        <v>16</v>
      </c>
      <c r="B88" s="88"/>
      <c r="C88" s="89"/>
      <c r="D88" s="90"/>
      <c r="E88" s="89"/>
      <c r="F88" s="89"/>
      <c r="G88" s="89"/>
      <c r="H88" s="88"/>
      <c r="I88" s="88"/>
      <c r="J88" s="89"/>
      <c r="K88" s="90"/>
      <c r="L88" s="89"/>
      <c r="M88" s="89"/>
      <c r="N88" s="89"/>
      <c r="O88" s="88"/>
      <c r="P88" s="88"/>
      <c r="Q88" s="89"/>
      <c r="R88" s="88"/>
      <c r="S88" s="88"/>
      <c r="T88" s="89"/>
      <c r="U88" s="89"/>
      <c r="V88" s="88"/>
    </row>
    <row r="89" spans="1:22" s="73" customFormat="1" ht="12.75">
      <c r="A89" s="30" t="s">
        <v>13</v>
      </c>
      <c r="B89" s="88"/>
      <c r="C89" s="89"/>
      <c r="D89" s="90"/>
      <c r="E89" s="89"/>
      <c r="F89" s="89"/>
      <c r="G89" s="89"/>
      <c r="H89" s="88"/>
      <c r="I89" s="88"/>
      <c r="J89" s="89"/>
      <c r="K89" s="90"/>
      <c r="L89" s="89"/>
      <c r="M89" s="89"/>
      <c r="N89" s="89"/>
      <c r="O89" s="88"/>
      <c r="P89" s="88"/>
      <c r="Q89" s="89"/>
      <c r="R89" s="88"/>
      <c r="S89" s="88"/>
      <c r="T89" s="89"/>
      <c r="U89" s="89"/>
      <c r="V89" s="88"/>
    </row>
    <row r="90" spans="1:22" s="73" customFormat="1" ht="12.75">
      <c r="A90" s="73" t="s">
        <v>44</v>
      </c>
      <c r="B90" s="88">
        <v>1</v>
      </c>
      <c r="C90" s="89">
        <v>12</v>
      </c>
      <c r="D90" s="90">
        <v>378</v>
      </c>
      <c r="E90" s="89">
        <v>228</v>
      </c>
      <c r="F90" s="89">
        <v>87</v>
      </c>
      <c r="G90" s="89">
        <v>14</v>
      </c>
      <c r="H90" s="88">
        <v>720</v>
      </c>
      <c r="I90" s="88">
        <v>0</v>
      </c>
      <c r="J90" s="89">
        <v>9</v>
      </c>
      <c r="K90" s="90">
        <v>524</v>
      </c>
      <c r="L90" s="89">
        <v>294</v>
      </c>
      <c r="M90" s="89">
        <v>103</v>
      </c>
      <c r="N90" s="89">
        <v>15</v>
      </c>
      <c r="O90" s="88">
        <v>945</v>
      </c>
      <c r="P90" s="88">
        <f aca="true" t="shared" si="24" ref="P90:U94">SUM(I90,B90)</f>
        <v>1</v>
      </c>
      <c r="Q90" s="89">
        <f t="shared" si="24"/>
        <v>21</v>
      </c>
      <c r="R90" s="88">
        <f t="shared" si="24"/>
        <v>902</v>
      </c>
      <c r="S90" s="88">
        <f t="shared" si="24"/>
        <v>522</v>
      </c>
      <c r="T90" s="89">
        <f t="shared" si="24"/>
        <v>190</v>
      </c>
      <c r="U90" s="89">
        <f t="shared" si="24"/>
        <v>29</v>
      </c>
      <c r="V90" s="88">
        <f>SUM(H90,O90)</f>
        <v>1665</v>
      </c>
    </row>
    <row r="91" spans="1:22" ht="12.75">
      <c r="A91" s="73" t="s">
        <v>45</v>
      </c>
      <c r="B91" s="88">
        <v>1</v>
      </c>
      <c r="C91" s="102">
        <v>0</v>
      </c>
      <c r="D91" s="90">
        <v>247</v>
      </c>
      <c r="E91" s="102">
        <v>304</v>
      </c>
      <c r="F91" s="102">
        <v>185</v>
      </c>
      <c r="G91" s="102">
        <v>46</v>
      </c>
      <c r="H91" s="88">
        <v>783</v>
      </c>
      <c r="I91" s="88">
        <v>0</v>
      </c>
      <c r="J91" s="102">
        <v>2</v>
      </c>
      <c r="K91" s="90">
        <v>177</v>
      </c>
      <c r="L91" s="102">
        <v>224</v>
      </c>
      <c r="M91" s="102">
        <v>146</v>
      </c>
      <c r="N91" s="102">
        <v>28</v>
      </c>
      <c r="O91" s="88">
        <v>577</v>
      </c>
      <c r="P91" s="88">
        <f t="shared" si="24"/>
        <v>1</v>
      </c>
      <c r="Q91" s="89">
        <f t="shared" si="24"/>
        <v>2</v>
      </c>
      <c r="R91" s="88">
        <f t="shared" si="24"/>
        <v>424</v>
      </c>
      <c r="S91" s="88">
        <f t="shared" si="24"/>
        <v>528</v>
      </c>
      <c r="T91" s="89">
        <f t="shared" si="24"/>
        <v>331</v>
      </c>
      <c r="U91" s="89">
        <f t="shared" si="24"/>
        <v>74</v>
      </c>
      <c r="V91" s="88">
        <f>SUM(H91,O91)</f>
        <v>1360</v>
      </c>
    </row>
    <row r="92" spans="1:22" ht="12.75">
      <c r="A92" s="73" t="s">
        <v>46</v>
      </c>
      <c r="B92" s="88">
        <v>0</v>
      </c>
      <c r="C92" s="102">
        <v>0</v>
      </c>
      <c r="D92" s="90">
        <v>6</v>
      </c>
      <c r="E92" s="102">
        <v>14</v>
      </c>
      <c r="F92" s="102">
        <v>4</v>
      </c>
      <c r="G92" s="102">
        <v>2</v>
      </c>
      <c r="H92" s="88">
        <v>26</v>
      </c>
      <c r="I92" s="88">
        <v>0</v>
      </c>
      <c r="J92" s="102">
        <v>1</v>
      </c>
      <c r="K92" s="90">
        <v>27</v>
      </c>
      <c r="L92" s="102">
        <v>22</v>
      </c>
      <c r="M92" s="102">
        <v>17</v>
      </c>
      <c r="N92" s="102">
        <v>0</v>
      </c>
      <c r="O92" s="88">
        <v>67</v>
      </c>
      <c r="P92" s="88">
        <f t="shared" si="24"/>
        <v>0</v>
      </c>
      <c r="Q92" s="89">
        <f t="shared" si="24"/>
        <v>1</v>
      </c>
      <c r="R92" s="88">
        <f t="shared" si="24"/>
        <v>33</v>
      </c>
      <c r="S92" s="88">
        <f t="shared" si="24"/>
        <v>36</v>
      </c>
      <c r="T92" s="89">
        <f t="shared" si="24"/>
        <v>21</v>
      </c>
      <c r="U92" s="89">
        <f t="shared" si="24"/>
        <v>2</v>
      </c>
      <c r="V92" s="88">
        <f>SUM(H92,O92)</f>
        <v>93</v>
      </c>
    </row>
    <row r="93" spans="1:22" ht="12.75">
      <c r="A93" s="73" t="s">
        <v>47</v>
      </c>
      <c r="B93" s="88">
        <v>0</v>
      </c>
      <c r="C93" s="102">
        <v>1</v>
      </c>
      <c r="D93" s="90">
        <v>330</v>
      </c>
      <c r="E93" s="102">
        <v>623</v>
      </c>
      <c r="F93" s="102">
        <v>251</v>
      </c>
      <c r="G93" s="102">
        <v>107</v>
      </c>
      <c r="H93" s="88">
        <v>1312</v>
      </c>
      <c r="I93" s="88">
        <v>1</v>
      </c>
      <c r="J93" s="102">
        <v>2</v>
      </c>
      <c r="K93" s="90">
        <v>231</v>
      </c>
      <c r="L93" s="102">
        <v>469</v>
      </c>
      <c r="M93" s="102">
        <v>165</v>
      </c>
      <c r="N93" s="102">
        <v>56</v>
      </c>
      <c r="O93" s="88">
        <v>924</v>
      </c>
      <c r="P93" s="88">
        <f t="shared" si="24"/>
        <v>1</v>
      </c>
      <c r="Q93" s="89">
        <f t="shared" si="24"/>
        <v>3</v>
      </c>
      <c r="R93" s="88">
        <f t="shared" si="24"/>
        <v>561</v>
      </c>
      <c r="S93" s="88">
        <f t="shared" si="24"/>
        <v>1092</v>
      </c>
      <c r="T93" s="89">
        <f t="shared" si="24"/>
        <v>416</v>
      </c>
      <c r="U93" s="89">
        <f t="shared" si="24"/>
        <v>163</v>
      </c>
      <c r="V93" s="88">
        <f>SUM(H93,O93)</f>
        <v>2236</v>
      </c>
    </row>
    <row r="94" spans="1:22" s="29" customFormat="1" ht="12.75">
      <c r="A94" s="29" t="s">
        <v>1</v>
      </c>
      <c r="B94" s="92">
        <f aca="true" t="shared" si="25" ref="B94:O94">SUM(B90:B93)</f>
        <v>2</v>
      </c>
      <c r="C94" s="93">
        <f t="shared" si="25"/>
        <v>13</v>
      </c>
      <c r="D94" s="94">
        <f t="shared" si="25"/>
        <v>961</v>
      </c>
      <c r="E94" s="93">
        <f t="shared" si="25"/>
        <v>1169</v>
      </c>
      <c r="F94" s="93">
        <f t="shared" si="25"/>
        <v>527</v>
      </c>
      <c r="G94" s="93">
        <f t="shared" si="25"/>
        <v>169</v>
      </c>
      <c r="H94" s="92">
        <f t="shared" si="25"/>
        <v>2841</v>
      </c>
      <c r="I94" s="92">
        <f t="shared" si="25"/>
        <v>1</v>
      </c>
      <c r="J94" s="93">
        <f t="shared" si="25"/>
        <v>14</v>
      </c>
      <c r="K94" s="94">
        <f t="shared" si="25"/>
        <v>959</v>
      </c>
      <c r="L94" s="93">
        <f t="shared" si="25"/>
        <v>1009</v>
      </c>
      <c r="M94" s="93">
        <f t="shared" si="25"/>
        <v>431</v>
      </c>
      <c r="N94" s="93">
        <f t="shared" si="25"/>
        <v>99</v>
      </c>
      <c r="O94" s="92">
        <f t="shared" si="25"/>
        <v>2513</v>
      </c>
      <c r="P94" s="92">
        <f t="shared" si="24"/>
        <v>3</v>
      </c>
      <c r="Q94" s="93">
        <f t="shared" si="24"/>
        <v>27</v>
      </c>
      <c r="R94" s="92">
        <f t="shared" si="24"/>
        <v>1920</v>
      </c>
      <c r="S94" s="92">
        <f t="shared" si="24"/>
        <v>2178</v>
      </c>
      <c r="T94" s="93">
        <f t="shared" si="24"/>
        <v>958</v>
      </c>
      <c r="U94" s="93">
        <f t="shared" si="24"/>
        <v>268</v>
      </c>
      <c r="V94" s="92">
        <f>SUM(H94,O94)</f>
        <v>5354</v>
      </c>
    </row>
    <row r="95" spans="1:22" s="73" customFormat="1" ht="12.75">
      <c r="A95" s="30" t="s">
        <v>14</v>
      </c>
      <c r="B95" s="88"/>
      <c r="C95" s="89"/>
      <c r="D95" s="90"/>
      <c r="E95" s="89"/>
      <c r="F95" s="89"/>
      <c r="G95" s="89"/>
      <c r="H95" s="88"/>
      <c r="I95" s="88"/>
      <c r="J95" s="89"/>
      <c r="K95" s="90"/>
      <c r="L95" s="89"/>
      <c r="M95" s="89"/>
      <c r="N95" s="89"/>
      <c r="O95" s="88"/>
      <c r="P95" s="88"/>
      <c r="Q95" s="89"/>
      <c r="R95" s="88"/>
      <c r="S95" s="88"/>
      <c r="T95" s="89"/>
      <c r="U95" s="89"/>
      <c r="V95" s="88"/>
    </row>
    <row r="96" spans="1:22" ht="12.75">
      <c r="A96" s="73" t="s">
        <v>44</v>
      </c>
      <c r="B96" s="88">
        <v>0</v>
      </c>
      <c r="C96" s="89">
        <v>8</v>
      </c>
      <c r="D96" s="90">
        <v>270</v>
      </c>
      <c r="E96" s="89">
        <v>186</v>
      </c>
      <c r="F96" s="89">
        <v>65</v>
      </c>
      <c r="G96" s="89">
        <v>14</v>
      </c>
      <c r="H96" s="88">
        <v>543</v>
      </c>
      <c r="I96" s="88">
        <v>0</v>
      </c>
      <c r="J96" s="89">
        <v>11</v>
      </c>
      <c r="K96" s="90">
        <v>395</v>
      </c>
      <c r="L96" s="89">
        <v>237</v>
      </c>
      <c r="M96" s="89">
        <v>93</v>
      </c>
      <c r="N96" s="89">
        <v>19</v>
      </c>
      <c r="O96" s="88">
        <v>755</v>
      </c>
      <c r="P96" s="88">
        <f aca="true" t="shared" si="26" ref="P96:P101">SUM(I96,B96)</f>
        <v>0</v>
      </c>
      <c r="Q96" s="89">
        <f aca="true" t="shared" si="27" ref="Q96:Q101">SUM(J96,C96)</f>
        <v>19</v>
      </c>
      <c r="R96" s="88">
        <f aca="true" t="shared" si="28" ref="R96:R101">SUM(K96,D96)</f>
        <v>665</v>
      </c>
      <c r="S96" s="88">
        <f aca="true" t="shared" si="29" ref="S96:S101">SUM(L96,E96)</f>
        <v>423</v>
      </c>
      <c r="T96" s="89">
        <f aca="true" t="shared" si="30" ref="T96:T101">SUM(M96,F96)</f>
        <v>158</v>
      </c>
      <c r="U96" s="89">
        <f aca="true" t="shared" si="31" ref="U96:U101">SUM(N96,G96)</f>
        <v>33</v>
      </c>
      <c r="V96" s="88">
        <f aca="true" t="shared" si="32" ref="V96:V101">SUM(H96,O96)</f>
        <v>1298</v>
      </c>
    </row>
    <row r="97" spans="1:22" ht="12.75">
      <c r="A97" s="73" t="s">
        <v>45</v>
      </c>
      <c r="B97" s="88">
        <v>0</v>
      </c>
      <c r="C97" s="102">
        <v>1</v>
      </c>
      <c r="D97" s="90">
        <v>188</v>
      </c>
      <c r="E97" s="102">
        <v>274</v>
      </c>
      <c r="F97" s="102">
        <v>183</v>
      </c>
      <c r="G97" s="102">
        <v>63</v>
      </c>
      <c r="H97" s="88">
        <v>709</v>
      </c>
      <c r="I97" s="88">
        <v>0</v>
      </c>
      <c r="J97" s="102">
        <v>2</v>
      </c>
      <c r="K97" s="90">
        <v>187</v>
      </c>
      <c r="L97" s="102">
        <v>243</v>
      </c>
      <c r="M97" s="102">
        <v>145</v>
      </c>
      <c r="N97" s="102">
        <v>34</v>
      </c>
      <c r="O97" s="88">
        <v>611</v>
      </c>
      <c r="P97" s="88">
        <f t="shared" si="26"/>
        <v>0</v>
      </c>
      <c r="Q97" s="89">
        <f t="shared" si="27"/>
        <v>3</v>
      </c>
      <c r="R97" s="88">
        <f t="shared" si="28"/>
        <v>375</v>
      </c>
      <c r="S97" s="88">
        <f t="shared" si="29"/>
        <v>517</v>
      </c>
      <c r="T97" s="89">
        <f t="shared" si="30"/>
        <v>328</v>
      </c>
      <c r="U97" s="89">
        <f t="shared" si="31"/>
        <v>97</v>
      </c>
      <c r="V97" s="88">
        <f t="shared" si="32"/>
        <v>1320</v>
      </c>
    </row>
    <row r="98" spans="1:22" ht="12.75">
      <c r="A98" s="73" t="s">
        <v>46</v>
      </c>
      <c r="B98" s="88">
        <v>0</v>
      </c>
      <c r="C98" s="102">
        <v>0</v>
      </c>
      <c r="D98" s="90">
        <v>7</v>
      </c>
      <c r="E98" s="102">
        <v>15</v>
      </c>
      <c r="F98" s="102">
        <v>13</v>
      </c>
      <c r="G98" s="102">
        <v>3</v>
      </c>
      <c r="H98" s="88">
        <v>38</v>
      </c>
      <c r="I98" s="88">
        <v>0</v>
      </c>
      <c r="J98" s="102">
        <v>1</v>
      </c>
      <c r="K98" s="90">
        <v>18</v>
      </c>
      <c r="L98" s="102">
        <v>28</v>
      </c>
      <c r="M98" s="102">
        <v>13</v>
      </c>
      <c r="N98" s="102">
        <v>7</v>
      </c>
      <c r="O98" s="88">
        <v>67</v>
      </c>
      <c r="P98" s="88">
        <f t="shared" si="26"/>
        <v>0</v>
      </c>
      <c r="Q98" s="89">
        <f t="shared" si="27"/>
        <v>1</v>
      </c>
      <c r="R98" s="88">
        <f t="shared" si="28"/>
        <v>25</v>
      </c>
      <c r="S98" s="88">
        <f t="shared" si="29"/>
        <v>43</v>
      </c>
      <c r="T98" s="89">
        <f t="shared" si="30"/>
        <v>26</v>
      </c>
      <c r="U98" s="89">
        <f t="shared" si="31"/>
        <v>10</v>
      </c>
      <c r="V98" s="88">
        <f t="shared" si="32"/>
        <v>105</v>
      </c>
    </row>
    <row r="99" spans="1:22" ht="12.75">
      <c r="A99" s="73" t="s">
        <v>47</v>
      </c>
      <c r="B99" s="88">
        <v>0</v>
      </c>
      <c r="C99" s="102">
        <v>2</v>
      </c>
      <c r="D99" s="90">
        <v>266</v>
      </c>
      <c r="E99" s="102">
        <v>587</v>
      </c>
      <c r="F99" s="102">
        <v>298</v>
      </c>
      <c r="G99" s="102">
        <v>148</v>
      </c>
      <c r="H99" s="88">
        <v>1301</v>
      </c>
      <c r="I99" s="88">
        <v>0</v>
      </c>
      <c r="J99" s="102">
        <v>1</v>
      </c>
      <c r="K99" s="90">
        <v>190</v>
      </c>
      <c r="L99" s="102">
        <v>423</v>
      </c>
      <c r="M99" s="102">
        <v>190</v>
      </c>
      <c r="N99" s="102">
        <v>78</v>
      </c>
      <c r="O99" s="88">
        <v>882</v>
      </c>
      <c r="P99" s="88">
        <f t="shared" si="26"/>
        <v>0</v>
      </c>
      <c r="Q99" s="89">
        <f t="shared" si="27"/>
        <v>3</v>
      </c>
      <c r="R99" s="88">
        <f t="shared" si="28"/>
        <v>456</v>
      </c>
      <c r="S99" s="88">
        <f t="shared" si="29"/>
        <v>1010</v>
      </c>
      <c r="T99" s="89">
        <f t="shared" si="30"/>
        <v>488</v>
      </c>
      <c r="U99" s="89">
        <f t="shared" si="31"/>
        <v>226</v>
      </c>
      <c r="V99" s="88">
        <f t="shared" si="32"/>
        <v>2183</v>
      </c>
    </row>
    <row r="100" spans="1:22" s="60" customFormat="1" ht="12.75">
      <c r="A100" s="29" t="s">
        <v>1</v>
      </c>
      <c r="B100" s="92">
        <f aca="true" t="shared" si="33" ref="B100:O100">SUM(B96:B99)</f>
        <v>0</v>
      </c>
      <c r="C100" s="93">
        <f t="shared" si="33"/>
        <v>11</v>
      </c>
      <c r="D100" s="94">
        <f t="shared" si="33"/>
        <v>731</v>
      </c>
      <c r="E100" s="93">
        <f t="shared" si="33"/>
        <v>1062</v>
      </c>
      <c r="F100" s="93">
        <f t="shared" si="33"/>
        <v>559</v>
      </c>
      <c r="G100" s="93">
        <f t="shared" si="33"/>
        <v>228</v>
      </c>
      <c r="H100" s="92">
        <f t="shared" si="33"/>
        <v>2591</v>
      </c>
      <c r="I100" s="92">
        <f t="shared" si="33"/>
        <v>0</v>
      </c>
      <c r="J100" s="93">
        <f t="shared" si="33"/>
        <v>15</v>
      </c>
      <c r="K100" s="94">
        <f t="shared" si="33"/>
        <v>790</v>
      </c>
      <c r="L100" s="93">
        <f t="shared" si="33"/>
        <v>931</v>
      </c>
      <c r="M100" s="93">
        <f t="shared" si="33"/>
        <v>441</v>
      </c>
      <c r="N100" s="93">
        <f t="shared" si="33"/>
        <v>138</v>
      </c>
      <c r="O100" s="92">
        <f t="shared" si="33"/>
        <v>2315</v>
      </c>
      <c r="P100" s="92">
        <f t="shared" si="26"/>
        <v>0</v>
      </c>
      <c r="Q100" s="93">
        <f t="shared" si="27"/>
        <v>26</v>
      </c>
      <c r="R100" s="92">
        <f t="shared" si="28"/>
        <v>1521</v>
      </c>
      <c r="S100" s="92">
        <f t="shared" si="29"/>
        <v>1993</v>
      </c>
      <c r="T100" s="93">
        <f t="shared" si="30"/>
        <v>1000</v>
      </c>
      <c r="U100" s="93">
        <f t="shared" si="31"/>
        <v>366</v>
      </c>
      <c r="V100" s="92">
        <f t="shared" si="32"/>
        <v>4906</v>
      </c>
    </row>
    <row r="101" spans="1:22" s="30" customFormat="1" ht="12.75">
      <c r="A101" s="96" t="s">
        <v>17</v>
      </c>
      <c r="B101" s="97">
        <f>SUM(B94,B100)</f>
        <v>2</v>
      </c>
      <c r="C101" s="98">
        <f aca="true" t="shared" si="34" ref="C101:O101">SUM(C94,C100)</f>
        <v>24</v>
      </c>
      <c r="D101" s="99">
        <f t="shared" si="34"/>
        <v>1692</v>
      </c>
      <c r="E101" s="98">
        <f t="shared" si="34"/>
        <v>2231</v>
      </c>
      <c r="F101" s="98">
        <f t="shared" si="34"/>
        <v>1086</v>
      </c>
      <c r="G101" s="98">
        <f t="shared" si="34"/>
        <v>397</v>
      </c>
      <c r="H101" s="97">
        <f t="shared" si="34"/>
        <v>5432</v>
      </c>
      <c r="I101" s="97">
        <f t="shared" si="34"/>
        <v>1</v>
      </c>
      <c r="J101" s="98">
        <f t="shared" si="34"/>
        <v>29</v>
      </c>
      <c r="K101" s="99">
        <f t="shared" si="34"/>
        <v>1749</v>
      </c>
      <c r="L101" s="98">
        <f t="shared" si="34"/>
        <v>1940</v>
      </c>
      <c r="M101" s="98">
        <f t="shared" si="34"/>
        <v>872</v>
      </c>
      <c r="N101" s="98">
        <f t="shared" si="34"/>
        <v>237</v>
      </c>
      <c r="O101" s="97">
        <f t="shared" si="34"/>
        <v>4828</v>
      </c>
      <c r="P101" s="97">
        <f t="shared" si="26"/>
        <v>3</v>
      </c>
      <c r="Q101" s="98">
        <f t="shared" si="27"/>
        <v>53</v>
      </c>
      <c r="R101" s="97">
        <f t="shared" si="28"/>
        <v>3441</v>
      </c>
      <c r="S101" s="97">
        <f t="shared" si="29"/>
        <v>4171</v>
      </c>
      <c r="T101" s="98">
        <f t="shared" si="30"/>
        <v>1958</v>
      </c>
      <c r="U101" s="98">
        <f t="shared" si="31"/>
        <v>634</v>
      </c>
      <c r="V101" s="97">
        <f t="shared" si="32"/>
        <v>10260</v>
      </c>
    </row>
    <row r="102" spans="1:22" s="30" customFormat="1" ht="12.75">
      <c r="A102" s="73"/>
      <c r="B102" s="103"/>
      <c r="C102" s="104"/>
      <c r="D102" s="105"/>
      <c r="E102" s="104"/>
      <c r="F102" s="104"/>
      <c r="G102" s="104"/>
      <c r="H102" s="103"/>
      <c r="I102" s="103"/>
      <c r="J102" s="104"/>
      <c r="K102" s="105"/>
      <c r="L102" s="104"/>
      <c r="M102" s="104"/>
      <c r="N102" s="104"/>
      <c r="O102" s="103"/>
      <c r="P102" s="103"/>
      <c r="Q102" s="104"/>
      <c r="R102" s="103"/>
      <c r="S102" s="103"/>
      <c r="T102" s="104"/>
      <c r="U102" s="104"/>
      <c r="V102" s="103"/>
    </row>
    <row r="103" spans="1:22" s="30" customFormat="1" ht="12.75">
      <c r="A103" s="30" t="s">
        <v>18</v>
      </c>
      <c r="B103" s="103"/>
      <c r="C103" s="104"/>
      <c r="D103" s="105"/>
      <c r="E103" s="104"/>
      <c r="F103" s="104"/>
      <c r="G103" s="104"/>
      <c r="H103" s="103"/>
      <c r="I103" s="103"/>
      <c r="J103" s="104"/>
      <c r="K103" s="105"/>
      <c r="L103" s="104"/>
      <c r="M103" s="104"/>
      <c r="N103" s="104"/>
      <c r="O103" s="103"/>
      <c r="P103" s="103"/>
      <c r="Q103" s="104"/>
      <c r="R103" s="103"/>
      <c r="S103" s="103"/>
      <c r="T103" s="104"/>
      <c r="U103" s="104"/>
      <c r="V103" s="103"/>
    </row>
    <row r="104" spans="1:22" s="30" customFormat="1" ht="12.75">
      <c r="A104" s="30" t="s">
        <v>13</v>
      </c>
      <c r="B104" s="103"/>
      <c r="C104" s="104"/>
      <c r="D104" s="105"/>
      <c r="E104" s="104"/>
      <c r="F104" s="104"/>
      <c r="G104" s="104"/>
      <c r="H104" s="103"/>
      <c r="I104" s="103"/>
      <c r="J104" s="104"/>
      <c r="K104" s="105"/>
      <c r="L104" s="104"/>
      <c r="M104" s="104"/>
      <c r="N104" s="104"/>
      <c r="O104" s="103"/>
      <c r="P104" s="103"/>
      <c r="Q104" s="104"/>
      <c r="R104" s="103"/>
      <c r="S104" s="103"/>
      <c r="T104" s="104"/>
      <c r="U104" s="104"/>
      <c r="V104" s="103"/>
    </row>
    <row r="105" spans="1:22" ht="12.75">
      <c r="A105" s="73" t="s">
        <v>44</v>
      </c>
      <c r="B105" s="88">
        <v>1</v>
      </c>
      <c r="C105" s="89">
        <v>11</v>
      </c>
      <c r="D105" s="90">
        <v>242</v>
      </c>
      <c r="E105" s="89">
        <v>154</v>
      </c>
      <c r="F105" s="89">
        <v>62</v>
      </c>
      <c r="G105" s="89">
        <v>22</v>
      </c>
      <c r="H105" s="88">
        <v>492</v>
      </c>
      <c r="I105" s="88">
        <v>1</v>
      </c>
      <c r="J105" s="89">
        <v>10</v>
      </c>
      <c r="K105" s="90">
        <v>332</v>
      </c>
      <c r="L105" s="89">
        <v>226</v>
      </c>
      <c r="M105" s="89">
        <v>85</v>
      </c>
      <c r="N105" s="89">
        <v>13</v>
      </c>
      <c r="O105" s="88">
        <v>667</v>
      </c>
      <c r="P105" s="88">
        <f aca="true" t="shared" si="35" ref="P105:U109">SUM(I105,B105)</f>
        <v>2</v>
      </c>
      <c r="Q105" s="89">
        <f t="shared" si="35"/>
        <v>21</v>
      </c>
      <c r="R105" s="88">
        <f t="shared" si="35"/>
        <v>574</v>
      </c>
      <c r="S105" s="88">
        <f t="shared" si="35"/>
        <v>380</v>
      </c>
      <c r="T105" s="89">
        <f t="shared" si="35"/>
        <v>147</v>
      </c>
      <c r="U105" s="89">
        <f t="shared" si="35"/>
        <v>35</v>
      </c>
      <c r="V105" s="88">
        <f>SUM(H105,O105)</f>
        <v>1159</v>
      </c>
    </row>
    <row r="106" spans="1:22" ht="12.75">
      <c r="A106" s="73" t="s">
        <v>45</v>
      </c>
      <c r="B106" s="88">
        <v>0</v>
      </c>
      <c r="C106" s="102">
        <v>0</v>
      </c>
      <c r="D106" s="90">
        <v>208</v>
      </c>
      <c r="E106" s="102">
        <v>223</v>
      </c>
      <c r="F106" s="102">
        <v>196</v>
      </c>
      <c r="G106" s="102">
        <v>82</v>
      </c>
      <c r="H106" s="88">
        <v>709</v>
      </c>
      <c r="I106" s="88">
        <v>0</v>
      </c>
      <c r="J106" s="102">
        <v>0</v>
      </c>
      <c r="K106" s="90">
        <v>179</v>
      </c>
      <c r="L106" s="102">
        <v>219</v>
      </c>
      <c r="M106" s="102">
        <v>151</v>
      </c>
      <c r="N106" s="102">
        <v>71</v>
      </c>
      <c r="O106" s="88">
        <v>620</v>
      </c>
      <c r="P106" s="88">
        <f t="shared" si="35"/>
        <v>0</v>
      </c>
      <c r="Q106" s="89">
        <f t="shared" si="35"/>
        <v>0</v>
      </c>
      <c r="R106" s="88">
        <f t="shared" si="35"/>
        <v>387</v>
      </c>
      <c r="S106" s="88">
        <f t="shared" si="35"/>
        <v>442</v>
      </c>
      <c r="T106" s="89">
        <f t="shared" si="35"/>
        <v>347</v>
      </c>
      <c r="U106" s="89">
        <f t="shared" si="35"/>
        <v>153</v>
      </c>
      <c r="V106" s="88">
        <f>SUM(H106,O106)</f>
        <v>1329</v>
      </c>
    </row>
    <row r="107" spans="1:22" ht="12.75">
      <c r="A107" s="73" t="s">
        <v>46</v>
      </c>
      <c r="B107" s="88">
        <v>0</v>
      </c>
      <c r="C107" s="102">
        <v>0</v>
      </c>
      <c r="D107" s="90">
        <v>8</v>
      </c>
      <c r="E107" s="102">
        <v>11</v>
      </c>
      <c r="F107" s="102">
        <v>9</v>
      </c>
      <c r="G107" s="102">
        <v>3</v>
      </c>
      <c r="H107" s="88">
        <v>31</v>
      </c>
      <c r="I107" s="88">
        <v>0</v>
      </c>
      <c r="J107" s="102">
        <v>1</v>
      </c>
      <c r="K107" s="90">
        <v>24</v>
      </c>
      <c r="L107" s="102">
        <v>38</v>
      </c>
      <c r="M107" s="102">
        <v>14</v>
      </c>
      <c r="N107" s="102">
        <v>6</v>
      </c>
      <c r="O107" s="88">
        <v>83</v>
      </c>
      <c r="P107" s="88">
        <f t="shared" si="35"/>
        <v>0</v>
      </c>
      <c r="Q107" s="89">
        <f t="shared" si="35"/>
        <v>1</v>
      </c>
      <c r="R107" s="88">
        <f t="shared" si="35"/>
        <v>32</v>
      </c>
      <c r="S107" s="88">
        <f t="shared" si="35"/>
        <v>49</v>
      </c>
      <c r="T107" s="89">
        <f t="shared" si="35"/>
        <v>23</v>
      </c>
      <c r="U107" s="89">
        <f t="shared" si="35"/>
        <v>9</v>
      </c>
      <c r="V107" s="88">
        <f>SUM(H107,O107)</f>
        <v>114</v>
      </c>
    </row>
    <row r="108" spans="1:22" ht="12.75">
      <c r="A108" s="73" t="s">
        <v>47</v>
      </c>
      <c r="B108" s="88">
        <v>0</v>
      </c>
      <c r="C108" s="102">
        <v>0</v>
      </c>
      <c r="D108" s="90">
        <v>211</v>
      </c>
      <c r="E108" s="102">
        <v>488</v>
      </c>
      <c r="F108" s="102">
        <v>282</v>
      </c>
      <c r="G108" s="102">
        <v>153</v>
      </c>
      <c r="H108" s="88">
        <v>1134</v>
      </c>
      <c r="I108" s="88">
        <v>0</v>
      </c>
      <c r="J108" s="102">
        <v>0</v>
      </c>
      <c r="K108" s="90">
        <v>183</v>
      </c>
      <c r="L108" s="102">
        <v>376</v>
      </c>
      <c r="M108" s="102">
        <v>207</v>
      </c>
      <c r="N108" s="102">
        <v>94</v>
      </c>
      <c r="O108" s="88">
        <v>860</v>
      </c>
      <c r="P108" s="88">
        <f t="shared" si="35"/>
        <v>0</v>
      </c>
      <c r="Q108" s="89">
        <f t="shared" si="35"/>
        <v>0</v>
      </c>
      <c r="R108" s="88">
        <f t="shared" si="35"/>
        <v>394</v>
      </c>
      <c r="S108" s="88">
        <f t="shared" si="35"/>
        <v>864</v>
      </c>
      <c r="T108" s="89">
        <f t="shared" si="35"/>
        <v>489</v>
      </c>
      <c r="U108" s="89">
        <f t="shared" si="35"/>
        <v>247</v>
      </c>
      <c r="V108" s="88">
        <f>SUM(H108,O108)</f>
        <v>1994</v>
      </c>
    </row>
    <row r="109" spans="1:22" s="110" customFormat="1" ht="12.75">
      <c r="A109" s="29" t="s">
        <v>1</v>
      </c>
      <c r="B109" s="92">
        <f aca="true" t="shared" si="36" ref="B109:O109">SUM(B105:B108)</f>
        <v>1</v>
      </c>
      <c r="C109" s="93">
        <f t="shared" si="36"/>
        <v>11</v>
      </c>
      <c r="D109" s="94">
        <f t="shared" si="36"/>
        <v>669</v>
      </c>
      <c r="E109" s="93">
        <f t="shared" si="36"/>
        <v>876</v>
      </c>
      <c r="F109" s="93">
        <f t="shared" si="36"/>
        <v>549</v>
      </c>
      <c r="G109" s="93">
        <f t="shared" si="36"/>
        <v>260</v>
      </c>
      <c r="H109" s="92">
        <f t="shared" si="36"/>
        <v>2366</v>
      </c>
      <c r="I109" s="92">
        <f t="shared" si="36"/>
        <v>1</v>
      </c>
      <c r="J109" s="93">
        <f t="shared" si="36"/>
        <v>11</v>
      </c>
      <c r="K109" s="94">
        <f t="shared" si="36"/>
        <v>718</v>
      </c>
      <c r="L109" s="93">
        <f t="shared" si="36"/>
        <v>859</v>
      </c>
      <c r="M109" s="93">
        <f t="shared" si="36"/>
        <v>457</v>
      </c>
      <c r="N109" s="93">
        <f t="shared" si="36"/>
        <v>184</v>
      </c>
      <c r="O109" s="92">
        <f t="shared" si="36"/>
        <v>2230</v>
      </c>
      <c r="P109" s="92">
        <f t="shared" si="35"/>
        <v>2</v>
      </c>
      <c r="Q109" s="93">
        <f t="shared" si="35"/>
        <v>22</v>
      </c>
      <c r="R109" s="92">
        <f t="shared" si="35"/>
        <v>1387</v>
      </c>
      <c r="S109" s="92">
        <f t="shared" si="35"/>
        <v>1735</v>
      </c>
      <c r="T109" s="93">
        <f t="shared" si="35"/>
        <v>1006</v>
      </c>
      <c r="U109" s="93">
        <f t="shared" si="35"/>
        <v>444</v>
      </c>
      <c r="V109" s="92">
        <f>SUM(H109,O109)</f>
        <v>4596</v>
      </c>
    </row>
    <row r="110" spans="1:22" ht="12.75">
      <c r="A110" s="30" t="s">
        <v>14</v>
      </c>
      <c r="B110" s="88"/>
      <c r="C110" s="89"/>
      <c r="D110" s="90"/>
      <c r="E110" s="89"/>
      <c r="F110" s="89"/>
      <c r="G110" s="89"/>
      <c r="H110" s="88"/>
      <c r="I110" s="88"/>
      <c r="J110" s="89"/>
      <c r="K110" s="90"/>
      <c r="L110" s="89"/>
      <c r="M110" s="89"/>
      <c r="N110" s="89"/>
      <c r="O110" s="88"/>
      <c r="P110" s="88"/>
      <c r="Q110" s="89"/>
      <c r="R110" s="88"/>
      <c r="S110" s="88"/>
      <c r="T110" s="89"/>
      <c r="U110" s="89"/>
      <c r="V110" s="88"/>
    </row>
    <row r="111" spans="1:22" s="73" customFormat="1" ht="12.75">
      <c r="A111" s="73" t="s">
        <v>44</v>
      </c>
      <c r="B111" s="88">
        <v>0</v>
      </c>
      <c r="C111" s="89">
        <v>6</v>
      </c>
      <c r="D111" s="90">
        <v>182</v>
      </c>
      <c r="E111" s="89">
        <v>121</v>
      </c>
      <c r="F111" s="89">
        <v>55</v>
      </c>
      <c r="G111" s="89">
        <v>16</v>
      </c>
      <c r="H111" s="88">
        <v>380</v>
      </c>
      <c r="I111" s="88">
        <v>0</v>
      </c>
      <c r="J111" s="89">
        <v>13</v>
      </c>
      <c r="K111" s="90">
        <v>253</v>
      </c>
      <c r="L111" s="89">
        <v>185</v>
      </c>
      <c r="M111" s="89">
        <v>74</v>
      </c>
      <c r="N111" s="89">
        <v>14</v>
      </c>
      <c r="O111" s="88">
        <v>539</v>
      </c>
      <c r="P111" s="88">
        <f aca="true" t="shared" si="37" ref="P111:P117">SUM(I111,B111)</f>
        <v>0</v>
      </c>
      <c r="Q111" s="89">
        <f aca="true" t="shared" si="38" ref="Q111:Q117">SUM(J111,C111)</f>
        <v>19</v>
      </c>
      <c r="R111" s="88">
        <f aca="true" t="shared" si="39" ref="R111:R117">SUM(K111,D111)</f>
        <v>435</v>
      </c>
      <c r="S111" s="88">
        <f aca="true" t="shared" si="40" ref="S111:S117">SUM(L111,E111)</f>
        <v>306</v>
      </c>
      <c r="T111" s="89">
        <f aca="true" t="shared" si="41" ref="T111:T117">SUM(M111,F111)</f>
        <v>129</v>
      </c>
      <c r="U111" s="89">
        <f aca="true" t="shared" si="42" ref="U111:U117">SUM(N111,G111)</f>
        <v>30</v>
      </c>
      <c r="V111" s="88">
        <f aca="true" t="shared" si="43" ref="V111:V117">SUM(H111,O111)</f>
        <v>919</v>
      </c>
    </row>
    <row r="112" spans="1:22" ht="12.75">
      <c r="A112" s="73" t="s">
        <v>45</v>
      </c>
      <c r="B112" s="88">
        <v>0</v>
      </c>
      <c r="C112" s="102">
        <v>3</v>
      </c>
      <c r="D112" s="90">
        <v>140</v>
      </c>
      <c r="E112" s="102">
        <v>192</v>
      </c>
      <c r="F112" s="102">
        <v>135</v>
      </c>
      <c r="G112" s="102">
        <v>84</v>
      </c>
      <c r="H112" s="88">
        <v>554</v>
      </c>
      <c r="I112" s="88">
        <v>0</v>
      </c>
      <c r="J112" s="102">
        <v>3</v>
      </c>
      <c r="K112" s="90">
        <v>124</v>
      </c>
      <c r="L112" s="102">
        <v>145</v>
      </c>
      <c r="M112" s="102">
        <v>118</v>
      </c>
      <c r="N112" s="102">
        <v>55</v>
      </c>
      <c r="O112" s="88">
        <v>445</v>
      </c>
      <c r="P112" s="88">
        <f t="shared" si="37"/>
        <v>0</v>
      </c>
      <c r="Q112" s="89">
        <f t="shared" si="38"/>
        <v>6</v>
      </c>
      <c r="R112" s="88">
        <f t="shared" si="39"/>
        <v>264</v>
      </c>
      <c r="S112" s="88">
        <f t="shared" si="40"/>
        <v>337</v>
      </c>
      <c r="T112" s="89">
        <f t="shared" si="41"/>
        <v>253</v>
      </c>
      <c r="U112" s="89">
        <f t="shared" si="42"/>
        <v>139</v>
      </c>
      <c r="V112" s="88">
        <f t="shared" si="43"/>
        <v>999</v>
      </c>
    </row>
    <row r="113" spans="1:22" ht="12.75">
      <c r="A113" s="73" t="s">
        <v>46</v>
      </c>
      <c r="B113" s="88">
        <v>0</v>
      </c>
      <c r="C113" s="102">
        <v>0</v>
      </c>
      <c r="D113" s="90">
        <v>6</v>
      </c>
      <c r="E113" s="102">
        <v>10</v>
      </c>
      <c r="F113" s="102">
        <v>7</v>
      </c>
      <c r="G113" s="102">
        <v>3</v>
      </c>
      <c r="H113" s="88">
        <v>26</v>
      </c>
      <c r="I113" s="88">
        <v>0</v>
      </c>
      <c r="J113" s="102">
        <v>0</v>
      </c>
      <c r="K113" s="90">
        <v>14</v>
      </c>
      <c r="L113" s="102">
        <v>30</v>
      </c>
      <c r="M113" s="102">
        <v>12</v>
      </c>
      <c r="N113" s="102">
        <v>8</v>
      </c>
      <c r="O113" s="88">
        <v>64</v>
      </c>
      <c r="P113" s="88">
        <f t="shared" si="37"/>
        <v>0</v>
      </c>
      <c r="Q113" s="89">
        <f t="shared" si="38"/>
        <v>0</v>
      </c>
      <c r="R113" s="88">
        <f t="shared" si="39"/>
        <v>20</v>
      </c>
      <c r="S113" s="88">
        <f t="shared" si="40"/>
        <v>40</v>
      </c>
      <c r="T113" s="89">
        <f t="shared" si="41"/>
        <v>19</v>
      </c>
      <c r="U113" s="89">
        <f t="shared" si="42"/>
        <v>11</v>
      </c>
      <c r="V113" s="88">
        <f t="shared" si="43"/>
        <v>90</v>
      </c>
    </row>
    <row r="114" spans="1:22" ht="12.75">
      <c r="A114" s="73" t="s">
        <v>47</v>
      </c>
      <c r="B114" s="88">
        <v>0</v>
      </c>
      <c r="C114" s="102">
        <v>0</v>
      </c>
      <c r="D114" s="90">
        <v>169</v>
      </c>
      <c r="E114" s="102">
        <v>362</v>
      </c>
      <c r="F114" s="102">
        <v>211</v>
      </c>
      <c r="G114" s="102">
        <v>149</v>
      </c>
      <c r="H114" s="88">
        <v>891</v>
      </c>
      <c r="I114" s="88">
        <v>0</v>
      </c>
      <c r="J114" s="102">
        <v>0</v>
      </c>
      <c r="K114" s="90">
        <v>141</v>
      </c>
      <c r="L114" s="102">
        <v>309</v>
      </c>
      <c r="M114" s="102">
        <v>179</v>
      </c>
      <c r="N114" s="102">
        <v>106</v>
      </c>
      <c r="O114" s="88">
        <v>735</v>
      </c>
      <c r="P114" s="88">
        <f t="shared" si="37"/>
        <v>0</v>
      </c>
      <c r="Q114" s="89">
        <f t="shared" si="38"/>
        <v>0</v>
      </c>
      <c r="R114" s="88">
        <f t="shared" si="39"/>
        <v>310</v>
      </c>
      <c r="S114" s="88">
        <f t="shared" si="40"/>
        <v>671</v>
      </c>
      <c r="T114" s="89">
        <f t="shared" si="41"/>
        <v>390</v>
      </c>
      <c r="U114" s="89">
        <f t="shared" si="42"/>
        <v>255</v>
      </c>
      <c r="V114" s="88">
        <f t="shared" si="43"/>
        <v>1626</v>
      </c>
    </row>
    <row r="115" spans="1:22" s="60" customFormat="1" ht="12.75">
      <c r="A115" s="29" t="s">
        <v>1</v>
      </c>
      <c r="B115" s="92">
        <f aca="true" t="shared" si="44" ref="B115:O115">SUM(B111:B114)</f>
        <v>0</v>
      </c>
      <c r="C115" s="93">
        <f t="shared" si="44"/>
        <v>9</v>
      </c>
      <c r="D115" s="94">
        <f t="shared" si="44"/>
        <v>497</v>
      </c>
      <c r="E115" s="93">
        <f t="shared" si="44"/>
        <v>685</v>
      </c>
      <c r="F115" s="93">
        <f t="shared" si="44"/>
        <v>408</v>
      </c>
      <c r="G115" s="93">
        <f t="shared" si="44"/>
        <v>252</v>
      </c>
      <c r="H115" s="92">
        <f t="shared" si="44"/>
        <v>1851</v>
      </c>
      <c r="I115" s="92">
        <f t="shared" si="44"/>
        <v>0</v>
      </c>
      <c r="J115" s="93">
        <f t="shared" si="44"/>
        <v>16</v>
      </c>
      <c r="K115" s="94">
        <f t="shared" si="44"/>
        <v>532</v>
      </c>
      <c r="L115" s="93">
        <f t="shared" si="44"/>
        <v>669</v>
      </c>
      <c r="M115" s="93">
        <f t="shared" si="44"/>
        <v>383</v>
      </c>
      <c r="N115" s="93">
        <f t="shared" si="44"/>
        <v>183</v>
      </c>
      <c r="O115" s="92">
        <f t="shared" si="44"/>
        <v>1783</v>
      </c>
      <c r="P115" s="92">
        <f t="shared" si="37"/>
        <v>0</v>
      </c>
      <c r="Q115" s="93">
        <f t="shared" si="38"/>
        <v>25</v>
      </c>
      <c r="R115" s="92">
        <f t="shared" si="39"/>
        <v>1029</v>
      </c>
      <c r="S115" s="92">
        <f t="shared" si="40"/>
        <v>1354</v>
      </c>
      <c r="T115" s="93">
        <f t="shared" si="41"/>
        <v>791</v>
      </c>
      <c r="U115" s="93">
        <f t="shared" si="42"/>
        <v>435</v>
      </c>
      <c r="V115" s="92">
        <f t="shared" si="43"/>
        <v>3634</v>
      </c>
    </row>
    <row r="116" spans="1:22" s="1" customFormat="1" ht="12.75">
      <c r="A116" s="96" t="s">
        <v>19</v>
      </c>
      <c r="B116" s="97">
        <f>SUM(B115,B109)</f>
        <v>1</v>
      </c>
      <c r="C116" s="98">
        <f aca="true" t="shared" si="45" ref="C116:O116">SUM(C115,C109)</f>
        <v>20</v>
      </c>
      <c r="D116" s="99">
        <f t="shared" si="45"/>
        <v>1166</v>
      </c>
      <c r="E116" s="98">
        <f t="shared" si="45"/>
        <v>1561</v>
      </c>
      <c r="F116" s="98">
        <f t="shared" si="45"/>
        <v>957</v>
      </c>
      <c r="G116" s="98">
        <f t="shared" si="45"/>
        <v>512</v>
      </c>
      <c r="H116" s="97">
        <f t="shared" si="45"/>
        <v>4217</v>
      </c>
      <c r="I116" s="97">
        <f t="shared" si="45"/>
        <v>1</v>
      </c>
      <c r="J116" s="98">
        <f t="shared" si="45"/>
        <v>27</v>
      </c>
      <c r="K116" s="99">
        <f t="shared" si="45"/>
        <v>1250</v>
      </c>
      <c r="L116" s="98">
        <f t="shared" si="45"/>
        <v>1528</v>
      </c>
      <c r="M116" s="98">
        <f t="shared" si="45"/>
        <v>840</v>
      </c>
      <c r="N116" s="98">
        <f t="shared" si="45"/>
        <v>367</v>
      </c>
      <c r="O116" s="97">
        <f t="shared" si="45"/>
        <v>4013</v>
      </c>
      <c r="P116" s="97">
        <f t="shared" si="37"/>
        <v>2</v>
      </c>
      <c r="Q116" s="98">
        <f t="shared" si="38"/>
        <v>47</v>
      </c>
      <c r="R116" s="97">
        <f t="shared" si="39"/>
        <v>2416</v>
      </c>
      <c r="S116" s="97">
        <f t="shared" si="40"/>
        <v>3089</v>
      </c>
      <c r="T116" s="98">
        <f t="shared" si="41"/>
        <v>1797</v>
      </c>
      <c r="U116" s="98">
        <f t="shared" si="42"/>
        <v>879</v>
      </c>
      <c r="V116" s="97">
        <f t="shared" si="43"/>
        <v>8230</v>
      </c>
    </row>
    <row r="117" spans="1:22" s="30" customFormat="1" ht="15" customHeight="1">
      <c r="A117" s="29" t="s">
        <v>20</v>
      </c>
      <c r="B117" s="103">
        <f>SUM(B116,B101,B86)</f>
        <v>3</v>
      </c>
      <c r="C117" s="104">
        <f aca="true" t="shared" si="46" ref="C117:O117">SUM(C116,C101,C86)</f>
        <v>80</v>
      </c>
      <c r="D117" s="105">
        <f t="shared" si="46"/>
        <v>5388</v>
      </c>
      <c r="E117" s="104">
        <f t="shared" si="46"/>
        <v>6099</v>
      </c>
      <c r="F117" s="104">
        <f t="shared" si="46"/>
        <v>2579</v>
      </c>
      <c r="G117" s="104">
        <f t="shared" si="46"/>
        <v>955</v>
      </c>
      <c r="H117" s="103">
        <f t="shared" si="46"/>
        <v>15104</v>
      </c>
      <c r="I117" s="103">
        <f t="shared" si="46"/>
        <v>3</v>
      </c>
      <c r="J117" s="104">
        <f t="shared" si="46"/>
        <v>92</v>
      </c>
      <c r="K117" s="105">
        <f t="shared" si="46"/>
        <v>5392</v>
      </c>
      <c r="L117" s="104">
        <f t="shared" si="46"/>
        <v>5522</v>
      </c>
      <c r="M117" s="104">
        <f t="shared" si="46"/>
        <v>2161</v>
      </c>
      <c r="N117" s="104">
        <f t="shared" si="46"/>
        <v>644</v>
      </c>
      <c r="O117" s="103">
        <f t="shared" si="46"/>
        <v>13814</v>
      </c>
      <c r="P117" s="103">
        <f t="shared" si="37"/>
        <v>6</v>
      </c>
      <c r="Q117" s="104">
        <f t="shared" si="38"/>
        <v>172</v>
      </c>
      <c r="R117" s="103">
        <f t="shared" si="39"/>
        <v>10780</v>
      </c>
      <c r="S117" s="103">
        <f t="shared" si="40"/>
        <v>11621</v>
      </c>
      <c r="T117" s="104">
        <f t="shared" si="41"/>
        <v>4740</v>
      </c>
      <c r="U117" s="104">
        <f t="shared" si="42"/>
        <v>1599</v>
      </c>
      <c r="V117" s="103">
        <f t="shared" si="43"/>
        <v>28918</v>
      </c>
    </row>
    <row r="118" spans="1:22" s="30" customFormat="1" ht="15" customHeight="1">
      <c r="A118" s="29"/>
      <c r="B118" s="104"/>
      <c r="C118" s="104"/>
      <c r="D118" s="104"/>
      <c r="E118" s="104"/>
      <c r="F118" s="104"/>
      <c r="G118" s="104"/>
      <c r="H118" s="104"/>
      <c r="I118" s="104"/>
      <c r="J118" s="104"/>
      <c r="K118" s="104"/>
      <c r="L118" s="104"/>
      <c r="M118" s="104"/>
      <c r="N118" s="104"/>
      <c r="O118" s="104"/>
      <c r="P118" s="104"/>
      <c r="Q118" s="104"/>
      <c r="R118" s="104"/>
      <c r="S118" s="104"/>
      <c r="T118" s="104"/>
      <c r="U118" s="104"/>
      <c r="V118" s="104"/>
    </row>
    <row r="119" spans="1:22" s="30" customFormat="1" ht="15" customHeight="1">
      <c r="A119" s="29"/>
      <c r="B119" s="104"/>
      <c r="C119" s="104"/>
      <c r="D119" s="104"/>
      <c r="E119" s="104"/>
      <c r="F119" s="104"/>
      <c r="G119" s="104"/>
      <c r="H119" s="104"/>
      <c r="I119" s="104"/>
      <c r="J119" s="104"/>
      <c r="K119" s="104"/>
      <c r="L119" s="104"/>
      <c r="M119" s="104"/>
      <c r="N119" s="104"/>
      <c r="O119" s="104"/>
      <c r="P119" s="104"/>
      <c r="Q119" s="104"/>
      <c r="R119" s="104"/>
      <c r="S119" s="104"/>
      <c r="T119" s="104"/>
      <c r="U119" s="104"/>
      <c r="V119" s="104"/>
    </row>
    <row r="120" spans="1:22" s="30" customFormat="1" ht="15" customHeight="1">
      <c r="A120" s="29"/>
      <c r="B120" s="104"/>
      <c r="C120" s="104"/>
      <c r="D120" s="104"/>
      <c r="E120" s="104"/>
      <c r="F120" s="104"/>
      <c r="G120" s="104"/>
      <c r="H120" s="104"/>
      <c r="I120" s="104"/>
      <c r="J120" s="104"/>
      <c r="K120" s="104"/>
      <c r="L120" s="104"/>
      <c r="M120" s="104"/>
      <c r="N120" s="104"/>
      <c r="O120" s="104"/>
      <c r="P120" s="104"/>
      <c r="Q120" s="104"/>
      <c r="R120" s="104"/>
      <c r="S120" s="104"/>
      <c r="T120" s="104"/>
      <c r="U120" s="104"/>
      <c r="V120" s="104"/>
    </row>
    <row r="121" spans="1:22" s="30" customFormat="1" ht="15" customHeight="1">
      <c r="A121" s="29"/>
      <c r="B121" s="104"/>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0" customFormat="1" ht="15" customHeight="1">
      <c r="A122" s="29"/>
      <c r="B122" s="104"/>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0" customFormat="1" ht="15" customHeight="1">
      <c r="A123" s="29"/>
      <c r="B123" s="104"/>
      <c r="C123" s="104"/>
      <c r="D123" s="104"/>
      <c r="E123" s="104"/>
      <c r="F123" s="104"/>
      <c r="G123" s="104"/>
      <c r="H123" s="104"/>
      <c r="I123" s="104"/>
      <c r="J123" s="104"/>
      <c r="K123" s="104"/>
      <c r="L123" s="104"/>
      <c r="M123" s="104"/>
      <c r="N123" s="104"/>
      <c r="O123" s="104"/>
      <c r="P123" s="104"/>
      <c r="Q123" s="104"/>
      <c r="R123" s="104"/>
      <c r="S123" s="104"/>
      <c r="T123" s="104"/>
      <c r="U123" s="104"/>
      <c r="V123" s="104"/>
    </row>
    <row r="124" spans="1:22" s="30" customFormat="1" ht="15" customHeight="1">
      <c r="A124" s="29"/>
      <c r="B124" s="104"/>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0" customFormat="1" ht="15" customHeight="1">
      <c r="A125" s="29"/>
      <c r="B125" s="104"/>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0" customFormat="1" ht="15" customHeight="1">
      <c r="A126" s="29"/>
      <c r="B126" s="104"/>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0" customFormat="1" ht="15" customHeight="1">
      <c r="A127" s="29"/>
      <c r="B127" s="104"/>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0" customFormat="1" ht="15" customHeight="1">
      <c r="A128" s="29"/>
      <c r="B128" s="104"/>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2" s="30" customFormat="1" ht="15" customHeight="1">
      <c r="A129" s="29"/>
      <c r="B129" s="104"/>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2" s="30" customFormat="1" ht="15" customHeight="1">
      <c r="A130" s="29"/>
      <c r="B130" s="104"/>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3" ht="12.75">
      <c r="A131" s="30" t="s">
        <v>67</v>
      </c>
      <c r="C131" s="74"/>
    </row>
    <row r="132" spans="1:22" ht="12.75">
      <c r="A132" s="219" t="s">
        <v>5</v>
      </c>
      <c r="B132" s="219"/>
      <c r="C132" s="219"/>
      <c r="D132" s="219"/>
      <c r="E132" s="219"/>
      <c r="F132" s="219"/>
      <c r="G132" s="219"/>
      <c r="H132" s="219"/>
      <c r="I132" s="219"/>
      <c r="J132" s="219"/>
      <c r="K132" s="219"/>
      <c r="L132" s="219"/>
      <c r="M132" s="219"/>
      <c r="N132" s="219"/>
      <c r="O132" s="219"/>
      <c r="P132" s="219"/>
      <c r="Q132" s="219"/>
      <c r="R132" s="219"/>
      <c r="S132" s="219"/>
      <c r="T132" s="219"/>
      <c r="U132" s="219"/>
      <c r="V132" s="219"/>
    </row>
    <row r="133" spans="1:22" ht="12.75">
      <c r="A133" s="219" t="s">
        <v>48</v>
      </c>
      <c r="B133" s="219"/>
      <c r="C133" s="219"/>
      <c r="D133" s="219"/>
      <c r="E133" s="219"/>
      <c r="F133" s="219"/>
      <c r="G133" s="219"/>
      <c r="H133" s="219"/>
      <c r="I133" s="219"/>
      <c r="J133" s="219"/>
      <c r="K133" s="219"/>
      <c r="L133" s="219"/>
      <c r="M133" s="219"/>
      <c r="N133" s="219"/>
      <c r="O133" s="219"/>
      <c r="P133" s="219"/>
      <c r="Q133" s="219"/>
      <c r="R133" s="219"/>
      <c r="S133" s="219"/>
      <c r="T133" s="219"/>
      <c r="U133" s="219"/>
      <c r="V133" s="219"/>
    </row>
    <row r="134" spans="1:22" s="2" customFormat="1" ht="12.75">
      <c r="A134" s="220" t="s">
        <v>27</v>
      </c>
      <c r="B134" s="220"/>
      <c r="C134" s="220"/>
      <c r="D134" s="220"/>
      <c r="E134" s="220"/>
      <c r="F134" s="220"/>
      <c r="G134" s="220"/>
      <c r="H134" s="220"/>
      <c r="I134" s="220"/>
      <c r="J134" s="220"/>
      <c r="K134" s="220"/>
      <c r="L134" s="220"/>
      <c r="M134" s="220"/>
      <c r="N134" s="220"/>
      <c r="O134" s="220"/>
      <c r="P134" s="220"/>
      <c r="Q134" s="220"/>
      <c r="R134" s="220"/>
      <c r="S134" s="220"/>
      <c r="T134" s="220"/>
      <c r="U134" s="220"/>
      <c r="V134" s="220"/>
    </row>
    <row r="135" spans="1:22" s="2" customFormat="1" ht="12.75">
      <c r="A135" s="72"/>
      <c r="B135" s="72"/>
      <c r="C135" s="72"/>
      <c r="D135" s="72"/>
      <c r="E135" s="72"/>
      <c r="F135" s="72"/>
      <c r="G135" s="72"/>
      <c r="H135" s="72"/>
      <c r="I135" s="72"/>
      <c r="J135" s="72"/>
      <c r="K135" s="72"/>
      <c r="L135" s="72"/>
      <c r="M135" s="72"/>
      <c r="N135" s="72"/>
      <c r="O135" s="72"/>
      <c r="P135" s="72"/>
      <c r="Q135" s="72"/>
      <c r="R135" s="72"/>
      <c r="S135" s="72"/>
      <c r="T135" s="72"/>
      <c r="U135" s="72"/>
      <c r="V135" s="72"/>
    </row>
    <row r="136" spans="1:22" ht="12.75">
      <c r="A136" s="219" t="s">
        <v>20</v>
      </c>
      <c r="B136" s="219"/>
      <c r="C136" s="219"/>
      <c r="D136" s="219"/>
      <c r="E136" s="219"/>
      <c r="F136" s="219"/>
      <c r="G136" s="219"/>
      <c r="H136" s="219"/>
      <c r="I136" s="219"/>
      <c r="J136" s="219"/>
      <c r="K136" s="219"/>
      <c r="L136" s="219"/>
      <c r="M136" s="219"/>
      <c r="N136" s="219"/>
      <c r="O136" s="219"/>
      <c r="P136" s="219"/>
      <c r="Q136" s="219"/>
      <c r="R136" s="219"/>
      <c r="S136" s="219"/>
      <c r="T136" s="219"/>
      <c r="U136" s="219"/>
      <c r="V136" s="219"/>
    </row>
    <row r="137" ht="6.75" customHeight="1" thickBot="1"/>
    <row r="138" spans="1:22" ht="12.75">
      <c r="A138" s="75"/>
      <c r="B138" s="213" t="s">
        <v>30</v>
      </c>
      <c r="C138" s="214"/>
      <c r="D138" s="214"/>
      <c r="E138" s="214"/>
      <c r="F138" s="214"/>
      <c r="G138" s="214"/>
      <c r="H138" s="215"/>
      <c r="I138" s="213" t="s">
        <v>31</v>
      </c>
      <c r="J138" s="214"/>
      <c r="K138" s="214"/>
      <c r="L138" s="214"/>
      <c r="M138" s="214"/>
      <c r="N138" s="214"/>
      <c r="O138" s="215"/>
      <c r="P138" s="213" t="s">
        <v>1</v>
      </c>
      <c r="Q138" s="214"/>
      <c r="R138" s="214"/>
      <c r="S138" s="214"/>
      <c r="T138" s="214"/>
      <c r="U138" s="214"/>
      <c r="V138" s="214"/>
    </row>
    <row r="139" spans="2:22" ht="12.75">
      <c r="B139" s="216" t="s">
        <v>32</v>
      </c>
      <c r="C139" s="217"/>
      <c r="D139" s="76" t="s">
        <v>33</v>
      </c>
      <c r="E139" s="217" t="s">
        <v>34</v>
      </c>
      <c r="F139" s="217"/>
      <c r="G139" s="217"/>
      <c r="H139" s="77" t="s">
        <v>1</v>
      </c>
      <c r="I139" s="216" t="s">
        <v>32</v>
      </c>
      <c r="J139" s="218"/>
      <c r="K139" s="73" t="s">
        <v>33</v>
      </c>
      <c r="L139" s="216" t="s">
        <v>34</v>
      </c>
      <c r="M139" s="217"/>
      <c r="N139" s="217"/>
      <c r="O139" s="77" t="s">
        <v>1</v>
      </c>
      <c r="P139" s="216" t="s">
        <v>32</v>
      </c>
      <c r="Q139" s="218"/>
      <c r="R139" s="73" t="s">
        <v>33</v>
      </c>
      <c r="S139" s="216" t="s">
        <v>34</v>
      </c>
      <c r="T139" s="217"/>
      <c r="U139" s="217"/>
      <c r="V139" s="77" t="s">
        <v>1</v>
      </c>
    </row>
    <row r="140" spans="1:22" ht="12.75">
      <c r="A140" s="78" t="s">
        <v>35</v>
      </c>
      <c r="B140" s="79" t="s">
        <v>36</v>
      </c>
      <c r="C140" s="78">
        <v>1</v>
      </c>
      <c r="D140" s="80" t="s">
        <v>37</v>
      </c>
      <c r="E140" s="78" t="s">
        <v>38</v>
      </c>
      <c r="F140" s="78" t="s">
        <v>39</v>
      </c>
      <c r="G140" s="78" t="s">
        <v>40</v>
      </c>
      <c r="H140" s="81"/>
      <c r="I140" s="79" t="s">
        <v>36</v>
      </c>
      <c r="J140" s="78">
        <v>1</v>
      </c>
      <c r="K140" s="80" t="s">
        <v>37</v>
      </c>
      <c r="L140" s="78" t="s">
        <v>38</v>
      </c>
      <c r="M140" s="78" t="s">
        <v>39</v>
      </c>
      <c r="N140" s="78" t="s">
        <v>40</v>
      </c>
      <c r="O140" s="81"/>
      <c r="P140" s="79" t="s">
        <v>36</v>
      </c>
      <c r="Q140" s="78">
        <v>1</v>
      </c>
      <c r="R140" s="80" t="s">
        <v>37</v>
      </c>
      <c r="S140" s="78" t="s">
        <v>38</v>
      </c>
      <c r="T140" s="78" t="s">
        <v>39</v>
      </c>
      <c r="U140" s="78" t="s">
        <v>40</v>
      </c>
      <c r="V140" s="81"/>
    </row>
    <row r="141" spans="1:22" ht="12.75">
      <c r="A141" s="82" t="s">
        <v>10</v>
      </c>
      <c r="B141" s="79"/>
      <c r="C141" s="78"/>
      <c r="D141" s="80"/>
      <c r="E141" s="78"/>
      <c r="F141" s="78"/>
      <c r="G141" s="78"/>
      <c r="H141" s="79"/>
      <c r="I141" s="79"/>
      <c r="J141" s="78"/>
      <c r="K141" s="80"/>
      <c r="L141" s="78"/>
      <c r="M141" s="78"/>
      <c r="N141" s="78"/>
      <c r="O141" s="79"/>
      <c r="P141" s="79"/>
      <c r="Q141" s="78"/>
      <c r="R141" s="80"/>
      <c r="S141" s="78"/>
      <c r="T141" s="78"/>
      <c r="U141" s="78"/>
      <c r="V141" s="79"/>
    </row>
    <row r="142" spans="1:22" ht="12.75">
      <c r="A142" s="30" t="s">
        <v>13</v>
      </c>
      <c r="B142" s="77"/>
      <c r="C142" s="84"/>
      <c r="D142" s="85"/>
      <c r="E142" s="84"/>
      <c r="F142" s="84"/>
      <c r="G142" s="84"/>
      <c r="H142" s="77"/>
      <c r="I142" s="77"/>
      <c r="J142" s="84"/>
      <c r="K142" s="85"/>
      <c r="L142" s="84"/>
      <c r="M142" s="84"/>
      <c r="N142" s="84"/>
      <c r="O142" s="77"/>
      <c r="P142" s="77"/>
      <c r="Q142" s="84"/>
      <c r="R142" s="85"/>
      <c r="S142" s="84"/>
      <c r="T142" s="84"/>
      <c r="U142" s="87"/>
      <c r="V142" s="77"/>
    </row>
    <row r="143" spans="1:22" ht="12.75">
      <c r="A143" s="73" t="s">
        <v>41</v>
      </c>
      <c r="B143" s="88">
        <f>SUM(B79,B13)</f>
        <v>5</v>
      </c>
      <c r="C143" s="89">
        <f aca="true" t="shared" si="47" ref="C143:V143">SUM(C79,C13)</f>
        <v>533</v>
      </c>
      <c r="D143" s="90">
        <f t="shared" si="47"/>
        <v>24574</v>
      </c>
      <c r="E143" s="89">
        <f t="shared" si="47"/>
        <v>4121</v>
      </c>
      <c r="F143" s="89">
        <f t="shared" si="47"/>
        <v>576</v>
      </c>
      <c r="G143" s="89">
        <f t="shared" si="47"/>
        <v>25</v>
      </c>
      <c r="H143" s="88">
        <f t="shared" si="47"/>
        <v>29834</v>
      </c>
      <c r="I143" s="88">
        <f t="shared" si="47"/>
        <v>3</v>
      </c>
      <c r="J143" s="89">
        <f t="shared" si="47"/>
        <v>498</v>
      </c>
      <c r="K143" s="90">
        <f t="shared" si="47"/>
        <v>25264</v>
      </c>
      <c r="L143" s="89">
        <f t="shared" si="47"/>
        <v>3847</v>
      </c>
      <c r="M143" s="89">
        <f t="shared" si="47"/>
        <v>438</v>
      </c>
      <c r="N143" s="89">
        <f t="shared" si="47"/>
        <v>22</v>
      </c>
      <c r="O143" s="88">
        <f t="shared" si="47"/>
        <v>30072</v>
      </c>
      <c r="P143" s="88">
        <f t="shared" si="47"/>
        <v>8</v>
      </c>
      <c r="Q143" s="89">
        <f t="shared" si="47"/>
        <v>1031</v>
      </c>
      <c r="R143" s="88">
        <f t="shared" si="47"/>
        <v>49838</v>
      </c>
      <c r="S143" s="88">
        <f t="shared" si="47"/>
        <v>7968</v>
      </c>
      <c r="T143" s="89">
        <f t="shared" si="47"/>
        <v>1014</v>
      </c>
      <c r="U143" s="91">
        <f t="shared" si="47"/>
        <v>47</v>
      </c>
      <c r="V143" s="88">
        <f t="shared" si="47"/>
        <v>59906</v>
      </c>
    </row>
    <row r="144" spans="1:22" ht="12.75">
      <c r="A144" s="73" t="s">
        <v>42</v>
      </c>
      <c r="B144" s="88">
        <f aca="true" t="shared" si="48" ref="B144:V144">SUM(B80,B14)</f>
        <v>0</v>
      </c>
      <c r="C144" s="89">
        <f t="shared" si="48"/>
        <v>1</v>
      </c>
      <c r="D144" s="90">
        <f t="shared" si="48"/>
        <v>2658</v>
      </c>
      <c r="E144" s="89">
        <f t="shared" si="48"/>
        <v>2241</v>
      </c>
      <c r="F144" s="89">
        <f t="shared" si="48"/>
        <v>129</v>
      </c>
      <c r="G144" s="89">
        <f t="shared" si="48"/>
        <v>7</v>
      </c>
      <c r="H144" s="88">
        <f t="shared" si="48"/>
        <v>5036</v>
      </c>
      <c r="I144" s="88">
        <f t="shared" si="48"/>
        <v>0</v>
      </c>
      <c r="J144" s="89">
        <f t="shared" si="48"/>
        <v>1</v>
      </c>
      <c r="K144" s="90">
        <f t="shared" si="48"/>
        <v>2045</v>
      </c>
      <c r="L144" s="89">
        <f t="shared" si="48"/>
        <v>1726</v>
      </c>
      <c r="M144" s="89">
        <f t="shared" si="48"/>
        <v>94</v>
      </c>
      <c r="N144" s="89">
        <f t="shared" si="48"/>
        <v>5</v>
      </c>
      <c r="O144" s="88">
        <f t="shared" si="48"/>
        <v>3871</v>
      </c>
      <c r="P144" s="88">
        <f t="shared" si="48"/>
        <v>0</v>
      </c>
      <c r="Q144" s="89">
        <f t="shared" si="48"/>
        <v>2</v>
      </c>
      <c r="R144" s="88">
        <f t="shared" si="48"/>
        <v>4703</v>
      </c>
      <c r="S144" s="88">
        <f t="shared" si="48"/>
        <v>3967</v>
      </c>
      <c r="T144" s="89">
        <f t="shared" si="48"/>
        <v>223</v>
      </c>
      <c r="U144" s="91">
        <f t="shared" si="48"/>
        <v>12</v>
      </c>
      <c r="V144" s="88">
        <f t="shared" si="48"/>
        <v>8907</v>
      </c>
    </row>
    <row r="145" spans="1:22" ht="12.75">
      <c r="A145" s="29" t="s">
        <v>23</v>
      </c>
      <c r="B145" s="92">
        <f aca="true" t="shared" si="49" ref="B145:V145">SUM(B81,B15)</f>
        <v>5</v>
      </c>
      <c r="C145" s="93">
        <f t="shared" si="49"/>
        <v>534</v>
      </c>
      <c r="D145" s="94">
        <f t="shared" si="49"/>
        <v>27232</v>
      </c>
      <c r="E145" s="93">
        <f t="shared" si="49"/>
        <v>6362</v>
      </c>
      <c r="F145" s="93">
        <f t="shared" si="49"/>
        <v>705</v>
      </c>
      <c r="G145" s="93">
        <f t="shared" si="49"/>
        <v>32</v>
      </c>
      <c r="H145" s="92">
        <f t="shared" si="49"/>
        <v>34870</v>
      </c>
      <c r="I145" s="92">
        <f t="shared" si="49"/>
        <v>3</v>
      </c>
      <c r="J145" s="93">
        <f t="shared" si="49"/>
        <v>499</v>
      </c>
      <c r="K145" s="94">
        <f t="shared" si="49"/>
        <v>27309</v>
      </c>
      <c r="L145" s="93">
        <f t="shared" si="49"/>
        <v>5573</v>
      </c>
      <c r="M145" s="93">
        <f t="shared" si="49"/>
        <v>532</v>
      </c>
      <c r="N145" s="93">
        <f t="shared" si="49"/>
        <v>27</v>
      </c>
      <c r="O145" s="92">
        <f t="shared" si="49"/>
        <v>33943</v>
      </c>
      <c r="P145" s="92">
        <f t="shared" si="49"/>
        <v>8</v>
      </c>
      <c r="Q145" s="93">
        <f t="shared" si="49"/>
        <v>1033</v>
      </c>
      <c r="R145" s="92">
        <f t="shared" si="49"/>
        <v>54541</v>
      </c>
      <c r="S145" s="92">
        <f t="shared" si="49"/>
        <v>11935</v>
      </c>
      <c r="T145" s="93">
        <f t="shared" si="49"/>
        <v>1237</v>
      </c>
      <c r="U145" s="95">
        <f t="shared" si="49"/>
        <v>59</v>
      </c>
      <c r="V145" s="92">
        <f t="shared" si="49"/>
        <v>68813</v>
      </c>
    </row>
    <row r="146" spans="1:22" ht="12.75">
      <c r="A146" s="30" t="s">
        <v>14</v>
      </c>
      <c r="B146" s="88"/>
      <c r="C146" s="89"/>
      <c r="D146" s="90"/>
      <c r="E146" s="89"/>
      <c r="F146" s="89"/>
      <c r="G146" s="89"/>
      <c r="H146" s="88"/>
      <c r="I146" s="88"/>
      <c r="J146" s="89"/>
      <c r="K146" s="90"/>
      <c r="L146" s="89"/>
      <c r="M146" s="89"/>
      <c r="N146" s="89"/>
      <c r="O146" s="88"/>
      <c r="P146" s="88"/>
      <c r="Q146" s="89"/>
      <c r="R146" s="88"/>
      <c r="S146" s="88"/>
      <c r="T146" s="89"/>
      <c r="U146" s="91"/>
      <c r="V146" s="88"/>
    </row>
    <row r="147" spans="1:22" ht="12.75">
      <c r="A147" s="73" t="s">
        <v>52</v>
      </c>
      <c r="B147" s="88">
        <f aca="true" t="shared" si="50" ref="B147:V147">SUM(B83,B17)</f>
        <v>9</v>
      </c>
      <c r="C147" s="89">
        <f t="shared" si="50"/>
        <v>564</v>
      </c>
      <c r="D147" s="90">
        <f t="shared" si="50"/>
        <v>22109</v>
      </c>
      <c r="E147" s="89">
        <f t="shared" si="50"/>
        <v>3899</v>
      </c>
      <c r="F147" s="89">
        <f t="shared" si="50"/>
        <v>542</v>
      </c>
      <c r="G147" s="89">
        <f t="shared" si="50"/>
        <v>43</v>
      </c>
      <c r="H147" s="88">
        <f t="shared" si="50"/>
        <v>27166</v>
      </c>
      <c r="I147" s="88">
        <f t="shared" si="50"/>
        <v>8</v>
      </c>
      <c r="J147" s="89">
        <f t="shared" si="50"/>
        <v>465</v>
      </c>
      <c r="K147" s="90">
        <f t="shared" si="50"/>
        <v>23206</v>
      </c>
      <c r="L147" s="89">
        <f t="shared" si="50"/>
        <v>3650</v>
      </c>
      <c r="M147" s="89">
        <f t="shared" si="50"/>
        <v>421</v>
      </c>
      <c r="N147" s="89">
        <f t="shared" si="50"/>
        <v>30</v>
      </c>
      <c r="O147" s="88">
        <f t="shared" si="50"/>
        <v>27780</v>
      </c>
      <c r="P147" s="88">
        <f t="shared" si="50"/>
        <v>17</v>
      </c>
      <c r="Q147" s="89">
        <f t="shared" si="50"/>
        <v>1029</v>
      </c>
      <c r="R147" s="88">
        <f t="shared" si="50"/>
        <v>45315</v>
      </c>
      <c r="S147" s="88">
        <f t="shared" si="50"/>
        <v>7549</v>
      </c>
      <c r="T147" s="89">
        <f t="shared" si="50"/>
        <v>963</v>
      </c>
      <c r="U147" s="91">
        <f t="shared" si="50"/>
        <v>73</v>
      </c>
      <c r="V147" s="88">
        <f t="shared" si="50"/>
        <v>54946</v>
      </c>
    </row>
    <row r="148" spans="1:22" ht="12.75">
      <c r="A148" s="73" t="s">
        <v>43</v>
      </c>
      <c r="B148" s="88">
        <f aca="true" t="shared" si="51" ref="B148:V148">SUM(B84,B18)</f>
        <v>0</v>
      </c>
      <c r="C148" s="89">
        <f t="shared" si="51"/>
        <v>2</v>
      </c>
      <c r="D148" s="90">
        <f t="shared" si="51"/>
        <v>3101</v>
      </c>
      <c r="E148" s="89">
        <f t="shared" si="51"/>
        <v>3070</v>
      </c>
      <c r="F148" s="89">
        <f t="shared" si="51"/>
        <v>259</v>
      </c>
      <c r="G148" s="89">
        <f t="shared" si="51"/>
        <v>10</v>
      </c>
      <c r="H148" s="88">
        <f t="shared" si="51"/>
        <v>6442</v>
      </c>
      <c r="I148" s="88">
        <f t="shared" si="51"/>
        <v>0</v>
      </c>
      <c r="J148" s="89">
        <f t="shared" si="51"/>
        <v>3</v>
      </c>
      <c r="K148" s="90">
        <f t="shared" si="51"/>
        <v>2307</v>
      </c>
      <c r="L148" s="89">
        <f t="shared" si="51"/>
        <v>2253</v>
      </c>
      <c r="M148" s="89">
        <f t="shared" si="51"/>
        <v>171</v>
      </c>
      <c r="N148" s="89">
        <f t="shared" si="51"/>
        <v>9</v>
      </c>
      <c r="O148" s="88">
        <f t="shared" si="51"/>
        <v>4743</v>
      </c>
      <c r="P148" s="88">
        <f t="shared" si="51"/>
        <v>0</v>
      </c>
      <c r="Q148" s="89">
        <f t="shared" si="51"/>
        <v>5</v>
      </c>
      <c r="R148" s="88">
        <f t="shared" si="51"/>
        <v>5408</v>
      </c>
      <c r="S148" s="88">
        <f t="shared" si="51"/>
        <v>5323</v>
      </c>
      <c r="T148" s="89">
        <f t="shared" si="51"/>
        <v>430</v>
      </c>
      <c r="U148" s="91">
        <f t="shared" si="51"/>
        <v>19</v>
      </c>
      <c r="V148" s="88">
        <f t="shared" si="51"/>
        <v>11185</v>
      </c>
    </row>
    <row r="149" spans="1:22" ht="12.75">
      <c r="A149" s="29" t="s">
        <v>24</v>
      </c>
      <c r="B149" s="92">
        <f aca="true" t="shared" si="52" ref="B149:V149">SUM(B85,B19)</f>
        <v>9</v>
      </c>
      <c r="C149" s="93">
        <f t="shared" si="52"/>
        <v>566</v>
      </c>
      <c r="D149" s="94">
        <f t="shared" si="52"/>
        <v>25210</v>
      </c>
      <c r="E149" s="93">
        <f t="shared" si="52"/>
        <v>6969</v>
      </c>
      <c r="F149" s="93">
        <f t="shared" si="52"/>
        <v>801</v>
      </c>
      <c r="G149" s="93">
        <f t="shared" si="52"/>
        <v>53</v>
      </c>
      <c r="H149" s="92">
        <f t="shared" si="52"/>
        <v>33608</v>
      </c>
      <c r="I149" s="92">
        <f t="shared" si="52"/>
        <v>8</v>
      </c>
      <c r="J149" s="93">
        <f t="shared" si="52"/>
        <v>468</v>
      </c>
      <c r="K149" s="94">
        <f t="shared" si="52"/>
        <v>25513</v>
      </c>
      <c r="L149" s="93">
        <f t="shared" si="52"/>
        <v>5903</v>
      </c>
      <c r="M149" s="93">
        <f t="shared" si="52"/>
        <v>592</v>
      </c>
      <c r="N149" s="93">
        <f t="shared" si="52"/>
        <v>39</v>
      </c>
      <c r="O149" s="92">
        <f t="shared" si="52"/>
        <v>32523</v>
      </c>
      <c r="P149" s="92">
        <f t="shared" si="52"/>
        <v>17</v>
      </c>
      <c r="Q149" s="93">
        <f t="shared" si="52"/>
        <v>1034</v>
      </c>
      <c r="R149" s="92">
        <f t="shared" si="52"/>
        <v>50723</v>
      </c>
      <c r="S149" s="92">
        <f t="shared" si="52"/>
        <v>12872</v>
      </c>
      <c r="T149" s="93">
        <f t="shared" si="52"/>
        <v>1393</v>
      </c>
      <c r="U149" s="95">
        <f t="shared" si="52"/>
        <v>92</v>
      </c>
      <c r="V149" s="92">
        <f t="shared" si="52"/>
        <v>66131</v>
      </c>
    </row>
    <row r="150" spans="1:22" ht="12.75">
      <c r="A150" s="96" t="s">
        <v>15</v>
      </c>
      <c r="B150" s="97">
        <f aca="true" t="shared" si="53" ref="B150:V150">SUM(B86,B20)</f>
        <v>14</v>
      </c>
      <c r="C150" s="98">
        <f t="shared" si="53"/>
        <v>1100</v>
      </c>
      <c r="D150" s="99">
        <f t="shared" si="53"/>
        <v>52442</v>
      </c>
      <c r="E150" s="98">
        <f t="shared" si="53"/>
        <v>13331</v>
      </c>
      <c r="F150" s="98">
        <f t="shared" si="53"/>
        <v>1506</v>
      </c>
      <c r="G150" s="98">
        <f t="shared" si="53"/>
        <v>85</v>
      </c>
      <c r="H150" s="97">
        <f t="shared" si="53"/>
        <v>68478</v>
      </c>
      <c r="I150" s="97">
        <f t="shared" si="53"/>
        <v>11</v>
      </c>
      <c r="J150" s="98">
        <f t="shared" si="53"/>
        <v>967</v>
      </c>
      <c r="K150" s="99">
        <f t="shared" si="53"/>
        <v>52822</v>
      </c>
      <c r="L150" s="98">
        <f t="shared" si="53"/>
        <v>11476</v>
      </c>
      <c r="M150" s="98">
        <f t="shared" si="53"/>
        <v>1124</v>
      </c>
      <c r="N150" s="98">
        <f t="shared" si="53"/>
        <v>66</v>
      </c>
      <c r="O150" s="97">
        <f t="shared" si="53"/>
        <v>66466</v>
      </c>
      <c r="P150" s="97">
        <f t="shared" si="53"/>
        <v>25</v>
      </c>
      <c r="Q150" s="98">
        <f t="shared" si="53"/>
        <v>2067</v>
      </c>
      <c r="R150" s="97">
        <f t="shared" si="53"/>
        <v>105264</v>
      </c>
      <c r="S150" s="97">
        <f t="shared" si="53"/>
        <v>24807</v>
      </c>
      <c r="T150" s="98">
        <f t="shared" si="53"/>
        <v>2630</v>
      </c>
      <c r="U150" s="100">
        <f t="shared" si="53"/>
        <v>151</v>
      </c>
      <c r="V150" s="97">
        <f t="shared" si="53"/>
        <v>134944</v>
      </c>
    </row>
    <row r="151" spans="2:22" ht="12.75">
      <c r="B151" s="88"/>
      <c r="C151" s="89"/>
      <c r="D151" s="90"/>
      <c r="E151" s="89"/>
      <c r="F151" s="89"/>
      <c r="G151" s="89"/>
      <c r="H151" s="88"/>
      <c r="I151" s="88"/>
      <c r="J151" s="89"/>
      <c r="K151" s="90"/>
      <c r="L151" s="89"/>
      <c r="M151" s="89"/>
      <c r="N151" s="89"/>
      <c r="O151" s="88"/>
      <c r="P151" s="88"/>
      <c r="Q151" s="89"/>
      <c r="R151" s="88"/>
      <c r="S151" s="88"/>
      <c r="T151" s="89"/>
      <c r="U151" s="91"/>
      <c r="V151" s="88"/>
    </row>
    <row r="152" spans="1:22" ht="12.75">
      <c r="A152" s="30" t="s">
        <v>16</v>
      </c>
      <c r="B152" s="88"/>
      <c r="C152" s="89"/>
      <c r="D152" s="90"/>
      <c r="E152" s="89"/>
      <c r="F152" s="89"/>
      <c r="G152" s="89"/>
      <c r="H152" s="88"/>
      <c r="I152" s="88"/>
      <c r="J152" s="89"/>
      <c r="K152" s="90"/>
      <c r="L152" s="89"/>
      <c r="M152" s="89"/>
      <c r="N152" s="89"/>
      <c r="O152" s="88"/>
      <c r="P152" s="88"/>
      <c r="Q152" s="89"/>
      <c r="R152" s="88"/>
      <c r="S152" s="88"/>
      <c r="T152" s="89"/>
      <c r="U152" s="91"/>
      <c r="V152" s="88"/>
    </row>
    <row r="153" spans="1:22" ht="12.75">
      <c r="A153" s="30" t="s">
        <v>13</v>
      </c>
      <c r="B153" s="88"/>
      <c r="C153" s="89"/>
      <c r="D153" s="90"/>
      <c r="E153" s="89"/>
      <c r="F153" s="89"/>
      <c r="G153" s="89"/>
      <c r="H153" s="88"/>
      <c r="I153" s="88"/>
      <c r="J153" s="89"/>
      <c r="K153" s="90"/>
      <c r="L153" s="89"/>
      <c r="M153" s="89"/>
      <c r="N153" s="89"/>
      <c r="O153" s="88"/>
      <c r="P153" s="88"/>
      <c r="Q153" s="89"/>
      <c r="R153" s="88"/>
      <c r="S153" s="88"/>
      <c r="T153" s="89"/>
      <c r="U153" s="91"/>
      <c r="V153" s="88"/>
    </row>
    <row r="154" spans="1:22" ht="12.75">
      <c r="A154" s="73" t="s">
        <v>44</v>
      </c>
      <c r="B154" s="88">
        <f aca="true" t="shared" si="54" ref="B154:V154">SUM(B90,B24)</f>
        <v>12</v>
      </c>
      <c r="C154" s="89">
        <f t="shared" si="54"/>
        <v>444</v>
      </c>
      <c r="D154" s="90">
        <f t="shared" si="54"/>
        <v>12797</v>
      </c>
      <c r="E154" s="89">
        <f t="shared" si="54"/>
        <v>1508</v>
      </c>
      <c r="F154" s="89">
        <f t="shared" si="54"/>
        <v>221</v>
      </c>
      <c r="G154" s="89">
        <f t="shared" si="54"/>
        <v>28</v>
      </c>
      <c r="H154" s="88">
        <f t="shared" si="54"/>
        <v>15010</v>
      </c>
      <c r="I154" s="88">
        <f t="shared" si="54"/>
        <v>9</v>
      </c>
      <c r="J154" s="89">
        <f t="shared" si="54"/>
        <v>411</v>
      </c>
      <c r="K154" s="90">
        <f t="shared" si="54"/>
        <v>15938</v>
      </c>
      <c r="L154" s="89">
        <f t="shared" si="54"/>
        <v>1544</v>
      </c>
      <c r="M154" s="89">
        <f t="shared" si="54"/>
        <v>238</v>
      </c>
      <c r="N154" s="89">
        <f t="shared" si="54"/>
        <v>32</v>
      </c>
      <c r="O154" s="88">
        <f t="shared" si="54"/>
        <v>18172</v>
      </c>
      <c r="P154" s="88">
        <f t="shared" si="54"/>
        <v>21</v>
      </c>
      <c r="Q154" s="89">
        <f t="shared" si="54"/>
        <v>855</v>
      </c>
      <c r="R154" s="88">
        <f t="shared" si="54"/>
        <v>28735</v>
      </c>
      <c r="S154" s="88">
        <f t="shared" si="54"/>
        <v>3052</v>
      </c>
      <c r="T154" s="89">
        <f t="shared" si="54"/>
        <v>459</v>
      </c>
      <c r="U154" s="91">
        <f t="shared" si="54"/>
        <v>60</v>
      </c>
      <c r="V154" s="88">
        <f t="shared" si="54"/>
        <v>33182</v>
      </c>
    </row>
    <row r="155" spans="1:22" ht="12.75">
      <c r="A155" s="73" t="s">
        <v>45</v>
      </c>
      <c r="B155" s="88">
        <f aca="true" t="shared" si="55" ref="B155:V155">SUM(B91,B25)</f>
        <v>1</v>
      </c>
      <c r="C155" s="102">
        <f t="shared" si="55"/>
        <v>47</v>
      </c>
      <c r="D155" s="90">
        <f t="shared" si="55"/>
        <v>7530</v>
      </c>
      <c r="E155" s="102">
        <f t="shared" si="55"/>
        <v>2867</v>
      </c>
      <c r="F155" s="102">
        <f t="shared" si="55"/>
        <v>713</v>
      </c>
      <c r="G155" s="102">
        <f t="shared" si="55"/>
        <v>102</v>
      </c>
      <c r="H155" s="88">
        <f t="shared" si="55"/>
        <v>11260</v>
      </c>
      <c r="I155" s="88">
        <f t="shared" si="55"/>
        <v>0</v>
      </c>
      <c r="J155" s="102">
        <f t="shared" si="55"/>
        <v>20</v>
      </c>
      <c r="K155" s="90">
        <f t="shared" si="55"/>
        <v>5321</v>
      </c>
      <c r="L155" s="102">
        <f t="shared" si="55"/>
        <v>2047</v>
      </c>
      <c r="M155" s="102">
        <f t="shared" si="55"/>
        <v>426</v>
      </c>
      <c r="N155" s="102">
        <f t="shared" si="55"/>
        <v>62</v>
      </c>
      <c r="O155" s="88">
        <f t="shared" si="55"/>
        <v>7876</v>
      </c>
      <c r="P155" s="88">
        <f t="shared" si="55"/>
        <v>1</v>
      </c>
      <c r="Q155" s="89">
        <f t="shared" si="55"/>
        <v>67</v>
      </c>
      <c r="R155" s="88">
        <f t="shared" si="55"/>
        <v>12851</v>
      </c>
      <c r="S155" s="88">
        <f t="shared" si="55"/>
        <v>4914</v>
      </c>
      <c r="T155" s="89">
        <f t="shared" si="55"/>
        <v>1139</v>
      </c>
      <c r="U155" s="91">
        <f t="shared" si="55"/>
        <v>164</v>
      </c>
      <c r="V155" s="88">
        <f t="shared" si="55"/>
        <v>19136</v>
      </c>
    </row>
    <row r="156" spans="1:22" ht="12.75">
      <c r="A156" s="73" t="s">
        <v>46</v>
      </c>
      <c r="B156" s="88">
        <f aca="true" t="shared" si="56" ref="B156:V156">SUM(B92,B26)</f>
        <v>0</v>
      </c>
      <c r="C156" s="102">
        <f t="shared" si="56"/>
        <v>3</v>
      </c>
      <c r="D156" s="90">
        <f t="shared" si="56"/>
        <v>261</v>
      </c>
      <c r="E156" s="102">
        <f t="shared" si="56"/>
        <v>141</v>
      </c>
      <c r="F156" s="102">
        <f t="shared" si="56"/>
        <v>31</v>
      </c>
      <c r="G156" s="102">
        <f t="shared" si="56"/>
        <v>5</v>
      </c>
      <c r="H156" s="88">
        <f t="shared" si="56"/>
        <v>441</v>
      </c>
      <c r="I156" s="88">
        <f t="shared" si="56"/>
        <v>1</v>
      </c>
      <c r="J156" s="102">
        <f t="shared" si="56"/>
        <v>11</v>
      </c>
      <c r="K156" s="90">
        <f t="shared" si="56"/>
        <v>573</v>
      </c>
      <c r="L156" s="102">
        <f t="shared" si="56"/>
        <v>211</v>
      </c>
      <c r="M156" s="102">
        <f t="shared" si="56"/>
        <v>44</v>
      </c>
      <c r="N156" s="102">
        <f t="shared" si="56"/>
        <v>7</v>
      </c>
      <c r="O156" s="88">
        <f t="shared" si="56"/>
        <v>847</v>
      </c>
      <c r="P156" s="88">
        <f t="shared" si="56"/>
        <v>1</v>
      </c>
      <c r="Q156" s="89">
        <f t="shared" si="56"/>
        <v>14</v>
      </c>
      <c r="R156" s="88">
        <f t="shared" si="56"/>
        <v>834</v>
      </c>
      <c r="S156" s="88">
        <f t="shared" si="56"/>
        <v>352</v>
      </c>
      <c r="T156" s="89">
        <f t="shared" si="56"/>
        <v>75</v>
      </c>
      <c r="U156" s="91">
        <f t="shared" si="56"/>
        <v>12</v>
      </c>
      <c r="V156" s="88">
        <f t="shared" si="56"/>
        <v>1288</v>
      </c>
    </row>
    <row r="157" spans="1:22" ht="12.75">
      <c r="A157" s="73" t="s">
        <v>47</v>
      </c>
      <c r="B157" s="88">
        <f aca="true" t="shared" si="57" ref="B157:V157">SUM(B93,B27)</f>
        <v>0</v>
      </c>
      <c r="C157" s="102">
        <f t="shared" si="57"/>
        <v>4</v>
      </c>
      <c r="D157" s="90">
        <f t="shared" si="57"/>
        <v>3325</v>
      </c>
      <c r="E157" s="102">
        <f t="shared" si="57"/>
        <v>3754</v>
      </c>
      <c r="F157" s="102">
        <f t="shared" si="57"/>
        <v>845</v>
      </c>
      <c r="G157" s="102">
        <f t="shared" si="57"/>
        <v>209</v>
      </c>
      <c r="H157" s="88">
        <f t="shared" si="57"/>
        <v>8137</v>
      </c>
      <c r="I157" s="88">
        <f t="shared" si="57"/>
        <v>1</v>
      </c>
      <c r="J157" s="102">
        <f t="shared" si="57"/>
        <v>2</v>
      </c>
      <c r="K157" s="90">
        <f t="shared" si="57"/>
        <v>2720</v>
      </c>
      <c r="L157" s="102">
        <f t="shared" si="57"/>
        <v>2852</v>
      </c>
      <c r="M157" s="102">
        <f t="shared" si="57"/>
        <v>428</v>
      </c>
      <c r="N157" s="102">
        <f t="shared" si="57"/>
        <v>98</v>
      </c>
      <c r="O157" s="88">
        <f t="shared" si="57"/>
        <v>6101</v>
      </c>
      <c r="P157" s="88">
        <f t="shared" si="57"/>
        <v>1</v>
      </c>
      <c r="Q157" s="89">
        <f t="shared" si="57"/>
        <v>6</v>
      </c>
      <c r="R157" s="88">
        <f t="shared" si="57"/>
        <v>6045</v>
      </c>
      <c r="S157" s="88">
        <f t="shared" si="57"/>
        <v>6606</v>
      </c>
      <c r="T157" s="89">
        <f t="shared" si="57"/>
        <v>1273</v>
      </c>
      <c r="U157" s="91">
        <f t="shared" si="57"/>
        <v>307</v>
      </c>
      <c r="V157" s="88">
        <f t="shared" si="57"/>
        <v>14238</v>
      </c>
    </row>
    <row r="158" spans="1:22" s="110" customFormat="1" ht="12.75">
      <c r="A158" s="29" t="s">
        <v>1</v>
      </c>
      <c r="B158" s="92">
        <f aca="true" t="shared" si="58" ref="B158:V158">SUM(B94,B28)</f>
        <v>13</v>
      </c>
      <c r="C158" s="93">
        <f t="shared" si="58"/>
        <v>498</v>
      </c>
      <c r="D158" s="94">
        <f t="shared" si="58"/>
        <v>23913</v>
      </c>
      <c r="E158" s="93">
        <f t="shared" si="58"/>
        <v>8270</v>
      </c>
      <c r="F158" s="93">
        <f t="shared" si="58"/>
        <v>1810</v>
      </c>
      <c r="G158" s="93">
        <f t="shared" si="58"/>
        <v>344</v>
      </c>
      <c r="H158" s="92">
        <f t="shared" si="58"/>
        <v>34848</v>
      </c>
      <c r="I158" s="92">
        <f t="shared" si="58"/>
        <v>11</v>
      </c>
      <c r="J158" s="93">
        <f t="shared" si="58"/>
        <v>444</v>
      </c>
      <c r="K158" s="94">
        <f t="shared" si="58"/>
        <v>24552</v>
      </c>
      <c r="L158" s="93">
        <f t="shared" si="58"/>
        <v>6654</v>
      </c>
      <c r="M158" s="93">
        <f t="shared" si="58"/>
        <v>1136</v>
      </c>
      <c r="N158" s="93">
        <f t="shared" si="58"/>
        <v>199</v>
      </c>
      <c r="O158" s="92">
        <f t="shared" si="58"/>
        <v>32996</v>
      </c>
      <c r="P158" s="92">
        <f t="shared" si="58"/>
        <v>24</v>
      </c>
      <c r="Q158" s="93">
        <f t="shared" si="58"/>
        <v>942</v>
      </c>
      <c r="R158" s="92">
        <f t="shared" si="58"/>
        <v>48465</v>
      </c>
      <c r="S158" s="92">
        <f t="shared" si="58"/>
        <v>14924</v>
      </c>
      <c r="T158" s="93">
        <f t="shared" si="58"/>
        <v>2946</v>
      </c>
      <c r="U158" s="95">
        <f t="shared" si="58"/>
        <v>543</v>
      </c>
      <c r="V158" s="92">
        <f t="shared" si="58"/>
        <v>67844</v>
      </c>
    </row>
    <row r="159" spans="1:22" ht="12.75">
      <c r="A159" s="30" t="s">
        <v>14</v>
      </c>
      <c r="B159" s="88"/>
      <c r="C159" s="89"/>
      <c r="D159" s="90"/>
      <c r="E159" s="89"/>
      <c r="F159" s="89"/>
      <c r="G159" s="89"/>
      <c r="H159" s="88"/>
      <c r="I159" s="88"/>
      <c r="J159" s="89"/>
      <c r="K159" s="90"/>
      <c r="L159" s="89"/>
      <c r="M159" s="89"/>
      <c r="N159" s="89"/>
      <c r="O159" s="88"/>
      <c r="P159" s="88"/>
      <c r="Q159" s="89"/>
      <c r="R159" s="88"/>
      <c r="S159" s="88"/>
      <c r="T159" s="89"/>
      <c r="U159" s="91"/>
      <c r="V159" s="88"/>
    </row>
    <row r="160" spans="1:22" ht="12.75">
      <c r="A160" s="73" t="s">
        <v>44</v>
      </c>
      <c r="B160" s="88">
        <f aca="true" t="shared" si="59" ref="B160:V160">SUM(B96,B30)</f>
        <v>9</v>
      </c>
      <c r="C160" s="89">
        <f t="shared" si="59"/>
        <v>396</v>
      </c>
      <c r="D160" s="90">
        <f t="shared" si="59"/>
        <v>10920</v>
      </c>
      <c r="E160" s="89">
        <f t="shared" si="59"/>
        <v>1364</v>
      </c>
      <c r="F160" s="89">
        <f t="shared" si="59"/>
        <v>210</v>
      </c>
      <c r="G160" s="89">
        <f t="shared" si="59"/>
        <v>24</v>
      </c>
      <c r="H160" s="88">
        <f t="shared" si="59"/>
        <v>12923</v>
      </c>
      <c r="I160" s="88">
        <f t="shared" si="59"/>
        <v>3</v>
      </c>
      <c r="J160" s="89">
        <f t="shared" si="59"/>
        <v>389</v>
      </c>
      <c r="K160" s="90">
        <f t="shared" si="59"/>
        <v>14611</v>
      </c>
      <c r="L160" s="89">
        <f t="shared" si="59"/>
        <v>1407</v>
      </c>
      <c r="M160" s="89">
        <f t="shared" si="59"/>
        <v>233</v>
      </c>
      <c r="N160" s="89">
        <f t="shared" si="59"/>
        <v>32</v>
      </c>
      <c r="O160" s="88">
        <f t="shared" si="59"/>
        <v>16675</v>
      </c>
      <c r="P160" s="88">
        <f t="shared" si="59"/>
        <v>12</v>
      </c>
      <c r="Q160" s="89">
        <f t="shared" si="59"/>
        <v>785</v>
      </c>
      <c r="R160" s="88">
        <f t="shared" si="59"/>
        <v>25531</v>
      </c>
      <c r="S160" s="88">
        <f t="shared" si="59"/>
        <v>2771</v>
      </c>
      <c r="T160" s="89">
        <f t="shared" si="59"/>
        <v>443</v>
      </c>
      <c r="U160" s="91">
        <f t="shared" si="59"/>
        <v>56</v>
      </c>
      <c r="V160" s="88">
        <f t="shared" si="59"/>
        <v>29598</v>
      </c>
    </row>
    <row r="161" spans="1:22" ht="12.75">
      <c r="A161" s="73" t="s">
        <v>45</v>
      </c>
      <c r="B161" s="88">
        <f aca="true" t="shared" si="60" ref="B161:V161">SUM(B97,B31)</f>
        <v>0</v>
      </c>
      <c r="C161" s="102">
        <f t="shared" si="60"/>
        <v>37</v>
      </c>
      <c r="D161" s="90">
        <f t="shared" si="60"/>
        <v>7577</v>
      </c>
      <c r="E161" s="102">
        <f t="shared" si="60"/>
        <v>3277</v>
      </c>
      <c r="F161" s="102">
        <f t="shared" si="60"/>
        <v>841</v>
      </c>
      <c r="G161" s="102">
        <f t="shared" si="60"/>
        <v>147</v>
      </c>
      <c r="H161" s="88">
        <f t="shared" si="60"/>
        <v>11879</v>
      </c>
      <c r="I161" s="88">
        <f t="shared" si="60"/>
        <v>0</v>
      </c>
      <c r="J161" s="102">
        <f t="shared" si="60"/>
        <v>30</v>
      </c>
      <c r="K161" s="90">
        <f t="shared" si="60"/>
        <v>5780</v>
      </c>
      <c r="L161" s="102">
        <f t="shared" si="60"/>
        <v>2241</v>
      </c>
      <c r="M161" s="102">
        <f t="shared" si="60"/>
        <v>490</v>
      </c>
      <c r="N161" s="102">
        <f t="shared" si="60"/>
        <v>71</v>
      </c>
      <c r="O161" s="88">
        <f t="shared" si="60"/>
        <v>8612</v>
      </c>
      <c r="P161" s="88">
        <f t="shared" si="60"/>
        <v>0</v>
      </c>
      <c r="Q161" s="89">
        <f t="shared" si="60"/>
        <v>67</v>
      </c>
      <c r="R161" s="88">
        <f t="shared" si="60"/>
        <v>13357</v>
      </c>
      <c r="S161" s="88">
        <f t="shared" si="60"/>
        <v>5518</v>
      </c>
      <c r="T161" s="89">
        <f t="shared" si="60"/>
        <v>1331</v>
      </c>
      <c r="U161" s="91">
        <f t="shared" si="60"/>
        <v>218</v>
      </c>
      <c r="V161" s="88">
        <f t="shared" si="60"/>
        <v>20491</v>
      </c>
    </row>
    <row r="162" spans="1:22" ht="12.75">
      <c r="A162" s="73" t="s">
        <v>46</v>
      </c>
      <c r="B162" s="88">
        <f aca="true" t="shared" si="61" ref="B162:V162">SUM(B98,B32)</f>
        <v>0</v>
      </c>
      <c r="C162" s="102">
        <f t="shared" si="61"/>
        <v>4</v>
      </c>
      <c r="D162" s="90">
        <f t="shared" si="61"/>
        <v>285</v>
      </c>
      <c r="E162" s="102">
        <f t="shared" si="61"/>
        <v>178</v>
      </c>
      <c r="F162" s="102">
        <f t="shared" si="61"/>
        <v>61</v>
      </c>
      <c r="G162" s="102">
        <f t="shared" si="61"/>
        <v>14</v>
      </c>
      <c r="H162" s="88">
        <f t="shared" si="61"/>
        <v>542</v>
      </c>
      <c r="I162" s="88">
        <f t="shared" si="61"/>
        <v>0</v>
      </c>
      <c r="J162" s="102">
        <f t="shared" si="61"/>
        <v>12</v>
      </c>
      <c r="K162" s="90">
        <f t="shared" si="61"/>
        <v>605</v>
      </c>
      <c r="L162" s="102">
        <f t="shared" si="61"/>
        <v>248</v>
      </c>
      <c r="M162" s="102">
        <f t="shared" si="61"/>
        <v>65</v>
      </c>
      <c r="N162" s="102">
        <f t="shared" si="61"/>
        <v>12</v>
      </c>
      <c r="O162" s="88">
        <f t="shared" si="61"/>
        <v>942</v>
      </c>
      <c r="P162" s="88">
        <f t="shared" si="61"/>
        <v>0</v>
      </c>
      <c r="Q162" s="89">
        <f t="shared" si="61"/>
        <v>16</v>
      </c>
      <c r="R162" s="88">
        <f t="shared" si="61"/>
        <v>890</v>
      </c>
      <c r="S162" s="88">
        <f t="shared" si="61"/>
        <v>426</v>
      </c>
      <c r="T162" s="89">
        <f t="shared" si="61"/>
        <v>126</v>
      </c>
      <c r="U162" s="91">
        <f t="shared" si="61"/>
        <v>26</v>
      </c>
      <c r="V162" s="88">
        <f t="shared" si="61"/>
        <v>1484</v>
      </c>
    </row>
    <row r="163" spans="1:22" ht="12.75">
      <c r="A163" s="73" t="s">
        <v>47</v>
      </c>
      <c r="B163" s="88">
        <f aca="true" t="shared" si="62" ref="B163:V163">SUM(B99,B33)</f>
        <v>0</v>
      </c>
      <c r="C163" s="102">
        <f t="shared" si="62"/>
        <v>5</v>
      </c>
      <c r="D163" s="90">
        <f t="shared" si="62"/>
        <v>3253</v>
      </c>
      <c r="E163" s="102">
        <f t="shared" si="62"/>
        <v>3856</v>
      </c>
      <c r="F163" s="102">
        <f t="shared" si="62"/>
        <v>1021</v>
      </c>
      <c r="G163" s="102">
        <f t="shared" si="62"/>
        <v>275</v>
      </c>
      <c r="H163" s="88">
        <f t="shared" si="62"/>
        <v>8410</v>
      </c>
      <c r="I163" s="88">
        <f t="shared" si="62"/>
        <v>0</v>
      </c>
      <c r="J163" s="102">
        <f t="shared" si="62"/>
        <v>3</v>
      </c>
      <c r="K163" s="90">
        <f t="shared" si="62"/>
        <v>2722</v>
      </c>
      <c r="L163" s="102">
        <f t="shared" si="62"/>
        <v>2844</v>
      </c>
      <c r="M163" s="102">
        <f t="shared" si="62"/>
        <v>659</v>
      </c>
      <c r="N163" s="102">
        <f t="shared" si="62"/>
        <v>135</v>
      </c>
      <c r="O163" s="88">
        <f t="shared" si="62"/>
        <v>6363</v>
      </c>
      <c r="P163" s="88">
        <f t="shared" si="62"/>
        <v>0</v>
      </c>
      <c r="Q163" s="89">
        <f t="shared" si="62"/>
        <v>8</v>
      </c>
      <c r="R163" s="88">
        <f t="shared" si="62"/>
        <v>5975</v>
      </c>
      <c r="S163" s="88">
        <f t="shared" si="62"/>
        <v>6700</v>
      </c>
      <c r="T163" s="89">
        <f t="shared" si="62"/>
        <v>1680</v>
      </c>
      <c r="U163" s="91">
        <f t="shared" si="62"/>
        <v>410</v>
      </c>
      <c r="V163" s="88">
        <f t="shared" si="62"/>
        <v>14773</v>
      </c>
    </row>
    <row r="164" spans="1:22" ht="12.75">
      <c r="A164" s="29" t="s">
        <v>1</v>
      </c>
      <c r="B164" s="97">
        <f aca="true" t="shared" si="63" ref="B164:V164">SUM(B100,B34)</f>
        <v>9</v>
      </c>
      <c r="C164" s="98">
        <f t="shared" si="63"/>
        <v>442</v>
      </c>
      <c r="D164" s="99">
        <f t="shared" si="63"/>
        <v>22035</v>
      </c>
      <c r="E164" s="98">
        <f t="shared" si="63"/>
        <v>8675</v>
      </c>
      <c r="F164" s="98">
        <f t="shared" si="63"/>
        <v>2133</v>
      </c>
      <c r="G164" s="98">
        <f t="shared" si="63"/>
        <v>460</v>
      </c>
      <c r="H164" s="97">
        <f t="shared" si="63"/>
        <v>33754</v>
      </c>
      <c r="I164" s="97">
        <f t="shared" si="63"/>
        <v>3</v>
      </c>
      <c r="J164" s="98">
        <f t="shared" si="63"/>
        <v>434</v>
      </c>
      <c r="K164" s="99">
        <f t="shared" si="63"/>
        <v>23718</v>
      </c>
      <c r="L164" s="98">
        <f t="shared" si="63"/>
        <v>6740</v>
      </c>
      <c r="M164" s="98">
        <f t="shared" si="63"/>
        <v>1447</v>
      </c>
      <c r="N164" s="98">
        <f t="shared" si="63"/>
        <v>250</v>
      </c>
      <c r="O164" s="97">
        <f t="shared" si="63"/>
        <v>32592</v>
      </c>
      <c r="P164" s="97">
        <f t="shared" si="63"/>
        <v>12</v>
      </c>
      <c r="Q164" s="98">
        <f t="shared" si="63"/>
        <v>876</v>
      </c>
      <c r="R164" s="97">
        <f t="shared" si="63"/>
        <v>45753</v>
      </c>
      <c r="S164" s="97">
        <f t="shared" si="63"/>
        <v>15415</v>
      </c>
      <c r="T164" s="98">
        <f t="shared" si="63"/>
        <v>3580</v>
      </c>
      <c r="U164" s="100">
        <f t="shared" si="63"/>
        <v>710</v>
      </c>
      <c r="V164" s="97">
        <f t="shared" si="63"/>
        <v>66346</v>
      </c>
    </row>
    <row r="165" spans="1:22" ht="12.75">
      <c r="A165" s="96" t="s">
        <v>17</v>
      </c>
      <c r="B165" s="97">
        <f aca="true" t="shared" si="64" ref="B165:V165">SUM(B101,B35)</f>
        <v>22</v>
      </c>
      <c r="C165" s="98">
        <f t="shared" si="64"/>
        <v>940</v>
      </c>
      <c r="D165" s="99">
        <f t="shared" si="64"/>
        <v>45948</v>
      </c>
      <c r="E165" s="98">
        <f t="shared" si="64"/>
        <v>16945</v>
      </c>
      <c r="F165" s="98">
        <f t="shared" si="64"/>
        <v>3943</v>
      </c>
      <c r="G165" s="98">
        <f t="shared" si="64"/>
        <v>804</v>
      </c>
      <c r="H165" s="97">
        <f t="shared" si="64"/>
        <v>68602</v>
      </c>
      <c r="I165" s="97">
        <f t="shared" si="64"/>
        <v>14</v>
      </c>
      <c r="J165" s="98">
        <f t="shared" si="64"/>
        <v>878</v>
      </c>
      <c r="K165" s="99">
        <f t="shared" si="64"/>
        <v>48270</v>
      </c>
      <c r="L165" s="98">
        <f t="shared" si="64"/>
        <v>13394</v>
      </c>
      <c r="M165" s="98">
        <f t="shared" si="64"/>
        <v>2583</v>
      </c>
      <c r="N165" s="98">
        <f t="shared" si="64"/>
        <v>449</v>
      </c>
      <c r="O165" s="97">
        <f t="shared" si="64"/>
        <v>65588</v>
      </c>
      <c r="P165" s="97">
        <f t="shared" si="64"/>
        <v>36</v>
      </c>
      <c r="Q165" s="98">
        <f t="shared" si="64"/>
        <v>1818</v>
      </c>
      <c r="R165" s="97">
        <f t="shared" si="64"/>
        <v>94218</v>
      </c>
      <c r="S165" s="97">
        <f t="shared" si="64"/>
        <v>30339</v>
      </c>
      <c r="T165" s="98">
        <f t="shared" si="64"/>
        <v>6526</v>
      </c>
      <c r="U165" s="100">
        <f t="shared" si="64"/>
        <v>1253</v>
      </c>
      <c r="V165" s="97">
        <f t="shared" si="64"/>
        <v>134190</v>
      </c>
    </row>
    <row r="166" spans="2:22" ht="12.75">
      <c r="B166" s="88"/>
      <c r="C166" s="89"/>
      <c r="D166" s="90"/>
      <c r="E166" s="89"/>
      <c r="F166" s="89"/>
      <c r="G166" s="89"/>
      <c r="H166" s="88"/>
      <c r="I166" s="88"/>
      <c r="J166" s="89"/>
      <c r="K166" s="90"/>
      <c r="L166" s="89"/>
      <c r="M166" s="89"/>
      <c r="N166" s="89"/>
      <c r="O166" s="88"/>
      <c r="P166" s="88"/>
      <c r="Q166" s="89"/>
      <c r="R166" s="88"/>
      <c r="S166" s="88"/>
      <c r="T166" s="89"/>
      <c r="U166" s="91"/>
      <c r="V166" s="88"/>
    </row>
    <row r="167" spans="1:22" ht="12.75">
      <c r="A167" s="30" t="s">
        <v>18</v>
      </c>
      <c r="B167" s="88"/>
      <c r="C167" s="89"/>
      <c r="D167" s="90"/>
      <c r="E167" s="89"/>
      <c r="F167" s="89"/>
      <c r="G167" s="89"/>
      <c r="H167" s="88"/>
      <c r="I167" s="88"/>
      <c r="J167" s="89"/>
      <c r="K167" s="90"/>
      <c r="L167" s="89"/>
      <c r="M167" s="89"/>
      <c r="N167" s="89"/>
      <c r="O167" s="88"/>
      <c r="P167" s="88"/>
      <c r="Q167" s="89"/>
      <c r="R167" s="88"/>
      <c r="S167" s="88"/>
      <c r="T167" s="89"/>
      <c r="U167" s="91"/>
      <c r="V167" s="88"/>
    </row>
    <row r="168" spans="1:22" ht="12.75">
      <c r="A168" s="30" t="s">
        <v>13</v>
      </c>
      <c r="B168" s="88"/>
      <c r="C168" s="89"/>
      <c r="D168" s="90"/>
      <c r="E168" s="89"/>
      <c r="F168" s="89"/>
      <c r="G168" s="89"/>
      <c r="H168" s="88"/>
      <c r="I168" s="88"/>
      <c r="J168" s="89"/>
      <c r="K168" s="90"/>
      <c r="L168" s="89"/>
      <c r="M168" s="89"/>
      <c r="N168" s="89"/>
      <c r="O168" s="88"/>
      <c r="P168" s="88"/>
      <c r="Q168" s="89"/>
      <c r="R168" s="88"/>
      <c r="S168" s="88"/>
      <c r="T168" s="89"/>
      <c r="U168" s="91"/>
      <c r="V168" s="88"/>
    </row>
    <row r="169" spans="1:22" ht="12.75">
      <c r="A169" s="73" t="s">
        <v>44</v>
      </c>
      <c r="B169" s="88">
        <f aca="true" t="shared" si="65" ref="B169:V169">SUM(B105,B39)</f>
        <v>6</v>
      </c>
      <c r="C169" s="89">
        <f t="shared" si="65"/>
        <v>382</v>
      </c>
      <c r="D169" s="90">
        <f t="shared" si="65"/>
        <v>9332</v>
      </c>
      <c r="E169" s="89">
        <f t="shared" si="65"/>
        <v>1497</v>
      </c>
      <c r="F169" s="89">
        <f t="shared" si="65"/>
        <v>252</v>
      </c>
      <c r="G169" s="89">
        <f t="shared" si="65"/>
        <v>49</v>
      </c>
      <c r="H169" s="88">
        <f t="shared" si="65"/>
        <v>11518</v>
      </c>
      <c r="I169" s="88">
        <f t="shared" si="65"/>
        <v>2</v>
      </c>
      <c r="J169" s="89">
        <f t="shared" si="65"/>
        <v>346</v>
      </c>
      <c r="K169" s="90">
        <f t="shared" si="65"/>
        <v>13250</v>
      </c>
      <c r="L169" s="89">
        <f t="shared" si="65"/>
        <v>1414</v>
      </c>
      <c r="M169" s="89">
        <f t="shared" si="65"/>
        <v>228</v>
      </c>
      <c r="N169" s="89">
        <f t="shared" si="65"/>
        <v>32</v>
      </c>
      <c r="O169" s="88">
        <f t="shared" si="65"/>
        <v>15272</v>
      </c>
      <c r="P169" s="88">
        <f t="shared" si="65"/>
        <v>8</v>
      </c>
      <c r="Q169" s="89">
        <f t="shared" si="65"/>
        <v>728</v>
      </c>
      <c r="R169" s="88">
        <f t="shared" si="65"/>
        <v>22582</v>
      </c>
      <c r="S169" s="88">
        <f t="shared" si="65"/>
        <v>2911</v>
      </c>
      <c r="T169" s="89">
        <f t="shared" si="65"/>
        <v>480</v>
      </c>
      <c r="U169" s="91">
        <f t="shared" si="65"/>
        <v>81</v>
      </c>
      <c r="V169" s="88">
        <f t="shared" si="65"/>
        <v>26790</v>
      </c>
    </row>
    <row r="170" spans="1:22" ht="12.75">
      <c r="A170" s="73" t="s">
        <v>45</v>
      </c>
      <c r="B170" s="88">
        <f aca="true" t="shared" si="66" ref="B170:V170">SUM(B106,B40)</f>
        <v>0</v>
      </c>
      <c r="C170" s="102">
        <f t="shared" si="66"/>
        <v>54</v>
      </c>
      <c r="D170" s="90">
        <f t="shared" si="66"/>
        <v>7897</v>
      </c>
      <c r="E170" s="102">
        <f t="shared" si="66"/>
        <v>3894</v>
      </c>
      <c r="F170" s="102">
        <f t="shared" si="66"/>
        <v>1189</v>
      </c>
      <c r="G170" s="102">
        <f t="shared" si="66"/>
        <v>318</v>
      </c>
      <c r="H170" s="88">
        <f t="shared" si="66"/>
        <v>13352</v>
      </c>
      <c r="I170" s="88">
        <f t="shared" si="66"/>
        <v>0</v>
      </c>
      <c r="J170" s="102">
        <f t="shared" si="66"/>
        <v>22</v>
      </c>
      <c r="K170" s="90">
        <f t="shared" si="66"/>
        <v>6532</v>
      </c>
      <c r="L170" s="102">
        <f t="shared" si="66"/>
        <v>2689</v>
      </c>
      <c r="M170" s="102">
        <f t="shared" si="66"/>
        <v>677</v>
      </c>
      <c r="N170" s="102">
        <f t="shared" si="66"/>
        <v>188</v>
      </c>
      <c r="O170" s="88">
        <f t="shared" si="66"/>
        <v>10108</v>
      </c>
      <c r="P170" s="88">
        <f t="shared" si="66"/>
        <v>0</v>
      </c>
      <c r="Q170" s="89">
        <f t="shared" si="66"/>
        <v>76</v>
      </c>
      <c r="R170" s="88">
        <f t="shared" si="66"/>
        <v>14429</v>
      </c>
      <c r="S170" s="88">
        <f t="shared" si="66"/>
        <v>6583</v>
      </c>
      <c r="T170" s="89">
        <f t="shared" si="66"/>
        <v>1866</v>
      </c>
      <c r="U170" s="91">
        <f t="shared" si="66"/>
        <v>506</v>
      </c>
      <c r="V170" s="88">
        <f t="shared" si="66"/>
        <v>23460</v>
      </c>
    </row>
    <row r="171" spans="1:22" ht="12.75">
      <c r="A171" s="73" t="s">
        <v>46</v>
      </c>
      <c r="B171" s="88">
        <f aca="true" t="shared" si="67" ref="B171:V171">SUM(B107,B41)</f>
        <v>0</v>
      </c>
      <c r="C171" s="102">
        <f t="shared" si="67"/>
        <v>5</v>
      </c>
      <c r="D171" s="90">
        <f t="shared" si="67"/>
        <v>281</v>
      </c>
      <c r="E171" s="102">
        <f t="shared" si="67"/>
        <v>224</v>
      </c>
      <c r="F171" s="102">
        <f t="shared" si="67"/>
        <v>82</v>
      </c>
      <c r="G171" s="102">
        <f t="shared" si="67"/>
        <v>24</v>
      </c>
      <c r="H171" s="88">
        <f t="shared" si="67"/>
        <v>616</v>
      </c>
      <c r="I171" s="88">
        <f t="shared" si="67"/>
        <v>0</v>
      </c>
      <c r="J171" s="102">
        <f t="shared" si="67"/>
        <v>11</v>
      </c>
      <c r="K171" s="90">
        <f t="shared" si="67"/>
        <v>683</v>
      </c>
      <c r="L171" s="102">
        <f t="shared" si="67"/>
        <v>341</v>
      </c>
      <c r="M171" s="102">
        <f t="shared" si="67"/>
        <v>67</v>
      </c>
      <c r="N171" s="102">
        <f t="shared" si="67"/>
        <v>22</v>
      </c>
      <c r="O171" s="88">
        <f t="shared" si="67"/>
        <v>1124</v>
      </c>
      <c r="P171" s="88">
        <f t="shared" si="67"/>
        <v>0</v>
      </c>
      <c r="Q171" s="89">
        <f t="shared" si="67"/>
        <v>16</v>
      </c>
      <c r="R171" s="88">
        <f t="shared" si="67"/>
        <v>964</v>
      </c>
      <c r="S171" s="88">
        <f t="shared" si="67"/>
        <v>565</v>
      </c>
      <c r="T171" s="89">
        <f t="shared" si="67"/>
        <v>149</v>
      </c>
      <c r="U171" s="91">
        <f t="shared" si="67"/>
        <v>46</v>
      </c>
      <c r="V171" s="88">
        <f t="shared" si="67"/>
        <v>1740</v>
      </c>
    </row>
    <row r="172" spans="1:22" ht="12.75">
      <c r="A172" s="73" t="s">
        <v>47</v>
      </c>
      <c r="B172" s="88">
        <f aca="true" t="shared" si="68" ref="B172:V172">SUM(B108,B42)</f>
        <v>0</v>
      </c>
      <c r="C172" s="102">
        <f t="shared" si="68"/>
        <v>1</v>
      </c>
      <c r="D172" s="90">
        <f t="shared" si="68"/>
        <v>3310</v>
      </c>
      <c r="E172" s="102">
        <f t="shared" si="68"/>
        <v>3822</v>
      </c>
      <c r="F172" s="102">
        <f t="shared" si="68"/>
        <v>1183</v>
      </c>
      <c r="G172" s="102">
        <f t="shared" si="68"/>
        <v>392</v>
      </c>
      <c r="H172" s="88">
        <f t="shared" si="68"/>
        <v>8708</v>
      </c>
      <c r="I172" s="88">
        <f t="shared" si="68"/>
        <v>0</v>
      </c>
      <c r="J172" s="102">
        <f t="shared" si="68"/>
        <v>3</v>
      </c>
      <c r="K172" s="90">
        <f t="shared" si="68"/>
        <v>2838</v>
      </c>
      <c r="L172" s="102">
        <f t="shared" si="68"/>
        <v>3052</v>
      </c>
      <c r="M172" s="102">
        <f t="shared" si="68"/>
        <v>786</v>
      </c>
      <c r="N172" s="102">
        <f t="shared" si="68"/>
        <v>245</v>
      </c>
      <c r="O172" s="88">
        <f t="shared" si="68"/>
        <v>6924</v>
      </c>
      <c r="P172" s="88">
        <f t="shared" si="68"/>
        <v>0</v>
      </c>
      <c r="Q172" s="89">
        <f t="shared" si="68"/>
        <v>4</v>
      </c>
      <c r="R172" s="88">
        <f t="shared" si="68"/>
        <v>6148</v>
      </c>
      <c r="S172" s="88">
        <f t="shared" si="68"/>
        <v>6874</v>
      </c>
      <c r="T172" s="89">
        <f t="shared" si="68"/>
        <v>1969</v>
      </c>
      <c r="U172" s="91">
        <f t="shared" si="68"/>
        <v>637</v>
      </c>
      <c r="V172" s="88">
        <f t="shared" si="68"/>
        <v>15632</v>
      </c>
    </row>
    <row r="173" spans="1:22" ht="12.75">
      <c r="A173" s="29" t="s">
        <v>1</v>
      </c>
      <c r="B173" s="97">
        <f aca="true" t="shared" si="69" ref="B173:V173">SUM(B109,B43)</f>
        <v>6</v>
      </c>
      <c r="C173" s="98">
        <f t="shared" si="69"/>
        <v>442</v>
      </c>
      <c r="D173" s="99">
        <f t="shared" si="69"/>
        <v>20820</v>
      </c>
      <c r="E173" s="98">
        <f t="shared" si="69"/>
        <v>9437</v>
      </c>
      <c r="F173" s="98">
        <f t="shared" si="69"/>
        <v>2706</v>
      </c>
      <c r="G173" s="98">
        <f t="shared" si="69"/>
        <v>783</v>
      </c>
      <c r="H173" s="97">
        <f t="shared" si="69"/>
        <v>34194</v>
      </c>
      <c r="I173" s="97">
        <f t="shared" si="69"/>
        <v>2</v>
      </c>
      <c r="J173" s="98">
        <f t="shared" si="69"/>
        <v>382</v>
      </c>
      <c r="K173" s="99">
        <f t="shared" si="69"/>
        <v>23303</v>
      </c>
      <c r="L173" s="98">
        <f t="shared" si="69"/>
        <v>7496</v>
      </c>
      <c r="M173" s="98">
        <f t="shared" si="69"/>
        <v>1758</v>
      </c>
      <c r="N173" s="98">
        <f t="shared" si="69"/>
        <v>487</v>
      </c>
      <c r="O173" s="97">
        <f t="shared" si="69"/>
        <v>33428</v>
      </c>
      <c r="P173" s="97">
        <f t="shared" si="69"/>
        <v>8</v>
      </c>
      <c r="Q173" s="98">
        <f t="shared" si="69"/>
        <v>824</v>
      </c>
      <c r="R173" s="97">
        <f t="shared" si="69"/>
        <v>44123</v>
      </c>
      <c r="S173" s="97">
        <f t="shared" si="69"/>
        <v>16933</v>
      </c>
      <c r="T173" s="98">
        <f t="shared" si="69"/>
        <v>4464</v>
      </c>
      <c r="U173" s="100">
        <f t="shared" si="69"/>
        <v>1270</v>
      </c>
      <c r="V173" s="97">
        <f t="shared" si="69"/>
        <v>67622</v>
      </c>
    </row>
    <row r="174" spans="1:22" ht="12.75">
      <c r="A174" s="30" t="s">
        <v>14</v>
      </c>
      <c r="B174" s="88"/>
      <c r="C174" s="89"/>
      <c r="D174" s="90"/>
      <c r="E174" s="89"/>
      <c r="F174" s="89"/>
      <c r="G174" s="89"/>
      <c r="H174" s="88"/>
      <c r="I174" s="88"/>
      <c r="J174" s="89"/>
      <c r="K174" s="90"/>
      <c r="L174" s="89"/>
      <c r="M174" s="89"/>
      <c r="N174" s="89"/>
      <c r="O174" s="88"/>
      <c r="P174" s="88"/>
      <c r="Q174" s="89"/>
      <c r="R174" s="88"/>
      <c r="S174" s="88"/>
      <c r="T174" s="89"/>
      <c r="U174" s="91"/>
      <c r="V174" s="88"/>
    </row>
    <row r="175" spans="1:22" ht="12.75">
      <c r="A175" s="73" t="s">
        <v>44</v>
      </c>
      <c r="B175" s="88">
        <f aca="true" t="shared" si="70" ref="B175:V175">SUM(B111,B45)</f>
        <v>14</v>
      </c>
      <c r="C175" s="89">
        <f t="shared" si="70"/>
        <v>323</v>
      </c>
      <c r="D175" s="90">
        <f t="shared" si="70"/>
        <v>8652</v>
      </c>
      <c r="E175" s="89">
        <f t="shared" si="70"/>
        <v>1478</v>
      </c>
      <c r="F175" s="89">
        <f t="shared" si="70"/>
        <v>244</v>
      </c>
      <c r="G175" s="89">
        <f t="shared" si="70"/>
        <v>39</v>
      </c>
      <c r="H175" s="88">
        <f t="shared" si="70"/>
        <v>10750</v>
      </c>
      <c r="I175" s="88">
        <f t="shared" si="70"/>
        <v>7</v>
      </c>
      <c r="J175" s="89">
        <f t="shared" si="70"/>
        <v>390</v>
      </c>
      <c r="K175" s="90">
        <f t="shared" si="70"/>
        <v>12389</v>
      </c>
      <c r="L175" s="89">
        <f t="shared" si="70"/>
        <v>1385</v>
      </c>
      <c r="M175" s="89">
        <f t="shared" si="70"/>
        <v>212</v>
      </c>
      <c r="N175" s="89">
        <f t="shared" si="70"/>
        <v>24</v>
      </c>
      <c r="O175" s="88">
        <f t="shared" si="70"/>
        <v>14407</v>
      </c>
      <c r="P175" s="88">
        <f t="shared" si="70"/>
        <v>21</v>
      </c>
      <c r="Q175" s="89">
        <f t="shared" si="70"/>
        <v>713</v>
      </c>
      <c r="R175" s="88">
        <f t="shared" si="70"/>
        <v>21041</v>
      </c>
      <c r="S175" s="88">
        <f t="shared" si="70"/>
        <v>2863</v>
      </c>
      <c r="T175" s="89">
        <f t="shared" si="70"/>
        <v>456</v>
      </c>
      <c r="U175" s="91">
        <f t="shared" si="70"/>
        <v>63</v>
      </c>
      <c r="V175" s="88">
        <f t="shared" si="70"/>
        <v>25157</v>
      </c>
    </row>
    <row r="176" spans="1:22" ht="12.75">
      <c r="A176" s="73" t="s">
        <v>45</v>
      </c>
      <c r="B176" s="88">
        <f aca="true" t="shared" si="71" ref="B176:V176">SUM(B112,B46)</f>
        <v>0</v>
      </c>
      <c r="C176" s="102">
        <f t="shared" si="71"/>
        <v>49</v>
      </c>
      <c r="D176" s="90">
        <f t="shared" si="71"/>
        <v>6662</v>
      </c>
      <c r="E176" s="102">
        <f t="shared" si="71"/>
        <v>3544</v>
      </c>
      <c r="F176" s="102">
        <f t="shared" si="71"/>
        <v>1133</v>
      </c>
      <c r="G176" s="102">
        <f t="shared" si="71"/>
        <v>287</v>
      </c>
      <c r="H176" s="88">
        <f t="shared" si="71"/>
        <v>11675</v>
      </c>
      <c r="I176" s="88">
        <f t="shared" si="71"/>
        <v>0</v>
      </c>
      <c r="J176" s="102">
        <f t="shared" si="71"/>
        <v>36</v>
      </c>
      <c r="K176" s="90">
        <f t="shared" si="71"/>
        <v>6009</v>
      </c>
      <c r="L176" s="102">
        <f t="shared" si="71"/>
        <v>2394</v>
      </c>
      <c r="M176" s="102">
        <f t="shared" si="71"/>
        <v>606</v>
      </c>
      <c r="N176" s="102">
        <f t="shared" si="71"/>
        <v>180</v>
      </c>
      <c r="O176" s="88">
        <f t="shared" si="71"/>
        <v>9225</v>
      </c>
      <c r="P176" s="88">
        <f t="shared" si="71"/>
        <v>0</v>
      </c>
      <c r="Q176" s="89">
        <f t="shared" si="71"/>
        <v>85</v>
      </c>
      <c r="R176" s="88">
        <f t="shared" si="71"/>
        <v>12671</v>
      </c>
      <c r="S176" s="88">
        <f t="shared" si="71"/>
        <v>5938</v>
      </c>
      <c r="T176" s="89">
        <f t="shared" si="71"/>
        <v>1739</v>
      </c>
      <c r="U176" s="91">
        <f t="shared" si="71"/>
        <v>467</v>
      </c>
      <c r="V176" s="88">
        <f t="shared" si="71"/>
        <v>20900</v>
      </c>
    </row>
    <row r="177" spans="1:22" ht="12.75">
      <c r="A177" s="73" t="s">
        <v>46</v>
      </c>
      <c r="B177" s="88">
        <f aca="true" t="shared" si="72" ref="B177:V177">SUM(B113,B47)</f>
        <v>0</v>
      </c>
      <c r="C177" s="102">
        <f t="shared" si="72"/>
        <v>4</v>
      </c>
      <c r="D177" s="90">
        <f t="shared" si="72"/>
        <v>233</v>
      </c>
      <c r="E177" s="102">
        <f t="shared" si="72"/>
        <v>178</v>
      </c>
      <c r="F177" s="102">
        <f t="shared" si="72"/>
        <v>57</v>
      </c>
      <c r="G177" s="102">
        <f t="shared" si="72"/>
        <v>12</v>
      </c>
      <c r="H177" s="88">
        <f t="shared" si="72"/>
        <v>484</v>
      </c>
      <c r="I177" s="88">
        <f t="shared" si="72"/>
        <v>0</v>
      </c>
      <c r="J177" s="102">
        <f t="shared" si="72"/>
        <v>9</v>
      </c>
      <c r="K177" s="90">
        <f t="shared" si="72"/>
        <v>571</v>
      </c>
      <c r="L177" s="102">
        <f t="shared" si="72"/>
        <v>268</v>
      </c>
      <c r="M177" s="102">
        <f t="shared" si="72"/>
        <v>81</v>
      </c>
      <c r="N177" s="102">
        <f t="shared" si="72"/>
        <v>13</v>
      </c>
      <c r="O177" s="88">
        <f t="shared" si="72"/>
        <v>942</v>
      </c>
      <c r="P177" s="88">
        <f t="shared" si="72"/>
        <v>0</v>
      </c>
      <c r="Q177" s="89">
        <f t="shared" si="72"/>
        <v>13</v>
      </c>
      <c r="R177" s="88">
        <f t="shared" si="72"/>
        <v>804</v>
      </c>
      <c r="S177" s="88">
        <f t="shared" si="72"/>
        <v>446</v>
      </c>
      <c r="T177" s="89">
        <f t="shared" si="72"/>
        <v>138</v>
      </c>
      <c r="U177" s="91">
        <f t="shared" si="72"/>
        <v>25</v>
      </c>
      <c r="V177" s="88">
        <f t="shared" si="72"/>
        <v>1426</v>
      </c>
    </row>
    <row r="178" spans="1:22" ht="12.75">
      <c r="A178" s="73" t="s">
        <v>47</v>
      </c>
      <c r="B178" s="88">
        <f aca="true" t="shared" si="73" ref="B178:V178">SUM(B114,B48)</f>
        <v>0</v>
      </c>
      <c r="C178" s="102">
        <f t="shared" si="73"/>
        <v>2</v>
      </c>
      <c r="D178" s="90">
        <f t="shared" si="73"/>
        <v>2887</v>
      </c>
      <c r="E178" s="102">
        <f t="shared" si="73"/>
        <v>3337</v>
      </c>
      <c r="F178" s="102">
        <f t="shared" si="73"/>
        <v>1139</v>
      </c>
      <c r="G178" s="102">
        <f t="shared" si="73"/>
        <v>412</v>
      </c>
      <c r="H178" s="88">
        <f t="shared" si="73"/>
        <v>7777</v>
      </c>
      <c r="I178" s="88">
        <f t="shared" si="73"/>
        <v>0</v>
      </c>
      <c r="J178" s="102">
        <f t="shared" si="73"/>
        <v>2</v>
      </c>
      <c r="K178" s="90">
        <f t="shared" si="73"/>
        <v>2684</v>
      </c>
      <c r="L178" s="102">
        <f t="shared" si="73"/>
        <v>2723</v>
      </c>
      <c r="M178" s="102">
        <f t="shared" si="73"/>
        <v>744</v>
      </c>
      <c r="N178" s="102">
        <f t="shared" si="73"/>
        <v>275</v>
      </c>
      <c r="O178" s="88">
        <f t="shared" si="73"/>
        <v>6428</v>
      </c>
      <c r="P178" s="88">
        <f t="shared" si="73"/>
        <v>0</v>
      </c>
      <c r="Q178" s="89">
        <f t="shared" si="73"/>
        <v>4</v>
      </c>
      <c r="R178" s="88">
        <f t="shared" si="73"/>
        <v>5571</v>
      </c>
      <c r="S178" s="88">
        <f t="shared" si="73"/>
        <v>6060</v>
      </c>
      <c r="T178" s="89">
        <f t="shared" si="73"/>
        <v>1883</v>
      </c>
      <c r="U178" s="91">
        <f t="shared" si="73"/>
        <v>687</v>
      </c>
      <c r="V178" s="88">
        <f t="shared" si="73"/>
        <v>14205</v>
      </c>
    </row>
    <row r="179" spans="1:22" ht="12.75">
      <c r="A179" s="29" t="s">
        <v>1</v>
      </c>
      <c r="B179" s="97">
        <f aca="true" t="shared" si="74" ref="B179:V179">SUM(B115,B49)</f>
        <v>14</v>
      </c>
      <c r="C179" s="98">
        <f t="shared" si="74"/>
        <v>378</v>
      </c>
      <c r="D179" s="99">
        <f t="shared" si="74"/>
        <v>18434</v>
      </c>
      <c r="E179" s="98">
        <f t="shared" si="74"/>
        <v>8537</v>
      </c>
      <c r="F179" s="98">
        <f t="shared" si="74"/>
        <v>2573</v>
      </c>
      <c r="G179" s="98">
        <f t="shared" si="74"/>
        <v>750</v>
      </c>
      <c r="H179" s="97">
        <f t="shared" si="74"/>
        <v>30686</v>
      </c>
      <c r="I179" s="97">
        <f t="shared" si="74"/>
        <v>7</v>
      </c>
      <c r="J179" s="98">
        <f t="shared" si="74"/>
        <v>437</v>
      </c>
      <c r="K179" s="99">
        <f t="shared" si="74"/>
        <v>21653</v>
      </c>
      <c r="L179" s="98">
        <f t="shared" si="74"/>
        <v>6770</v>
      </c>
      <c r="M179" s="98">
        <f t="shared" si="74"/>
        <v>1643</v>
      </c>
      <c r="N179" s="98">
        <f t="shared" si="74"/>
        <v>492</v>
      </c>
      <c r="O179" s="97">
        <f t="shared" si="74"/>
        <v>31002</v>
      </c>
      <c r="P179" s="97">
        <f t="shared" si="74"/>
        <v>21</v>
      </c>
      <c r="Q179" s="98">
        <f t="shared" si="74"/>
        <v>815</v>
      </c>
      <c r="R179" s="97">
        <f t="shared" si="74"/>
        <v>40087</v>
      </c>
      <c r="S179" s="97">
        <f t="shared" si="74"/>
        <v>15307</v>
      </c>
      <c r="T179" s="98">
        <f t="shared" si="74"/>
        <v>4216</v>
      </c>
      <c r="U179" s="100">
        <f t="shared" si="74"/>
        <v>1242</v>
      </c>
      <c r="V179" s="97">
        <f t="shared" si="74"/>
        <v>61688</v>
      </c>
    </row>
    <row r="180" spans="1:22" ht="12.75">
      <c r="A180" s="96" t="s">
        <v>19</v>
      </c>
      <c r="B180" s="97">
        <f aca="true" t="shared" si="75" ref="B180:V180">SUM(B116,B50)</f>
        <v>20</v>
      </c>
      <c r="C180" s="98">
        <f t="shared" si="75"/>
        <v>820</v>
      </c>
      <c r="D180" s="99">
        <f t="shared" si="75"/>
        <v>39254</v>
      </c>
      <c r="E180" s="98">
        <f t="shared" si="75"/>
        <v>17974</v>
      </c>
      <c r="F180" s="98">
        <f t="shared" si="75"/>
        <v>5279</v>
      </c>
      <c r="G180" s="98">
        <f t="shared" si="75"/>
        <v>1533</v>
      </c>
      <c r="H180" s="97">
        <f t="shared" si="75"/>
        <v>64880</v>
      </c>
      <c r="I180" s="97">
        <f t="shared" si="75"/>
        <v>9</v>
      </c>
      <c r="J180" s="98">
        <f t="shared" si="75"/>
        <v>819</v>
      </c>
      <c r="K180" s="99">
        <f t="shared" si="75"/>
        <v>44956</v>
      </c>
      <c r="L180" s="98">
        <f t="shared" si="75"/>
        <v>14266</v>
      </c>
      <c r="M180" s="98">
        <f t="shared" si="75"/>
        <v>3401</v>
      </c>
      <c r="N180" s="98">
        <f t="shared" si="75"/>
        <v>979</v>
      </c>
      <c r="O180" s="97">
        <f t="shared" si="75"/>
        <v>64430</v>
      </c>
      <c r="P180" s="97">
        <f t="shared" si="75"/>
        <v>29</v>
      </c>
      <c r="Q180" s="98">
        <f t="shared" si="75"/>
        <v>1639</v>
      </c>
      <c r="R180" s="97">
        <f t="shared" si="75"/>
        <v>84210</v>
      </c>
      <c r="S180" s="97">
        <f t="shared" si="75"/>
        <v>32240</v>
      </c>
      <c r="T180" s="98">
        <f t="shared" si="75"/>
        <v>8680</v>
      </c>
      <c r="U180" s="100">
        <f t="shared" si="75"/>
        <v>2512</v>
      </c>
      <c r="V180" s="97">
        <f t="shared" si="75"/>
        <v>129310</v>
      </c>
    </row>
    <row r="181" spans="1:22" ht="12.75">
      <c r="A181" s="29" t="s">
        <v>20</v>
      </c>
      <c r="B181" s="103">
        <f aca="true" t="shared" si="76" ref="B181:V181">SUM(B117,B51)</f>
        <v>56</v>
      </c>
      <c r="C181" s="104">
        <f t="shared" si="76"/>
        <v>2860</v>
      </c>
      <c r="D181" s="105">
        <f t="shared" si="76"/>
        <v>137644</v>
      </c>
      <c r="E181" s="104">
        <f t="shared" si="76"/>
        <v>48250</v>
      </c>
      <c r="F181" s="104">
        <f t="shared" si="76"/>
        <v>10728</v>
      </c>
      <c r="G181" s="104">
        <f t="shared" si="76"/>
        <v>2422</v>
      </c>
      <c r="H181" s="103">
        <f t="shared" si="76"/>
        <v>201960</v>
      </c>
      <c r="I181" s="103">
        <f t="shared" si="76"/>
        <v>34</v>
      </c>
      <c r="J181" s="104">
        <f t="shared" si="76"/>
        <v>2664</v>
      </c>
      <c r="K181" s="105">
        <f t="shared" si="76"/>
        <v>146048</v>
      </c>
      <c r="L181" s="104">
        <f t="shared" si="76"/>
        <v>39136</v>
      </c>
      <c r="M181" s="104">
        <f t="shared" si="76"/>
        <v>7108</v>
      </c>
      <c r="N181" s="104">
        <f t="shared" si="76"/>
        <v>1494</v>
      </c>
      <c r="O181" s="103">
        <f t="shared" si="76"/>
        <v>196484</v>
      </c>
      <c r="P181" s="103">
        <f t="shared" si="76"/>
        <v>90</v>
      </c>
      <c r="Q181" s="104">
        <f t="shared" si="76"/>
        <v>5524</v>
      </c>
      <c r="R181" s="103">
        <f t="shared" si="76"/>
        <v>283692</v>
      </c>
      <c r="S181" s="103">
        <f t="shared" si="76"/>
        <v>87386</v>
      </c>
      <c r="T181" s="104">
        <f t="shared" si="76"/>
        <v>17836</v>
      </c>
      <c r="U181" s="106">
        <f t="shared" si="76"/>
        <v>3916</v>
      </c>
      <c r="V181" s="103">
        <f t="shared" si="76"/>
        <v>398444</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A194" sqref="A194"/>
    </sheetView>
  </sheetViews>
  <sheetFormatPr defaultColWidth="22.7109375" defaultRowHeight="12.75"/>
  <cols>
    <col min="1" max="1" width="27.2812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67</v>
      </c>
      <c r="C1"/>
    </row>
    <row r="2" spans="1:22" ht="12.75">
      <c r="A2" s="227" t="s">
        <v>5</v>
      </c>
      <c r="B2" s="227"/>
      <c r="C2" s="227"/>
      <c r="D2" s="227"/>
      <c r="E2" s="227"/>
      <c r="F2" s="227"/>
      <c r="G2" s="227"/>
      <c r="H2" s="227"/>
      <c r="I2" s="227"/>
      <c r="J2" s="227"/>
      <c r="K2" s="227"/>
      <c r="L2" s="227"/>
      <c r="M2" s="227"/>
      <c r="N2" s="227"/>
      <c r="O2" s="227"/>
      <c r="P2" s="227"/>
      <c r="Q2" s="227"/>
      <c r="R2" s="227"/>
      <c r="S2" s="227"/>
      <c r="T2" s="227"/>
      <c r="U2" s="227"/>
      <c r="V2" s="227"/>
    </row>
    <row r="3" spans="1:22" ht="12.75">
      <c r="A3" s="227" t="s">
        <v>49</v>
      </c>
      <c r="B3" s="227"/>
      <c r="C3" s="227"/>
      <c r="D3" s="227"/>
      <c r="E3" s="227"/>
      <c r="F3" s="227"/>
      <c r="G3" s="227"/>
      <c r="H3" s="227"/>
      <c r="I3" s="227"/>
      <c r="J3" s="227"/>
      <c r="K3" s="227"/>
      <c r="L3" s="227"/>
      <c r="M3" s="227"/>
      <c r="N3" s="227"/>
      <c r="O3" s="227"/>
      <c r="P3" s="227"/>
      <c r="Q3" s="227"/>
      <c r="R3" s="227"/>
      <c r="S3" s="227"/>
      <c r="T3" s="227"/>
      <c r="U3" s="227"/>
      <c r="V3" s="227"/>
    </row>
    <row r="4" spans="1:22" s="114" customFormat="1" ht="12.75">
      <c r="A4" s="228" t="s">
        <v>27</v>
      </c>
      <c r="B4" s="228"/>
      <c r="C4" s="228"/>
      <c r="D4" s="228"/>
      <c r="E4" s="228"/>
      <c r="F4" s="228"/>
      <c r="G4" s="228"/>
      <c r="H4" s="228"/>
      <c r="I4" s="228"/>
      <c r="J4" s="228"/>
      <c r="K4" s="228"/>
      <c r="L4" s="228"/>
      <c r="M4" s="228"/>
      <c r="N4" s="228"/>
      <c r="O4" s="228"/>
      <c r="P4" s="228"/>
      <c r="Q4" s="228"/>
      <c r="R4" s="228"/>
      <c r="S4" s="228"/>
      <c r="T4" s="228"/>
      <c r="U4" s="228"/>
      <c r="V4" s="228"/>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27" t="s">
        <v>6</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5"/>
      <c r="B8" s="221" t="s">
        <v>30</v>
      </c>
      <c r="C8" s="222"/>
      <c r="D8" s="222"/>
      <c r="E8" s="222"/>
      <c r="F8" s="222"/>
      <c r="G8" s="222"/>
      <c r="H8" s="223"/>
      <c r="I8" s="221" t="s">
        <v>31</v>
      </c>
      <c r="J8" s="222"/>
      <c r="K8" s="222"/>
      <c r="L8" s="222"/>
      <c r="M8" s="222"/>
      <c r="N8" s="222"/>
      <c r="O8" s="223"/>
      <c r="P8" s="221" t="s">
        <v>1</v>
      </c>
      <c r="Q8" s="222"/>
      <c r="R8" s="222"/>
      <c r="S8" s="222"/>
      <c r="T8" s="222"/>
      <c r="U8" s="222"/>
      <c r="V8" s="222"/>
    </row>
    <row r="9" spans="2:22" ht="12.75">
      <c r="B9" s="224" t="s">
        <v>32</v>
      </c>
      <c r="C9" s="225"/>
      <c r="D9" s="116" t="s">
        <v>33</v>
      </c>
      <c r="E9" s="225" t="s">
        <v>34</v>
      </c>
      <c r="F9" s="225"/>
      <c r="G9" s="225"/>
      <c r="H9" s="117" t="s">
        <v>1</v>
      </c>
      <c r="I9" s="224" t="s">
        <v>32</v>
      </c>
      <c r="J9" s="226"/>
      <c r="K9" s="112" t="s">
        <v>33</v>
      </c>
      <c r="L9" s="224" t="s">
        <v>34</v>
      </c>
      <c r="M9" s="225"/>
      <c r="N9" s="225"/>
      <c r="O9" s="117" t="s">
        <v>1</v>
      </c>
      <c r="P9" s="224" t="s">
        <v>32</v>
      </c>
      <c r="Q9" s="226"/>
      <c r="R9" s="112" t="s">
        <v>33</v>
      </c>
      <c r="S9" s="224" t="s">
        <v>34</v>
      </c>
      <c r="T9" s="225"/>
      <c r="U9" s="225"/>
      <c r="V9" s="117" t="s">
        <v>1</v>
      </c>
    </row>
    <row r="10" spans="1:22" ht="12.75">
      <c r="A10" s="118" t="s">
        <v>35</v>
      </c>
      <c r="B10" s="119" t="s">
        <v>36</v>
      </c>
      <c r="C10" s="118">
        <v>1</v>
      </c>
      <c r="D10" s="120" t="s">
        <v>37</v>
      </c>
      <c r="E10" s="118" t="s">
        <v>38</v>
      </c>
      <c r="F10" s="118" t="s">
        <v>39</v>
      </c>
      <c r="G10" s="118" t="s">
        <v>40</v>
      </c>
      <c r="H10" s="121"/>
      <c r="I10" s="119" t="s">
        <v>36</v>
      </c>
      <c r="J10" s="118">
        <v>1</v>
      </c>
      <c r="K10" s="120" t="s">
        <v>37</v>
      </c>
      <c r="L10" s="118" t="s">
        <v>38</v>
      </c>
      <c r="M10" s="118" t="s">
        <v>39</v>
      </c>
      <c r="N10" s="118" t="s">
        <v>40</v>
      </c>
      <c r="O10" s="121"/>
      <c r="P10" s="119" t="s">
        <v>36</v>
      </c>
      <c r="Q10" s="118">
        <v>1</v>
      </c>
      <c r="R10" s="120" t="s">
        <v>37</v>
      </c>
      <c r="S10" s="118" t="s">
        <v>38</v>
      </c>
      <c r="T10" s="118" t="s">
        <v>39</v>
      </c>
      <c r="U10" s="118" t="s">
        <v>40</v>
      </c>
      <c r="V10" s="121"/>
    </row>
    <row r="11" spans="1:22" ht="12.75">
      <c r="A11" s="122" t="s">
        <v>10</v>
      </c>
      <c r="B11" s="119"/>
      <c r="C11" s="118"/>
      <c r="D11" s="120"/>
      <c r="E11" s="118"/>
      <c r="F11" s="118"/>
      <c r="G11" s="118"/>
      <c r="H11" s="119"/>
      <c r="I11" s="119"/>
      <c r="J11" s="118"/>
      <c r="K11" s="120"/>
      <c r="L11" s="118"/>
      <c r="M11" s="118"/>
      <c r="N11" s="118"/>
      <c r="O11" s="119"/>
      <c r="P11" s="119"/>
      <c r="Q11" s="118"/>
      <c r="R11" s="120"/>
      <c r="S11" s="118"/>
      <c r="T11" s="118"/>
      <c r="U11" s="123"/>
      <c r="V11" s="119"/>
    </row>
    <row r="12" spans="1:22" ht="12.75">
      <c r="A12" s="111" t="s">
        <v>13</v>
      </c>
      <c r="B12" s="117"/>
      <c r="C12" s="124"/>
      <c r="D12" s="125"/>
      <c r="E12" s="124"/>
      <c r="F12" s="124"/>
      <c r="G12" s="124"/>
      <c r="H12" s="117"/>
      <c r="I12" s="117"/>
      <c r="J12" s="124"/>
      <c r="K12" s="125"/>
      <c r="L12" s="124"/>
      <c r="M12" s="124"/>
      <c r="N12" s="124"/>
      <c r="O12" s="117"/>
      <c r="P12" s="117"/>
      <c r="Q12" s="124"/>
      <c r="R12" s="117"/>
      <c r="S12" s="126"/>
      <c r="T12" s="124"/>
      <c r="U12" s="127"/>
      <c r="V12" s="117"/>
    </row>
    <row r="13" spans="1:22" s="112" customFormat="1" ht="12.75">
      <c r="A13" s="112" t="s">
        <v>41</v>
      </c>
      <c r="B13" s="128">
        <f>SV_SO_1617_1a!B13/SV_SO_1617_1a!$H13*100</f>
        <v>0.017926287107414313</v>
      </c>
      <c r="C13" s="129">
        <f>SV_SO_1617_1a!C13/SV_SO_1617_1a!$H13*100</f>
        <v>1.8356517997992257</v>
      </c>
      <c r="D13" s="130">
        <f>SV_SO_1617_1a!D13/SV_SO_1617_1a!$H13*100</f>
        <v>84.73397389932597</v>
      </c>
      <c r="E13" s="129">
        <f>SV_SO_1617_1a!E13/SV_SO_1617_1a!$H13*100</f>
        <v>12.032123906496487</v>
      </c>
      <c r="F13" s="129">
        <f>SV_SO_1617_1a!F13/SV_SO_1617_1a!$H13*100</f>
        <v>1.3480567904775562</v>
      </c>
      <c r="G13" s="129">
        <f>SV_SO_1617_1a!G13/SV_SO_1617_1a!$H13*100</f>
        <v>0.03226731679334576</v>
      </c>
      <c r="H13" s="128">
        <f>SV_SO_1617_1a!H13/SV_SO_1617_1a!$H13*100</f>
        <v>100</v>
      </c>
      <c r="I13" s="128">
        <f>SV_SO_1617_1a!I13/SV_SO_1617_1a!$O13*100</f>
        <v>0.007123521869212139</v>
      </c>
      <c r="J13" s="129">
        <f>SV_SO_1617_1a!J13/SV_SO_1617_1a!$O13*100</f>
        <v>1.7167687704801253</v>
      </c>
      <c r="K13" s="130">
        <f>SV_SO_1617_1a!K13/SV_SO_1617_1a!$O13*100</f>
        <v>86.23379398774755</v>
      </c>
      <c r="L13" s="129">
        <f>SV_SO_1617_1a!L13/SV_SO_1617_1a!$O13*100</f>
        <v>11.112694115970937</v>
      </c>
      <c r="M13" s="129">
        <f>SV_SO_1617_1a!M13/SV_SO_1617_1a!$O13*100</f>
        <v>0.8904402336515174</v>
      </c>
      <c r="N13" s="129">
        <f>SV_SO_1617_1a!N13/SV_SO_1617_1a!$O13*100</f>
        <v>0.03917937028066676</v>
      </c>
      <c r="O13" s="128">
        <f>SV_SO_1617_1a!O13/SV_SO_1617_1a!$O13*100</f>
        <v>100</v>
      </c>
      <c r="P13" s="128">
        <f>SV_SO_1617_1a!P13/SV_SO_1617_1a!$V13*100</f>
        <v>0.012507146941109206</v>
      </c>
      <c r="Q13" s="129">
        <f>SV_SO_1617_1a!Q13/SV_SO_1617_1a!$V13*100</f>
        <v>1.7760148656375072</v>
      </c>
      <c r="R13" s="130">
        <f>SV_SO_1617_1a!R13/SV_SO_1617_1a!$V13*100</f>
        <v>85.48634934248142</v>
      </c>
      <c r="S13" s="129">
        <f>SV_SO_1617_1a!S13/SV_SO_1617_1a!$V13*100</f>
        <v>11.570897655803316</v>
      </c>
      <c r="T13" s="129">
        <f>SV_SO_1617_1a!T13/SV_SO_1617_1a!$V13*100</f>
        <v>1.1184962835906234</v>
      </c>
      <c r="U13" s="129">
        <f>SV_SO_1617_1a!U13/SV_SO_1617_1a!$V13*100</f>
        <v>0.0357347055460263</v>
      </c>
      <c r="V13" s="128">
        <f>SV_SO_1617_1a!V13/SV_SO_1617_1a!$V13*100</f>
        <v>100</v>
      </c>
    </row>
    <row r="14" spans="1:22" ht="12.75">
      <c r="A14" s="112" t="s">
        <v>42</v>
      </c>
      <c r="B14" s="128">
        <f>SV_SO_1617_1a!B14/SV_SO_1617_1a!$H14*100</f>
        <v>0</v>
      </c>
      <c r="C14" s="129">
        <f>SV_SO_1617_1a!C14/SV_SO_1617_1a!$H14*100</f>
        <v>0</v>
      </c>
      <c r="D14" s="130">
        <f>SV_SO_1617_1a!D14/SV_SO_1617_1a!$H14*100</f>
        <v>54.282941033729685</v>
      </c>
      <c r="E14" s="129">
        <f>SV_SO_1617_1a!E14/SV_SO_1617_1a!$H14*100</f>
        <v>44.091239990293616</v>
      </c>
      <c r="F14" s="129">
        <f>SV_SO_1617_1a!F14/SV_SO_1617_1a!$H14*100</f>
        <v>1.6015530211113806</v>
      </c>
      <c r="G14" s="129">
        <f>SV_SO_1617_1a!G14/SV_SO_1617_1a!$H14*100</f>
        <v>0.02426595486532395</v>
      </c>
      <c r="H14" s="128">
        <f>SV_SO_1617_1a!H14/SV_SO_1617_1a!$H14*100</f>
        <v>100</v>
      </c>
      <c r="I14" s="128">
        <f>SV_SO_1617_1a!I14/SV_SO_1617_1a!$O14*100</f>
        <v>0</v>
      </c>
      <c r="J14" s="129">
        <f>SV_SO_1617_1a!J14/SV_SO_1617_1a!$O14*100</f>
        <v>0.030797659377887282</v>
      </c>
      <c r="K14" s="130">
        <f>SV_SO_1617_1a!K14/SV_SO_1617_1a!$O14*100</f>
        <v>54.72744071450569</v>
      </c>
      <c r="L14" s="129">
        <f>SV_SO_1617_1a!L14/SV_SO_1617_1a!$O14*100</f>
        <v>43.455497382198956</v>
      </c>
      <c r="M14" s="129">
        <f>SV_SO_1617_1a!M14/SV_SO_1617_1a!$O14*100</f>
        <v>1.786264243917462</v>
      </c>
      <c r="N14" s="129">
        <f>SV_SO_1617_1a!N14/SV_SO_1617_1a!$O14*100</f>
        <v>0</v>
      </c>
      <c r="O14" s="128">
        <f>SV_SO_1617_1a!O14/SV_SO_1617_1a!$O14*100</f>
        <v>100</v>
      </c>
      <c r="P14" s="128">
        <f>SV_SO_1617_1a!P14/SV_SO_1617_1a!$V14*100</f>
        <v>0</v>
      </c>
      <c r="Q14" s="129">
        <f>SV_SO_1617_1a!Q14/SV_SO_1617_1a!$V14*100</f>
        <v>0.013572204125950055</v>
      </c>
      <c r="R14" s="128">
        <f>SV_SO_1617_1a!R14/SV_SO_1617_1a!$V14*100</f>
        <v>54.47882736156352</v>
      </c>
      <c r="S14" s="128">
        <f>SV_SO_1617_1a!S14/SV_SO_1617_1a!$V14*100</f>
        <v>43.811074918566774</v>
      </c>
      <c r="T14" s="129">
        <f>SV_SO_1617_1a!T14/SV_SO_1617_1a!$V14*100</f>
        <v>1.6829533116178068</v>
      </c>
      <c r="U14" s="131">
        <f>SV_SO_1617_1a!U14/SV_SO_1617_1a!$V14*100</f>
        <v>0.013572204125950055</v>
      </c>
      <c r="V14" s="128">
        <f>SV_SO_1617_1a!V14/SV_SO_1617_1a!$V14*100</f>
        <v>100</v>
      </c>
    </row>
    <row r="15" spans="1:22" s="136" customFormat="1" ht="12.75">
      <c r="A15" s="29" t="s">
        <v>23</v>
      </c>
      <c r="B15" s="132">
        <f>SV_SO_1617_1a!B15/SV_SO_1617_1a!$H15*100</f>
        <v>0.015618654921438165</v>
      </c>
      <c r="C15" s="133">
        <f>SV_SO_1617_1a!C15/SV_SO_1617_1a!$H15*100</f>
        <v>1.5993502639552681</v>
      </c>
      <c r="D15" s="134">
        <f>SV_SO_1617_1a!D15/SV_SO_1617_1a!$H15*100</f>
        <v>80.81404429450536</v>
      </c>
      <c r="E15" s="133">
        <f>SV_SO_1617_1a!E15/SV_SO_1617_1a!$H15*100</f>
        <v>16.159060381719925</v>
      </c>
      <c r="F15" s="133">
        <f>SV_SO_1617_1a!F15/SV_SO_1617_1a!$H15*100</f>
        <v>1.3806890950551338</v>
      </c>
      <c r="G15" s="133">
        <f>SV_SO_1617_1a!G15/SV_SO_1617_1a!$H15*100</f>
        <v>0.03123730984287633</v>
      </c>
      <c r="H15" s="132">
        <f>SV_SO_1617_1a!H15/SV_SO_1617_1a!$H15*100</f>
        <v>100</v>
      </c>
      <c r="I15" s="132">
        <f>SV_SO_1617_1a!I15/SV_SO_1617_1a!$O15*100</f>
        <v>0.006385084442741755</v>
      </c>
      <c r="J15" s="133">
        <f>SV_SO_1617_1a!J15/SV_SO_1617_1a!$O15*100</f>
        <v>1.5419978929221339</v>
      </c>
      <c r="K15" s="134">
        <f>SV_SO_1617_1a!K15/SV_SO_1617_1a!$O15*100</f>
        <v>82.96778724898637</v>
      </c>
      <c r="L15" s="133">
        <f>SV_SO_1617_1a!L15/SV_SO_1617_1a!$O15*100</f>
        <v>14.465408805031446</v>
      </c>
      <c r="M15" s="133">
        <f>SV_SO_1617_1a!M15/SV_SO_1617_1a!$O15*100</f>
        <v>0.9833030041822304</v>
      </c>
      <c r="N15" s="133">
        <f>SV_SO_1617_1a!N15/SV_SO_1617_1a!$O15*100</f>
        <v>0.035117964435079654</v>
      </c>
      <c r="O15" s="132">
        <f>SV_SO_1617_1a!O15/SV_SO_1617_1a!$O15*100</f>
        <v>100</v>
      </c>
      <c r="P15" s="132">
        <f>SV_SO_1617_1a!P15/SV_SO_1617_1a!$V15*100</f>
        <v>0.011052166224580016</v>
      </c>
      <c r="Q15" s="133">
        <f>SV_SO_1617_1a!Q15/SV_SO_1617_1a!$V15*100</f>
        <v>1.5709864847795882</v>
      </c>
      <c r="R15" s="132">
        <f>SV_SO_1617_1a!R15/SV_SO_1617_1a!$V15*100</f>
        <v>81.87918403435644</v>
      </c>
      <c r="S15" s="132">
        <f>SV_SO_1617_1a!S15/SV_SO_1617_1a!$V15*100</f>
        <v>15.321460149046356</v>
      </c>
      <c r="T15" s="133">
        <f>SV_SO_1617_1a!T15/SV_SO_1617_1a!$V15*100</f>
        <v>1.1841606669192877</v>
      </c>
      <c r="U15" s="135">
        <f>SV_SO_1617_1a!U15/SV_SO_1617_1a!$V15*100</f>
        <v>0.03315649867374005</v>
      </c>
      <c r="V15" s="132">
        <f>SV_SO_1617_1a!V15/SV_SO_1617_1a!$V15*100</f>
        <v>100</v>
      </c>
    </row>
    <row r="16" spans="1:22" ht="12.75">
      <c r="A16" s="30" t="s">
        <v>14</v>
      </c>
      <c r="B16" s="137"/>
      <c r="C16" s="138"/>
      <c r="D16" s="139"/>
      <c r="E16" s="138"/>
      <c r="F16" s="138"/>
      <c r="G16" s="138"/>
      <c r="H16" s="137"/>
      <c r="I16" s="137"/>
      <c r="J16" s="138"/>
      <c r="K16" s="139"/>
      <c r="L16" s="138"/>
      <c r="M16" s="138"/>
      <c r="N16" s="138"/>
      <c r="O16" s="137"/>
      <c r="P16" s="137"/>
      <c r="Q16" s="138"/>
      <c r="R16" s="137"/>
      <c r="S16" s="137"/>
      <c r="T16" s="138"/>
      <c r="U16" s="140"/>
      <c r="V16" s="137"/>
    </row>
    <row r="17" spans="1:22" ht="12.75">
      <c r="A17" s="112" t="s">
        <v>52</v>
      </c>
      <c r="B17" s="128">
        <f>SV_SO_1617_1a!B17/SV_SO_1617_1a!$H17*100</f>
        <v>0.03515213060969418</v>
      </c>
      <c r="C17" s="129">
        <f>SV_SO_1617_1a!C17/SV_SO_1617_1a!$H17*100</f>
        <v>2.148185759481311</v>
      </c>
      <c r="D17" s="130">
        <f>SV_SO_1617_1a!D17/SV_SO_1617_1a!$H17*100</f>
        <v>83.25586845291568</v>
      </c>
      <c r="E17" s="129">
        <f>SV_SO_1617_1a!E17/SV_SO_1617_1a!$H17*100</f>
        <v>13.06096941764637</v>
      </c>
      <c r="F17" s="129">
        <f>SV_SO_1617_1a!F17/SV_SO_1617_1a!$H17*100</f>
        <v>1.402179432097801</v>
      </c>
      <c r="G17" s="129">
        <f>SV_SO_1617_1a!G17/SV_SO_1617_1a!$H17*100</f>
        <v>0.09764480724915049</v>
      </c>
      <c r="H17" s="128">
        <f>SV_SO_1617_1a!H17/SV_SO_1617_1a!$H17*100</f>
        <v>100</v>
      </c>
      <c r="I17" s="128">
        <f>SV_SO_1617_1a!I17/SV_SO_1617_1a!$O17*100</f>
        <v>0.030602096243592686</v>
      </c>
      <c r="J17" s="129">
        <f>SV_SO_1617_1a!J17/SV_SO_1617_1a!$O17*100</f>
        <v>1.7098921276107415</v>
      </c>
      <c r="K17" s="130">
        <f>SV_SO_1617_1a!K17/SV_SO_1617_1a!$O17*100</f>
        <v>85.67056843393772</v>
      </c>
      <c r="L17" s="129">
        <f>SV_SO_1617_1a!L17/SV_SO_1617_1a!$O17*100</f>
        <v>11.475786091347258</v>
      </c>
      <c r="M17" s="129">
        <f>SV_SO_1617_1a!M17/SV_SO_1617_1a!$O17*100</f>
        <v>1.0672481064952948</v>
      </c>
      <c r="N17" s="129">
        <f>SV_SO_1617_1a!N17/SV_SO_1617_1a!$O17*100</f>
        <v>0.04590314436538903</v>
      </c>
      <c r="O17" s="128">
        <f>SV_SO_1617_1a!O17/SV_SO_1617_1a!$O17*100</f>
        <v>100</v>
      </c>
      <c r="P17" s="128">
        <f>SV_SO_1617_1a!P17/SV_SO_1617_1a!$V17*100</f>
        <v>0.03285341578896512</v>
      </c>
      <c r="Q17" s="129">
        <f>SV_SO_1617_1a!Q17/SV_SO_1617_1a!$V17*100</f>
        <v>1.9267562083293073</v>
      </c>
      <c r="R17" s="128">
        <f>SV_SO_1617_1a!R17/SV_SO_1617_1a!$V17*100</f>
        <v>84.47579476277902</v>
      </c>
      <c r="S17" s="128">
        <f>SV_SO_1617_1a!S17/SV_SO_1617_1a!$V17*100</f>
        <v>12.260121750893806</v>
      </c>
      <c r="T17" s="129">
        <f>SV_SO_1617_1a!T17/SV_SO_1617_1a!$V17*100</f>
        <v>1.2329693690211614</v>
      </c>
      <c r="U17" s="131">
        <f>SV_SO_1617_1a!U17/SV_SO_1617_1a!$V17*100</f>
        <v>0.07150449318774761</v>
      </c>
      <c r="V17" s="128">
        <f>SV_SO_1617_1a!V17/SV_SO_1617_1a!$V17*100</f>
        <v>100</v>
      </c>
    </row>
    <row r="18" spans="1:22" ht="12.75">
      <c r="A18" s="112" t="s">
        <v>43</v>
      </c>
      <c r="B18" s="128">
        <f>SV_SO_1617_1a!B18/SV_SO_1617_1a!$H18*100</f>
        <v>0</v>
      </c>
      <c r="C18" s="129">
        <f>SV_SO_1617_1a!C18/SV_SO_1617_1a!$H18*100</f>
        <v>0.036989088218975404</v>
      </c>
      <c r="D18" s="130">
        <f>SV_SO_1617_1a!D18/SV_SO_1617_1a!$H18*100</f>
        <v>50.39763269835399</v>
      </c>
      <c r="E18" s="129">
        <f>SV_SO_1617_1a!E18/SV_SO_1617_1a!$H18*100</f>
        <v>46.36582208248567</v>
      </c>
      <c r="F18" s="129">
        <f>SV_SO_1617_1a!F18/SV_SO_1617_1a!$H18*100</f>
        <v>3.1255779545034215</v>
      </c>
      <c r="G18" s="129">
        <f>SV_SO_1617_1a!G18/SV_SO_1617_1a!$H18*100</f>
        <v>0.07397817643795081</v>
      </c>
      <c r="H18" s="128">
        <f>SV_SO_1617_1a!H18/SV_SO_1617_1a!$H18*100</f>
        <v>100</v>
      </c>
      <c r="I18" s="128">
        <f>SV_SO_1617_1a!I18/SV_SO_1617_1a!$O18*100</f>
        <v>0</v>
      </c>
      <c r="J18" s="129">
        <f>SV_SO_1617_1a!J18/SV_SO_1617_1a!$O18*100</f>
        <v>0.024826216484607744</v>
      </c>
      <c r="K18" s="130">
        <f>SV_SO_1617_1a!K18/SV_SO_1617_1a!$O18*100</f>
        <v>50.76961271102284</v>
      </c>
      <c r="L18" s="129">
        <f>SV_SO_1617_1a!L18/SV_SO_1617_1a!$O18*100</f>
        <v>46.94637537239325</v>
      </c>
      <c r="M18" s="129">
        <f>SV_SO_1617_1a!M18/SV_SO_1617_1a!$O18*100</f>
        <v>2.1847070506454815</v>
      </c>
      <c r="N18" s="129">
        <f>SV_SO_1617_1a!N18/SV_SO_1617_1a!$O18*100</f>
        <v>0.07447864945382324</v>
      </c>
      <c r="O18" s="128">
        <f>SV_SO_1617_1a!O18/SV_SO_1617_1a!$O18*100</f>
        <v>100</v>
      </c>
      <c r="P18" s="128">
        <f>SV_SO_1617_1a!P18/SV_SO_1617_1a!$V18*100</f>
        <v>0</v>
      </c>
      <c r="Q18" s="129">
        <f>SV_SO_1617_1a!Q18/SV_SO_1617_1a!$V18*100</f>
        <v>0.03179650238473768</v>
      </c>
      <c r="R18" s="128">
        <f>SV_SO_1617_1a!R18/SV_SO_1617_1a!$V18*100</f>
        <v>50.5564387917329</v>
      </c>
      <c r="S18" s="128">
        <f>SV_SO_1617_1a!S18/SV_SO_1617_1a!$V18*100</f>
        <v>46.61367249602544</v>
      </c>
      <c r="T18" s="129">
        <f>SV_SO_1617_1a!T18/SV_SO_1617_1a!$V18*100</f>
        <v>2.7239003709591945</v>
      </c>
      <c r="U18" s="131">
        <f>SV_SO_1617_1a!U18/SV_SO_1617_1a!$V18*100</f>
        <v>0.07419183889772124</v>
      </c>
      <c r="V18" s="128">
        <f>SV_SO_1617_1a!V18/SV_SO_1617_1a!$V18*100</f>
        <v>100</v>
      </c>
    </row>
    <row r="19" spans="1:22" s="136" customFormat="1" ht="12.75">
      <c r="A19" s="29" t="s">
        <v>24</v>
      </c>
      <c r="B19" s="132">
        <f>SV_SO_1617_1a!B19/SV_SO_1617_1a!$H19*100</f>
        <v>0.029022895840051598</v>
      </c>
      <c r="C19" s="133">
        <f>SV_SO_1617_1a!C19/SV_SO_1617_1a!$H19*100</f>
        <v>1.7800709448564977</v>
      </c>
      <c r="D19" s="134">
        <f>SV_SO_1617_1a!D19/SV_SO_1617_1a!$H19*100</f>
        <v>77.52660432118671</v>
      </c>
      <c r="E19" s="133">
        <f>SV_SO_1617_1a!E19/SV_SO_1617_1a!$H19*100</f>
        <v>18.86810706223799</v>
      </c>
      <c r="F19" s="133">
        <f>SV_SO_1617_1a!F19/SV_SO_1617_1a!$H19*100</f>
        <v>1.7026765559496937</v>
      </c>
      <c r="G19" s="133">
        <f>SV_SO_1617_1a!G19/SV_SO_1617_1a!$H19*100</f>
        <v>0.09351821992905514</v>
      </c>
      <c r="H19" s="132">
        <f>SV_SO_1617_1a!H19/SV_SO_1617_1a!$H19*100</f>
        <v>100</v>
      </c>
      <c r="I19" s="132">
        <f>SV_SO_1617_1a!I19/SV_SO_1617_1a!$O19*100</f>
        <v>0.026516407026847863</v>
      </c>
      <c r="J19" s="133">
        <f>SV_SO_1617_1a!J19/SV_SO_1617_1a!$O19*100</f>
        <v>1.4849187935034802</v>
      </c>
      <c r="K19" s="134">
        <f>SV_SO_1617_1a!K19/SV_SO_1617_1a!$O19*100</f>
        <v>81.01093801789857</v>
      </c>
      <c r="L19" s="133">
        <f>SV_SO_1617_1a!L19/SV_SO_1617_1a!$O19*100</f>
        <v>16.211468346039112</v>
      </c>
      <c r="M19" s="133">
        <f>SV_SO_1617_1a!M19/SV_SO_1617_1a!$O19*100</f>
        <v>1.2164401723566456</v>
      </c>
      <c r="N19" s="133">
        <f>SV_SO_1617_1a!N19/SV_SO_1617_1a!$O19*100</f>
        <v>0.04971826317533974</v>
      </c>
      <c r="O19" s="132">
        <f>SV_SO_1617_1a!O19/SV_SO_1617_1a!$O19*100</f>
        <v>100</v>
      </c>
      <c r="P19" s="132">
        <f>SV_SO_1617_1a!P19/SV_SO_1617_1a!$V19*100</f>
        <v>0.02778685845047401</v>
      </c>
      <c r="Q19" s="133">
        <f>SV_SO_1617_1a!Q19/SV_SO_1617_1a!$V19*100</f>
        <v>1.6345210853220007</v>
      </c>
      <c r="R19" s="132">
        <f>SV_SO_1617_1a!R19/SV_SO_1617_1a!$V19*100</f>
        <v>79.24485125858124</v>
      </c>
      <c r="S19" s="132">
        <f>SV_SO_1617_1a!S19/SV_SO_1617_1a!$V19*100</f>
        <v>17.55802549852893</v>
      </c>
      <c r="T19" s="133">
        <f>SV_SO_1617_1a!T19/SV_SO_1617_1a!$V19*100</f>
        <v>1.4628963713631906</v>
      </c>
      <c r="U19" s="135">
        <f>SV_SO_1617_1a!U19/SV_SO_1617_1a!$V19*100</f>
        <v>0.07191892775416803</v>
      </c>
      <c r="V19" s="132">
        <f>SV_SO_1617_1a!V19/SV_SO_1617_1a!$V19*100</f>
        <v>100</v>
      </c>
    </row>
    <row r="20" spans="1:22" s="111" customFormat="1" ht="12.75">
      <c r="A20" s="141" t="s">
        <v>15</v>
      </c>
      <c r="B20" s="142">
        <f>SV_SO_1617_1a!B20/SV_SO_1617_1a!$H20*100</f>
        <v>0.022214112308204942</v>
      </c>
      <c r="C20" s="143">
        <f>SV_SO_1617_1a!C20/SV_SO_1617_1a!$H20*100</f>
        <v>1.6882725354235757</v>
      </c>
      <c r="D20" s="144">
        <f>SV_SO_1617_1a!D20/SV_SO_1617_1a!$H20*100</f>
        <v>79.19648382336607</v>
      </c>
      <c r="E20" s="143">
        <f>SV_SO_1617_1a!E20/SV_SO_1617_1a!$H20*100</f>
        <v>17.49202672040366</v>
      </c>
      <c r="F20" s="143">
        <f>SV_SO_1617_1a!F20/SV_SO_1617_1a!$H20*100</f>
        <v>1.5391206384970566</v>
      </c>
      <c r="G20" s="143">
        <f>SV_SO_1617_1a!G20/SV_SO_1617_1a!$H20*100</f>
        <v>0.061882170001428045</v>
      </c>
      <c r="H20" s="142">
        <f>SV_SO_1617_1a!H20/SV_SO_1617_1a!$H20*100</f>
        <v>100</v>
      </c>
      <c r="I20" s="142">
        <f>SV_SO_1617_1a!I20/SV_SO_1617_1a!$O20*100</f>
        <v>0.01626201356251931</v>
      </c>
      <c r="J20" s="143">
        <f>SV_SO_1617_1a!J20/SV_SO_1617_1a!$O20*100</f>
        <v>1.5139934626705478</v>
      </c>
      <c r="K20" s="144">
        <f>SV_SO_1617_1a!K20/SV_SO_1617_1a!$O20*100</f>
        <v>82.00770819442863</v>
      </c>
      <c r="L20" s="143">
        <f>SV_SO_1617_1a!L20/SV_SO_1617_1a!$O20*100</f>
        <v>15.322069178605696</v>
      </c>
      <c r="M20" s="143">
        <f>SV_SO_1617_1a!M20/SV_SO_1617_1a!$O20*100</f>
        <v>1.0976859154700536</v>
      </c>
      <c r="N20" s="143">
        <f>SV_SO_1617_1a!N20/SV_SO_1617_1a!$O20*100</f>
        <v>0.04228123526255021</v>
      </c>
      <c r="O20" s="142">
        <f>SV_SO_1617_1a!O20/SV_SO_1617_1a!$O20*100</f>
        <v>100</v>
      </c>
      <c r="P20" s="142">
        <f>SV_SO_1617_1a!P20/SV_SO_1617_1a!$V20*100</f>
        <v>0.019274631372674995</v>
      </c>
      <c r="Q20" s="143">
        <f>SV_SO_1617_1a!Q20/SV_SO_1617_1a!$V20*100</f>
        <v>1.602203732853609</v>
      </c>
      <c r="R20" s="142">
        <f>SV_SO_1617_1a!R20/SV_SO_1617_1a!$V20*100</f>
        <v>80.58482444023258</v>
      </c>
      <c r="S20" s="142">
        <f>SV_SO_1617_1a!S20/SV_SO_1617_1a!$V20*100</f>
        <v>16.42037971023804</v>
      </c>
      <c r="T20" s="143">
        <f>SV_SO_1617_1a!T20/SV_SO_1617_1a!$V20*100</f>
        <v>1.3211153586687654</v>
      </c>
      <c r="U20" s="145">
        <f>SV_SO_1617_1a!U20/SV_SO_1617_1a!$V20*100</f>
        <v>0.05220212663432812</v>
      </c>
      <c r="V20" s="142">
        <f>SV_SO_1617_1a!V20/SV_SO_1617_1a!$V20*100</f>
        <v>100</v>
      </c>
    </row>
    <row r="21" spans="2:22" s="112" customFormat="1" ht="12.75">
      <c r="B21" s="137"/>
      <c r="C21" s="138"/>
      <c r="D21" s="139"/>
      <c r="E21" s="138"/>
      <c r="F21" s="138"/>
      <c r="G21" s="138"/>
      <c r="H21" s="137"/>
      <c r="I21" s="137"/>
      <c r="J21" s="138"/>
      <c r="K21" s="139"/>
      <c r="L21" s="138"/>
      <c r="M21" s="138"/>
      <c r="N21" s="138"/>
      <c r="O21" s="137"/>
      <c r="P21" s="137"/>
      <c r="Q21" s="138"/>
      <c r="R21" s="137"/>
      <c r="S21" s="137"/>
      <c r="T21" s="138"/>
      <c r="U21" s="140"/>
      <c r="V21" s="137"/>
    </row>
    <row r="22" spans="1:22" ht="12.75">
      <c r="A22" s="111" t="s">
        <v>16</v>
      </c>
      <c r="B22" s="137"/>
      <c r="C22" s="138"/>
      <c r="D22" s="139"/>
      <c r="E22" s="138"/>
      <c r="F22" s="138"/>
      <c r="G22" s="138"/>
      <c r="H22" s="137"/>
      <c r="I22" s="137"/>
      <c r="J22" s="138"/>
      <c r="K22" s="139"/>
      <c r="L22" s="138"/>
      <c r="M22" s="138"/>
      <c r="N22" s="138"/>
      <c r="O22" s="137"/>
      <c r="P22" s="137"/>
      <c r="Q22" s="138"/>
      <c r="R22" s="137"/>
      <c r="S22" s="137"/>
      <c r="T22" s="138"/>
      <c r="U22" s="140"/>
      <c r="V22" s="137"/>
    </row>
    <row r="23" spans="1:22" ht="12.75">
      <c r="A23" s="101" t="s">
        <v>13</v>
      </c>
      <c r="B23" s="137"/>
      <c r="C23" s="138"/>
      <c r="D23" s="139"/>
      <c r="E23" s="138"/>
      <c r="F23" s="138"/>
      <c r="G23" s="138"/>
      <c r="H23" s="137"/>
      <c r="I23" s="137"/>
      <c r="J23" s="138"/>
      <c r="K23" s="139"/>
      <c r="L23" s="138"/>
      <c r="M23" s="138"/>
      <c r="N23" s="138"/>
      <c r="O23" s="137"/>
      <c r="P23" s="137"/>
      <c r="Q23" s="138"/>
      <c r="R23" s="137"/>
      <c r="S23" s="137"/>
      <c r="T23" s="138"/>
      <c r="U23" s="140"/>
      <c r="V23" s="137"/>
    </row>
    <row r="24" spans="1:22" ht="12.75">
      <c r="A24" s="212" t="s">
        <v>68</v>
      </c>
      <c r="B24" s="128">
        <f>SV_SO_1617_1a!B24/SV_SO_1617_1a!$H24*100</f>
        <v>0.07697690692792163</v>
      </c>
      <c r="C24" s="129">
        <f>SV_SO_1617_1a!C24/SV_SO_1617_1a!$H24*100</f>
        <v>3.0230930720783764</v>
      </c>
      <c r="D24" s="130">
        <f>SV_SO_1617_1a!D24/SV_SO_1617_1a!$H24*100</f>
        <v>86.9069279216235</v>
      </c>
      <c r="E24" s="129">
        <f>SV_SO_1617_1a!E24/SV_SO_1617_1a!$H24*100</f>
        <v>8.957312806158152</v>
      </c>
      <c r="F24" s="129">
        <f>SV_SO_1617_1a!F24/SV_SO_1617_1a!$H24*100</f>
        <v>0.9377186843946816</v>
      </c>
      <c r="G24" s="129">
        <f>SV_SO_1617_1a!G24/SV_SO_1617_1a!$H24*100</f>
        <v>0.0979706088173548</v>
      </c>
      <c r="H24" s="128">
        <f>SV_SO_1617_1a!H24/SV_SO_1617_1a!$H24*100</f>
        <v>100</v>
      </c>
      <c r="I24" s="128">
        <f>SV_SO_1617_1a!I24/SV_SO_1617_1a!$O24*100</f>
        <v>0.052243571138329364</v>
      </c>
      <c r="J24" s="129">
        <f>SV_SO_1617_1a!J24/SV_SO_1617_1a!$O24*100</f>
        <v>2.3335461775120447</v>
      </c>
      <c r="K24" s="130">
        <f>SV_SO_1617_1a!K24/SV_SO_1617_1a!$O24*100</f>
        <v>89.47582283624543</v>
      </c>
      <c r="L24" s="129">
        <f>SV_SO_1617_1a!L24/SV_SO_1617_1a!$O24*100</f>
        <v>7.25605154699019</v>
      </c>
      <c r="M24" s="129">
        <f>SV_SO_1617_1a!M24/SV_SO_1617_1a!$O24*100</f>
        <v>0.7836535670749404</v>
      </c>
      <c r="N24" s="129">
        <f>SV_SO_1617_1a!N24/SV_SO_1617_1a!$O24*100</f>
        <v>0.09868230103906657</v>
      </c>
      <c r="O24" s="128">
        <f>SV_SO_1617_1a!O24/SV_SO_1617_1a!$O24*100</f>
        <v>100</v>
      </c>
      <c r="P24" s="128">
        <f>SV_SO_1617_1a!P24/SV_SO_1617_1a!$V24*100</f>
        <v>0.06345781641653711</v>
      </c>
      <c r="Q24" s="129">
        <f>SV_SO_1617_1a!Q24/SV_SO_1617_1a!$V24*100</f>
        <v>2.646190944569597</v>
      </c>
      <c r="R24" s="128">
        <f>SV_SO_1617_1a!R24/SV_SO_1617_1a!$V24*100</f>
        <v>88.31107021607386</v>
      </c>
      <c r="S24" s="128">
        <f>SV_SO_1617_1a!S24/SV_SO_1617_1a!$V24*100</f>
        <v>8.027413776691944</v>
      </c>
      <c r="T24" s="129">
        <f>SV_SO_1617_1a!T24/SV_SO_1617_1a!$V24*100</f>
        <v>0.8535076308024241</v>
      </c>
      <c r="U24" s="131">
        <f>SV_SO_1617_1a!U24/SV_SO_1617_1a!$V24*100</f>
        <v>0.09835961544563251</v>
      </c>
      <c r="V24" s="128">
        <f>SV_SO_1617_1a!V24/SV_SO_1617_1a!$V24*100</f>
        <v>100</v>
      </c>
    </row>
    <row r="25" spans="1:22" ht="12.75">
      <c r="A25" s="212" t="s">
        <v>70</v>
      </c>
      <c r="B25" s="128">
        <f>SV_SO_1617_1a!B25/SV_SO_1617_1a!$H25*100</f>
        <v>0</v>
      </c>
      <c r="C25" s="146">
        <f>SV_SO_1617_1a!C25/SV_SO_1617_1a!$H25*100</f>
        <v>0.44860169895962587</v>
      </c>
      <c r="D25" s="130">
        <f>SV_SO_1617_1a!D25/SV_SO_1617_1a!$H25*100</f>
        <v>69.51417390474373</v>
      </c>
      <c r="E25" s="146">
        <f>SV_SO_1617_1a!E25/SV_SO_1617_1a!$H25*100</f>
        <v>24.463109668798317</v>
      </c>
      <c r="F25" s="146">
        <f>SV_SO_1617_1a!F25/SV_SO_1617_1a!$H25*100</f>
        <v>5.039610575546435</v>
      </c>
      <c r="G25" s="146">
        <f>SV_SO_1617_1a!G25/SV_SO_1617_1a!$H25*100</f>
        <v>0.5345041519518946</v>
      </c>
      <c r="H25" s="128">
        <f>SV_SO_1617_1a!H25/SV_SO_1617_1a!$H25*100</f>
        <v>100</v>
      </c>
      <c r="I25" s="128">
        <f>SV_SO_1617_1a!I25/SV_SO_1617_1a!$O25*100</f>
        <v>0</v>
      </c>
      <c r="J25" s="146">
        <f>SV_SO_1617_1a!J25/SV_SO_1617_1a!$O25*100</f>
        <v>0.2466091245376079</v>
      </c>
      <c r="K25" s="130">
        <f>SV_SO_1617_1a!K25/SV_SO_1617_1a!$O25*100</f>
        <v>70.47540759008083</v>
      </c>
      <c r="L25" s="146">
        <f>SV_SO_1617_1a!L25/SV_SO_1617_1a!$O25*100</f>
        <v>24.97602411289218</v>
      </c>
      <c r="M25" s="146">
        <f>SV_SO_1617_1a!M25/SV_SO_1617_1a!$O25*100</f>
        <v>3.836141937251678</v>
      </c>
      <c r="N25" s="146">
        <f>SV_SO_1617_1a!N25/SV_SO_1617_1a!$O25*100</f>
        <v>0.46581723523770374</v>
      </c>
      <c r="O25" s="128">
        <f>SV_SO_1617_1a!O25/SV_SO_1617_1a!$O25*100</f>
        <v>100</v>
      </c>
      <c r="P25" s="128">
        <f>SV_SO_1617_1a!P25/SV_SO_1617_1a!$V25*100</f>
        <v>0</v>
      </c>
      <c r="Q25" s="129">
        <f>SV_SO_1617_1a!Q25/SV_SO_1617_1a!$V25*100</f>
        <v>0.36566156615661566</v>
      </c>
      <c r="R25" s="128">
        <f>SV_SO_1617_1a!R25/SV_SO_1617_1a!$V25*100</f>
        <v>69.90886588658866</v>
      </c>
      <c r="S25" s="128">
        <f>SV_SO_1617_1a!S25/SV_SO_1617_1a!$V25*100</f>
        <v>24.673717371737176</v>
      </c>
      <c r="T25" s="129">
        <f>SV_SO_1617_1a!T25/SV_SO_1617_1a!$V25*100</f>
        <v>4.545454545454546</v>
      </c>
      <c r="U25" s="131">
        <f>SV_SO_1617_1a!U25/SV_SO_1617_1a!$V25*100</f>
        <v>0.5063006300630063</v>
      </c>
      <c r="V25" s="128">
        <f>SV_SO_1617_1a!V25/SV_SO_1617_1a!$V25*100</f>
        <v>100</v>
      </c>
    </row>
    <row r="26" spans="1:22" ht="12.75">
      <c r="A26" s="212" t="s">
        <v>69</v>
      </c>
      <c r="B26" s="128">
        <f>SV_SO_1617_1a!B26/SV_SO_1617_1a!$H26*100</f>
        <v>0</v>
      </c>
      <c r="C26" s="146">
        <f>SV_SO_1617_1a!C26/SV_SO_1617_1a!$H26*100</f>
        <v>0.7228915662650602</v>
      </c>
      <c r="D26" s="130">
        <f>SV_SO_1617_1a!D26/SV_SO_1617_1a!$H26*100</f>
        <v>61.44578313253012</v>
      </c>
      <c r="E26" s="146">
        <f>SV_SO_1617_1a!E26/SV_SO_1617_1a!$H26*100</f>
        <v>30.602409638554217</v>
      </c>
      <c r="F26" s="146">
        <f>SV_SO_1617_1a!F26/SV_SO_1617_1a!$H26*100</f>
        <v>6.506024096385541</v>
      </c>
      <c r="G26" s="146">
        <f>SV_SO_1617_1a!G26/SV_SO_1617_1a!$H26*100</f>
        <v>0.7228915662650602</v>
      </c>
      <c r="H26" s="128">
        <f>SV_SO_1617_1a!H26/SV_SO_1617_1a!$H26*100</f>
        <v>100</v>
      </c>
      <c r="I26" s="128">
        <f>SV_SO_1617_1a!I26/SV_SO_1617_1a!$O26*100</f>
        <v>0.1282051282051282</v>
      </c>
      <c r="J26" s="146">
        <f>SV_SO_1617_1a!J26/SV_SO_1617_1a!$O26*100</f>
        <v>1.282051282051282</v>
      </c>
      <c r="K26" s="130">
        <f>SV_SO_1617_1a!K26/SV_SO_1617_1a!$O26*100</f>
        <v>70</v>
      </c>
      <c r="L26" s="146">
        <f>SV_SO_1617_1a!L26/SV_SO_1617_1a!$O26*100</f>
        <v>24.23076923076923</v>
      </c>
      <c r="M26" s="146">
        <f>SV_SO_1617_1a!M26/SV_SO_1617_1a!$O26*100</f>
        <v>3.4615384615384617</v>
      </c>
      <c r="N26" s="146">
        <f>SV_SO_1617_1a!N26/SV_SO_1617_1a!$O26*100</f>
        <v>0.8974358974358974</v>
      </c>
      <c r="O26" s="128">
        <f>SV_SO_1617_1a!O26/SV_SO_1617_1a!$O26*100</f>
        <v>100</v>
      </c>
      <c r="P26" s="128">
        <f>SV_SO_1617_1a!P26/SV_SO_1617_1a!$V26*100</f>
        <v>0.08368200836820083</v>
      </c>
      <c r="Q26" s="129">
        <f>SV_SO_1617_1a!Q26/SV_SO_1617_1a!$V26*100</f>
        <v>1.0878661087866108</v>
      </c>
      <c r="R26" s="128">
        <f>SV_SO_1617_1a!R26/SV_SO_1617_1a!$V26*100</f>
        <v>67.02928870292887</v>
      </c>
      <c r="S26" s="128">
        <f>SV_SO_1617_1a!S26/SV_SO_1617_1a!$V26*100</f>
        <v>26.443514644351463</v>
      </c>
      <c r="T26" s="129">
        <f>SV_SO_1617_1a!T26/SV_SO_1617_1a!$V26*100</f>
        <v>4.518828451882846</v>
      </c>
      <c r="U26" s="131">
        <f>SV_SO_1617_1a!U26/SV_SO_1617_1a!$V26*100</f>
        <v>0.8368200836820083</v>
      </c>
      <c r="V26" s="128">
        <f>SV_SO_1617_1a!V26/SV_SO_1617_1a!$V26*100</f>
        <v>100</v>
      </c>
    </row>
    <row r="27" spans="1:22" ht="12.75">
      <c r="A27" s="212" t="s">
        <v>71</v>
      </c>
      <c r="B27" s="128">
        <f>SV_SO_1617_1a!B27/SV_SO_1617_1a!$H27*100</f>
        <v>0</v>
      </c>
      <c r="C27" s="146">
        <f>SV_SO_1617_1a!C27/SV_SO_1617_1a!$H27*100</f>
        <v>0.04395604395604395</v>
      </c>
      <c r="D27" s="130">
        <f>SV_SO_1617_1a!D27/SV_SO_1617_1a!$H27*100</f>
        <v>43.88278388278388</v>
      </c>
      <c r="E27" s="146">
        <f>SV_SO_1617_1a!E27/SV_SO_1617_1a!$H27*100</f>
        <v>45.875457875457876</v>
      </c>
      <c r="F27" s="146">
        <f>SV_SO_1617_1a!F27/SV_SO_1617_1a!$H27*100</f>
        <v>8.703296703296704</v>
      </c>
      <c r="G27" s="146">
        <f>SV_SO_1617_1a!G27/SV_SO_1617_1a!$H27*100</f>
        <v>1.4945054945054945</v>
      </c>
      <c r="H27" s="128">
        <f>SV_SO_1617_1a!H27/SV_SO_1617_1a!$H27*100</f>
        <v>100</v>
      </c>
      <c r="I27" s="128">
        <f>SV_SO_1617_1a!I27/SV_SO_1617_1a!$O27*100</f>
        <v>0</v>
      </c>
      <c r="J27" s="146">
        <f>SV_SO_1617_1a!J27/SV_SO_1617_1a!$O27*100</f>
        <v>0</v>
      </c>
      <c r="K27" s="130">
        <f>SV_SO_1617_1a!K27/SV_SO_1617_1a!$O27*100</f>
        <v>48.07803747344022</v>
      </c>
      <c r="L27" s="146">
        <f>SV_SO_1617_1a!L27/SV_SO_1617_1a!$O27*100</f>
        <v>46.030519605949394</v>
      </c>
      <c r="M27" s="146">
        <f>SV_SO_1617_1a!M27/SV_SO_1617_1a!$O27*100</f>
        <v>5.080162256132895</v>
      </c>
      <c r="N27" s="146">
        <f>SV_SO_1617_1a!N27/SV_SO_1617_1a!$O27*100</f>
        <v>0.8112806644774966</v>
      </c>
      <c r="O27" s="128">
        <f>SV_SO_1617_1a!O27/SV_SO_1617_1a!$O27*100</f>
        <v>100</v>
      </c>
      <c r="P27" s="128">
        <f>SV_SO_1617_1a!P27/SV_SO_1617_1a!$V27*100</f>
        <v>0</v>
      </c>
      <c r="Q27" s="129">
        <f>SV_SO_1617_1a!Q27/SV_SO_1617_1a!$V27*100</f>
        <v>0.024995834027662058</v>
      </c>
      <c r="R27" s="128">
        <f>SV_SO_1617_1a!R27/SV_SO_1617_1a!$V27*100</f>
        <v>45.692384602566236</v>
      </c>
      <c r="S27" s="128">
        <f>SV_SO_1617_1a!S27/SV_SO_1617_1a!$V27*100</f>
        <v>45.94234294284286</v>
      </c>
      <c r="T27" s="129">
        <f>SV_SO_1617_1a!T27/SV_SO_1617_1a!$V27*100</f>
        <v>7.140476587235462</v>
      </c>
      <c r="U27" s="131">
        <f>SV_SO_1617_1a!U27/SV_SO_1617_1a!$V27*100</f>
        <v>1.1998000333277787</v>
      </c>
      <c r="V27" s="128">
        <f>SV_SO_1617_1a!V27/SV_SO_1617_1a!$V27*100</f>
        <v>100</v>
      </c>
    </row>
    <row r="28" spans="1:22" ht="12.75">
      <c r="A28" s="29" t="s">
        <v>1</v>
      </c>
      <c r="B28" s="147">
        <f>SV_SO_1617_1a!B28/SV_SO_1617_1a!$H28*100</f>
        <v>0.03436748211328772</v>
      </c>
      <c r="C28" s="148">
        <f>SV_SO_1617_1a!C28/SV_SO_1617_1a!$H28*100</f>
        <v>1.515293529540413</v>
      </c>
      <c r="D28" s="149">
        <f>SV_SO_1617_1a!D28/SV_SO_1617_1a!$H28*100</f>
        <v>71.7093135876527</v>
      </c>
      <c r="E28" s="148">
        <f>SV_SO_1617_1a!E28/SV_SO_1617_1a!$H28*100</f>
        <v>22.185771862405097</v>
      </c>
      <c r="F28" s="148">
        <f>SV_SO_1617_1a!F28/SV_SO_1617_1a!$H28*100</f>
        <v>4.00849814103165</v>
      </c>
      <c r="G28" s="148">
        <f>SV_SO_1617_1a!G28/SV_SO_1617_1a!$H28*100</f>
        <v>0.5467553972568501</v>
      </c>
      <c r="H28" s="147">
        <f>SV_SO_1617_1a!H28/SV_SO_1617_1a!$H28*100</f>
        <v>100</v>
      </c>
      <c r="I28" s="147">
        <f>SV_SO_1617_1a!I28/SV_SO_1617_1a!$O28*100</f>
        <v>0.03280517009480694</v>
      </c>
      <c r="J28" s="148">
        <f>SV_SO_1617_1a!J28/SV_SO_1617_1a!$O28*100</f>
        <v>1.4106223140766985</v>
      </c>
      <c r="K28" s="149">
        <f>SV_SO_1617_1a!K28/SV_SO_1617_1a!$O28*100</f>
        <v>77.39723780467801</v>
      </c>
      <c r="L28" s="148">
        <f>SV_SO_1617_1a!L28/SV_SO_1617_1a!$O28*100</f>
        <v>18.51851851851852</v>
      </c>
      <c r="M28" s="148">
        <f>SV_SO_1617_1a!M28/SV_SO_1617_1a!$O28*100</f>
        <v>2.312764491683889</v>
      </c>
      <c r="N28" s="148">
        <f>SV_SO_1617_1a!N28/SV_SO_1617_1a!$O28*100</f>
        <v>0.3280517009480694</v>
      </c>
      <c r="O28" s="147">
        <f>SV_SO_1617_1a!O28/SV_SO_1617_1a!$O28*100</f>
        <v>100</v>
      </c>
      <c r="P28" s="147">
        <f>SV_SO_1617_1a!P28/SV_SO_1617_1a!$V28*100</f>
        <v>0.033605376860297645</v>
      </c>
      <c r="Q28" s="133">
        <f>SV_SO_1617_1a!Q28/SV_SO_1617_1a!$V28*100</f>
        <v>1.4642342774843975</v>
      </c>
      <c r="R28" s="134">
        <f>SV_SO_1617_1a!R28/SV_SO_1617_1a!$V28*100</f>
        <v>74.48391742678828</v>
      </c>
      <c r="S28" s="133">
        <f>SV_SO_1617_1a!S28/SV_SO_1617_1a!$V28*100</f>
        <v>20.396863498159707</v>
      </c>
      <c r="T28" s="133">
        <f>SV_SO_1617_1a!T28/SV_SO_1617_1a!$V28*100</f>
        <v>3.181309009441511</v>
      </c>
      <c r="U28" s="133">
        <f>SV_SO_1617_1a!U28/SV_SO_1617_1a!$V28*100</f>
        <v>0.44007041126580254</v>
      </c>
      <c r="V28" s="132">
        <f>SV_SO_1617_1a!V28/SV_SO_1617_1a!$V28*100</f>
        <v>100</v>
      </c>
    </row>
    <row r="29" spans="1:22" ht="12.75">
      <c r="A29" s="30" t="s">
        <v>14</v>
      </c>
      <c r="B29" s="88"/>
      <c r="C29" s="89"/>
      <c r="D29" s="90"/>
      <c r="E29" s="89"/>
      <c r="F29" s="89"/>
      <c r="G29" s="89"/>
      <c r="H29" s="88"/>
      <c r="I29" s="88"/>
      <c r="J29" s="89"/>
      <c r="K29" s="90"/>
      <c r="L29" s="89"/>
      <c r="M29" s="89"/>
      <c r="N29" s="89"/>
      <c r="O29" s="88"/>
      <c r="P29" s="88"/>
      <c r="Q29" s="138"/>
      <c r="R29" s="137"/>
      <c r="S29" s="137"/>
      <c r="T29" s="138"/>
      <c r="U29" s="140"/>
      <c r="V29" s="137"/>
    </row>
    <row r="30" spans="1:22" s="112" customFormat="1" ht="12.75">
      <c r="A30" s="212" t="s">
        <v>68</v>
      </c>
      <c r="B30" s="150">
        <f>SV_SO_1617_1a!B30/SV_SO_1617_1a!$H30*100</f>
        <v>0.07269789983844911</v>
      </c>
      <c r="C30" s="151">
        <f>SV_SO_1617_1a!C30/SV_SO_1617_1a!$H30*100</f>
        <v>3.134087237479806</v>
      </c>
      <c r="D30" s="152">
        <f>SV_SO_1617_1a!D30/SV_SO_1617_1a!$H30*100</f>
        <v>86.02584814216479</v>
      </c>
      <c r="E30" s="151">
        <f>SV_SO_1617_1a!E30/SV_SO_1617_1a!$H30*100</f>
        <v>9.515347334410338</v>
      </c>
      <c r="F30" s="151">
        <f>SV_SO_1617_1a!F30/SV_SO_1617_1a!$H30*100</f>
        <v>1.17124394184168</v>
      </c>
      <c r="G30" s="151">
        <f>SV_SO_1617_1a!G30/SV_SO_1617_1a!$H30*100</f>
        <v>0.08077544426494346</v>
      </c>
      <c r="H30" s="150">
        <f>SV_SO_1617_1a!H30/SV_SO_1617_1a!$H30*100</f>
        <v>100</v>
      </c>
      <c r="I30" s="150">
        <f>SV_SO_1617_1a!I30/SV_SO_1617_1a!$O30*100</f>
        <v>0.018844221105527637</v>
      </c>
      <c r="J30" s="151">
        <f>SV_SO_1617_1a!J30/SV_SO_1617_1a!$O30*100</f>
        <v>2.3743718592964824</v>
      </c>
      <c r="K30" s="152">
        <f>SV_SO_1617_1a!K30/SV_SO_1617_1a!$O30*100</f>
        <v>89.2964824120603</v>
      </c>
      <c r="L30" s="151">
        <f>SV_SO_1617_1a!L30/SV_SO_1617_1a!$O30*100</f>
        <v>7.349246231155779</v>
      </c>
      <c r="M30" s="151">
        <f>SV_SO_1617_1a!M30/SV_SO_1617_1a!$O30*100</f>
        <v>0.8793969849246231</v>
      </c>
      <c r="N30" s="151">
        <f>SV_SO_1617_1a!N30/SV_SO_1617_1a!$O30*100</f>
        <v>0.08165829145728644</v>
      </c>
      <c r="O30" s="150">
        <f>SV_SO_1617_1a!O30/SV_SO_1617_1a!$O30*100</f>
        <v>100</v>
      </c>
      <c r="P30" s="150">
        <f>SV_SO_1617_1a!P30/SV_SO_1617_1a!$V30*100</f>
        <v>0.04240282685512368</v>
      </c>
      <c r="Q30" s="129">
        <f>SV_SO_1617_1a!Q30/SV_SO_1617_1a!$V30*100</f>
        <v>2.7067137809187276</v>
      </c>
      <c r="R30" s="128">
        <f>SV_SO_1617_1a!R30/SV_SO_1617_1a!$V30*100</f>
        <v>87.86572438162544</v>
      </c>
      <c r="S30" s="128">
        <f>SV_SO_1617_1a!S30/SV_SO_1617_1a!$V30*100</f>
        <v>8.296819787985864</v>
      </c>
      <c r="T30" s="129">
        <f>SV_SO_1617_1a!T30/SV_SO_1617_1a!$V30*100</f>
        <v>1.0070671378091873</v>
      </c>
      <c r="U30" s="131">
        <f>SV_SO_1617_1a!U30/SV_SO_1617_1a!$V30*100</f>
        <v>0.0812720848056537</v>
      </c>
      <c r="V30" s="128">
        <f>SV_SO_1617_1a!V30/SV_SO_1617_1a!$V30*100</f>
        <v>100</v>
      </c>
    </row>
    <row r="31" spans="1:22" ht="12.75">
      <c r="A31" s="212" t="s">
        <v>70</v>
      </c>
      <c r="B31" s="150">
        <f>SV_SO_1617_1a!B31/SV_SO_1617_1a!$H31*100</f>
        <v>0</v>
      </c>
      <c r="C31" s="153">
        <f>SV_SO_1617_1a!C31/SV_SO_1617_1a!$H31*100</f>
        <v>0.32229185317815573</v>
      </c>
      <c r="D31" s="152">
        <f>SV_SO_1617_1a!D31/SV_SO_1617_1a!$H31*100</f>
        <v>66.15040286481647</v>
      </c>
      <c r="E31" s="153">
        <f>SV_SO_1617_1a!E31/SV_SO_1617_1a!$H31*100</f>
        <v>26.884512085944497</v>
      </c>
      <c r="F31" s="153">
        <f>SV_SO_1617_1a!F31/SV_SO_1617_1a!$H31*100</f>
        <v>5.8907788719785135</v>
      </c>
      <c r="G31" s="153">
        <f>SV_SO_1617_1a!G31/SV_SO_1617_1a!$H31*100</f>
        <v>0.7520143240823635</v>
      </c>
      <c r="H31" s="150">
        <f>SV_SO_1617_1a!H31/SV_SO_1617_1a!$H31*100</f>
        <v>100</v>
      </c>
      <c r="I31" s="150">
        <f>SV_SO_1617_1a!I31/SV_SO_1617_1a!$O31*100</f>
        <v>0</v>
      </c>
      <c r="J31" s="153">
        <f>SV_SO_1617_1a!J31/SV_SO_1617_1a!$O31*100</f>
        <v>0.3499562554680665</v>
      </c>
      <c r="K31" s="152">
        <f>SV_SO_1617_1a!K31/SV_SO_1617_1a!$O31*100</f>
        <v>69.90376202974629</v>
      </c>
      <c r="L31" s="153">
        <f>SV_SO_1617_1a!L31/SV_SO_1617_1a!$O31*100</f>
        <v>24.9718785151856</v>
      </c>
      <c r="M31" s="153">
        <f>SV_SO_1617_1a!M31/SV_SO_1617_1a!$O31*100</f>
        <v>4.311961004874391</v>
      </c>
      <c r="N31" s="153">
        <f>SV_SO_1617_1a!N31/SV_SO_1617_1a!$O31*100</f>
        <v>0.4624421947256593</v>
      </c>
      <c r="O31" s="150">
        <f>SV_SO_1617_1a!O31/SV_SO_1617_1a!$O31*100</f>
        <v>100</v>
      </c>
      <c r="P31" s="150">
        <f>SV_SO_1617_1a!P31/SV_SO_1617_1a!$V31*100</f>
        <v>0</v>
      </c>
      <c r="Q31" s="129">
        <f>SV_SO_1617_1a!Q31/SV_SO_1617_1a!$V31*100</f>
        <v>0.3338375671587293</v>
      </c>
      <c r="R31" s="128">
        <f>SV_SO_1617_1a!R31/SV_SO_1617_1a!$V31*100</f>
        <v>67.7168640133535</v>
      </c>
      <c r="S31" s="128">
        <f>SV_SO_1617_1a!S31/SV_SO_1617_1a!$V31*100</f>
        <v>26.086276146262584</v>
      </c>
      <c r="T31" s="129">
        <f>SV_SO_1617_1a!T31/SV_SO_1617_1a!$V31*100</f>
        <v>5.231860622815711</v>
      </c>
      <c r="U31" s="131">
        <f>SV_SO_1617_1a!U31/SV_SO_1617_1a!$V31*100</f>
        <v>0.6311616504094727</v>
      </c>
      <c r="V31" s="128">
        <f>SV_SO_1617_1a!V31/SV_SO_1617_1a!$V31*100</f>
        <v>100</v>
      </c>
    </row>
    <row r="32" spans="1:22" ht="12.75">
      <c r="A32" s="212" t="s">
        <v>69</v>
      </c>
      <c r="B32" s="150">
        <f>SV_SO_1617_1a!B32/SV_SO_1617_1a!$H32*100</f>
        <v>0</v>
      </c>
      <c r="C32" s="153">
        <f>SV_SO_1617_1a!C32/SV_SO_1617_1a!$H32*100</f>
        <v>0.7936507936507936</v>
      </c>
      <c r="D32" s="152">
        <f>SV_SO_1617_1a!D32/SV_SO_1617_1a!$H32*100</f>
        <v>55.158730158730165</v>
      </c>
      <c r="E32" s="153">
        <f>SV_SO_1617_1a!E32/SV_SO_1617_1a!$H32*100</f>
        <v>32.34126984126984</v>
      </c>
      <c r="F32" s="153">
        <f>SV_SO_1617_1a!F32/SV_SO_1617_1a!$H32*100</f>
        <v>9.523809523809524</v>
      </c>
      <c r="G32" s="153">
        <f>SV_SO_1617_1a!G32/SV_SO_1617_1a!$H32*100</f>
        <v>2.1825396825396823</v>
      </c>
      <c r="H32" s="150">
        <f>SV_SO_1617_1a!H32/SV_SO_1617_1a!$H32*100</f>
        <v>100</v>
      </c>
      <c r="I32" s="150">
        <f>SV_SO_1617_1a!I32/SV_SO_1617_1a!$O32*100</f>
        <v>0</v>
      </c>
      <c r="J32" s="153">
        <f>SV_SO_1617_1a!J32/SV_SO_1617_1a!$O32*100</f>
        <v>1.2571428571428571</v>
      </c>
      <c r="K32" s="152">
        <f>SV_SO_1617_1a!K32/SV_SO_1617_1a!$O32*100</f>
        <v>67.08571428571429</v>
      </c>
      <c r="L32" s="153">
        <f>SV_SO_1617_1a!L32/SV_SO_1617_1a!$O32*100</f>
        <v>25.142857142857146</v>
      </c>
      <c r="M32" s="153">
        <f>SV_SO_1617_1a!M32/SV_SO_1617_1a!$O32*100</f>
        <v>5.942857142857143</v>
      </c>
      <c r="N32" s="153">
        <f>SV_SO_1617_1a!N32/SV_SO_1617_1a!$O32*100</f>
        <v>0.5714285714285714</v>
      </c>
      <c r="O32" s="150">
        <f>SV_SO_1617_1a!O32/SV_SO_1617_1a!$O32*100</f>
        <v>100</v>
      </c>
      <c r="P32" s="150">
        <f>SV_SO_1617_1a!P32/SV_SO_1617_1a!$V32*100</f>
        <v>0</v>
      </c>
      <c r="Q32" s="129">
        <f>SV_SO_1617_1a!Q32/SV_SO_1617_1a!$V32*100</f>
        <v>1.0877447425670776</v>
      </c>
      <c r="R32" s="128">
        <f>SV_SO_1617_1a!R32/SV_SO_1617_1a!$V32*100</f>
        <v>62.72661348803481</v>
      </c>
      <c r="S32" s="128">
        <f>SV_SO_1617_1a!S32/SV_SO_1617_1a!$V32*100</f>
        <v>27.773749093546048</v>
      </c>
      <c r="T32" s="129">
        <f>SV_SO_1617_1a!T32/SV_SO_1617_1a!$V32*100</f>
        <v>7.25163161711385</v>
      </c>
      <c r="U32" s="131">
        <f>SV_SO_1617_1a!U32/SV_SO_1617_1a!$V32*100</f>
        <v>1.160261058738216</v>
      </c>
      <c r="V32" s="128">
        <f>SV_SO_1617_1a!V32/SV_SO_1617_1a!$V32*100</f>
        <v>100</v>
      </c>
    </row>
    <row r="33" spans="1:22" ht="12.75">
      <c r="A33" s="212" t="s">
        <v>71</v>
      </c>
      <c r="B33" s="150">
        <f>SV_SO_1617_1a!B33/SV_SO_1617_1a!$H33*100</f>
        <v>0</v>
      </c>
      <c r="C33" s="153">
        <f>SV_SO_1617_1a!C33/SV_SO_1617_1a!$H33*100</f>
        <v>0.04220002813335209</v>
      </c>
      <c r="D33" s="152">
        <f>SV_SO_1617_1a!D33/SV_SO_1617_1a!$H33*100</f>
        <v>42.01716134477423</v>
      </c>
      <c r="E33" s="153">
        <f>SV_SO_1617_1a!E33/SV_SO_1617_1a!$H33*100</f>
        <v>45.98396398930933</v>
      </c>
      <c r="F33" s="153">
        <f>SV_SO_1617_1a!F33/SV_SO_1617_1a!$H33*100</f>
        <v>10.170206780137853</v>
      </c>
      <c r="G33" s="153">
        <f>SV_SO_1617_1a!G33/SV_SO_1617_1a!$H33*100</f>
        <v>1.7864678576452384</v>
      </c>
      <c r="H33" s="150">
        <f>SV_SO_1617_1a!H33/SV_SO_1617_1a!$H33*100</f>
        <v>100</v>
      </c>
      <c r="I33" s="150">
        <f>SV_SO_1617_1a!I33/SV_SO_1617_1a!$O33*100</f>
        <v>0</v>
      </c>
      <c r="J33" s="153">
        <f>SV_SO_1617_1a!J33/SV_SO_1617_1a!$O33*100</f>
        <v>0.03648969166210545</v>
      </c>
      <c r="K33" s="152">
        <f>SV_SO_1617_1a!K33/SV_SO_1617_1a!$O33*100</f>
        <v>46.1959496442255</v>
      </c>
      <c r="L33" s="153">
        <f>SV_SO_1617_1a!L33/SV_SO_1617_1a!$O33*100</f>
        <v>44.17077175697865</v>
      </c>
      <c r="M33" s="153">
        <f>SV_SO_1617_1a!M33/SV_SO_1617_1a!$O33*100</f>
        <v>8.55683269476373</v>
      </c>
      <c r="N33" s="153">
        <f>SV_SO_1617_1a!N33/SV_SO_1617_1a!$O33*100</f>
        <v>1.0399562123700055</v>
      </c>
      <c r="O33" s="150">
        <f>SV_SO_1617_1a!O33/SV_SO_1617_1a!$O33*100</f>
        <v>100</v>
      </c>
      <c r="P33" s="150">
        <f>SV_SO_1617_1a!P33/SV_SO_1617_1a!$V33*100</f>
        <v>0</v>
      </c>
      <c r="Q33" s="129">
        <f>SV_SO_1617_1a!Q33/SV_SO_1617_1a!$V33*100</f>
        <v>0.03971405877680699</v>
      </c>
      <c r="R33" s="128">
        <f>SV_SO_1617_1a!R33/SV_SO_1617_1a!$V33*100</f>
        <v>43.836378077839555</v>
      </c>
      <c r="S33" s="128">
        <f>SV_SO_1617_1a!S33/SV_SO_1617_1a!$V33*100</f>
        <v>45.194598888006354</v>
      </c>
      <c r="T33" s="129">
        <f>SV_SO_1617_1a!T33/SV_SO_1617_1a!$V33*100</f>
        <v>9.467831612390787</v>
      </c>
      <c r="U33" s="131">
        <f>SV_SO_1617_1a!U33/SV_SO_1617_1a!$V33*100</f>
        <v>1.4614773629864972</v>
      </c>
      <c r="V33" s="128">
        <f>SV_SO_1617_1a!V33/SV_SO_1617_1a!$V33*100</f>
        <v>100</v>
      </c>
    </row>
    <row r="34" spans="1:22" ht="12.75">
      <c r="A34" s="29" t="s">
        <v>1</v>
      </c>
      <c r="B34" s="147">
        <f>SV_SO_1617_1a!B34/SV_SO_1617_1a!$H34*100</f>
        <v>0.02888040304206912</v>
      </c>
      <c r="C34" s="148">
        <f>SV_SO_1617_1a!C34/SV_SO_1617_1a!$H34*100</f>
        <v>1.3830504123479768</v>
      </c>
      <c r="D34" s="149">
        <f>SV_SO_1617_1a!D34/SV_SO_1617_1a!$H34*100</f>
        <v>68.36312293424895</v>
      </c>
      <c r="E34" s="148">
        <f>SV_SO_1617_1a!E34/SV_SO_1617_1a!$H34*100</f>
        <v>24.429612039919135</v>
      </c>
      <c r="F34" s="148">
        <f>SV_SO_1617_1a!F34/SV_SO_1617_1a!$H34*100</f>
        <v>5.050861598690755</v>
      </c>
      <c r="G34" s="148">
        <f>SV_SO_1617_1a!G34/SV_SO_1617_1a!$H34*100</f>
        <v>0.7444726117511151</v>
      </c>
      <c r="H34" s="147">
        <f>SV_SO_1617_1a!H34/SV_SO_1617_1a!$H34*100</f>
        <v>100</v>
      </c>
      <c r="I34" s="147">
        <f>SV_SO_1617_1a!I34/SV_SO_1617_1a!$O34*100</f>
        <v>0.009908511411302308</v>
      </c>
      <c r="J34" s="148">
        <f>SV_SO_1617_1a!J34/SV_SO_1617_1a!$O34*100</f>
        <v>1.3838887604452224</v>
      </c>
      <c r="K34" s="149">
        <f>SV_SO_1617_1a!K34/SV_SO_1617_1a!$O34*100</f>
        <v>75.72744987944644</v>
      </c>
      <c r="L34" s="148">
        <f>SV_SO_1617_1a!L34/SV_SO_1617_1a!$O34*100</f>
        <v>19.18618092941837</v>
      </c>
      <c r="M34" s="148">
        <f>SV_SO_1617_1a!M34/SV_SO_1617_1a!$O34*100</f>
        <v>3.3226541599233745</v>
      </c>
      <c r="N34" s="148">
        <f>SV_SO_1617_1a!N34/SV_SO_1617_1a!$O34*100</f>
        <v>0.3699177593552862</v>
      </c>
      <c r="O34" s="147">
        <f>SV_SO_1617_1a!O34/SV_SO_1617_1a!$O34*100</f>
        <v>100</v>
      </c>
      <c r="P34" s="147">
        <f>SV_SO_1617_1a!P34/SV_SO_1617_1a!$V34*100</f>
        <v>0.01953125</v>
      </c>
      <c r="Q34" s="133">
        <f>SV_SO_1617_1a!Q34/SV_SO_1617_1a!$V34*100</f>
        <v>1.3834635416666665</v>
      </c>
      <c r="R34" s="134">
        <f>SV_SO_1617_1a!R34/SV_SO_1617_1a!$V34*100</f>
        <v>71.9921875</v>
      </c>
      <c r="S34" s="133">
        <f>SV_SO_1617_1a!S34/SV_SO_1617_1a!$V34*100</f>
        <v>21.845703125</v>
      </c>
      <c r="T34" s="133">
        <f>SV_SO_1617_1a!T34/SV_SO_1617_1a!$V34*100</f>
        <v>4.19921875</v>
      </c>
      <c r="U34" s="133">
        <f>SV_SO_1617_1a!U34/SV_SO_1617_1a!$V34*100</f>
        <v>0.5598958333333334</v>
      </c>
      <c r="V34" s="132">
        <f>SV_SO_1617_1a!V34/SV_SO_1617_1a!$V34*100</f>
        <v>100</v>
      </c>
    </row>
    <row r="35" spans="1:22" s="157" customFormat="1" ht="12.75">
      <c r="A35" s="141" t="s">
        <v>17</v>
      </c>
      <c r="B35" s="154">
        <f>SV_SO_1617_1a!B35/SV_SO_1617_1a!$H35*100</f>
        <v>0.031660598385309484</v>
      </c>
      <c r="C35" s="155">
        <f>SV_SO_1617_1a!C35/SV_SO_1617_1a!$H35*100</f>
        <v>1.4500554060471742</v>
      </c>
      <c r="D35" s="156">
        <f>SV_SO_1617_1a!D35/SV_SO_1617_1a!$H35*100</f>
        <v>70.05857210701282</v>
      </c>
      <c r="E35" s="155">
        <f>SV_SO_1617_1a!E35/SV_SO_1617_1a!$H35*100</f>
        <v>23.292702232072184</v>
      </c>
      <c r="F35" s="155">
        <f>SV_SO_1617_1a!F35/SV_SO_1617_1a!$H35*100</f>
        <v>4.52271647934146</v>
      </c>
      <c r="G35" s="155">
        <f>SV_SO_1617_1a!G35/SV_SO_1617_1a!$H35*100</f>
        <v>0.644293177141048</v>
      </c>
      <c r="H35" s="154">
        <f>SV_SO_1617_1a!H35/SV_SO_1617_1a!$H35*100</f>
        <v>100</v>
      </c>
      <c r="I35" s="154">
        <f>SV_SO_1617_1a!I35/SV_SO_1617_1a!$O35*100</f>
        <v>0.021395655036208033</v>
      </c>
      <c r="J35" s="155">
        <f>SV_SO_1617_1a!J35/SV_SO_1617_1a!$O35*100</f>
        <v>1.3973008558262014</v>
      </c>
      <c r="K35" s="156">
        <f>SV_SO_1617_1a!K35/SV_SO_1617_1a!$O35*100</f>
        <v>76.56517445687953</v>
      </c>
      <c r="L35" s="155">
        <f>SV_SO_1617_1a!L35/SV_SO_1617_1a!$O35*100</f>
        <v>18.851217906517444</v>
      </c>
      <c r="M35" s="155">
        <f>SV_SO_1617_1a!M35/SV_SO_1617_1a!$O35*100</f>
        <v>2.815997366688611</v>
      </c>
      <c r="N35" s="155">
        <f>SV_SO_1617_1a!N35/SV_SO_1617_1a!$O35*100</f>
        <v>0.3489137590520079</v>
      </c>
      <c r="O35" s="154">
        <f>SV_SO_1617_1a!O35/SV_SO_1617_1a!$O35*100</f>
        <v>100</v>
      </c>
      <c r="P35" s="154">
        <f>SV_SO_1617_1a!P35/SV_SO_1617_1a!$V35*100</f>
        <v>0.026627935124667153</v>
      </c>
      <c r="Q35" s="143">
        <f>SV_SO_1617_1a!Q35/SV_SO_1617_1a!$V35*100</f>
        <v>1.4241910756071976</v>
      </c>
      <c r="R35" s="142">
        <f>SV_SO_1617_1a!R35/SV_SO_1617_1a!$V35*100</f>
        <v>73.24860808520938</v>
      </c>
      <c r="S35" s="142">
        <f>SV_SO_1617_1a!S35/SV_SO_1617_1a!$V35*100</f>
        <v>21.11514564673606</v>
      </c>
      <c r="T35" s="143">
        <f>SV_SO_1617_1a!T35/SV_SO_1617_1a!$V35*100</f>
        <v>3.6859517469539256</v>
      </c>
      <c r="U35" s="145">
        <f>SV_SO_1617_1a!U35/SV_SO_1617_1a!$V35*100</f>
        <v>0.49947551036875654</v>
      </c>
      <c r="V35" s="142">
        <f>SV_SO_1617_1a!V35/SV_SO_1617_1a!$V35*100</f>
        <v>100</v>
      </c>
    </row>
    <row r="36" spans="2:22" s="112" customFormat="1" ht="12.75">
      <c r="B36" s="88"/>
      <c r="C36" s="89"/>
      <c r="D36" s="90"/>
      <c r="E36" s="89"/>
      <c r="F36" s="89"/>
      <c r="G36" s="89"/>
      <c r="H36" s="88"/>
      <c r="I36" s="88"/>
      <c r="J36" s="89"/>
      <c r="K36" s="90"/>
      <c r="L36" s="89"/>
      <c r="M36" s="89"/>
      <c r="N36" s="89"/>
      <c r="O36" s="88"/>
      <c r="P36" s="88"/>
      <c r="Q36" s="138"/>
      <c r="R36" s="137"/>
      <c r="S36" s="137"/>
      <c r="T36" s="138"/>
      <c r="U36" s="140"/>
      <c r="V36" s="137"/>
    </row>
    <row r="37" spans="1:22" ht="12.75">
      <c r="A37" s="111" t="s">
        <v>18</v>
      </c>
      <c r="B37" s="88"/>
      <c r="C37" s="89"/>
      <c r="D37" s="90"/>
      <c r="E37" s="89"/>
      <c r="F37" s="89"/>
      <c r="G37" s="89"/>
      <c r="H37" s="88"/>
      <c r="I37" s="88"/>
      <c r="J37" s="89"/>
      <c r="K37" s="90"/>
      <c r="L37" s="89"/>
      <c r="M37" s="89"/>
      <c r="N37" s="89"/>
      <c r="O37" s="88"/>
      <c r="P37" s="88"/>
      <c r="Q37" s="138"/>
      <c r="R37" s="137"/>
      <c r="S37" s="137"/>
      <c r="T37" s="138"/>
      <c r="U37" s="140"/>
      <c r="V37" s="137"/>
    </row>
    <row r="38" spans="1:22" ht="12.75">
      <c r="A38" s="101" t="s">
        <v>13</v>
      </c>
      <c r="B38" s="88"/>
      <c r="C38" s="89"/>
      <c r="D38" s="90"/>
      <c r="E38" s="89"/>
      <c r="F38" s="89"/>
      <c r="G38" s="89"/>
      <c r="H38" s="88"/>
      <c r="I38" s="88"/>
      <c r="J38" s="89"/>
      <c r="K38" s="90"/>
      <c r="L38" s="89"/>
      <c r="M38" s="89"/>
      <c r="N38" s="89"/>
      <c r="O38" s="88"/>
      <c r="P38" s="88"/>
      <c r="Q38" s="138"/>
      <c r="R38" s="137"/>
      <c r="S38" s="137"/>
      <c r="T38" s="138"/>
      <c r="U38" s="140"/>
      <c r="V38" s="137"/>
    </row>
    <row r="39" spans="1:22" s="112" customFormat="1" ht="12.75">
      <c r="A39" s="212" t="s">
        <v>68</v>
      </c>
      <c r="B39" s="150">
        <f>SV_SO_1617_1a!B39/SV_SO_1617_1a!$H39*100</f>
        <v>0.045347360783602395</v>
      </c>
      <c r="C39" s="151">
        <f>SV_SO_1617_1a!C39/SV_SO_1617_1a!$H39*100</f>
        <v>3.3647741701432974</v>
      </c>
      <c r="D39" s="152">
        <f>SV_SO_1617_1a!D39/SV_SO_1617_1a!$H39*100</f>
        <v>82.44150190458916</v>
      </c>
      <c r="E39" s="151">
        <f>SV_SO_1617_1a!E39/SV_SO_1617_1a!$H39*100</f>
        <v>12.180301106475603</v>
      </c>
      <c r="F39" s="151">
        <f>SV_SO_1617_1a!F39/SV_SO_1617_1a!$H39*100</f>
        <v>1.723199709776891</v>
      </c>
      <c r="G39" s="151">
        <f>SV_SO_1617_1a!G39/SV_SO_1617_1a!$H39*100</f>
        <v>0.24487574823145292</v>
      </c>
      <c r="H39" s="150">
        <f>SV_SO_1617_1a!H39/SV_SO_1617_1a!$H39*100</f>
        <v>100</v>
      </c>
      <c r="I39" s="150">
        <f>SV_SO_1617_1a!I39/SV_SO_1617_1a!$O39*100</f>
        <v>0.006846970215679562</v>
      </c>
      <c r="J39" s="151">
        <f>SV_SO_1617_1a!J39/SV_SO_1617_1a!$O39*100</f>
        <v>2.3005819924683326</v>
      </c>
      <c r="K39" s="152">
        <f>SV_SO_1617_1a!K39/SV_SO_1617_1a!$O39*100</f>
        <v>88.44916124614858</v>
      </c>
      <c r="L39" s="151">
        <f>SV_SO_1617_1a!L39/SV_SO_1617_1a!$O39*100</f>
        <v>8.13420061622732</v>
      </c>
      <c r="M39" s="151">
        <f>SV_SO_1617_1a!M39/SV_SO_1617_1a!$O39*100</f>
        <v>0.9791167408421774</v>
      </c>
      <c r="N39" s="151">
        <f>SV_SO_1617_1a!N39/SV_SO_1617_1a!$O39*100</f>
        <v>0.13009243409791166</v>
      </c>
      <c r="O39" s="150">
        <f>SV_SO_1617_1a!O39/SV_SO_1617_1a!$O39*100</f>
        <v>100</v>
      </c>
      <c r="P39" s="150">
        <f>SV_SO_1617_1a!P39/SV_SO_1617_1a!$V39*100</f>
        <v>0.023409152978814716</v>
      </c>
      <c r="Q39" s="129">
        <f>SV_SO_1617_1a!Q39/SV_SO_1617_1a!$V39*100</f>
        <v>2.7583785260036677</v>
      </c>
      <c r="R39" s="128">
        <f>SV_SO_1617_1a!R39/SV_SO_1617_1a!$V39*100</f>
        <v>85.86477312629238</v>
      </c>
      <c r="S39" s="128">
        <f>SV_SO_1617_1a!S39/SV_SO_1617_1a!$V39*100</f>
        <v>9.874761031563342</v>
      </c>
      <c r="T39" s="129">
        <f>SV_SO_1617_1a!T39/SV_SO_1617_1a!$V39*100</f>
        <v>1.2992079903242166</v>
      </c>
      <c r="U39" s="131">
        <f>SV_SO_1617_1a!U39/SV_SO_1617_1a!$V39*100</f>
        <v>0.1794701728375795</v>
      </c>
      <c r="V39" s="128">
        <f>SV_SO_1617_1a!V39/SV_SO_1617_1a!$V39*100</f>
        <v>100</v>
      </c>
    </row>
    <row r="40" spans="1:22" ht="12.75">
      <c r="A40" s="212" t="s">
        <v>70</v>
      </c>
      <c r="B40" s="150">
        <f>SV_SO_1617_1a!B40/SV_SO_1617_1a!$H40*100</f>
        <v>0</v>
      </c>
      <c r="C40" s="153">
        <f>SV_SO_1617_1a!C40/SV_SO_1617_1a!$H40*100</f>
        <v>0.4271138179229614</v>
      </c>
      <c r="D40" s="152">
        <f>SV_SO_1617_1a!D40/SV_SO_1617_1a!$H40*100</f>
        <v>60.81626196314166</v>
      </c>
      <c r="E40" s="153">
        <f>SV_SO_1617_1a!E40/SV_SO_1617_1a!$H40*100</f>
        <v>29.035830103614646</v>
      </c>
      <c r="F40" s="153">
        <f>SV_SO_1617_1a!F40/SV_SO_1617_1a!$H40*100</f>
        <v>7.854148540694456</v>
      </c>
      <c r="G40" s="153">
        <f>SV_SO_1617_1a!G40/SV_SO_1617_1a!$H40*100</f>
        <v>1.8666455746262756</v>
      </c>
      <c r="H40" s="150">
        <f>SV_SO_1617_1a!H40/SV_SO_1617_1a!$H40*100</f>
        <v>100</v>
      </c>
      <c r="I40" s="150">
        <f>SV_SO_1617_1a!I40/SV_SO_1617_1a!$O40*100</f>
        <v>0</v>
      </c>
      <c r="J40" s="153">
        <f>SV_SO_1617_1a!J40/SV_SO_1617_1a!$O40*100</f>
        <v>0.2318718381112985</v>
      </c>
      <c r="K40" s="152">
        <f>SV_SO_1617_1a!K40/SV_SO_1617_1a!$O40*100</f>
        <v>66.95826306913997</v>
      </c>
      <c r="L40" s="153">
        <f>SV_SO_1617_1a!L40/SV_SO_1617_1a!$O40*100</f>
        <v>26.032883642495786</v>
      </c>
      <c r="M40" s="153">
        <f>SV_SO_1617_1a!M40/SV_SO_1617_1a!$O40*100</f>
        <v>5.543844856661045</v>
      </c>
      <c r="N40" s="153">
        <f>SV_SO_1617_1a!N40/SV_SO_1617_1a!$O40*100</f>
        <v>1.2331365935919056</v>
      </c>
      <c r="O40" s="150">
        <f>SV_SO_1617_1a!O40/SV_SO_1617_1a!$O40*100</f>
        <v>100</v>
      </c>
      <c r="P40" s="150">
        <f>SV_SO_1617_1a!P40/SV_SO_1617_1a!$V40*100</f>
        <v>0</v>
      </c>
      <c r="Q40" s="129">
        <f>SV_SO_1617_1a!Q40/SV_SO_1617_1a!$V40*100</f>
        <v>0.34340969680538613</v>
      </c>
      <c r="R40" s="128">
        <f>SV_SO_1617_1a!R40/SV_SO_1617_1a!$V40*100</f>
        <v>63.449460033437255</v>
      </c>
      <c r="S40" s="128">
        <f>SV_SO_1617_1a!S40/SV_SO_1617_1a!$V40*100</f>
        <v>27.74840721160363</v>
      </c>
      <c r="T40" s="129">
        <f>SV_SO_1617_1a!T40/SV_SO_1617_1a!$V40*100</f>
        <v>6.863675387465546</v>
      </c>
      <c r="U40" s="131">
        <f>SV_SO_1617_1a!U40/SV_SO_1617_1a!$V40*100</f>
        <v>1.5950476706881749</v>
      </c>
      <c r="V40" s="128">
        <f>SV_SO_1617_1a!V40/SV_SO_1617_1a!$V40*100</f>
        <v>100</v>
      </c>
    </row>
    <row r="41" spans="1:22" ht="12.75">
      <c r="A41" s="212" t="s">
        <v>69</v>
      </c>
      <c r="B41" s="150">
        <f>SV_SO_1617_1a!B41/SV_SO_1617_1a!$H41*100</f>
        <v>0</v>
      </c>
      <c r="C41" s="153">
        <f>SV_SO_1617_1a!C41/SV_SO_1617_1a!$H41*100</f>
        <v>0.8547008547008548</v>
      </c>
      <c r="D41" s="152">
        <f>SV_SO_1617_1a!D41/SV_SO_1617_1a!$H41*100</f>
        <v>46.666666666666664</v>
      </c>
      <c r="E41" s="153">
        <f>SV_SO_1617_1a!E41/SV_SO_1617_1a!$H41*100</f>
        <v>36.41025641025641</v>
      </c>
      <c r="F41" s="153">
        <f>SV_SO_1617_1a!F41/SV_SO_1617_1a!$H41*100</f>
        <v>12.478632478632479</v>
      </c>
      <c r="G41" s="153">
        <f>SV_SO_1617_1a!G41/SV_SO_1617_1a!$H41*100</f>
        <v>3.5897435897435894</v>
      </c>
      <c r="H41" s="150">
        <f>SV_SO_1617_1a!H41/SV_SO_1617_1a!$H41*100</f>
        <v>100</v>
      </c>
      <c r="I41" s="150">
        <f>SV_SO_1617_1a!I41/SV_SO_1617_1a!$O41*100</f>
        <v>0</v>
      </c>
      <c r="J41" s="153">
        <f>SV_SO_1617_1a!J41/SV_SO_1617_1a!$O41*100</f>
        <v>0.9606147934678195</v>
      </c>
      <c r="K41" s="152">
        <f>SV_SO_1617_1a!K41/SV_SO_1617_1a!$O41*100</f>
        <v>63.304514889529294</v>
      </c>
      <c r="L41" s="153">
        <f>SV_SO_1617_1a!L41/SV_SO_1617_1a!$O41*100</f>
        <v>29.106628242074926</v>
      </c>
      <c r="M41" s="153">
        <f>SV_SO_1617_1a!M41/SV_SO_1617_1a!$O41*100</f>
        <v>5.091258405379443</v>
      </c>
      <c r="N41" s="153">
        <f>SV_SO_1617_1a!N41/SV_SO_1617_1a!$O41*100</f>
        <v>1.536983669548511</v>
      </c>
      <c r="O41" s="150">
        <f>SV_SO_1617_1a!O41/SV_SO_1617_1a!$O41*100</f>
        <v>100</v>
      </c>
      <c r="P41" s="150">
        <f>SV_SO_1617_1a!P41/SV_SO_1617_1a!$V41*100</f>
        <v>0</v>
      </c>
      <c r="Q41" s="129">
        <f>SV_SO_1617_1a!Q41/SV_SO_1617_1a!$V41*100</f>
        <v>0.9225092250922509</v>
      </c>
      <c r="R41" s="128">
        <f>SV_SO_1617_1a!R41/SV_SO_1617_1a!$V41*100</f>
        <v>57.31857318573186</v>
      </c>
      <c r="S41" s="128">
        <f>SV_SO_1617_1a!S41/SV_SO_1617_1a!$V41*100</f>
        <v>31.73431734317343</v>
      </c>
      <c r="T41" s="129">
        <f>SV_SO_1617_1a!T41/SV_SO_1617_1a!$V41*100</f>
        <v>7.7490774907749085</v>
      </c>
      <c r="U41" s="131">
        <f>SV_SO_1617_1a!U41/SV_SO_1617_1a!$V41*100</f>
        <v>2.2755227552275525</v>
      </c>
      <c r="V41" s="128">
        <f>SV_SO_1617_1a!V41/SV_SO_1617_1a!$V41*100</f>
        <v>100</v>
      </c>
    </row>
    <row r="42" spans="1:22" ht="12.75">
      <c r="A42" s="212" t="s">
        <v>71</v>
      </c>
      <c r="B42" s="150">
        <f>SV_SO_1617_1a!B42/SV_SO_1617_1a!$H42*100</f>
        <v>0</v>
      </c>
      <c r="C42" s="153">
        <f>SV_SO_1617_1a!C42/SV_SO_1617_1a!$H42*100</f>
        <v>0.013203063110641669</v>
      </c>
      <c r="D42" s="152">
        <f>SV_SO_1617_1a!D42/SV_SO_1617_1a!$H42*100</f>
        <v>40.91629257987853</v>
      </c>
      <c r="E42" s="153">
        <f>SV_SO_1617_1a!E42/SV_SO_1617_1a!$H42*100</f>
        <v>44.01901241087932</v>
      </c>
      <c r="F42" s="153">
        <f>SV_SO_1617_1a!F42/SV_SO_1617_1a!$H42*100</f>
        <v>11.895959862688144</v>
      </c>
      <c r="G42" s="153">
        <f>SV_SO_1617_1a!G42/SV_SO_1617_1a!$H42*100</f>
        <v>3.155532083443359</v>
      </c>
      <c r="H42" s="150">
        <f>SV_SO_1617_1a!H42/SV_SO_1617_1a!$H42*100</f>
        <v>100</v>
      </c>
      <c r="I42" s="150">
        <f>SV_SO_1617_1a!I42/SV_SO_1617_1a!$O42*100</f>
        <v>0</v>
      </c>
      <c r="J42" s="153">
        <f>SV_SO_1617_1a!J42/SV_SO_1617_1a!$O42*100</f>
        <v>0.04947229551451188</v>
      </c>
      <c r="K42" s="152">
        <f>SV_SO_1617_1a!K42/SV_SO_1617_1a!$O42*100</f>
        <v>43.78298153034301</v>
      </c>
      <c r="L42" s="153">
        <f>SV_SO_1617_1a!L42/SV_SO_1617_1a!$O42*100</f>
        <v>44.129287598944586</v>
      </c>
      <c r="M42" s="153">
        <f>SV_SO_1617_1a!M42/SV_SO_1617_1a!$O42*100</f>
        <v>9.54815303430079</v>
      </c>
      <c r="N42" s="153">
        <f>SV_SO_1617_1a!N42/SV_SO_1617_1a!$O42*100</f>
        <v>2.4901055408970976</v>
      </c>
      <c r="O42" s="150">
        <f>SV_SO_1617_1a!O42/SV_SO_1617_1a!$O42*100</f>
        <v>100</v>
      </c>
      <c r="P42" s="150">
        <f>SV_SO_1617_1a!P42/SV_SO_1617_1a!$V42*100</f>
        <v>0</v>
      </c>
      <c r="Q42" s="129">
        <f>SV_SO_1617_1a!Q42/SV_SO_1617_1a!$V42*100</f>
        <v>0.029329813755682648</v>
      </c>
      <c r="R42" s="128">
        <f>SV_SO_1617_1a!R42/SV_SO_1617_1a!$V42*100</f>
        <v>42.19093708754949</v>
      </c>
      <c r="S42" s="128">
        <f>SV_SO_1617_1a!S42/SV_SO_1617_1a!$V42*100</f>
        <v>44.06804516791318</v>
      </c>
      <c r="T42" s="129">
        <f>SV_SO_1617_1a!T42/SV_SO_1617_1a!$V42*100</f>
        <v>10.85203108960258</v>
      </c>
      <c r="U42" s="131">
        <f>SV_SO_1617_1a!U42/SV_SO_1617_1a!$V42*100</f>
        <v>2.859656841179058</v>
      </c>
      <c r="V42" s="128">
        <f>SV_SO_1617_1a!V42/SV_SO_1617_1a!$V42*100</f>
        <v>100</v>
      </c>
    </row>
    <row r="43" spans="1:22" ht="12.75">
      <c r="A43" s="29" t="s">
        <v>1</v>
      </c>
      <c r="B43" s="147">
        <f>SV_SO_1617_1a!B43/SV_SO_1617_1a!$H43*100</f>
        <v>0.015709438230488877</v>
      </c>
      <c r="C43" s="148">
        <f>SV_SO_1617_1a!C43/SV_SO_1617_1a!$H43*100</f>
        <v>1.3541535754681413</v>
      </c>
      <c r="D43" s="149">
        <f>SV_SO_1617_1a!D43/SV_SO_1617_1a!$H43*100</f>
        <v>63.31217795651628</v>
      </c>
      <c r="E43" s="148">
        <f>SV_SO_1617_1a!E43/SV_SO_1617_1a!$H43*100</f>
        <v>26.897700138243057</v>
      </c>
      <c r="F43" s="148">
        <f>SV_SO_1617_1a!F43/SV_SO_1617_1a!$H43*100</f>
        <v>6.7770516526329025</v>
      </c>
      <c r="G43" s="148">
        <f>SV_SO_1617_1a!G43/SV_SO_1617_1a!$H43*100</f>
        <v>1.6432072389091366</v>
      </c>
      <c r="H43" s="147">
        <f>SV_SO_1617_1a!H43/SV_SO_1617_1a!$H43*100</f>
        <v>100</v>
      </c>
      <c r="I43" s="147">
        <f>SV_SO_1617_1a!I43/SV_SO_1617_1a!$O43*100</f>
        <v>0.003205333675235592</v>
      </c>
      <c r="J43" s="148">
        <f>SV_SO_1617_1a!J43/SV_SO_1617_1a!$O43*100</f>
        <v>1.1891787935124047</v>
      </c>
      <c r="K43" s="149">
        <f>SV_SO_1617_1a!K43/SV_SO_1617_1a!$O43*100</f>
        <v>72.39246105519584</v>
      </c>
      <c r="L43" s="148">
        <f>SV_SO_1617_1a!L43/SV_SO_1617_1a!$O43*100</f>
        <v>21.273799602538624</v>
      </c>
      <c r="M43" s="148">
        <f>SV_SO_1617_1a!M43/SV_SO_1617_1a!$O43*100</f>
        <v>4.170139111481505</v>
      </c>
      <c r="N43" s="148">
        <f>SV_SO_1617_1a!N43/SV_SO_1617_1a!$O43*100</f>
        <v>0.9712161035963843</v>
      </c>
      <c r="O43" s="147">
        <f>SV_SO_1617_1a!O43/SV_SO_1617_1a!$O43*100</f>
        <v>100</v>
      </c>
      <c r="P43" s="147">
        <f>SV_SO_1617_1a!P43/SV_SO_1617_1a!$V43*100</f>
        <v>0.009519880684162091</v>
      </c>
      <c r="Q43" s="133">
        <f>SV_SO_1617_1a!Q43/SV_SO_1617_1a!$V43*100</f>
        <v>1.272490718116333</v>
      </c>
      <c r="R43" s="134">
        <f>SV_SO_1617_1a!R43/SV_SO_1617_1a!$V43*100</f>
        <v>67.8069368197252</v>
      </c>
      <c r="S43" s="133">
        <f>SV_SO_1617_1a!S43/SV_SO_1617_1a!$V43*100</f>
        <v>24.113857772982577</v>
      </c>
      <c r="T43" s="133">
        <f>SV_SO_1617_1a!T43/SV_SO_1617_1a!$V43*100</f>
        <v>5.486624567638752</v>
      </c>
      <c r="U43" s="133">
        <f>SV_SO_1617_1a!U43/SV_SO_1617_1a!$V43*100</f>
        <v>1.3105702408529813</v>
      </c>
      <c r="V43" s="132">
        <f>SV_SO_1617_1a!V43/SV_SO_1617_1a!$V43*100</f>
        <v>100</v>
      </c>
    </row>
    <row r="44" spans="1:22" ht="12.75">
      <c r="A44" s="30" t="s">
        <v>14</v>
      </c>
      <c r="B44" s="88"/>
      <c r="C44" s="89"/>
      <c r="D44" s="90"/>
      <c r="E44" s="89"/>
      <c r="F44" s="89"/>
      <c r="G44" s="89"/>
      <c r="H44" s="88"/>
      <c r="I44" s="88"/>
      <c r="J44" s="89"/>
      <c r="K44" s="90"/>
      <c r="L44" s="89"/>
      <c r="M44" s="89"/>
      <c r="N44" s="89"/>
      <c r="O44" s="88"/>
      <c r="P44" s="88"/>
      <c r="Q44" s="138"/>
      <c r="R44" s="137"/>
      <c r="S44" s="137"/>
      <c r="T44" s="138"/>
      <c r="U44" s="140"/>
      <c r="V44" s="137"/>
    </row>
    <row r="45" spans="1:22" ht="12.75">
      <c r="A45" s="212" t="s">
        <v>68</v>
      </c>
      <c r="B45" s="150">
        <f>SV_SO_1617_1a!B45/SV_SO_1617_1a!$H45*100</f>
        <v>0.13500482160077146</v>
      </c>
      <c r="C45" s="151">
        <f>SV_SO_1617_1a!C45/SV_SO_1617_1a!$H45*100</f>
        <v>3.0568948891031824</v>
      </c>
      <c r="D45" s="152">
        <f>SV_SO_1617_1a!D45/SV_SO_1617_1a!$H45*100</f>
        <v>81.67791706846673</v>
      </c>
      <c r="E45" s="151">
        <f>SV_SO_1617_1a!E45/SV_SO_1617_1a!$H45*100</f>
        <v>13.085824493731918</v>
      </c>
      <c r="F45" s="151">
        <f>SV_SO_1617_1a!F45/SV_SO_1617_1a!$H45*100</f>
        <v>1.8225650916104148</v>
      </c>
      <c r="G45" s="151">
        <f>SV_SO_1617_1a!G45/SV_SO_1617_1a!$H45*100</f>
        <v>0.2217936354869817</v>
      </c>
      <c r="H45" s="150">
        <f>SV_SO_1617_1a!H45/SV_SO_1617_1a!$H45*100</f>
        <v>100</v>
      </c>
      <c r="I45" s="150">
        <f>SV_SO_1617_1a!I45/SV_SO_1617_1a!$O45*100</f>
        <v>0.0504759157773291</v>
      </c>
      <c r="J45" s="151">
        <f>SV_SO_1617_1a!J45/SV_SO_1617_1a!$O45*100</f>
        <v>2.7184886068647245</v>
      </c>
      <c r="K45" s="152">
        <f>SV_SO_1617_1a!K45/SV_SO_1617_1a!$O45*100</f>
        <v>87.51081626766657</v>
      </c>
      <c r="L45" s="151">
        <f>SV_SO_1617_1a!L45/SV_SO_1617_1a!$O45*100</f>
        <v>8.653014133256418</v>
      </c>
      <c r="M45" s="151">
        <f>SV_SO_1617_1a!M45/SV_SO_1617_1a!$O45*100</f>
        <v>0.9950966253244881</v>
      </c>
      <c r="N45" s="151">
        <f>SV_SO_1617_1a!N45/SV_SO_1617_1a!$O45*100</f>
        <v>0.07210845111047015</v>
      </c>
      <c r="O45" s="150">
        <f>SV_SO_1617_1a!O45/SV_SO_1617_1a!$O45*100</f>
        <v>100</v>
      </c>
      <c r="P45" s="150">
        <f>SV_SO_1617_1a!P45/SV_SO_1617_1a!$V45*100</f>
        <v>0.08664081194818055</v>
      </c>
      <c r="Q45" s="129">
        <f>SV_SO_1617_1a!Q45/SV_SO_1617_1a!$V45*100</f>
        <v>2.863272547239871</v>
      </c>
      <c r="R45" s="128">
        <f>SV_SO_1617_1a!R45/SV_SO_1617_1a!$V45*100</f>
        <v>85.01526528591468</v>
      </c>
      <c r="S45" s="128">
        <f>SV_SO_1617_1a!S45/SV_SO_1617_1a!$V45*100</f>
        <v>10.54955029292846</v>
      </c>
      <c r="T45" s="129">
        <f>SV_SO_1617_1a!T45/SV_SO_1617_1a!$V45*100</f>
        <v>1.3491212146216685</v>
      </c>
      <c r="U45" s="131">
        <f>SV_SO_1617_1a!U45/SV_SO_1617_1a!$V45*100</f>
        <v>0.13614984734714086</v>
      </c>
      <c r="V45" s="128">
        <f>SV_SO_1617_1a!V45/SV_SO_1617_1a!$V45*100</f>
        <v>100</v>
      </c>
    </row>
    <row r="46" spans="1:22" ht="12.75">
      <c r="A46" s="212" t="s">
        <v>70</v>
      </c>
      <c r="B46" s="150">
        <f>SV_SO_1617_1a!B46/SV_SO_1617_1a!$H46*100</f>
        <v>0</v>
      </c>
      <c r="C46" s="153">
        <f>SV_SO_1617_1a!C46/SV_SO_1617_1a!$H46*100</f>
        <v>0.4136318676378024</v>
      </c>
      <c r="D46" s="152">
        <f>SV_SO_1617_1a!D46/SV_SO_1617_1a!$H46*100</f>
        <v>58.64580523334233</v>
      </c>
      <c r="E46" s="153">
        <f>SV_SO_1617_1a!E46/SV_SO_1617_1a!$H46*100</f>
        <v>30.14117435482421</v>
      </c>
      <c r="F46" s="153">
        <f>SV_SO_1617_1a!F46/SV_SO_1617_1a!$H46*100</f>
        <v>8.974013128315798</v>
      </c>
      <c r="G46" s="153">
        <f>SV_SO_1617_1a!G46/SV_SO_1617_1a!$H46*100</f>
        <v>1.825375415879867</v>
      </c>
      <c r="H46" s="150">
        <f>SV_SO_1617_1a!H46/SV_SO_1617_1a!$H46*100</f>
        <v>100</v>
      </c>
      <c r="I46" s="150">
        <f>SV_SO_1617_1a!I46/SV_SO_1617_1a!$O46*100</f>
        <v>0</v>
      </c>
      <c r="J46" s="153">
        <f>SV_SO_1617_1a!J46/SV_SO_1617_1a!$O46*100</f>
        <v>0.3758542141230068</v>
      </c>
      <c r="K46" s="152">
        <f>SV_SO_1617_1a!K46/SV_SO_1617_1a!$O46*100</f>
        <v>67.02733485193622</v>
      </c>
      <c r="L46" s="153">
        <f>SV_SO_1617_1a!L46/SV_SO_1617_1a!$O46*100</f>
        <v>25.61503416856492</v>
      </c>
      <c r="M46" s="153">
        <f>SV_SO_1617_1a!M46/SV_SO_1617_1a!$O46*100</f>
        <v>5.5580865603644645</v>
      </c>
      <c r="N46" s="153">
        <f>SV_SO_1617_1a!N46/SV_SO_1617_1a!$O46*100</f>
        <v>1.4236902050113895</v>
      </c>
      <c r="O46" s="150">
        <f>SV_SO_1617_1a!O46/SV_SO_1617_1a!$O46*100</f>
        <v>100</v>
      </c>
      <c r="P46" s="150">
        <f>SV_SO_1617_1a!P46/SV_SO_1617_1a!$V46*100</f>
        <v>0</v>
      </c>
      <c r="Q46" s="129">
        <f>SV_SO_1617_1a!Q46/SV_SO_1617_1a!$V46*100</f>
        <v>0.39696497663434</v>
      </c>
      <c r="R46" s="128">
        <f>SV_SO_1617_1a!R46/SV_SO_1617_1a!$V46*100</f>
        <v>62.34360082407919</v>
      </c>
      <c r="S46" s="128">
        <f>SV_SO_1617_1a!S46/SV_SO_1617_1a!$V46*100</f>
        <v>28.144314356062512</v>
      </c>
      <c r="T46" s="129">
        <f>SV_SO_1617_1a!T46/SV_SO_1617_1a!$V46*100</f>
        <v>7.466961459223155</v>
      </c>
      <c r="U46" s="131">
        <f>SV_SO_1617_1a!U46/SV_SO_1617_1a!$V46*100</f>
        <v>1.648158384000804</v>
      </c>
      <c r="V46" s="128">
        <f>SV_SO_1617_1a!V46/SV_SO_1617_1a!$V46*100</f>
        <v>100</v>
      </c>
    </row>
    <row r="47" spans="1:22" ht="12.75">
      <c r="A47" s="212" t="s">
        <v>69</v>
      </c>
      <c r="B47" s="150">
        <f>SV_SO_1617_1a!B47/SV_SO_1617_1a!$H47*100</f>
        <v>0</v>
      </c>
      <c r="C47" s="153">
        <f>SV_SO_1617_1a!C47/SV_SO_1617_1a!$H47*100</f>
        <v>0.8733624454148471</v>
      </c>
      <c r="D47" s="152">
        <f>SV_SO_1617_1a!D47/SV_SO_1617_1a!$H47*100</f>
        <v>49.56331877729257</v>
      </c>
      <c r="E47" s="153">
        <f>SV_SO_1617_1a!E47/SV_SO_1617_1a!$H47*100</f>
        <v>36.681222707423586</v>
      </c>
      <c r="F47" s="153">
        <f>SV_SO_1617_1a!F47/SV_SO_1617_1a!$H47*100</f>
        <v>10.91703056768559</v>
      </c>
      <c r="G47" s="153">
        <f>SV_SO_1617_1a!G47/SV_SO_1617_1a!$H47*100</f>
        <v>1.9650655021834063</v>
      </c>
      <c r="H47" s="150">
        <f>SV_SO_1617_1a!H47/SV_SO_1617_1a!$H47*100</f>
        <v>100</v>
      </c>
      <c r="I47" s="150">
        <f>SV_SO_1617_1a!I47/SV_SO_1617_1a!$O47*100</f>
        <v>0</v>
      </c>
      <c r="J47" s="153">
        <f>SV_SO_1617_1a!J47/SV_SO_1617_1a!$O47*100</f>
        <v>1.0250569476082005</v>
      </c>
      <c r="K47" s="152">
        <f>SV_SO_1617_1a!K47/SV_SO_1617_1a!$O47*100</f>
        <v>63.43963553530752</v>
      </c>
      <c r="L47" s="153">
        <f>SV_SO_1617_1a!L47/SV_SO_1617_1a!$O47*100</f>
        <v>27.10706150341686</v>
      </c>
      <c r="M47" s="153">
        <f>SV_SO_1617_1a!M47/SV_SO_1617_1a!$O47*100</f>
        <v>7.858769931662871</v>
      </c>
      <c r="N47" s="153">
        <f>SV_SO_1617_1a!N47/SV_SO_1617_1a!$O47*100</f>
        <v>0.5694760820045558</v>
      </c>
      <c r="O47" s="150">
        <f>SV_SO_1617_1a!O47/SV_SO_1617_1a!$O47*100</f>
        <v>100</v>
      </c>
      <c r="P47" s="150">
        <f>SV_SO_1617_1a!P47/SV_SO_1617_1a!$V47*100</f>
        <v>0</v>
      </c>
      <c r="Q47" s="129">
        <f>SV_SO_1617_1a!Q47/SV_SO_1617_1a!$V47*100</f>
        <v>0.9730538922155689</v>
      </c>
      <c r="R47" s="128">
        <f>SV_SO_1617_1a!R47/SV_SO_1617_1a!$V47*100</f>
        <v>58.68263473053892</v>
      </c>
      <c r="S47" s="128">
        <f>SV_SO_1617_1a!S47/SV_SO_1617_1a!$V47*100</f>
        <v>30.389221556886227</v>
      </c>
      <c r="T47" s="129">
        <f>SV_SO_1617_1a!T47/SV_SO_1617_1a!$V47*100</f>
        <v>8.907185628742514</v>
      </c>
      <c r="U47" s="131">
        <f>SV_SO_1617_1a!U47/SV_SO_1617_1a!$V47*100</f>
        <v>1.0479041916167664</v>
      </c>
      <c r="V47" s="128">
        <f>SV_SO_1617_1a!V47/SV_SO_1617_1a!$V47*100</f>
        <v>100</v>
      </c>
    </row>
    <row r="48" spans="1:22" ht="12.75">
      <c r="A48" s="212" t="s">
        <v>71</v>
      </c>
      <c r="B48" s="150">
        <f>SV_SO_1617_1a!B48/SV_SO_1617_1a!$H48*100</f>
        <v>0</v>
      </c>
      <c r="C48" s="153">
        <f>SV_SO_1617_1a!C48/SV_SO_1617_1a!$H48*100</f>
        <v>0.02904443799012489</v>
      </c>
      <c r="D48" s="152">
        <f>SV_SO_1617_1a!D48/SV_SO_1617_1a!$H48*100</f>
        <v>39.471391228579726</v>
      </c>
      <c r="E48" s="153">
        <f>SV_SO_1617_1a!E48/SV_SO_1617_1a!$H48*100</f>
        <v>43.203601510310776</v>
      </c>
      <c r="F48" s="153">
        <f>SV_SO_1617_1a!F48/SV_SO_1617_1a!$H48*100</f>
        <v>13.476619227417949</v>
      </c>
      <c r="G48" s="153">
        <f>SV_SO_1617_1a!G48/SV_SO_1617_1a!$H48*100</f>
        <v>3.819343595701423</v>
      </c>
      <c r="H48" s="150">
        <f>SV_SO_1617_1a!H48/SV_SO_1617_1a!$H48*100</f>
        <v>100</v>
      </c>
      <c r="I48" s="150">
        <f>SV_SO_1617_1a!I48/SV_SO_1617_1a!$O48*100</f>
        <v>0</v>
      </c>
      <c r="J48" s="153">
        <f>SV_SO_1617_1a!J48/SV_SO_1617_1a!$O48*100</f>
        <v>0.03513086246267346</v>
      </c>
      <c r="K48" s="152">
        <f>SV_SO_1617_1a!K48/SV_SO_1617_1a!$O48*100</f>
        <v>44.668891621289305</v>
      </c>
      <c r="L48" s="153">
        <f>SV_SO_1617_1a!L48/SV_SO_1617_1a!$O48*100</f>
        <v>42.40295099244686</v>
      </c>
      <c r="M48" s="153">
        <f>SV_SO_1617_1a!M48/SV_SO_1617_1a!$O48*100</f>
        <v>9.924468645705252</v>
      </c>
      <c r="N48" s="153">
        <f>SV_SO_1617_1a!N48/SV_SO_1617_1a!$O48*100</f>
        <v>2.968557878095907</v>
      </c>
      <c r="O48" s="150">
        <f>SV_SO_1617_1a!O48/SV_SO_1617_1a!$O48*100</f>
        <v>100</v>
      </c>
      <c r="P48" s="150">
        <f>SV_SO_1617_1a!P48/SV_SO_1617_1a!$V48*100</f>
        <v>0</v>
      </c>
      <c r="Q48" s="129">
        <f>SV_SO_1617_1a!Q48/SV_SO_1617_1a!$V48*100</f>
        <v>0.031799030129581046</v>
      </c>
      <c r="R48" s="128">
        <f>SV_SO_1617_1a!R48/SV_SO_1617_1a!$V48*100</f>
        <v>41.823674377931475</v>
      </c>
      <c r="S48" s="128">
        <f>SV_SO_1617_1a!S48/SV_SO_1617_1a!$V48*100</f>
        <v>42.841243342078066</v>
      </c>
      <c r="T48" s="129">
        <f>SV_SO_1617_1a!T48/SV_SO_1617_1a!$V48*100</f>
        <v>11.868987995866126</v>
      </c>
      <c r="U48" s="131">
        <f>SV_SO_1617_1a!U48/SV_SO_1617_1a!$V48*100</f>
        <v>3.4342952539947533</v>
      </c>
      <c r="V48" s="128">
        <f>SV_SO_1617_1a!V48/SV_SO_1617_1a!$V48*100</f>
        <v>100</v>
      </c>
    </row>
    <row r="49" spans="1:22" ht="12.75">
      <c r="A49" s="29" t="s">
        <v>1</v>
      </c>
      <c r="B49" s="147">
        <f>SV_SO_1617_1a!B49/SV_SO_1617_1a!$H49*100</f>
        <v>0.048552106814634996</v>
      </c>
      <c r="C49" s="148">
        <f>SV_SO_1617_1a!C49/SV_SO_1617_1a!$H49*100</f>
        <v>1.2796948153285936</v>
      </c>
      <c r="D49" s="149">
        <f>SV_SO_1617_1a!D49/SV_SO_1617_1a!$H49*100</f>
        <v>62.20565285243628</v>
      </c>
      <c r="E49" s="148">
        <f>SV_SO_1617_1a!E49/SV_SO_1617_1a!$H49*100</f>
        <v>27.230795907751</v>
      </c>
      <c r="F49" s="148">
        <f>SV_SO_1617_1a!F49/SV_SO_1617_1a!$H49*100</f>
        <v>7.50823651812034</v>
      </c>
      <c r="G49" s="148">
        <f>SV_SO_1617_1a!G49/SV_SO_1617_1a!$H49*100</f>
        <v>1.727067799549159</v>
      </c>
      <c r="H49" s="147">
        <f>SV_SO_1617_1a!H49/SV_SO_1617_1a!$H49*100</f>
        <v>100</v>
      </c>
      <c r="I49" s="147">
        <f>SV_SO_1617_1a!I49/SV_SO_1617_1a!$O49*100</f>
        <v>0.023957014271535643</v>
      </c>
      <c r="J49" s="148">
        <f>SV_SO_1617_1a!J49/SV_SO_1617_1a!$O49*100</f>
        <v>1.4408432869023582</v>
      </c>
      <c r="K49" s="149">
        <f>SV_SO_1617_1a!K49/SV_SO_1617_1a!$O49*100</f>
        <v>72.28515691844348</v>
      </c>
      <c r="L49" s="148">
        <f>SV_SO_1617_1a!L49/SV_SO_1617_1a!$O49*100</f>
        <v>20.880249152948423</v>
      </c>
      <c r="M49" s="148">
        <f>SV_SO_1617_1a!M49/SV_SO_1617_1a!$O49*100</f>
        <v>4.312262568876416</v>
      </c>
      <c r="N49" s="148">
        <f>SV_SO_1617_1a!N49/SV_SO_1617_1a!$O49*100</f>
        <v>1.0575310585577877</v>
      </c>
      <c r="O49" s="147">
        <f>SV_SO_1617_1a!O49/SV_SO_1617_1a!$O49*100</f>
        <v>100</v>
      </c>
      <c r="P49" s="147">
        <f>SV_SO_1617_1a!P49/SV_SO_1617_1a!$V49*100</f>
        <v>0.036173218038378065</v>
      </c>
      <c r="Q49" s="133">
        <f>SV_SO_1617_1a!Q49/SV_SO_1617_1a!$V49*100</f>
        <v>1.3608020119199367</v>
      </c>
      <c r="R49" s="134">
        <f>SV_SO_1617_1a!R49/SV_SO_1617_1a!$V49*100</f>
        <v>67.27874048299859</v>
      </c>
      <c r="S49" s="133">
        <f>SV_SO_1617_1a!S49/SV_SO_1617_1a!$V49*100</f>
        <v>24.03451958521377</v>
      </c>
      <c r="T49" s="133">
        <f>SV_SO_1617_1a!T49/SV_SO_1617_1a!$V49*100</f>
        <v>5.899679608640231</v>
      </c>
      <c r="U49" s="133">
        <f>SV_SO_1617_1a!U49/SV_SO_1617_1a!$V49*100</f>
        <v>1.3900850931890998</v>
      </c>
      <c r="V49" s="132">
        <f>SV_SO_1617_1a!V49/SV_SO_1617_1a!$V49*100</f>
        <v>100</v>
      </c>
    </row>
    <row r="50" spans="1:22" s="157" customFormat="1" ht="12.75">
      <c r="A50" s="141" t="s">
        <v>19</v>
      </c>
      <c r="B50" s="142">
        <f>SV_SO_1617_1a!B50/SV_SO_1617_1a!$H50*100</f>
        <v>0.03132057432042596</v>
      </c>
      <c r="C50" s="143">
        <f>SV_SO_1617_1a!C50/SV_SO_1617_1a!$H50*100</f>
        <v>1.318761024017935</v>
      </c>
      <c r="D50" s="144">
        <f>SV_SO_1617_1a!D50/SV_SO_1617_1a!$H50*100</f>
        <v>62.786212353493895</v>
      </c>
      <c r="E50" s="143">
        <f>SV_SO_1617_1a!E50/SV_SO_1617_1a!$H50*100</f>
        <v>27.05603085900796</v>
      </c>
      <c r="F50" s="143">
        <f>SV_SO_1617_1a!F50/SV_SO_1617_1a!$H50*100</f>
        <v>7.124606432256894</v>
      </c>
      <c r="G50" s="143">
        <f>SV_SO_1617_1a!G50/SV_SO_1617_1a!$H50*100</f>
        <v>1.6830687569028897</v>
      </c>
      <c r="H50" s="142">
        <f>SV_SO_1617_1a!H50/SV_SO_1617_1a!$H50*100</f>
        <v>100</v>
      </c>
      <c r="I50" s="142">
        <f>SV_SO_1617_1a!I50/SV_SO_1617_1a!$O50*100</f>
        <v>0.013241306254862042</v>
      </c>
      <c r="J50" s="143">
        <f>SV_SO_1617_1a!J50/SV_SO_1617_1a!$O50*100</f>
        <v>1.3108893192313422</v>
      </c>
      <c r="K50" s="144">
        <f>SV_SO_1617_1a!K50/SV_SO_1617_1a!$O50*100</f>
        <v>72.34056639687505</v>
      </c>
      <c r="L50" s="143">
        <f>SV_SO_1617_1a!L50/SV_SO_1617_1a!$O50*100</f>
        <v>21.083469884304087</v>
      </c>
      <c r="M50" s="143">
        <f>SV_SO_1617_1a!M50/SV_SO_1617_1a!$O50*100</f>
        <v>4.238873164837711</v>
      </c>
      <c r="N50" s="143">
        <f>SV_SO_1617_1a!N50/SV_SO_1617_1a!$O50*100</f>
        <v>1.0129599284969462</v>
      </c>
      <c r="O50" s="142">
        <f>SV_SO_1617_1a!O50/SV_SO_1617_1a!$O50*100</f>
        <v>100</v>
      </c>
      <c r="P50" s="142">
        <f>SV_SO_1617_1a!P50/SV_SO_1617_1a!$V50*100</f>
        <v>0.022299306243805748</v>
      </c>
      <c r="Q50" s="143">
        <f>SV_SO_1617_1a!Q50/SV_SO_1617_1a!$V50*100</f>
        <v>1.314833168153287</v>
      </c>
      <c r="R50" s="142">
        <f>SV_SO_1617_1a!R50/SV_SO_1617_1a!$V50*100</f>
        <v>67.55368351503138</v>
      </c>
      <c r="S50" s="142">
        <f>SV_SO_1617_1a!S50/SV_SO_1617_1a!$V50*100</f>
        <v>24.075817641228937</v>
      </c>
      <c r="T50" s="143">
        <f>SV_SO_1617_1a!T50/SV_SO_1617_1a!$V50*100</f>
        <v>5.684671291707962</v>
      </c>
      <c r="U50" s="145">
        <f>SV_SO_1617_1a!U50/SV_SO_1617_1a!$V50*100</f>
        <v>1.3486950776346218</v>
      </c>
      <c r="V50" s="142">
        <f>SV_SO_1617_1a!V50/SV_SO_1617_1a!$V50*100</f>
        <v>100</v>
      </c>
    </row>
    <row r="51" spans="1:22" s="111" customFormat="1" ht="12.75">
      <c r="A51" s="158" t="s">
        <v>20</v>
      </c>
      <c r="B51" s="159">
        <f>SV_SO_1617_1a!B51/SV_SO_1617_1a!$H51*100</f>
        <v>0.028364087853748342</v>
      </c>
      <c r="C51" s="160">
        <f>SV_SO_1617_1a!C51/SV_SO_1617_1a!$H51*100</f>
        <v>1.4877766836494413</v>
      </c>
      <c r="D51" s="161">
        <f>SV_SO_1617_1a!D51/SV_SO_1617_1a!$H51*100</f>
        <v>70.77963779594982</v>
      </c>
      <c r="E51" s="160">
        <f>SV_SO_1617_1a!E51/SV_SO_1617_1a!$H51*100</f>
        <v>22.55801258723295</v>
      </c>
      <c r="F51" s="160">
        <f>SV_SO_1617_1a!F51/SV_SO_1617_1a!$H51*100</f>
        <v>4.361112300381042</v>
      </c>
      <c r="G51" s="160">
        <f>SV_SO_1617_1a!G51/SV_SO_1617_1a!$H51*100</f>
        <v>0.7850965449329965</v>
      </c>
      <c r="H51" s="159">
        <f>SV_SO_1617_1a!H51/SV_SO_1617_1a!$H51*100</f>
        <v>100</v>
      </c>
      <c r="I51" s="159">
        <f>SV_SO_1617_1a!I51/SV_SO_1617_1a!$O51*100</f>
        <v>0.016970493239174468</v>
      </c>
      <c r="J51" s="160">
        <f>SV_SO_1617_1a!J51/SV_SO_1617_1a!$O51*100</f>
        <v>1.408003503585701</v>
      </c>
      <c r="K51" s="161">
        <f>SV_SO_1617_1a!K51/SV_SO_1617_1a!$O51*100</f>
        <v>77.00005474352658</v>
      </c>
      <c r="L51" s="160">
        <f>SV_SO_1617_1a!L51/SV_SO_1617_1a!$O51*100</f>
        <v>18.40148902392292</v>
      </c>
      <c r="M51" s="160">
        <f>SV_SO_1617_1a!M51/SV_SO_1617_1a!$O51*100</f>
        <v>2.7081622598127773</v>
      </c>
      <c r="N51" s="160">
        <f>SV_SO_1617_1a!N51/SV_SO_1617_1a!$O51*100</f>
        <v>0.46531997591284835</v>
      </c>
      <c r="O51" s="159">
        <f>SV_SO_1617_1a!O51/SV_SO_1617_1a!$O51*100</f>
        <v>100</v>
      </c>
      <c r="P51" s="159">
        <f>SV_SO_1617_1a!P51/SV_SO_1617_1a!$V51*100</f>
        <v>0.022731824012383432</v>
      </c>
      <c r="Q51" s="160">
        <f>SV_SO_1617_1a!Q51/SV_SO_1617_1a!$V51*100</f>
        <v>1.4483419299318587</v>
      </c>
      <c r="R51" s="159">
        <f>SV_SO_1617_1a!R51/SV_SO_1617_1a!$V51*100</f>
        <v>73.85461374842366</v>
      </c>
      <c r="S51" s="159">
        <f>SV_SO_1617_1a!S51/SV_SO_1617_1a!$V51*100</f>
        <v>20.50329340831227</v>
      </c>
      <c r="T51" s="160">
        <f>SV_SO_1617_1a!T51/SV_SO_1617_1a!$V51*100</f>
        <v>3.5439996103115887</v>
      </c>
      <c r="U51" s="162">
        <f>SV_SO_1617_1a!U51/SV_SO_1617_1a!$V51*100</f>
        <v>0.627019479008243</v>
      </c>
      <c r="V51" s="159">
        <f>SV_SO_1617_1a!V51/SV_SO_1617_1a!$V51*100</f>
        <v>100</v>
      </c>
    </row>
    <row r="52" spans="1:22" s="111" customFormat="1" ht="12.75">
      <c r="A52" s="158"/>
      <c r="B52" s="163"/>
      <c r="C52" s="163"/>
      <c r="D52" s="163"/>
      <c r="E52" s="163"/>
      <c r="F52" s="163"/>
      <c r="G52" s="163"/>
      <c r="H52" s="163"/>
      <c r="I52" s="163"/>
      <c r="J52" s="163"/>
      <c r="K52" s="163"/>
      <c r="L52" s="163"/>
      <c r="M52" s="163"/>
      <c r="N52" s="163"/>
      <c r="O52" s="163"/>
      <c r="P52" s="163"/>
      <c r="Q52" s="163"/>
      <c r="R52" s="163"/>
      <c r="S52" s="163"/>
      <c r="T52" s="163"/>
      <c r="U52" s="163"/>
      <c r="V52" s="163"/>
    </row>
    <row r="53" spans="1:22" s="111" customFormat="1" ht="12.75">
      <c r="A53" s="158"/>
      <c r="B53" s="163"/>
      <c r="C53" s="163"/>
      <c r="D53" s="163"/>
      <c r="E53" s="163"/>
      <c r="F53" s="163"/>
      <c r="G53" s="163"/>
      <c r="H53" s="163"/>
      <c r="I53" s="163"/>
      <c r="J53" s="163"/>
      <c r="K53" s="163"/>
      <c r="L53" s="163"/>
      <c r="M53" s="163"/>
      <c r="N53" s="163"/>
      <c r="O53" s="163"/>
      <c r="P53" s="163"/>
      <c r="Q53" s="163"/>
      <c r="R53" s="163"/>
      <c r="S53" s="163"/>
      <c r="T53" s="163"/>
      <c r="U53" s="163"/>
      <c r="V53" s="163"/>
    </row>
    <row r="54" spans="1:22" s="111" customFormat="1" ht="12.75">
      <c r="A54" s="158"/>
      <c r="B54" s="163"/>
      <c r="C54" s="163"/>
      <c r="D54" s="163"/>
      <c r="E54" s="163"/>
      <c r="F54" s="163"/>
      <c r="G54" s="163"/>
      <c r="H54" s="163"/>
      <c r="I54" s="163"/>
      <c r="J54" s="163"/>
      <c r="K54" s="163"/>
      <c r="L54" s="163"/>
      <c r="M54" s="163"/>
      <c r="N54" s="163"/>
      <c r="O54" s="163"/>
      <c r="P54" s="163"/>
      <c r="Q54" s="163"/>
      <c r="R54" s="163"/>
      <c r="S54" s="163"/>
      <c r="T54" s="163"/>
      <c r="U54" s="163"/>
      <c r="V54" s="163"/>
    </row>
    <row r="55" spans="1:22" s="111" customFormat="1" ht="12.75">
      <c r="A55" s="158"/>
      <c r="B55" s="163"/>
      <c r="C55" s="163"/>
      <c r="D55" s="163"/>
      <c r="E55" s="163"/>
      <c r="F55" s="163"/>
      <c r="G55" s="163"/>
      <c r="H55" s="163"/>
      <c r="I55" s="163"/>
      <c r="J55" s="163"/>
      <c r="K55" s="163"/>
      <c r="L55" s="163"/>
      <c r="M55" s="163"/>
      <c r="N55" s="163"/>
      <c r="O55" s="163"/>
      <c r="P55" s="163"/>
      <c r="Q55" s="163"/>
      <c r="R55" s="163"/>
      <c r="S55" s="163"/>
      <c r="T55" s="163"/>
      <c r="U55" s="163"/>
      <c r="V55" s="163"/>
    </row>
    <row r="56" spans="1:22" s="111" customFormat="1" ht="12.75">
      <c r="A56" s="158"/>
      <c r="B56" s="163"/>
      <c r="C56" s="163"/>
      <c r="D56" s="163"/>
      <c r="E56" s="163"/>
      <c r="F56" s="163"/>
      <c r="G56" s="163"/>
      <c r="H56" s="163"/>
      <c r="I56" s="163"/>
      <c r="J56" s="163"/>
      <c r="K56" s="163"/>
      <c r="L56" s="163"/>
      <c r="M56" s="163"/>
      <c r="N56" s="163"/>
      <c r="O56" s="163"/>
      <c r="P56" s="163"/>
      <c r="Q56" s="163"/>
      <c r="R56" s="163"/>
      <c r="S56" s="163"/>
      <c r="T56" s="163"/>
      <c r="U56" s="163"/>
      <c r="V56" s="163"/>
    </row>
    <row r="57" spans="1:22" s="111" customFormat="1" ht="12.75">
      <c r="A57" s="158"/>
      <c r="B57" s="163"/>
      <c r="C57" s="163"/>
      <c r="D57" s="163"/>
      <c r="E57" s="163"/>
      <c r="F57" s="163"/>
      <c r="G57" s="163"/>
      <c r="H57" s="163"/>
      <c r="I57" s="163"/>
      <c r="J57" s="163"/>
      <c r="K57" s="163"/>
      <c r="L57" s="163"/>
      <c r="M57" s="163"/>
      <c r="N57" s="163"/>
      <c r="O57" s="163"/>
      <c r="P57" s="163"/>
      <c r="Q57" s="163"/>
      <c r="R57" s="163"/>
      <c r="S57" s="163"/>
      <c r="T57" s="163"/>
      <c r="U57" s="163"/>
      <c r="V57" s="163"/>
    </row>
    <row r="58" spans="1:22" s="111" customFormat="1" ht="12.75">
      <c r="A58" s="158"/>
      <c r="B58" s="163"/>
      <c r="C58" s="163"/>
      <c r="D58" s="163"/>
      <c r="E58" s="163"/>
      <c r="F58" s="163"/>
      <c r="G58" s="163"/>
      <c r="H58" s="163"/>
      <c r="I58" s="163"/>
      <c r="J58" s="163"/>
      <c r="K58" s="163"/>
      <c r="L58" s="163"/>
      <c r="M58" s="163"/>
      <c r="N58" s="163"/>
      <c r="O58" s="163"/>
      <c r="P58" s="163"/>
      <c r="Q58" s="163"/>
      <c r="R58" s="163"/>
      <c r="S58" s="163"/>
      <c r="T58" s="163"/>
      <c r="U58" s="163"/>
      <c r="V58" s="163"/>
    </row>
    <row r="59" spans="1:22" s="111" customFormat="1" ht="12.75">
      <c r="A59" s="158"/>
      <c r="B59" s="163"/>
      <c r="C59" s="163"/>
      <c r="D59" s="163"/>
      <c r="E59" s="163"/>
      <c r="F59" s="163"/>
      <c r="G59" s="163"/>
      <c r="H59" s="163"/>
      <c r="I59" s="163"/>
      <c r="J59" s="163"/>
      <c r="K59" s="163"/>
      <c r="L59" s="163"/>
      <c r="M59" s="163"/>
      <c r="N59" s="163"/>
      <c r="O59" s="163"/>
      <c r="P59" s="163"/>
      <c r="Q59" s="163"/>
      <c r="R59" s="163"/>
      <c r="S59" s="163"/>
      <c r="T59" s="163"/>
      <c r="U59" s="163"/>
      <c r="V59" s="163"/>
    </row>
    <row r="60" spans="1:22" s="111" customFormat="1" ht="12.75">
      <c r="A60" s="158"/>
      <c r="B60" s="163"/>
      <c r="C60" s="163"/>
      <c r="D60" s="163"/>
      <c r="E60" s="163"/>
      <c r="F60" s="163"/>
      <c r="G60" s="163"/>
      <c r="H60" s="163"/>
      <c r="I60" s="163"/>
      <c r="J60" s="163"/>
      <c r="K60" s="163"/>
      <c r="L60" s="163"/>
      <c r="M60" s="163"/>
      <c r="N60" s="163"/>
      <c r="O60" s="163"/>
      <c r="P60" s="163"/>
      <c r="Q60" s="163"/>
      <c r="R60" s="163"/>
      <c r="S60" s="163"/>
      <c r="T60" s="163"/>
      <c r="U60" s="163"/>
      <c r="V60" s="163"/>
    </row>
    <row r="61" spans="1:22" s="111" customFormat="1" ht="12.75">
      <c r="A61" s="158"/>
      <c r="B61" s="163"/>
      <c r="C61" s="163"/>
      <c r="D61" s="163"/>
      <c r="E61" s="163"/>
      <c r="F61" s="163"/>
      <c r="G61" s="163"/>
      <c r="H61" s="163"/>
      <c r="I61" s="163"/>
      <c r="J61" s="163"/>
      <c r="K61" s="163"/>
      <c r="L61" s="163"/>
      <c r="M61" s="163"/>
      <c r="N61" s="163"/>
      <c r="O61" s="163"/>
      <c r="P61" s="163"/>
      <c r="Q61" s="163"/>
      <c r="R61" s="163"/>
      <c r="S61" s="163"/>
      <c r="T61" s="163"/>
      <c r="U61" s="163"/>
      <c r="V61" s="163"/>
    </row>
    <row r="62" spans="1:22" s="111" customFormat="1" ht="12.75">
      <c r="A62" s="158"/>
      <c r="B62" s="163"/>
      <c r="C62" s="163"/>
      <c r="D62" s="163"/>
      <c r="E62" s="163"/>
      <c r="F62" s="163"/>
      <c r="G62" s="163"/>
      <c r="H62" s="163"/>
      <c r="I62" s="163"/>
      <c r="J62" s="163"/>
      <c r="K62" s="163"/>
      <c r="L62" s="163"/>
      <c r="M62" s="163"/>
      <c r="N62" s="163"/>
      <c r="O62" s="163"/>
      <c r="P62" s="163"/>
      <c r="Q62" s="163"/>
      <c r="R62" s="163"/>
      <c r="S62" s="163"/>
      <c r="T62" s="163"/>
      <c r="U62" s="163"/>
      <c r="V62" s="163"/>
    </row>
    <row r="63" spans="1:22" s="111" customFormat="1" ht="12.75">
      <c r="A63" s="158"/>
      <c r="B63" s="163"/>
      <c r="C63" s="163"/>
      <c r="D63" s="163"/>
      <c r="E63" s="163"/>
      <c r="F63" s="163"/>
      <c r="G63" s="163"/>
      <c r="H63" s="163"/>
      <c r="I63" s="163"/>
      <c r="J63" s="163"/>
      <c r="K63" s="163"/>
      <c r="L63" s="163"/>
      <c r="M63" s="163"/>
      <c r="N63" s="163"/>
      <c r="O63" s="163"/>
      <c r="P63" s="163"/>
      <c r="Q63" s="163"/>
      <c r="R63" s="163"/>
      <c r="S63" s="163"/>
      <c r="T63" s="163"/>
      <c r="U63" s="163"/>
      <c r="V63" s="163"/>
    </row>
    <row r="64" spans="1:22" s="111" customFormat="1" ht="12.75">
      <c r="A64" s="158"/>
      <c r="B64" s="163"/>
      <c r="C64" s="163"/>
      <c r="D64" s="163"/>
      <c r="E64" s="163"/>
      <c r="F64" s="163"/>
      <c r="G64" s="163"/>
      <c r="H64" s="163"/>
      <c r="I64" s="163"/>
      <c r="J64" s="163"/>
      <c r="K64" s="163"/>
      <c r="L64" s="163"/>
      <c r="M64" s="163"/>
      <c r="N64" s="163"/>
      <c r="O64" s="163"/>
      <c r="P64" s="163"/>
      <c r="Q64" s="163"/>
      <c r="R64" s="163"/>
      <c r="S64" s="163"/>
      <c r="T64" s="163"/>
      <c r="U64" s="163"/>
      <c r="V64" s="163"/>
    </row>
    <row r="65" spans="1:22" s="111" customFormat="1" ht="12.75">
      <c r="A65" s="158"/>
      <c r="B65" s="163"/>
      <c r="C65" s="163"/>
      <c r="D65" s="163"/>
      <c r="E65" s="163"/>
      <c r="F65" s="163"/>
      <c r="G65" s="163"/>
      <c r="H65" s="163"/>
      <c r="I65" s="163"/>
      <c r="J65" s="163"/>
      <c r="K65" s="163"/>
      <c r="L65" s="163"/>
      <c r="M65" s="163"/>
      <c r="N65" s="163"/>
      <c r="O65" s="163"/>
      <c r="P65" s="163"/>
      <c r="Q65" s="163"/>
      <c r="R65" s="163"/>
      <c r="S65" s="163"/>
      <c r="T65" s="163"/>
      <c r="U65" s="163"/>
      <c r="V65" s="163"/>
    </row>
    <row r="66" spans="1:22" s="111" customFormat="1" ht="14.25" customHeight="1">
      <c r="A66" s="158"/>
      <c r="B66" s="163"/>
      <c r="C66" s="163"/>
      <c r="D66" s="163"/>
      <c r="E66" s="163"/>
      <c r="F66" s="163"/>
      <c r="G66" s="163"/>
      <c r="H66" s="163"/>
      <c r="I66" s="163"/>
      <c r="J66" s="163"/>
      <c r="K66" s="163"/>
      <c r="L66" s="163"/>
      <c r="M66" s="163"/>
      <c r="N66" s="163"/>
      <c r="O66" s="163"/>
      <c r="P66" s="163"/>
      <c r="Q66" s="163"/>
      <c r="R66" s="163"/>
      <c r="S66" s="163"/>
      <c r="T66" s="163"/>
      <c r="U66" s="163"/>
      <c r="V66" s="163"/>
    </row>
    <row r="67" spans="1:3" ht="12.75">
      <c r="A67" s="30" t="s">
        <v>67</v>
      </c>
      <c r="C67"/>
    </row>
    <row r="68" spans="1:22" ht="12.75">
      <c r="A68" s="227" t="s">
        <v>5</v>
      </c>
      <c r="B68" s="227"/>
      <c r="C68" s="227"/>
      <c r="D68" s="227"/>
      <c r="E68" s="227"/>
      <c r="F68" s="227"/>
      <c r="G68" s="227"/>
      <c r="H68" s="227"/>
      <c r="I68" s="227"/>
      <c r="J68" s="227"/>
      <c r="K68" s="227"/>
      <c r="L68" s="227"/>
      <c r="M68" s="227"/>
      <c r="N68" s="227"/>
      <c r="O68" s="227"/>
      <c r="P68" s="227"/>
      <c r="Q68" s="227"/>
      <c r="R68" s="227"/>
      <c r="S68" s="227"/>
      <c r="T68" s="227"/>
      <c r="U68" s="227"/>
      <c r="V68" s="227"/>
    </row>
    <row r="69" spans="1:22" ht="12.75">
      <c r="A69" s="227" t="s">
        <v>49</v>
      </c>
      <c r="B69" s="227"/>
      <c r="C69" s="227"/>
      <c r="D69" s="227"/>
      <c r="E69" s="227"/>
      <c r="F69" s="227"/>
      <c r="G69" s="227"/>
      <c r="H69" s="227"/>
      <c r="I69" s="227"/>
      <c r="J69" s="227"/>
      <c r="K69" s="227"/>
      <c r="L69" s="227"/>
      <c r="M69" s="227"/>
      <c r="N69" s="227"/>
      <c r="O69" s="227"/>
      <c r="P69" s="227"/>
      <c r="Q69" s="227"/>
      <c r="R69" s="227"/>
      <c r="S69" s="227"/>
      <c r="T69" s="227"/>
      <c r="U69" s="227"/>
      <c r="V69" s="227"/>
    </row>
    <row r="70" spans="1:22" s="114" customFormat="1" ht="12.75">
      <c r="A70" s="228" t="s">
        <v>27</v>
      </c>
      <c r="B70" s="228"/>
      <c r="C70" s="228"/>
      <c r="D70" s="228"/>
      <c r="E70" s="228"/>
      <c r="F70" s="228"/>
      <c r="G70" s="228"/>
      <c r="H70" s="228"/>
      <c r="I70" s="228"/>
      <c r="J70" s="228"/>
      <c r="K70" s="228"/>
      <c r="L70" s="228"/>
      <c r="M70" s="228"/>
      <c r="N70" s="228"/>
      <c r="O70" s="228"/>
      <c r="P70" s="228"/>
      <c r="Q70" s="228"/>
      <c r="R70" s="228"/>
      <c r="S70" s="228"/>
      <c r="T70" s="228"/>
      <c r="U70" s="228"/>
      <c r="V70" s="228"/>
    </row>
    <row r="71" spans="1:22"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22" ht="12.75">
      <c r="A72" s="227" t="s">
        <v>21</v>
      </c>
      <c r="B72" s="227"/>
      <c r="C72" s="227"/>
      <c r="D72" s="227"/>
      <c r="E72" s="227"/>
      <c r="F72" s="227"/>
      <c r="G72" s="227"/>
      <c r="H72" s="227"/>
      <c r="I72" s="227"/>
      <c r="J72" s="227"/>
      <c r="K72" s="227"/>
      <c r="L72" s="227"/>
      <c r="M72" s="227"/>
      <c r="N72" s="227"/>
      <c r="O72" s="227"/>
      <c r="P72" s="227"/>
      <c r="Q72" s="227"/>
      <c r="R72" s="227"/>
      <c r="S72" s="227"/>
      <c r="T72" s="227"/>
      <c r="U72" s="227"/>
      <c r="V72" s="227"/>
    </row>
    <row r="73" spans="1:22" ht="9" customHeight="1" thickBot="1">
      <c r="A73" s="164"/>
      <c r="B73" s="164"/>
      <c r="C73" s="164"/>
      <c r="D73" s="164"/>
      <c r="E73" s="164"/>
      <c r="F73" s="164"/>
      <c r="G73" s="164"/>
      <c r="H73" s="164"/>
      <c r="I73" s="164"/>
      <c r="J73" s="164"/>
      <c r="K73" s="164"/>
      <c r="L73" s="164"/>
      <c r="M73" s="164"/>
      <c r="N73" s="164"/>
      <c r="O73" s="164"/>
      <c r="P73" s="164"/>
      <c r="Q73" s="164"/>
      <c r="R73" s="164"/>
      <c r="S73" s="164"/>
      <c r="T73" s="164"/>
      <c r="U73" s="164"/>
      <c r="V73" s="164"/>
    </row>
    <row r="74" spans="1:22" ht="12.75">
      <c r="A74" s="115"/>
      <c r="B74" s="221" t="s">
        <v>30</v>
      </c>
      <c r="C74" s="222"/>
      <c r="D74" s="222"/>
      <c r="E74" s="222"/>
      <c r="F74" s="222"/>
      <c r="G74" s="222"/>
      <c r="H74" s="223"/>
      <c r="I74" s="221" t="s">
        <v>31</v>
      </c>
      <c r="J74" s="222"/>
      <c r="K74" s="222"/>
      <c r="L74" s="222"/>
      <c r="M74" s="222"/>
      <c r="N74" s="222"/>
      <c r="O74" s="223"/>
      <c r="P74" s="221" t="s">
        <v>1</v>
      </c>
      <c r="Q74" s="222"/>
      <c r="R74" s="222"/>
      <c r="S74" s="222"/>
      <c r="T74" s="222"/>
      <c r="U74" s="222"/>
      <c r="V74" s="222"/>
    </row>
    <row r="75" spans="2:22" ht="12.75">
      <c r="B75" s="224" t="s">
        <v>32</v>
      </c>
      <c r="C75" s="225"/>
      <c r="D75" s="116" t="s">
        <v>33</v>
      </c>
      <c r="E75" s="225" t="s">
        <v>34</v>
      </c>
      <c r="F75" s="225"/>
      <c r="G75" s="225"/>
      <c r="H75" s="117" t="s">
        <v>1</v>
      </c>
      <c r="I75" s="224" t="s">
        <v>32</v>
      </c>
      <c r="J75" s="226"/>
      <c r="K75" s="112" t="s">
        <v>33</v>
      </c>
      <c r="L75" s="224" t="s">
        <v>34</v>
      </c>
      <c r="M75" s="225"/>
      <c r="N75" s="225"/>
      <c r="O75" s="117" t="s">
        <v>1</v>
      </c>
      <c r="P75" s="224" t="s">
        <v>32</v>
      </c>
      <c r="Q75" s="226"/>
      <c r="R75" s="112" t="s">
        <v>33</v>
      </c>
      <c r="S75" s="224" t="s">
        <v>34</v>
      </c>
      <c r="T75" s="225"/>
      <c r="U75" s="225"/>
      <c r="V75" s="117" t="s">
        <v>1</v>
      </c>
    </row>
    <row r="76" spans="1:22" ht="12.75">
      <c r="A76" s="118" t="s">
        <v>35</v>
      </c>
      <c r="B76" s="119" t="s">
        <v>36</v>
      </c>
      <c r="C76" s="118">
        <v>1</v>
      </c>
      <c r="D76" s="120" t="s">
        <v>37</v>
      </c>
      <c r="E76" s="118" t="s">
        <v>38</v>
      </c>
      <c r="F76" s="118" t="s">
        <v>39</v>
      </c>
      <c r="G76" s="118" t="s">
        <v>40</v>
      </c>
      <c r="H76" s="121"/>
      <c r="I76" s="119" t="s">
        <v>36</v>
      </c>
      <c r="J76" s="118">
        <v>1</v>
      </c>
      <c r="K76" s="120" t="s">
        <v>37</v>
      </c>
      <c r="L76" s="118" t="s">
        <v>38</v>
      </c>
      <c r="M76" s="118" t="s">
        <v>39</v>
      </c>
      <c r="N76" s="118" t="s">
        <v>40</v>
      </c>
      <c r="O76" s="121"/>
      <c r="P76" s="119" t="s">
        <v>36</v>
      </c>
      <c r="Q76" s="118">
        <v>1</v>
      </c>
      <c r="R76" s="120" t="s">
        <v>37</v>
      </c>
      <c r="S76" s="118" t="s">
        <v>38</v>
      </c>
      <c r="T76" s="118" t="s">
        <v>39</v>
      </c>
      <c r="U76" s="118" t="s">
        <v>40</v>
      </c>
      <c r="V76" s="121"/>
    </row>
    <row r="77" spans="1:22" s="112" customFormat="1" ht="12.75">
      <c r="A77" s="122" t="s">
        <v>10</v>
      </c>
      <c r="B77" s="119"/>
      <c r="C77" s="118"/>
      <c r="D77" s="120"/>
      <c r="E77" s="118"/>
      <c r="F77" s="118"/>
      <c r="G77" s="118"/>
      <c r="H77" s="119"/>
      <c r="I77" s="119"/>
      <c r="J77" s="118"/>
      <c r="K77" s="120"/>
      <c r="L77" s="118"/>
      <c r="M77" s="118"/>
      <c r="N77" s="118"/>
      <c r="O77" s="119"/>
      <c r="P77" s="119"/>
      <c r="Q77" s="118"/>
      <c r="R77" s="120"/>
      <c r="S77" s="118"/>
      <c r="T77" s="118"/>
      <c r="U77" s="123"/>
      <c r="V77" s="119"/>
    </row>
    <row r="78" spans="1:22" s="112" customFormat="1" ht="12.75">
      <c r="A78" s="111" t="s">
        <v>13</v>
      </c>
      <c r="B78" s="117"/>
      <c r="C78" s="124"/>
      <c r="D78" s="125"/>
      <c r="E78" s="124"/>
      <c r="F78" s="124"/>
      <c r="G78" s="124"/>
      <c r="H78" s="117"/>
      <c r="I78" s="117"/>
      <c r="J78" s="124"/>
      <c r="K78" s="125"/>
      <c r="L78" s="124"/>
      <c r="M78" s="124"/>
      <c r="N78" s="124"/>
      <c r="O78" s="117"/>
      <c r="P78" s="117"/>
      <c r="Q78" s="124"/>
      <c r="R78" s="117"/>
      <c r="S78" s="126"/>
      <c r="T78" s="124"/>
      <c r="U78" s="127"/>
      <c r="V78" s="117"/>
    </row>
    <row r="79" spans="1:22" s="112" customFormat="1" ht="12.75">
      <c r="A79" s="112" t="s">
        <v>41</v>
      </c>
      <c r="B79" s="128">
        <f>SV_SO_1617_1a!B79/SV_SO_1617_1a!$H79*100</f>
        <v>0</v>
      </c>
      <c r="C79" s="129">
        <f>SV_SO_1617_1a!C79/SV_SO_1617_1a!$H79*100</f>
        <v>1.0813594232749741</v>
      </c>
      <c r="D79" s="130">
        <f>SV_SO_1617_1a!D79/SV_SO_1617_1a!$H79*100</f>
        <v>48.40370751802266</v>
      </c>
      <c r="E79" s="129">
        <f>SV_SO_1617_1a!E79/SV_SO_1617_1a!$H79*100</f>
        <v>39.3923789907312</v>
      </c>
      <c r="F79" s="129">
        <f>SV_SO_1617_1a!F79/SV_SO_1617_1a!$H79*100</f>
        <v>10.298661174047375</v>
      </c>
      <c r="G79" s="129">
        <f>SV_SO_1617_1a!G79/SV_SO_1617_1a!$H79*100</f>
        <v>0.8238928939237898</v>
      </c>
      <c r="H79" s="128">
        <f>SV_SO_1617_1a!H79/SV_SO_1617_1a!$H79*100</f>
        <v>100</v>
      </c>
      <c r="I79" s="128">
        <f>SV_SO_1617_1a!I79/SV_SO_1617_1a!$O79*100</f>
        <v>0.0501002004008016</v>
      </c>
      <c r="J79" s="129">
        <f>SV_SO_1617_1a!J79/SV_SO_1617_1a!$O79*100</f>
        <v>0.8016032064128256</v>
      </c>
      <c r="K79" s="130">
        <f>SV_SO_1617_1a!K79/SV_SO_1617_1a!$O79*100</f>
        <v>52.75551102204409</v>
      </c>
      <c r="L79" s="129">
        <f>SV_SO_1617_1a!L79/SV_SO_1617_1a!$O79*100</f>
        <v>36.42284569138277</v>
      </c>
      <c r="M79" s="129">
        <f>SV_SO_1617_1a!M79/SV_SO_1617_1a!$O79*100</f>
        <v>9.418837675350701</v>
      </c>
      <c r="N79" s="129">
        <f>SV_SO_1617_1a!N79/SV_SO_1617_1a!$O79*100</f>
        <v>0.5511022044088176</v>
      </c>
      <c r="O79" s="128">
        <f>SV_SO_1617_1a!O79/SV_SO_1617_1a!$O79*100</f>
        <v>100</v>
      </c>
      <c r="P79" s="128">
        <f>SV_SO_1617_1a!P79/SV_SO_1617_1a!$V79*100</f>
        <v>0.025393600812595223</v>
      </c>
      <c r="Q79" s="129">
        <f>SV_SO_1617_1a!Q79/SV_SO_1617_1a!$V79*100</f>
        <v>0.9395632300660234</v>
      </c>
      <c r="R79" s="128">
        <f>SV_SO_1617_1a!R79/SV_SO_1617_1a!$V79*100</f>
        <v>50.60944641950229</v>
      </c>
      <c r="S79" s="128">
        <f>SV_SO_1617_1a!S79/SV_SO_1617_1a!$V79*100</f>
        <v>37.88725241239207</v>
      </c>
      <c r="T79" s="129">
        <f>SV_SO_1617_1a!T79/SV_SO_1617_1a!$V79*100</f>
        <v>9.852717115286948</v>
      </c>
      <c r="U79" s="131">
        <f>SV_SO_1617_1a!U79/SV_SO_1617_1a!$V79*100</f>
        <v>0.6856272219400711</v>
      </c>
      <c r="V79" s="128">
        <f>SV_SO_1617_1a!V79/SV_SO_1617_1a!$V79*100</f>
        <v>100</v>
      </c>
    </row>
    <row r="80" spans="1:22" s="112" customFormat="1" ht="12.75">
      <c r="A80" s="112" t="s">
        <v>42</v>
      </c>
      <c r="B80" s="128">
        <f>SV_SO_1617_1a!B80/SV_SO_1617_1a!$H80*100</f>
        <v>0</v>
      </c>
      <c r="C80" s="129">
        <f>SV_SO_1617_1a!C80/SV_SO_1617_1a!$H80*100</f>
        <v>0.1092896174863388</v>
      </c>
      <c r="D80" s="130">
        <f>SV_SO_1617_1a!D80/SV_SO_1617_1a!$H80*100</f>
        <v>46.01092896174863</v>
      </c>
      <c r="E80" s="129">
        <f>SV_SO_1617_1a!E80/SV_SO_1617_1a!$H80*100</f>
        <v>46.33879781420765</v>
      </c>
      <c r="F80" s="129">
        <f>SV_SO_1617_1a!F80/SV_SO_1617_1a!$H80*100</f>
        <v>6.885245901639345</v>
      </c>
      <c r="G80" s="129">
        <f>SV_SO_1617_1a!G80/SV_SO_1617_1a!$H80*100</f>
        <v>0.6557377049180327</v>
      </c>
      <c r="H80" s="128">
        <f>SV_SO_1617_1a!H80/SV_SO_1617_1a!$H80*100</f>
        <v>100</v>
      </c>
      <c r="I80" s="128">
        <f>SV_SO_1617_1a!I80/SV_SO_1617_1a!$O80*100</f>
        <v>0</v>
      </c>
      <c r="J80" s="129">
        <f>SV_SO_1617_1a!J80/SV_SO_1617_1a!$O80*100</f>
        <v>0</v>
      </c>
      <c r="K80" s="130">
        <f>SV_SO_1617_1a!K80/SV_SO_1617_1a!$O80*100</f>
        <v>42.94871794871795</v>
      </c>
      <c r="L80" s="129">
        <f>SV_SO_1617_1a!L80/SV_SO_1617_1a!$O80*100</f>
        <v>50.480769230769226</v>
      </c>
      <c r="M80" s="129">
        <f>SV_SO_1617_1a!M80/SV_SO_1617_1a!$O80*100</f>
        <v>5.769230769230769</v>
      </c>
      <c r="N80" s="129">
        <f>SV_SO_1617_1a!N80/SV_SO_1617_1a!$O80*100</f>
        <v>0.8012820512820512</v>
      </c>
      <c r="O80" s="128">
        <f>SV_SO_1617_1a!O80/SV_SO_1617_1a!$O80*100</f>
        <v>100</v>
      </c>
      <c r="P80" s="128">
        <f>SV_SO_1617_1a!P80/SV_SO_1617_1a!$V80*100</f>
        <v>0</v>
      </c>
      <c r="Q80" s="129">
        <f>SV_SO_1617_1a!Q80/SV_SO_1617_1a!$V80*100</f>
        <v>0.0649772579597141</v>
      </c>
      <c r="R80" s="128">
        <f>SV_SO_1617_1a!R80/SV_SO_1617_1a!$V80*100</f>
        <v>44.76933073424301</v>
      </c>
      <c r="S80" s="128">
        <f>SV_SO_1617_1a!S80/SV_SO_1617_1a!$V80*100</f>
        <v>48.018193632228716</v>
      </c>
      <c r="T80" s="129">
        <f>SV_SO_1617_1a!T80/SV_SO_1617_1a!$V80*100</f>
        <v>6.432748538011696</v>
      </c>
      <c r="U80" s="131">
        <f>SV_SO_1617_1a!U80/SV_SO_1617_1a!$V80*100</f>
        <v>0.7147498375568551</v>
      </c>
      <c r="V80" s="128">
        <f>SV_SO_1617_1a!V80/SV_SO_1617_1a!$V80*100</f>
        <v>100</v>
      </c>
    </row>
    <row r="81" spans="1:22" s="112" customFormat="1" ht="12.75">
      <c r="A81" s="29" t="s">
        <v>23</v>
      </c>
      <c r="B81" s="132">
        <f>SV_SO_1617_1a!B81/SV_SO_1617_1a!$H81*100</f>
        <v>0</v>
      </c>
      <c r="C81" s="133">
        <f>SV_SO_1617_1a!C81/SV_SO_1617_1a!$H81*100</f>
        <v>0.7700385019250963</v>
      </c>
      <c r="D81" s="134">
        <f>SV_SO_1617_1a!D81/SV_SO_1617_1a!$H81*100</f>
        <v>47.63738186909345</v>
      </c>
      <c r="E81" s="133">
        <f>SV_SO_1617_1a!E81/SV_SO_1617_1a!$H81*100</f>
        <v>41.617080854042705</v>
      </c>
      <c r="F81" s="133">
        <f>SV_SO_1617_1a!F81/SV_SO_1617_1a!$H81*100</f>
        <v>9.205460273013651</v>
      </c>
      <c r="G81" s="133">
        <f>SV_SO_1617_1a!G81/SV_SO_1617_1a!$H81*100</f>
        <v>0.7700385019250963</v>
      </c>
      <c r="H81" s="132">
        <f>SV_SO_1617_1a!H81/SV_SO_1617_1a!$H81*100</f>
        <v>100</v>
      </c>
      <c r="I81" s="132">
        <f>SV_SO_1617_1a!I81/SV_SO_1617_1a!$O81*100</f>
        <v>0.03816793893129771</v>
      </c>
      <c r="J81" s="133">
        <f>SV_SO_1617_1a!J81/SV_SO_1617_1a!$O81*100</f>
        <v>0.6106870229007634</v>
      </c>
      <c r="K81" s="134">
        <f>SV_SO_1617_1a!K81/SV_SO_1617_1a!$O81*100</f>
        <v>50.41984732824427</v>
      </c>
      <c r="L81" s="133">
        <f>SV_SO_1617_1a!L81/SV_SO_1617_1a!$O81*100</f>
        <v>39.77099236641221</v>
      </c>
      <c r="M81" s="133">
        <f>SV_SO_1617_1a!M81/SV_SO_1617_1a!$O81*100</f>
        <v>8.549618320610687</v>
      </c>
      <c r="N81" s="133">
        <f>SV_SO_1617_1a!N81/SV_SO_1617_1a!$O81*100</f>
        <v>0.6106870229007634</v>
      </c>
      <c r="O81" s="132">
        <f>SV_SO_1617_1a!O81/SV_SO_1617_1a!$O81*100</f>
        <v>100</v>
      </c>
      <c r="P81" s="132">
        <f>SV_SO_1617_1a!P81/SV_SO_1617_1a!$V81*100</f>
        <v>0.018258170531312765</v>
      </c>
      <c r="Q81" s="133">
        <f>SV_SO_1617_1a!Q81/SV_SO_1617_1a!$V81*100</f>
        <v>0.693810480189885</v>
      </c>
      <c r="R81" s="132">
        <f>SV_SO_1617_1a!R81/SV_SO_1617_1a!$V81*100</f>
        <v>48.968413364980826</v>
      </c>
      <c r="S81" s="132">
        <f>SV_SO_1617_1a!S81/SV_SO_1617_1a!$V81*100</f>
        <v>40.73397845535877</v>
      </c>
      <c r="T81" s="133">
        <f>SV_SO_1617_1a!T81/SV_SO_1617_1a!$V81*100</f>
        <v>8.891729048749315</v>
      </c>
      <c r="U81" s="135">
        <f>SV_SO_1617_1a!U81/SV_SO_1617_1a!$V81*100</f>
        <v>0.693810480189885</v>
      </c>
      <c r="V81" s="132">
        <f>SV_SO_1617_1a!V81/SV_SO_1617_1a!$V81*100</f>
        <v>100</v>
      </c>
    </row>
    <row r="82" spans="1:22" s="112" customFormat="1" ht="12.75">
      <c r="A82" s="30" t="s">
        <v>14</v>
      </c>
      <c r="B82" s="137"/>
      <c r="C82" s="138"/>
      <c r="D82" s="139"/>
      <c r="E82" s="138"/>
      <c r="F82" s="138"/>
      <c r="G82" s="138"/>
      <c r="H82" s="137"/>
      <c r="I82" s="137"/>
      <c r="J82" s="138"/>
      <c r="K82" s="139"/>
      <c r="L82" s="138"/>
      <c r="M82" s="138"/>
      <c r="N82" s="138"/>
      <c r="O82" s="137"/>
      <c r="P82" s="137"/>
      <c r="Q82" s="138"/>
      <c r="R82" s="137"/>
      <c r="S82" s="137"/>
      <c r="T82" s="138"/>
      <c r="U82" s="140"/>
      <c r="V82" s="137"/>
    </row>
    <row r="83" spans="1:22" s="112" customFormat="1" ht="12.75">
      <c r="A83" s="112" t="s">
        <v>52</v>
      </c>
      <c r="B83" s="128">
        <f>SV_SO_1617_1a!B83/SV_SO_1617_1a!$H83*100</f>
        <v>0</v>
      </c>
      <c r="C83" s="129">
        <f>SV_SO_1617_1a!C83/SV_SO_1617_1a!$H83*100</f>
        <v>0.8957133717210494</v>
      </c>
      <c r="D83" s="130">
        <f>SV_SO_1617_1a!D83/SV_SO_1617_1a!$H83*100</f>
        <v>50.735764555342286</v>
      </c>
      <c r="E83" s="129">
        <f>SV_SO_1617_1a!E83/SV_SO_1617_1a!$H83*100</f>
        <v>35.50863723608445</v>
      </c>
      <c r="F83" s="129">
        <f>SV_SO_1617_1a!F83/SV_SO_1617_1a!$H83*100</f>
        <v>11.708253358925145</v>
      </c>
      <c r="G83" s="129">
        <f>SV_SO_1617_1a!G83/SV_SO_1617_1a!$H83*100</f>
        <v>1.1516314779270633</v>
      </c>
      <c r="H83" s="128">
        <f>SV_SO_1617_1a!H83/SV_SO_1617_1a!$H83*100</f>
        <v>100</v>
      </c>
      <c r="I83" s="128">
        <f>SV_SO_1617_1a!I83/SV_SO_1617_1a!$O83*100</f>
        <v>0</v>
      </c>
      <c r="J83" s="129">
        <f>SV_SO_1617_1a!J83/SV_SO_1617_1a!$O83*100</f>
        <v>1.098901098901099</v>
      </c>
      <c r="K83" s="130">
        <f>SV_SO_1617_1a!K83/SV_SO_1617_1a!$O83*100</f>
        <v>49.45054945054945</v>
      </c>
      <c r="L83" s="129">
        <f>SV_SO_1617_1a!L83/SV_SO_1617_1a!$O83*100</f>
        <v>39.682539682539684</v>
      </c>
      <c r="M83" s="129">
        <f>SV_SO_1617_1a!M83/SV_SO_1617_1a!$O83*100</f>
        <v>8.669108669108669</v>
      </c>
      <c r="N83" s="129">
        <f>SV_SO_1617_1a!N83/SV_SO_1617_1a!$O83*100</f>
        <v>1.098901098901099</v>
      </c>
      <c r="O83" s="128">
        <f>SV_SO_1617_1a!O83/SV_SO_1617_1a!$O83*100</f>
        <v>100</v>
      </c>
      <c r="P83" s="128">
        <f>SV_SO_1617_1a!P83/SV_SO_1617_1a!$V83*100</f>
        <v>0</v>
      </c>
      <c r="Q83" s="129">
        <f>SV_SO_1617_1a!Q83/SV_SO_1617_1a!$V83*100</f>
        <v>0.9996875976257419</v>
      </c>
      <c r="R83" s="128">
        <f>SV_SO_1617_1a!R83/SV_SO_1617_1a!$V83*100</f>
        <v>50.078100593564514</v>
      </c>
      <c r="S83" s="128">
        <f>SV_SO_1617_1a!S83/SV_SO_1617_1a!$V83*100</f>
        <v>37.64448609809434</v>
      </c>
      <c r="T83" s="129">
        <f>SV_SO_1617_1a!T83/SV_SO_1617_1a!$V83*100</f>
        <v>10.153077163386442</v>
      </c>
      <c r="U83" s="131">
        <f>SV_SO_1617_1a!U83/SV_SO_1617_1a!$V83*100</f>
        <v>1.1246485473289598</v>
      </c>
      <c r="V83" s="128">
        <f>SV_SO_1617_1a!V83/SV_SO_1617_1a!$V83*100</f>
        <v>100</v>
      </c>
    </row>
    <row r="84" spans="1:22" s="112" customFormat="1" ht="12.75">
      <c r="A84" s="112" t="s">
        <v>43</v>
      </c>
      <c r="B84" s="128">
        <f>SV_SO_1617_1a!B84/SV_SO_1617_1a!$H84*100</f>
        <v>0</v>
      </c>
      <c r="C84" s="129">
        <f>SV_SO_1617_1a!C84/SV_SO_1617_1a!$H84*100</f>
        <v>0</v>
      </c>
      <c r="D84" s="130">
        <f>SV_SO_1617_1a!D84/SV_SO_1617_1a!$H84*100</f>
        <v>36.328502415458935</v>
      </c>
      <c r="E84" s="129">
        <f>SV_SO_1617_1a!E84/SV_SO_1617_1a!$H84*100</f>
        <v>54.39613526570049</v>
      </c>
      <c r="F84" s="129">
        <f>SV_SO_1617_1a!F84/SV_SO_1617_1a!$H84*100</f>
        <v>8.695652173913043</v>
      </c>
      <c r="G84" s="129">
        <f>SV_SO_1617_1a!G84/SV_SO_1617_1a!$H84*100</f>
        <v>0.5797101449275363</v>
      </c>
      <c r="H84" s="128">
        <f>SV_SO_1617_1a!H84/SV_SO_1617_1a!$H84*100</f>
        <v>100</v>
      </c>
      <c r="I84" s="128">
        <f>SV_SO_1617_1a!I84/SV_SO_1617_1a!$O84*100</f>
        <v>0</v>
      </c>
      <c r="J84" s="129">
        <f>SV_SO_1617_1a!J84/SV_SO_1617_1a!$O84*100</f>
        <v>0.27972027972027974</v>
      </c>
      <c r="K84" s="130">
        <f>SV_SO_1617_1a!K84/SV_SO_1617_1a!$O84*100</f>
        <v>36.64335664335665</v>
      </c>
      <c r="L84" s="129">
        <f>SV_SO_1617_1a!L84/SV_SO_1617_1a!$O84*100</f>
        <v>50.62937062937063</v>
      </c>
      <c r="M84" s="129">
        <f>SV_SO_1617_1a!M84/SV_SO_1617_1a!$O84*100</f>
        <v>11.608391608391608</v>
      </c>
      <c r="N84" s="129">
        <f>SV_SO_1617_1a!N84/SV_SO_1617_1a!$O84*100</f>
        <v>0.8391608391608392</v>
      </c>
      <c r="O84" s="128">
        <f>SV_SO_1617_1a!O84/SV_SO_1617_1a!$O84*100</f>
        <v>100</v>
      </c>
      <c r="P84" s="128">
        <f>SV_SO_1617_1a!P84/SV_SO_1617_1a!$V84*100</f>
        <v>0</v>
      </c>
      <c r="Q84" s="129">
        <f>SV_SO_1617_1a!Q84/SV_SO_1617_1a!$V84*100</f>
        <v>0.1142857142857143</v>
      </c>
      <c r="R84" s="128">
        <f>SV_SO_1617_1a!R84/SV_SO_1617_1a!$V84*100</f>
        <v>36.457142857142856</v>
      </c>
      <c r="S84" s="128">
        <f>SV_SO_1617_1a!S84/SV_SO_1617_1a!$V84*100</f>
        <v>52.85714285714286</v>
      </c>
      <c r="T84" s="129">
        <f>SV_SO_1617_1a!T84/SV_SO_1617_1a!$V84*100</f>
        <v>9.885714285714284</v>
      </c>
      <c r="U84" s="131">
        <f>SV_SO_1617_1a!U84/SV_SO_1617_1a!$V84*100</f>
        <v>0.6857142857142857</v>
      </c>
      <c r="V84" s="128">
        <f>SV_SO_1617_1a!V84/SV_SO_1617_1a!$V84*100</f>
        <v>100</v>
      </c>
    </row>
    <row r="85" spans="1:22" s="112" customFormat="1" ht="12.75">
      <c r="A85" s="29" t="s">
        <v>24</v>
      </c>
      <c r="B85" s="132">
        <f>SV_SO_1617_1a!B85/SV_SO_1617_1a!$H85*100</f>
        <v>0</v>
      </c>
      <c r="C85" s="133">
        <f>SV_SO_1617_1a!C85/SV_SO_1617_1a!$H85*100</f>
        <v>0.5388760585065435</v>
      </c>
      <c r="D85" s="134">
        <f>SV_SO_1617_1a!D85/SV_SO_1617_1a!$H85*100</f>
        <v>44.99615088529638</v>
      </c>
      <c r="E85" s="133">
        <f>SV_SO_1617_1a!E85/SV_SO_1617_1a!$H85*100</f>
        <v>43.03310238645112</v>
      </c>
      <c r="F85" s="133">
        <f>SV_SO_1617_1a!F85/SV_SO_1617_1a!$H85*100</f>
        <v>10.508083140877599</v>
      </c>
      <c r="G85" s="133">
        <f>SV_SO_1617_1a!G85/SV_SO_1617_1a!$H85*100</f>
        <v>0.9237875288683602</v>
      </c>
      <c r="H85" s="132">
        <f>SV_SO_1617_1a!H85/SV_SO_1617_1a!$H85*100</f>
        <v>100</v>
      </c>
      <c r="I85" s="147">
        <f>SV_SO_1617_1a!I85/SV_SO_1617_1a!$O85*100</f>
        <v>0</v>
      </c>
      <c r="J85" s="148">
        <f>SV_SO_1617_1a!J85/SV_SO_1617_1a!$O85*100</f>
        <v>0.8499787505312366</v>
      </c>
      <c r="K85" s="149">
        <f>SV_SO_1617_1a!K85/SV_SO_1617_1a!$O85*100</f>
        <v>45.55886102847429</v>
      </c>
      <c r="L85" s="148">
        <f>SV_SO_1617_1a!L85/SV_SO_1617_1a!$O85*100</f>
        <v>43.00892477688058</v>
      </c>
      <c r="M85" s="148">
        <f>SV_SO_1617_1a!M85/SV_SO_1617_1a!$O85*100</f>
        <v>9.562260943476412</v>
      </c>
      <c r="N85" s="148">
        <f>SV_SO_1617_1a!N85/SV_SO_1617_1a!$O85*100</f>
        <v>1.019974500637484</v>
      </c>
      <c r="O85" s="147">
        <f>SV_SO_1617_1a!O85/SV_SO_1617_1a!$O85*100</f>
        <v>100</v>
      </c>
      <c r="P85" s="132">
        <f>SV_SO_1617_1a!P85/SV_SO_1617_1a!$V85*100</f>
        <v>0</v>
      </c>
      <c r="Q85" s="133">
        <f>SV_SO_1617_1a!Q85/SV_SO_1617_1a!$V85*100</f>
        <v>0.6867299535447384</v>
      </c>
      <c r="R85" s="132">
        <f>SV_SO_1617_1a!R85/SV_SO_1617_1a!$V85*100</f>
        <v>45.26358311452232</v>
      </c>
      <c r="S85" s="132">
        <f>SV_SO_1617_1a!S85/SV_SO_1617_1a!$V85*100</f>
        <v>43.02161179559685</v>
      </c>
      <c r="T85" s="133">
        <f>SV_SO_1617_1a!T85/SV_SO_1617_1a!$V85*100</f>
        <v>10.058574025449404</v>
      </c>
      <c r="U85" s="135">
        <f>SV_SO_1617_1a!U85/SV_SO_1617_1a!$V85*100</f>
        <v>0.9695011108866897</v>
      </c>
      <c r="V85" s="132">
        <f>SV_SO_1617_1a!V85/SV_SO_1617_1a!$V85*100</f>
        <v>100</v>
      </c>
    </row>
    <row r="86" spans="1:22" s="111" customFormat="1" ht="12.75">
      <c r="A86" s="141" t="s">
        <v>15</v>
      </c>
      <c r="B86" s="142">
        <f>SV_SO_1617_1a!B86/SV_SO_1617_1a!$H86*100</f>
        <v>0</v>
      </c>
      <c r="C86" s="143">
        <f>SV_SO_1617_1a!C86/SV_SO_1617_1a!$H86*100</f>
        <v>0.6599450045829515</v>
      </c>
      <c r="D86" s="144">
        <f>SV_SO_1617_1a!D86/SV_SO_1617_1a!$H86*100</f>
        <v>46.3794683776352</v>
      </c>
      <c r="E86" s="143">
        <f>SV_SO_1617_1a!E86/SV_SO_1617_1a!$H86*100</f>
        <v>42.29147571035747</v>
      </c>
      <c r="F86" s="143">
        <f>SV_SO_1617_1a!F86/SV_SO_1617_1a!$H86*100</f>
        <v>9.825847846012833</v>
      </c>
      <c r="G86" s="143">
        <f>SV_SO_1617_1a!G86/SV_SO_1617_1a!$H86*100</f>
        <v>0.843263061411549</v>
      </c>
      <c r="H86" s="142">
        <f>SV_SO_1617_1a!H86/SV_SO_1617_1a!$H86*100</f>
        <v>100</v>
      </c>
      <c r="I86" s="147">
        <f>SV_SO_1617_1a!I86/SV_SO_1617_1a!$O86*100</f>
        <v>0.020108586366378443</v>
      </c>
      <c r="J86" s="155">
        <f>SV_SO_1617_1a!J86/SV_SO_1617_1a!$O86*100</f>
        <v>0.7239091091896239</v>
      </c>
      <c r="K86" s="156">
        <f>SV_SO_1617_1a!K86/SV_SO_1617_1a!$O86*100</f>
        <v>48.11984717474361</v>
      </c>
      <c r="L86" s="155">
        <f>SV_SO_1617_1a!L86/SV_SO_1617_1a!$O86*100</f>
        <v>41.30303639654132</v>
      </c>
      <c r="M86" s="155">
        <f>SV_SO_1617_1a!M86/SV_SO_1617_1a!$O86*100</f>
        <v>9.02875527850392</v>
      </c>
      <c r="N86" s="155">
        <f>SV_SO_1617_1a!N86/SV_SO_1617_1a!$O86*100</f>
        <v>0.8043434546551378</v>
      </c>
      <c r="O86" s="154">
        <f>SV_SO_1617_1a!O86/SV_SO_1617_1a!$O86*100</f>
        <v>100</v>
      </c>
      <c r="P86" s="142">
        <f>SV_SO_1617_1a!P86/SV_SO_1617_1a!$V86*100</f>
        <v>0.009589566551591868</v>
      </c>
      <c r="Q86" s="143">
        <f>SV_SO_1617_1a!Q86/SV_SO_1617_1a!$V86*100</f>
        <v>0.6904487917146145</v>
      </c>
      <c r="R86" s="142">
        <f>SV_SO_1617_1a!R86/SV_SO_1617_1a!$V86*100</f>
        <v>47.20943613348677</v>
      </c>
      <c r="S86" s="142">
        <f>SV_SO_1617_1a!S86/SV_SO_1617_1a!$V86*100</f>
        <v>41.820099731492135</v>
      </c>
      <c r="T86" s="143">
        <f>SV_SO_1617_1a!T86/SV_SO_1617_1a!$V86*100</f>
        <v>9.445723053317991</v>
      </c>
      <c r="U86" s="145">
        <f>SV_SO_1617_1a!U86/SV_SO_1617_1a!$V86*100</f>
        <v>0.8247027234369008</v>
      </c>
      <c r="V86" s="142">
        <f>SV_SO_1617_1a!V86/SV_SO_1617_1a!$V86*100</f>
        <v>100</v>
      </c>
    </row>
    <row r="87" spans="2:22" s="112" customFormat="1" ht="12.75">
      <c r="B87" s="137"/>
      <c r="C87" s="138"/>
      <c r="D87" s="139"/>
      <c r="E87" s="138"/>
      <c r="F87" s="138"/>
      <c r="G87" s="138"/>
      <c r="H87" s="137"/>
      <c r="I87" s="137"/>
      <c r="J87" s="138"/>
      <c r="K87" s="139"/>
      <c r="L87" s="138"/>
      <c r="M87" s="138"/>
      <c r="N87" s="138"/>
      <c r="O87" s="137"/>
      <c r="P87" s="137"/>
      <c r="Q87" s="138"/>
      <c r="R87" s="137"/>
      <c r="S87" s="137"/>
      <c r="T87" s="138"/>
      <c r="U87" s="140"/>
      <c r="V87" s="137"/>
    </row>
    <row r="88" spans="1:22" s="112" customFormat="1" ht="12.75">
      <c r="A88" s="111" t="s">
        <v>16</v>
      </c>
      <c r="B88" s="137"/>
      <c r="C88" s="138"/>
      <c r="D88" s="139"/>
      <c r="E88" s="138"/>
      <c r="F88" s="138"/>
      <c r="G88" s="138"/>
      <c r="H88" s="137"/>
      <c r="I88" s="137"/>
      <c r="J88" s="138"/>
      <c r="K88" s="139"/>
      <c r="L88" s="138"/>
      <c r="M88" s="138"/>
      <c r="N88" s="138"/>
      <c r="O88" s="137"/>
      <c r="P88" s="137"/>
      <c r="Q88" s="138"/>
      <c r="R88" s="137"/>
      <c r="S88" s="137"/>
      <c r="T88" s="138"/>
      <c r="U88" s="140"/>
      <c r="V88" s="137"/>
    </row>
    <row r="89" spans="1:22" s="112" customFormat="1" ht="12.75">
      <c r="A89" s="101" t="s">
        <v>13</v>
      </c>
      <c r="B89" s="137"/>
      <c r="C89" s="138"/>
      <c r="D89" s="139"/>
      <c r="E89" s="138"/>
      <c r="F89" s="138"/>
      <c r="G89" s="138"/>
      <c r="H89" s="137"/>
      <c r="I89" s="137"/>
      <c r="J89" s="138"/>
      <c r="K89" s="139"/>
      <c r="L89" s="138"/>
      <c r="M89" s="138"/>
      <c r="N89" s="138"/>
      <c r="O89" s="137"/>
      <c r="P89" s="137"/>
      <c r="Q89" s="138"/>
      <c r="R89" s="137"/>
      <c r="S89" s="137"/>
      <c r="T89" s="138"/>
      <c r="U89" s="140"/>
      <c r="V89" s="137"/>
    </row>
    <row r="90" spans="1:22" s="112" customFormat="1" ht="12.75">
      <c r="A90" s="212" t="s">
        <v>68</v>
      </c>
      <c r="B90" s="128">
        <f>SV_SO_1617_1a!B90/SV_SO_1617_1a!$H90*100</f>
        <v>0.1388888888888889</v>
      </c>
      <c r="C90" s="129">
        <f>SV_SO_1617_1a!C90/SV_SO_1617_1a!$H90*100</f>
        <v>1.6666666666666667</v>
      </c>
      <c r="D90" s="130">
        <f>SV_SO_1617_1a!D90/SV_SO_1617_1a!$H90*100</f>
        <v>52.5</v>
      </c>
      <c r="E90" s="129">
        <f>SV_SO_1617_1a!E90/SV_SO_1617_1a!$H90*100</f>
        <v>31.666666666666664</v>
      </c>
      <c r="F90" s="129">
        <f>SV_SO_1617_1a!F90/SV_SO_1617_1a!$H90*100</f>
        <v>12.083333333333334</v>
      </c>
      <c r="G90" s="129">
        <f>SV_SO_1617_1a!G90/SV_SO_1617_1a!$H90*100</f>
        <v>1.9444444444444444</v>
      </c>
      <c r="H90" s="128">
        <f>SV_SO_1617_1a!H90/SV_SO_1617_1a!$H90*100</f>
        <v>100</v>
      </c>
      <c r="I90" s="128">
        <f>SV_SO_1617_1a!I90/SV_SO_1617_1a!$O90*100</f>
        <v>0</v>
      </c>
      <c r="J90" s="129">
        <f>SV_SO_1617_1a!J90/SV_SO_1617_1a!$O90*100</f>
        <v>0.9523809523809524</v>
      </c>
      <c r="K90" s="130">
        <f>SV_SO_1617_1a!K90/SV_SO_1617_1a!$O90*100</f>
        <v>55.44973544973545</v>
      </c>
      <c r="L90" s="129">
        <f>SV_SO_1617_1a!L90/SV_SO_1617_1a!$O90*100</f>
        <v>31.11111111111111</v>
      </c>
      <c r="M90" s="129">
        <f>SV_SO_1617_1a!M90/SV_SO_1617_1a!$O90*100</f>
        <v>10.899470899470899</v>
      </c>
      <c r="N90" s="129">
        <f>SV_SO_1617_1a!N90/SV_SO_1617_1a!$O90*100</f>
        <v>1.5873015873015872</v>
      </c>
      <c r="O90" s="128">
        <f>SV_SO_1617_1a!O90/SV_SO_1617_1a!$O90*100</f>
        <v>100</v>
      </c>
      <c r="P90" s="128">
        <f>SV_SO_1617_1a!P90/SV_SO_1617_1a!$V90*100</f>
        <v>0.06006006006006006</v>
      </c>
      <c r="Q90" s="129">
        <f>SV_SO_1617_1a!Q90/SV_SO_1617_1a!$V90*100</f>
        <v>1.2612612612612613</v>
      </c>
      <c r="R90" s="128">
        <f>SV_SO_1617_1a!R90/SV_SO_1617_1a!$V90*100</f>
        <v>54.17417417417417</v>
      </c>
      <c r="S90" s="128">
        <f>SV_SO_1617_1a!S90/SV_SO_1617_1a!$V90*100</f>
        <v>31.351351351351354</v>
      </c>
      <c r="T90" s="129">
        <f>SV_SO_1617_1a!T90/SV_SO_1617_1a!$V90*100</f>
        <v>11.411411411411411</v>
      </c>
      <c r="U90" s="131">
        <f>SV_SO_1617_1a!U90/SV_SO_1617_1a!$V90*100</f>
        <v>1.7417417417417418</v>
      </c>
      <c r="V90" s="128">
        <f>SV_SO_1617_1a!V90/SV_SO_1617_1a!$V90*100</f>
        <v>100</v>
      </c>
    </row>
    <row r="91" spans="1:22" ht="12.75">
      <c r="A91" s="212" t="s">
        <v>70</v>
      </c>
      <c r="B91" s="128">
        <f>SV_SO_1617_1a!B91/SV_SO_1617_1a!$H91*100</f>
        <v>0.1277139208173691</v>
      </c>
      <c r="C91" s="146">
        <f>SV_SO_1617_1a!C91/SV_SO_1617_1a!$H91*100</f>
        <v>0</v>
      </c>
      <c r="D91" s="130">
        <f>SV_SO_1617_1a!D91/SV_SO_1617_1a!$H91*100</f>
        <v>31.545338441890163</v>
      </c>
      <c r="E91" s="146">
        <f>SV_SO_1617_1a!E91/SV_SO_1617_1a!$H91*100</f>
        <v>38.8250319284802</v>
      </c>
      <c r="F91" s="146">
        <f>SV_SO_1617_1a!F91/SV_SO_1617_1a!$H91*100</f>
        <v>23.627075351213282</v>
      </c>
      <c r="G91" s="146">
        <f>SV_SO_1617_1a!G91/SV_SO_1617_1a!$H91*100</f>
        <v>5.874840357598978</v>
      </c>
      <c r="H91" s="128">
        <f>SV_SO_1617_1a!H91/SV_SO_1617_1a!$H91*100</f>
        <v>100</v>
      </c>
      <c r="I91" s="128">
        <f>SV_SO_1617_1a!I91/SV_SO_1617_1a!$O91*100</f>
        <v>0</v>
      </c>
      <c r="J91" s="146">
        <f>SV_SO_1617_1a!J91/SV_SO_1617_1a!$O91*100</f>
        <v>0.34662045060658575</v>
      </c>
      <c r="K91" s="130">
        <f>SV_SO_1617_1a!K91/SV_SO_1617_1a!$O91*100</f>
        <v>30.675909878682845</v>
      </c>
      <c r="L91" s="146">
        <f>SV_SO_1617_1a!L91/SV_SO_1617_1a!$O91*100</f>
        <v>38.82149046793761</v>
      </c>
      <c r="M91" s="146">
        <f>SV_SO_1617_1a!M91/SV_SO_1617_1a!$O91*100</f>
        <v>25.30329289428076</v>
      </c>
      <c r="N91" s="146">
        <f>SV_SO_1617_1a!N91/SV_SO_1617_1a!$O91*100</f>
        <v>4.852686308492201</v>
      </c>
      <c r="O91" s="128">
        <f>SV_SO_1617_1a!O91/SV_SO_1617_1a!$O91*100</f>
        <v>100</v>
      </c>
      <c r="P91" s="128">
        <f>SV_SO_1617_1a!P91/SV_SO_1617_1a!$V91*100</f>
        <v>0.07352941176470588</v>
      </c>
      <c r="Q91" s="129">
        <f>SV_SO_1617_1a!Q91/SV_SO_1617_1a!$V91*100</f>
        <v>0.14705882352941177</v>
      </c>
      <c r="R91" s="128">
        <f>SV_SO_1617_1a!R91/SV_SO_1617_1a!$V91*100</f>
        <v>31.176470588235293</v>
      </c>
      <c r="S91" s="128">
        <f>SV_SO_1617_1a!S91/SV_SO_1617_1a!$V91*100</f>
        <v>38.82352941176471</v>
      </c>
      <c r="T91" s="129">
        <f>SV_SO_1617_1a!T91/SV_SO_1617_1a!$V91*100</f>
        <v>24.338235294117645</v>
      </c>
      <c r="U91" s="131">
        <f>SV_SO_1617_1a!U91/SV_SO_1617_1a!$V91*100</f>
        <v>5.4411764705882355</v>
      </c>
      <c r="V91" s="128">
        <f>SV_SO_1617_1a!V91/SV_SO_1617_1a!$V91*100</f>
        <v>100</v>
      </c>
    </row>
    <row r="92" spans="1:22" ht="12.75">
      <c r="A92" s="212" t="s">
        <v>69</v>
      </c>
      <c r="B92" s="128">
        <f>SV_SO_1617_1a!B92/SV_SO_1617_1a!$H92*100</f>
        <v>0</v>
      </c>
      <c r="C92" s="146">
        <f>SV_SO_1617_1a!C92/SV_SO_1617_1a!$H92*100</f>
        <v>0</v>
      </c>
      <c r="D92" s="130">
        <f>SV_SO_1617_1a!D92/SV_SO_1617_1a!$H92*100</f>
        <v>23.076923076923077</v>
      </c>
      <c r="E92" s="146">
        <f>SV_SO_1617_1a!E92/SV_SO_1617_1a!$H92*100</f>
        <v>53.84615384615385</v>
      </c>
      <c r="F92" s="146">
        <f>SV_SO_1617_1a!F92/SV_SO_1617_1a!$H92*100</f>
        <v>15.384615384615385</v>
      </c>
      <c r="G92" s="146">
        <f>SV_SO_1617_1a!G92/SV_SO_1617_1a!$H92*100</f>
        <v>7.6923076923076925</v>
      </c>
      <c r="H92" s="128">
        <f>SV_SO_1617_1a!H92/SV_SO_1617_1a!$H92*100</f>
        <v>100</v>
      </c>
      <c r="I92" s="128">
        <f>SV_SO_1617_1a!I92/SV_SO_1617_1a!$O92*100</f>
        <v>0</v>
      </c>
      <c r="J92" s="146">
        <f>SV_SO_1617_1a!J92/SV_SO_1617_1a!$O92*100</f>
        <v>1.4925373134328357</v>
      </c>
      <c r="K92" s="130">
        <f>SV_SO_1617_1a!K92/SV_SO_1617_1a!$O92*100</f>
        <v>40.298507462686565</v>
      </c>
      <c r="L92" s="146">
        <f>SV_SO_1617_1a!L92/SV_SO_1617_1a!$O92*100</f>
        <v>32.83582089552239</v>
      </c>
      <c r="M92" s="146">
        <f>SV_SO_1617_1a!M92/SV_SO_1617_1a!$O92*100</f>
        <v>25.37313432835821</v>
      </c>
      <c r="N92" s="146">
        <f>SV_SO_1617_1a!N92/SV_SO_1617_1a!$O92*100</f>
        <v>0</v>
      </c>
      <c r="O92" s="128">
        <f>SV_SO_1617_1a!O92/SV_SO_1617_1a!$O92*100</f>
        <v>100</v>
      </c>
      <c r="P92" s="128">
        <f>SV_SO_1617_1a!P92/SV_SO_1617_1a!$V92*100</f>
        <v>0</v>
      </c>
      <c r="Q92" s="129">
        <f>SV_SO_1617_1a!Q92/SV_SO_1617_1a!$V92*100</f>
        <v>1.0752688172043012</v>
      </c>
      <c r="R92" s="128">
        <f>SV_SO_1617_1a!R92/SV_SO_1617_1a!$V92*100</f>
        <v>35.483870967741936</v>
      </c>
      <c r="S92" s="128">
        <f>SV_SO_1617_1a!S92/SV_SO_1617_1a!$V92*100</f>
        <v>38.70967741935484</v>
      </c>
      <c r="T92" s="129">
        <f>SV_SO_1617_1a!T92/SV_SO_1617_1a!$V92*100</f>
        <v>22.58064516129032</v>
      </c>
      <c r="U92" s="131">
        <f>SV_SO_1617_1a!U92/SV_SO_1617_1a!$V92*100</f>
        <v>2.1505376344086025</v>
      </c>
      <c r="V92" s="128">
        <f>SV_SO_1617_1a!V92/SV_SO_1617_1a!$V92*100</f>
        <v>100</v>
      </c>
    </row>
    <row r="93" spans="1:22" ht="12.75">
      <c r="A93" s="212" t="s">
        <v>71</v>
      </c>
      <c r="B93" s="128">
        <f>SV_SO_1617_1a!B93/SV_SO_1617_1a!$H93*100</f>
        <v>0</v>
      </c>
      <c r="C93" s="146">
        <f>SV_SO_1617_1a!C93/SV_SO_1617_1a!$H93*100</f>
        <v>0.07621951219512195</v>
      </c>
      <c r="D93" s="130">
        <f>SV_SO_1617_1a!D93/SV_SO_1617_1a!$H93*100</f>
        <v>25.152439024390244</v>
      </c>
      <c r="E93" s="146">
        <f>SV_SO_1617_1a!E93/SV_SO_1617_1a!$H93*100</f>
        <v>47.484756097560975</v>
      </c>
      <c r="F93" s="146">
        <f>SV_SO_1617_1a!F93/SV_SO_1617_1a!$H93*100</f>
        <v>19.13109756097561</v>
      </c>
      <c r="G93" s="146">
        <f>SV_SO_1617_1a!G93/SV_SO_1617_1a!$H93*100</f>
        <v>8.15548780487805</v>
      </c>
      <c r="H93" s="128">
        <f>SV_SO_1617_1a!H93/SV_SO_1617_1a!$H93*100</f>
        <v>100</v>
      </c>
      <c r="I93" s="128">
        <f>SV_SO_1617_1a!I93/SV_SO_1617_1a!$O93*100</f>
        <v>0.10822510822510822</v>
      </c>
      <c r="J93" s="146">
        <f>SV_SO_1617_1a!J93/SV_SO_1617_1a!$O93*100</f>
        <v>0.21645021645021645</v>
      </c>
      <c r="K93" s="130">
        <f>SV_SO_1617_1a!K93/SV_SO_1617_1a!$O93*100</f>
        <v>25</v>
      </c>
      <c r="L93" s="146">
        <f>SV_SO_1617_1a!L93/SV_SO_1617_1a!$O93*100</f>
        <v>50.75757575757576</v>
      </c>
      <c r="M93" s="146">
        <f>SV_SO_1617_1a!M93/SV_SO_1617_1a!$O93*100</f>
        <v>17.857142857142858</v>
      </c>
      <c r="N93" s="146">
        <f>SV_SO_1617_1a!N93/SV_SO_1617_1a!$O93*100</f>
        <v>6.0606060606060606</v>
      </c>
      <c r="O93" s="128">
        <f>SV_SO_1617_1a!O93/SV_SO_1617_1a!$O93*100</f>
        <v>100</v>
      </c>
      <c r="P93" s="128">
        <f>SV_SO_1617_1a!P93/SV_SO_1617_1a!$V93*100</f>
        <v>0.044722719141323794</v>
      </c>
      <c r="Q93" s="129">
        <f>SV_SO_1617_1a!Q93/SV_SO_1617_1a!$V93*100</f>
        <v>0.13416815742397137</v>
      </c>
      <c r="R93" s="128">
        <f>SV_SO_1617_1a!R93/SV_SO_1617_1a!$V93*100</f>
        <v>25.08944543828265</v>
      </c>
      <c r="S93" s="128">
        <f>SV_SO_1617_1a!S93/SV_SO_1617_1a!$V93*100</f>
        <v>48.837209302325576</v>
      </c>
      <c r="T93" s="129">
        <f>SV_SO_1617_1a!T93/SV_SO_1617_1a!$V93*100</f>
        <v>18.6046511627907</v>
      </c>
      <c r="U93" s="131">
        <f>SV_SO_1617_1a!U93/SV_SO_1617_1a!$V93*100</f>
        <v>7.289803220035779</v>
      </c>
      <c r="V93" s="128">
        <f>SV_SO_1617_1a!V93/SV_SO_1617_1a!$V93*100</f>
        <v>100</v>
      </c>
    </row>
    <row r="94" spans="1:22" s="112" customFormat="1" ht="12.75">
      <c r="A94" s="29" t="s">
        <v>1</v>
      </c>
      <c r="B94" s="147">
        <f>SV_SO_1617_1a!B94/SV_SO_1617_1a!$H94*100</f>
        <v>0.0703977472720873</v>
      </c>
      <c r="C94" s="148">
        <f>SV_SO_1617_1a!C94/SV_SO_1617_1a!$H94*100</f>
        <v>0.4575853572685674</v>
      </c>
      <c r="D94" s="149">
        <f>SV_SO_1617_1a!D94/SV_SO_1617_1a!$H94*100</f>
        <v>33.82611756423795</v>
      </c>
      <c r="E94" s="148">
        <f>SV_SO_1617_1a!E94/SV_SO_1617_1a!$H94*100</f>
        <v>41.14748328053503</v>
      </c>
      <c r="F94" s="148">
        <f>SV_SO_1617_1a!F94/SV_SO_1617_1a!$H94*100</f>
        <v>18.549806406195003</v>
      </c>
      <c r="G94" s="148">
        <f>SV_SO_1617_1a!G94/SV_SO_1617_1a!$H94*100</f>
        <v>5.948609644491376</v>
      </c>
      <c r="H94" s="147">
        <f>SV_SO_1617_1a!H94/SV_SO_1617_1a!$H94*100</f>
        <v>100</v>
      </c>
      <c r="I94" s="147">
        <f>SV_SO_1617_1a!I94/SV_SO_1617_1a!$O94*100</f>
        <v>0.03979307600477517</v>
      </c>
      <c r="J94" s="148">
        <f>SV_SO_1617_1a!J94/SV_SO_1617_1a!$O94*100</f>
        <v>0.5571030640668524</v>
      </c>
      <c r="K94" s="149">
        <f>SV_SO_1617_1a!K94/SV_SO_1617_1a!$O94*100</f>
        <v>38.16155988857939</v>
      </c>
      <c r="L94" s="148">
        <f>SV_SO_1617_1a!L94/SV_SO_1617_1a!$O94*100</f>
        <v>40.151213688818146</v>
      </c>
      <c r="M94" s="148">
        <f>SV_SO_1617_1a!M94/SV_SO_1617_1a!$O94*100</f>
        <v>17.150815758058098</v>
      </c>
      <c r="N94" s="148">
        <f>SV_SO_1617_1a!N94/SV_SO_1617_1a!$O94*100</f>
        <v>3.9395145244727416</v>
      </c>
      <c r="O94" s="147">
        <f>SV_SO_1617_1a!O94/SV_SO_1617_1a!$O94*100</f>
        <v>100</v>
      </c>
      <c r="P94" s="147">
        <f>SV_SO_1617_1a!P94/SV_SO_1617_1a!$V94*100</f>
        <v>0.056032872618602916</v>
      </c>
      <c r="Q94" s="133">
        <f>SV_SO_1617_1a!Q94/SV_SO_1617_1a!$V94*100</f>
        <v>0.5042958535674262</v>
      </c>
      <c r="R94" s="134">
        <f>SV_SO_1617_1a!R94/SV_SO_1617_1a!$V94*100</f>
        <v>35.861038475905865</v>
      </c>
      <c r="S94" s="133">
        <f>SV_SO_1617_1a!S94/SV_SO_1617_1a!$V94*100</f>
        <v>40.67986552110572</v>
      </c>
      <c r="T94" s="133">
        <f>SV_SO_1617_1a!T94/SV_SO_1617_1a!$V94*100</f>
        <v>17.893163989540533</v>
      </c>
      <c r="U94" s="133">
        <f>SV_SO_1617_1a!U94/SV_SO_1617_1a!$V94*100</f>
        <v>5.00560328726186</v>
      </c>
      <c r="V94" s="132">
        <f>SV_SO_1617_1a!V94/SV_SO_1617_1a!$V94*100</f>
        <v>100</v>
      </c>
    </row>
    <row r="95" spans="1:22" s="112" customFormat="1" ht="12.75">
      <c r="A95" s="30" t="s">
        <v>14</v>
      </c>
      <c r="B95" s="137"/>
      <c r="C95" s="138"/>
      <c r="D95" s="139"/>
      <c r="E95" s="138"/>
      <c r="F95" s="138"/>
      <c r="G95" s="138"/>
      <c r="H95" s="137"/>
      <c r="I95" s="137"/>
      <c r="J95" s="138"/>
      <c r="K95" s="139"/>
      <c r="L95" s="138"/>
      <c r="M95" s="138"/>
      <c r="N95" s="138"/>
      <c r="O95" s="137"/>
      <c r="P95" s="137"/>
      <c r="Q95" s="138"/>
      <c r="R95" s="137"/>
      <c r="S95" s="137"/>
      <c r="T95" s="138"/>
      <c r="U95" s="140"/>
      <c r="V95" s="137"/>
    </row>
    <row r="96" spans="1:22" ht="12.75">
      <c r="A96" s="212" t="s">
        <v>68</v>
      </c>
      <c r="B96" s="128">
        <f>SV_SO_1617_1a!B96/SV_SO_1617_1a!$H96*100</f>
        <v>0</v>
      </c>
      <c r="C96" s="129">
        <f>SV_SO_1617_1a!C96/SV_SO_1617_1a!$H96*100</f>
        <v>1.4732965009208103</v>
      </c>
      <c r="D96" s="130">
        <f>SV_SO_1617_1a!D96/SV_SO_1617_1a!$H96*100</f>
        <v>49.72375690607735</v>
      </c>
      <c r="E96" s="129">
        <f>SV_SO_1617_1a!E96/SV_SO_1617_1a!$H96*100</f>
        <v>34.25414364640884</v>
      </c>
      <c r="F96" s="129">
        <f>SV_SO_1617_1a!F96/SV_SO_1617_1a!$H96*100</f>
        <v>11.970534069981584</v>
      </c>
      <c r="G96" s="129">
        <f>SV_SO_1617_1a!G96/SV_SO_1617_1a!$H96*100</f>
        <v>2.578268876611418</v>
      </c>
      <c r="H96" s="128">
        <f>SV_SO_1617_1a!H96/SV_SO_1617_1a!$H96*100</f>
        <v>100</v>
      </c>
      <c r="I96" s="128">
        <f>SV_SO_1617_1a!I96/SV_SO_1617_1a!$O96*100</f>
        <v>0</v>
      </c>
      <c r="J96" s="129">
        <f>SV_SO_1617_1a!J96/SV_SO_1617_1a!$O96*100</f>
        <v>1.456953642384106</v>
      </c>
      <c r="K96" s="130">
        <f>SV_SO_1617_1a!K96/SV_SO_1617_1a!$O96*100</f>
        <v>52.317880794701985</v>
      </c>
      <c r="L96" s="129">
        <f>SV_SO_1617_1a!L96/SV_SO_1617_1a!$O96*100</f>
        <v>31.390728476821195</v>
      </c>
      <c r="M96" s="129">
        <f>SV_SO_1617_1a!M96/SV_SO_1617_1a!$O96*100</f>
        <v>12.317880794701987</v>
      </c>
      <c r="N96" s="129">
        <f>SV_SO_1617_1a!N96/SV_SO_1617_1a!$O96*100</f>
        <v>2.5165562913907285</v>
      </c>
      <c r="O96" s="128">
        <f>SV_SO_1617_1a!O96/SV_SO_1617_1a!$O96*100</f>
        <v>100</v>
      </c>
      <c r="P96" s="128">
        <f>SV_SO_1617_1a!P96/SV_SO_1617_1a!$V96*100</f>
        <v>0</v>
      </c>
      <c r="Q96" s="129">
        <f>SV_SO_1617_1a!Q96/SV_SO_1617_1a!$V96*100</f>
        <v>1.4637904468412943</v>
      </c>
      <c r="R96" s="128">
        <f>SV_SO_1617_1a!R96/SV_SO_1617_1a!$V96*100</f>
        <v>51.232665639445294</v>
      </c>
      <c r="S96" s="128">
        <f>SV_SO_1617_1a!S96/SV_SO_1617_1a!$V96*100</f>
        <v>32.588597842835135</v>
      </c>
      <c r="T96" s="129">
        <f>SV_SO_1617_1a!T96/SV_SO_1617_1a!$V96*100</f>
        <v>12.172573189522343</v>
      </c>
      <c r="U96" s="131">
        <f>SV_SO_1617_1a!U96/SV_SO_1617_1a!$V96*100</f>
        <v>2.5423728813559325</v>
      </c>
      <c r="V96" s="128">
        <f>SV_SO_1617_1a!V96/SV_SO_1617_1a!$V96*100</f>
        <v>100</v>
      </c>
    </row>
    <row r="97" spans="1:22" ht="12.75">
      <c r="A97" s="212" t="s">
        <v>70</v>
      </c>
      <c r="B97" s="128">
        <f>SV_SO_1617_1a!B97/SV_SO_1617_1a!$H97*100</f>
        <v>0</v>
      </c>
      <c r="C97" s="146">
        <f>SV_SO_1617_1a!C97/SV_SO_1617_1a!$H97*100</f>
        <v>0.14104372355430184</v>
      </c>
      <c r="D97" s="130">
        <f>SV_SO_1617_1a!D97/SV_SO_1617_1a!$H97*100</f>
        <v>26.516220028208743</v>
      </c>
      <c r="E97" s="146">
        <f>SV_SO_1617_1a!E97/SV_SO_1617_1a!$H97*100</f>
        <v>38.645980253878705</v>
      </c>
      <c r="F97" s="146">
        <f>SV_SO_1617_1a!F97/SV_SO_1617_1a!$H97*100</f>
        <v>25.811001410437235</v>
      </c>
      <c r="G97" s="146">
        <f>SV_SO_1617_1a!G97/SV_SO_1617_1a!$H97*100</f>
        <v>8.885754583921015</v>
      </c>
      <c r="H97" s="128">
        <f>SV_SO_1617_1a!H97/SV_SO_1617_1a!$H97*100</f>
        <v>100</v>
      </c>
      <c r="I97" s="128">
        <f>SV_SO_1617_1a!I97/SV_SO_1617_1a!$O97*100</f>
        <v>0</v>
      </c>
      <c r="J97" s="146">
        <f>SV_SO_1617_1a!J97/SV_SO_1617_1a!$O97*100</f>
        <v>0.32733224222585927</v>
      </c>
      <c r="K97" s="130">
        <f>SV_SO_1617_1a!K97/SV_SO_1617_1a!$O97*100</f>
        <v>30.605564648117838</v>
      </c>
      <c r="L97" s="146">
        <f>SV_SO_1617_1a!L97/SV_SO_1617_1a!$O97*100</f>
        <v>39.770867430441896</v>
      </c>
      <c r="M97" s="146">
        <f>SV_SO_1617_1a!M97/SV_SO_1617_1a!$O97*100</f>
        <v>23.731587561374795</v>
      </c>
      <c r="N97" s="146">
        <f>SV_SO_1617_1a!N97/SV_SO_1617_1a!$O97*100</f>
        <v>5.564648117839607</v>
      </c>
      <c r="O97" s="128">
        <f>SV_SO_1617_1a!O97/SV_SO_1617_1a!$O97*100</f>
        <v>100</v>
      </c>
      <c r="P97" s="128">
        <f>SV_SO_1617_1a!P97/SV_SO_1617_1a!$V97*100</f>
        <v>0</v>
      </c>
      <c r="Q97" s="129">
        <f>SV_SO_1617_1a!Q97/SV_SO_1617_1a!$V97*100</f>
        <v>0.22727272727272727</v>
      </c>
      <c r="R97" s="128">
        <f>SV_SO_1617_1a!R97/SV_SO_1617_1a!$V97*100</f>
        <v>28.40909090909091</v>
      </c>
      <c r="S97" s="128">
        <f>SV_SO_1617_1a!S97/SV_SO_1617_1a!$V97*100</f>
        <v>39.166666666666664</v>
      </c>
      <c r="T97" s="129">
        <f>SV_SO_1617_1a!T97/SV_SO_1617_1a!$V97*100</f>
        <v>24.848484848484848</v>
      </c>
      <c r="U97" s="131">
        <f>SV_SO_1617_1a!U97/SV_SO_1617_1a!$V97*100</f>
        <v>7.348484848484849</v>
      </c>
      <c r="V97" s="128">
        <f>SV_SO_1617_1a!V97/SV_SO_1617_1a!$V97*100</f>
        <v>100</v>
      </c>
    </row>
    <row r="98" spans="1:22" ht="12.75">
      <c r="A98" s="212" t="s">
        <v>69</v>
      </c>
      <c r="B98" s="128">
        <f>SV_SO_1617_1a!B98/SV_SO_1617_1a!$H98*100</f>
        <v>0</v>
      </c>
      <c r="C98" s="146">
        <f>SV_SO_1617_1a!C98/SV_SO_1617_1a!$H98*100</f>
        <v>0</v>
      </c>
      <c r="D98" s="130">
        <f>SV_SO_1617_1a!D98/SV_SO_1617_1a!$H98*100</f>
        <v>18.421052631578945</v>
      </c>
      <c r="E98" s="146">
        <f>SV_SO_1617_1a!E98/SV_SO_1617_1a!$H98*100</f>
        <v>39.473684210526315</v>
      </c>
      <c r="F98" s="146">
        <f>SV_SO_1617_1a!F98/SV_SO_1617_1a!$H98*100</f>
        <v>34.21052631578947</v>
      </c>
      <c r="G98" s="146">
        <f>SV_SO_1617_1a!G98/SV_SO_1617_1a!$H98*100</f>
        <v>7.894736842105263</v>
      </c>
      <c r="H98" s="128">
        <f>SV_SO_1617_1a!H98/SV_SO_1617_1a!$H98*100</f>
        <v>100</v>
      </c>
      <c r="I98" s="128">
        <f>SV_SO_1617_1a!I98/SV_SO_1617_1a!$O98*100</f>
        <v>0</v>
      </c>
      <c r="J98" s="146">
        <f>SV_SO_1617_1a!J98/SV_SO_1617_1a!$O98*100</f>
        <v>1.4925373134328357</v>
      </c>
      <c r="K98" s="130">
        <f>SV_SO_1617_1a!K98/SV_SO_1617_1a!$O98*100</f>
        <v>26.865671641791046</v>
      </c>
      <c r="L98" s="146">
        <f>SV_SO_1617_1a!L98/SV_SO_1617_1a!$O98*100</f>
        <v>41.7910447761194</v>
      </c>
      <c r="M98" s="146">
        <f>SV_SO_1617_1a!M98/SV_SO_1617_1a!$O98*100</f>
        <v>19.402985074626866</v>
      </c>
      <c r="N98" s="146">
        <f>SV_SO_1617_1a!N98/SV_SO_1617_1a!$O98*100</f>
        <v>10.44776119402985</v>
      </c>
      <c r="O98" s="128">
        <f>SV_SO_1617_1a!O98/SV_SO_1617_1a!$O98*100</f>
        <v>100</v>
      </c>
      <c r="P98" s="128">
        <f>SV_SO_1617_1a!P98/SV_SO_1617_1a!$V98*100</f>
        <v>0</v>
      </c>
      <c r="Q98" s="129">
        <f>SV_SO_1617_1a!Q98/SV_SO_1617_1a!$V98*100</f>
        <v>0.9523809523809524</v>
      </c>
      <c r="R98" s="128">
        <f>SV_SO_1617_1a!R98/SV_SO_1617_1a!$V98*100</f>
        <v>23.809523809523807</v>
      </c>
      <c r="S98" s="128">
        <f>SV_SO_1617_1a!S98/SV_SO_1617_1a!$V98*100</f>
        <v>40.95238095238095</v>
      </c>
      <c r="T98" s="129">
        <f>SV_SO_1617_1a!T98/SV_SO_1617_1a!$V98*100</f>
        <v>24.761904761904763</v>
      </c>
      <c r="U98" s="131">
        <f>SV_SO_1617_1a!U98/SV_SO_1617_1a!$V98*100</f>
        <v>9.523809523809524</v>
      </c>
      <c r="V98" s="128">
        <f>SV_SO_1617_1a!V98/SV_SO_1617_1a!$V98*100</f>
        <v>100</v>
      </c>
    </row>
    <row r="99" spans="1:22" ht="12.75">
      <c r="A99" s="212" t="s">
        <v>71</v>
      </c>
      <c r="B99" s="128">
        <f>SV_SO_1617_1a!B99/SV_SO_1617_1a!$H99*100</f>
        <v>0</v>
      </c>
      <c r="C99" s="146">
        <f>SV_SO_1617_1a!C99/SV_SO_1617_1a!$H99*100</f>
        <v>0.15372790161414296</v>
      </c>
      <c r="D99" s="130">
        <f>SV_SO_1617_1a!D99/SV_SO_1617_1a!$H99*100</f>
        <v>20.445810914681015</v>
      </c>
      <c r="E99" s="146">
        <f>SV_SO_1617_1a!E99/SV_SO_1617_1a!$H99*100</f>
        <v>45.11913912375096</v>
      </c>
      <c r="F99" s="146">
        <f>SV_SO_1617_1a!F99/SV_SO_1617_1a!$H99*100</f>
        <v>22.9054573405073</v>
      </c>
      <c r="G99" s="146">
        <f>SV_SO_1617_1a!G99/SV_SO_1617_1a!$H99*100</f>
        <v>11.375864719446579</v>
      </c>
      <c r="H99" s="128">
        <f>SV_SO_1617_1a!H99/SV_SO_1617_1a!$H99*100</f>
        <v>100</v>
      </c>
      <c r="I99" s="128">
        <f>SV_SO_1617_1a!I99/SV_SO_1617_1a!$O99*100</f>
        <v>0</v>
      </c>
      <c r="J99" s="146">
        <f>SV_SO_1617_1a!J99/SV_SO_1617_1a!$O99*100</f>
        <v>0.11337868480725624</v>
      </c>
      <c r="K99" s="130">
        <f>SV_SO_1617_1a!K99/SV_SO_1617_1a!$O99*100</f>
        <v>21.541950113378686</v>
      </c>
      <c r="L99" s="146">
        <f>SV_SO_1617_1a!L99/SV_SO_1617_1a!$O99*100</f>
        <v>47.95918367346938</v>
      </c>
      <c r="M99" s="146">
        <f>SV_SO_1617_1a!M99/SV_SO_1617_1a!$O99*100</f>
        <v>21.541950113378686</v>
      </c>
      <c r="N99" s="146">
        <f>SV_SO_1617_1a!N99/SV_SO_1617_1a!$O99*100</f>
        <v>8.843537414965986</v>
      </c>
      <c r="O99" s="128">
        <f>SV_SO_1617_1a!O99/SV_SO_1617_1a!$O99*100</f>
        <v>100</v>
      </c>
      <c r="P99" s="128">
        <f>SV_SO_1617_1a!P99/SV_SO_1617_1a!$V99*100</f>
        <v>0</v>
      </c>
      <c r="Q99" s="129">
        <f>SV_SO_1617_1a!Q99/SV_SO_1617_1a!$V99*100</f>
        <v>0.1374255611543747</v>
      </c>
      <c r="R99" s="128">
        <f>SV_SO_1617_1a!R99/SV_SO_1617_1a!$V99*100</f>
        <v>20.888685295464956</v>
      </c>
      <c r="S99" s="128">
        <f>SV_SO_1617_1a!S99/SV_SO_1617_1a!$V99*100</f>
        <v>46.266605588639486</v>
      </c>
      <c r="T99" s="129">
        <f>SV_SO_1617_1a!T99/SV_SO_1617_1a!$V99*100</f>
        <v>22.354557947778286</v>
      </c>
      <c r="U99" s="131">
        <f>SV_SO_1617_1a!U99/SV_SO_1617_1a!$V99*100</f>
        <v>10.352725606962895</v>
      </c>
      <c r="V99" s="128">
        <f>SV_SO_1617_1a!V99/SV_SO_1617_1a!$V99*100</f>
        <v>100</v>
      </c>
    </row>
    <row r="100" spans="1:22" s="112" customFormat="1" ht="12.75">
      <c r="A100" s="29" t="s">
        <v>1</v>
      </c>
      <c r="B100" s="147">
        <f>SV_SO_1617_1a!B100/SV_SO_1617_1a!$H100*100</f>
        <v>0</v>
      </c>
      <c r="C100" s="148">
        <f>SV_SO_1617_1a!C100/SV_SO_1617_1a!$H100*100</f>
        <v>0.42454650714010034</v>
      </c>
      <c r="D100" s="149">
        <f>SV_SO_1617_1a!D100/SV_SO_1617_1a!$H100*100</f>
        <v>28.213045156310308</v>
      </c>
      <c r="E100" s="148">
        <f>SV_SO_1617_1a!E100/SV_SO_1617_1a!$H100*100</f>
        <v>40.98803550752605</v>
      </c>
      <c r="F100" s="148">
        <f>SV_SO_1617_1a!F100/SV_SO_1617_1a!$H100*100</f>
        <v>21.574681590119646</v>
      </c>
      <c r="G100" s="148">
        <f>SV_SO_1617_1a!G100/SV_SO_1617_1a!$H100*100</f>
        <v>8.799691238903899</v>
      </c>
      <c r="H100" s="147">
        <f>SV_SO_1617_1a!H100/SV_SO_1617_1a!$H100*100</f>
        <v>100</v>
      </c>
      <c r="I100" s="147">
        <f>SV_SO_1617_1a!I100/SV_SO_1617_1a!$O100*100</f>
        <v>0</v>
      </c>
      <c r="J100" s="148">
        <f>SV_SO_1617_1a!J100/SV_SO_1617_1a!$O100*100</f>
        <v>0.6479481641468683</v>
      </c>
      <c r="K100" s="149">
        <f>SV_SO_1617_1a!K100/SV_SO_1617_1a!$O100*100</f>
        <v>34.12526997840173</v>
      </c>
      <c r="L100" s="148">
        <f>SV_SO_1617_1a!L100/SV_SO_1617_1a!$O100*100</f>
        <v>40.21598272138229</v>
      </c>
      <c r="M100" s="148">
        <f>SV_SO_1617_1a!M100/SV_SO_1617_1a!$O100*100</f>
        <v>19.04967602591793</v>
      </c>
      <c r="N100" s="148">
        <f>SV_SO_1617_1a!N100/SV_SO_1617_1a!$O100*100</f>
        <v>5.9611231101511875</v>
      </c>
      <c r="O100" s="147">
        <f>SV_SO_1617_1a!O100/SV_SO_1617_1a!$O100*100</f>
        <v>100</v>
      </c>
      <c r="P100" s="147">
        <f>SV_SO_1617_1a!P100/SV_SO_1617_1a!$V100*100</f>
        <v>0</v>
      </c>
      <c r="Q100" s="133">
        <f>SV_SO_1617_1a!Q100/SV_SO_1617_1a!$V100*100</f>
        <v>0.5299633102323685</v>
      </c>
      <c r="R100" s="134">
        <f>SV_SO_1617_1a!R100/SV_SO_1617_1a!$V100*100</f>
        <v>31.002853648593558</v>
      </c>
      <c r="S100" s="133">
        <f>SV_SO_1617_1a!S100/SV_SO_1617_1a!$V100*100</f>
        <v>40.62372604973502</v>
      </c>
      <c r="T100" s="133">
        <f>SV_SO_1617_1a!T100/SV_SO_1617_1a!$V100*100</f>
        <v>20.383204239706483</v>
      </c>
      <c r="U100" s="133">
        <f>SV_SO_1617_1a!U100/SV_SO_1617_1a!$V100*100</f>
        <v>7.460252751732573</v>
      </c>
      <c r="V100" s="132">
        <f>SV_SO_1617_1a!V100/SV_SO_1617_1a!$V100*100</f>
        <v>100</v>
      </c>
    </row>
    <row r="101" spans="1:22" s="111" customFormat="1" ht="12.75">
      <c r="A101" s="141" t="s">
        <v>17</v>
      </c>
      <c r="B101" s="142">
        <f>SV_SO_1617_1a!B101/SV_SO_1617_1a!$H101*100</f>
        <v>0.036818851251840944</v>
      </c>
      <c r="C101" s="143">
        <f>SV_SO_1617_1a!C101/SV_SO_1617_1a!$H101*100</f>
        <v>0.4418262150220913</v>
      </c>
      <c r="D101" s="144">
        <f>SV_SO_1617_1a!D101/SV_SO_1617_1a!$H101*100</f>
        <v>31.148748159057437</v>
      </c>
      <c r="E101" s="143">
        <f>SV_SO_1617_1a!E101/SV_SO_1617_1a!$H101*100</f>
        <v>41.07142857142857</v>
      </c>
      <c r="F101" s="143">
        <f>SV_SO_1617_1a!F101/SV_SO_1617_1a!$H101*100</f>
        <v>19.992636229749632</v>
      </c>
      <c r="G101" s="143">
        <f>SV_SO_1617_1a!G101/SV_SO_1617_1a!$H101*100</f>
        <v>7.308541973490428</v>
      </c>
      <c r="H101" s="142">
        <f>SV_SO_1617_1a!H101/SV_SO_1617_1a!$H101*100</f>
        <v>100</v>
      </c>
      <c r="I101" s="142">
        <f>SV_SO_1617_1a!I101/SV_SO_1617_1a!$O101*100</f>
        <v>0.020712510356255178</v>
      </c>
      <c r="J101" s="143">
        <f>SV_SO_1617_1a!J101/SV_SO_1617_1a!$O101*100</f>
        <v>0.6006628003314002</v>
      </c>
      <c r="K101" s="144">
        <f>SV_SO_1617_1a!K101/SV_SO_1617_1a!$O101*100</f>
        <v>36.22618061309031</v>
      </c>
      <c r="L101" s="143">
        <f>SV_SO_1617_1a!L101/SV_SO_1617_1a!$O101*100</f>
        <v>40.182270091135045</v>
      </c>
      <c r="M101" s="143">
        <f>SV_SO_1617_1a!M101/SV_SO_1617_1a!$O101*100</f>
        <v>18.061309030654517</v>
      </c>
      <c r="N101" s="143">
        <f>SV_SO_1617_1a!N101/SV_SO_1617_1a!$O101*100</f>
        <v>4.908864954432477</v>
      </c>
      <c r="O101" s="142">
        <f>SV_SO_1617_1a!O101/SV_SO_1617_1a!$O101*100</f>
        <v>100</v>
      </c>
      <c r="P101" s="142">
        <f>SV_SO_1617_1a!P101/SV_SO_1617_1a!$V101*100</f>
        <v>0.029239766081871347</v>
      </c>
      <c r="Q101" s="143">
        <f>SV_SO_1617_1a!Q101/SV_SO_1617_1a!$V101*100</f>
        <v>0.5165692007797271</v>
      </c>
      <c r="R101" s="142">
        <f>SV_SO_1617_1a!R101/SV_SO_1617_1a!$V101*100</f>
        <v>33.538011695906434</v>
      </c>
      <c r="S101" s="142">
        <f>SV_SO_1617_1a!S101/SV_SO_1617_1a!$V101*100</f>
        <v>40.653021442495124</v>
      </c>
      <c r="T101" s="143">
        <f>SV_SO_1617_1a!T101/SV_SO_1617_1a!$V101*100</f>
        <v>19.08382066276803</v>
      </c>
      <c r="U101" s="145">
        <f>SV_SO_1617_1a!U101/SV_SO_1617_1a!$V101*100</f>
        <v>6.179337231968811</v>
      </c>
      <c r="V101" s="142">
        <f>SV_SO_1617_1a!V101/SV_SO_1617_1a!$V101*100</f>
        <v>100</v>
      </c>
    </row>
    <row r="102" spans="1:22" s="111" customFormat="1" ht="12.75">
      <c r="A102" s="112"/>
      <c r="B102" s="137"/>
      <c r="C102" s="138"/>
      <c r="D102" s="139"/>
      <c r="E102" s="138"/>
      <c r="F102" s="138"/>
      <c r="G102" s="138"/>
      <c r="H102" s="137"/>
      <c r="I102" s="137"/>
      <c r="J102" s="138"/>
      <c r="K102" s="139"/>
      <c r="L102" s="138"/>
      <c r="M102" s="138"/>
      <c r="N102" s="138"/>
      <c r="O102" s="137"/>
      <c r="P102" s="137"/>
      <c r="Q102" s="138"/>
      <c r="R102" s="137"/>
      <c r="S102" s="137"/>
      <c r="T102" s="138"/>
      <c r="U102" s="140"/>
      <c r="V102" s="137"/>
    </row>
    <row r="103" spans="1:22" s="111" customFormat="1" ht="12.75">
      <c r="A103" s="111" t="s">
        <v>18</v>
      </c>
      <c r="B103" s="137"/>
      <c r="C103" s="138"/>
      <c r="D103" s="139"/>
      <c r="E103" s="138"/>
      <c r="F103" s="138"/>
      <c r="G103" s="138"/>
      <c r="H103" s="137"/>
      <c r="I103" s="137"/>
      <c r="J103" s="138"/>
      <c r="K103" s="139"/>
      <c r="L103" s="138"/>
      <c r="M103" s="138"/>
      <c r="N103" s="138"/>
      <c r="O103" s="137"/>
      <c r="P103" s="137"/>
      <c r="Q103" s="138"/>
      <c r="R103" s="137"/>
      <c r="S103" s="137"/>
      <c r="T103" s="138"/>
      <c r="U103" s="140"/>
      <c r="V103" s="137"/>
    </row>
    <row r="104" spans="1:22" s="111" customFormat="1" ht="12.75">
      <c r="A104" s="101" t="s">
        <v>13</v>
      </c>
      <c r="B104" s="137"/>
      <c r="C104" s="138"/>
      <c r="D104" s="139"/>
      <c r="E104" s="138"/>
      <c r="F104" s="138"/>
      <c r="G104" s="138"/>
      <c r="H104" s="137"/>
      <c r="I104" s="137"/>
      <c r="J104" s="138"/>
      <c r="K104" s="139"/>
      <c r="L104" s="138"/>
      <c r="M104" s="138"/>
      <c r="N104" s="138"/>
      <c r="O104" s="137"/>
      <c r="P104" s="137"/>
      <c r="Q104" s="138"/>
      <c r="R104" s="137"/>
      <c r="S104" s="137"/>
      <c r="T104" s="138"/>
      <c r="U104" s="140"/>
      <c r="V104" s="137"/>
    </row>
    <row r="105" spans="1:22" ht="12.75">
      <c r="A105" s="212" t="s">
        <v>68</v>
      </c>
      <c r="B105" s="128">
        <f>SV_SO_1617_1a!B105/SV_SO_1617_1a!$H105*100</f>
        <v>0.20325203252032523</v>
      </c>
      <c r="C105" s="129">
        <f>SV_SO_1617_1a!C105/SV_SO_1617_1a!$H105*100</f>
        <v>2.2357723577235773</v>
      </c>
      <c r="D105" s="130">
        <f>SV_SO_1617_1a!D105/SV_SO_1617_1a!$H105*100</f>
        <v>49.1869918699187</v>
      </c>
      <c r="E105" s="129">
        <f>SV_SO_1617_1a!E105/SV_SO_1617_1a!$H105*100</f>
        <v>31.300813008130078</v>
      </c>
      <c r="F105" s="129">
        <f>SV_SO_1617_1a!F105/SV_SO_1617_1a!$H105*100</f>
        <v>12.601626016260163</v>
      </c>
      <c r="G105" s="129">
        <f>SV_SO_1617_1a!G105/SV_SO_1617_1a!$H105*100</f>
        <v>4.471544715447155</v>
      </c>
      <c r="H105" s="128">
        <f>SV_SO_1617_1a!H105/SV_SO_1617_1a!$H105*100</f>
        <v>100</v>
      </c>
      <c r="I105" s="128">
        <f>SV_SO_1617_1a!I105/SV_SO_1617_1a!$O105*100</f>
        <v>0.14992503748125938</v>
      </c>
      <c r="J105" s="129">
        <f>SV_SO_1617_1a!J105/SV_SO_1617_1a!$O105*100</f>
        <v>1.4992503748125936</v>
      </c>
      <c r="K105" s="130">
        <f>SV_SO_1617_1a!K105/SV_SO_1617_1a!$O105*100</f>
        <v>49.77511244377811</v>
      </c>
      <c r="L105" s="129">
        <f>SV_SO_1617_1a!L105/SV_SO_1617_1a!$O105*100</f>
        <v>33.88305847076462</v>
      </c>
      <c r="M105" s="129">
        <f>SV_SO_1617_1a!M105/SV_SO_1617_1a!$O105*100</f>
        <v>12.743628185907047</v>
      </c>
      <c r="N105" s="129">
        <f>SV_SO_1617_1a!N105/SV_SO_1617_1a!$O105*100</f>
        <v>1.9490254872563717</v>
      </c>
      <c r="O105" s="128">
        <f>SV_SO_1617_1a!O105/SV_SO_1617_1a!$O105*100</f>
        <v>100</v>
      </c>
      <c r="P105" s="128">
        <f>SV_SO_1617_1a!P105/SV_SO_1617_1a!$V105*100</f>
        <v>0.1725625539257981</v>
      </c>
      <c r="Q105" s="129">
        <f>SV_SO_1617_1a!Q105/SV_SO_1617_1a!$V105*100</f>
        <v>1.81190681622088</v>
      </c>
      <c r="R105" s="128">
        <f>SV_SO_1617_1a!R105/SV_SO_1617_1a!$V105*100</f>
        <v>49.52545297670405</v>
      </c>
      <c r="S105" s="128">
        <f>SV_SO_1617_1a!S105/SV_SO_1617_1a!$V105*100</f>
        <v>32.78688524590164</v>
      </c>
      <c r="T105" s="129">
        <f>SV_SO_1617_1a!T105/SV_SO_1617_1a!$V105*100</f>
        <v>12.683347713546162</v>
      </c>
      <c r="U105" s="131">
        <f>SV_SO_1617_1a!U105/SV_SO_1617_1a!$V105*100</f>
        <v>3.019844693701467</v>
      </c>
      <c r="V105" s="128">
        <f>SV_SO_1617_1a!V105/SV_SO_1617_1a!$V105*100</f>
        <v>100</v>
      </c>
    </row>
    <row r="106" spans="1:22" ht="12.75">
      <c r="A106" s="212" t="s">
        <v>70</v>
      </c>
      <c r="B106" s="128">
        <f>SV_SO_1617_1a!B106/SV_SO_1617_1a!$H106*100</f>
        <v>0</v>
      </c>
      <c r="C106" s="146">
        <f>SV_SO_1617_1a!C106/SV_SO_1617_1a!$H106*100</f>
        <v>0</v>
      </c>
      <c r="D106" s="130">
        <f>SV_SO_1617_1a!D106/SV_SO_1617_1a!$H106*100</f>
        <v>29.33709449929478</v>
      </c>
      <c r="E106" s="146">
        <f>SV_SO_1617_1a!E106/SV_SO_1617_1a!$H106*100</f>
        <v>31.45275035260931</v>
      </c>
      <c r="F106" s="146">
        <f>SV_SO_1617_1a!F106/SV_SO_1617_1a!$H106*100</f>
        <v>27.644569816643163</v>
      </c>
      <c r="G106" s="146">
        <f>SV_SO_1617_1a!G106/SV_SO_1617_1a!$H106*100</f>
        <v>11.56558533145275</v>
      </c>
      <c r="H106" s="128">
        <f>SV_SO_1617_1a!H106/SV_SO_1617_1a!$H106*100</f>
        <v>100</v>
      </c>
      <c r="I106" s="128">
        <f>SV_SO_1617_1a!I106/SV_SO_1617_1a!$O106*100</f>
        <v>0</v>
      </c>
      <c r="J106" s="146">
        <f>SV_SO_1617_1a!J106/SV_SO_1617_1a!$O106*100</f>
        <v>0</v>
      </c>
      <c r="K106" s="130">
        <f>SV_SO_1617_1a!K106/SV_SO_1617_1a!$O106*100</f>
        <v>28.870967741935484</v>
      </c>
      <c r="L106" s="146">
        <f>SV_SO_1617_1a!L106/SV_SO_1617_1a!$O106*100</f>
        <v>35.32258064516129</v>
      </c>
      <c r="M106" s="146">
        <f>SV_SO_1617_1a!M106/SV_SO_1617_1a!$O106*100</f>
        <v>24.35483870967742</v>
      </c>
      <c r="N106" s="146">
        <f>SV_SO_1617_1a!N106/SV_SO_1617_1a!$O106*100</f>
        <v>11.451612903225806</v>
      </c>
      <c r="O106" s="128">
        <f>SV_SO_1617_1a!O106/SV_SO_1617_1a!$O106*100</f>
        <v>100</v>
      </c>
      <c r="P106" s="128">
        <f>SV_SO_1617_1a!P106/SV_SO_1617_1a!$V106*100</f>
        <v>0</v>
      </c>
      <c r="Q106" s="129">
        <f>SV_SO_1617_1a!Q106/SV_SO_1617_1a!$V106*100</f>
        <v>0</v>
      </c>
      <c r="R106" s="128">
        <f>SV_SO_1617_1a!R106/SV_SO_1617_1a!$V106*100</f>
        <v>29.119638826185103</v>
      </c>
      <c r="S106" s="128">
        <f>SV_SO_1617_1a!S106/SV_SO_1617_1a!$V106*100</f>
        <v>33.25808878856283</v>
      </c>
      <c r="T106" s="129">
        <f>SV_SO_1617_1a!T106/SV_SO_1617_1a!$V106*100</f>
        <v>26.109857035364936</v>
      </c>
      <c r="U106" s="131">
        <f>SV_SO_1617_1a!U106/SV_SO_1617_1a!$V106*100</f>
        <v>11.512415349887133</v>
      </c>
      <c r="V106" s="128">
        <f>SV_SO_1617_1a!V106/SV_SO_1617_1a!$V106*100</f>
        <v>100</v>
      </c>
    </row>
    <row r="107" spans="1:22" ht="12.75">
      <c r="A107" s="212" t="s">
        <v>69</v>
      </c>
      <c r="B107" s="128">
        <f>SV_SO_1617_1a!B107/SV_SO_1617_1a!$H107*100</f>
        <v>0</v>
      </c>
      <c r="C107" s="146">
        <f>SV_SO_1617_1a!C107/SV_SO_1617_1a!$H107*100</f>
        <v>0</v>
      </c>
      <c r="D107" s="130">
        <f>SV_SO_1617_1a!D107/SV_SO_1617_1a!$H107*100</f>
        <v>25.806451612903224</v>
      </c>
      <c r="E107" s="146">
        <f>SV_SO_1617_1a!E107/SV_SO_1617_1a!$H107*100</f>
        <v>35.483870967741936</v>
      </c>
      <c r="F107" s="146">
        <f>SV_SO_1617_1a!F107/SV_SO_1617_1a!$H107*100</f>
        <v>29.03225806451613</v>
      </c>
      <c r="G107" s="146">
        <f>SV_SO_1617_1a!G107/SV_SO_1617_1a!$H107*100</f>
        <v>9.67741935483871</v>
      </c>
      <c r="H107" s="128">
        <f>SV_SO_1617_1a!H107/SV_SO_1617_1a!$H107*100</f>
        <v>100</v>
      </c>
      <c r="I107" s="128">
        <f>SV_SO_1617_1a!I107/SV_SO_1617_1a!$O107*100</f>
        <v>0</v>
      </c>
      <c r="J107" s="146">
        <f>SV_SO_1617_1a!J107/SV_SO_1617_1a!$O107*100</f>
        <v>1.2048192771084338</v>
      </c>
      <c r="K107" s="130">
        <f>SV_SO_1617_1a!K107/SV_SO_1617_1a!$O107*100</f>
        <v>28.915662650602407</v>
      </c>
      <c r="L107" s="146">
        <f>SV_SO_1617_1a!L107/SV_SO_1617_1a!$O107*100</f>
        <v>45.78313253012048</v>
      </c>
      <c r="M107" s="146">
        <f>SV_SO_1617_1a!M107/SV_SO_1617_1a!$O107*100</f>
        <v>16.867469879518072</v>
      </c>
      <c r="N107" s="146">
        <f>SV_SO_1617_1a!N107/SV_SO_1617_1a!$O107*100</f>
        <v>7.228915662650602</v>
      </c>
      <c r="O107" s="128">
        <f>SV_SO_1617_1a!O107/SV_SO_1617_1a!$O107*100</f>
        <v>100</v>
      </c>
      <c r="P107" s="128">
        <f>SV_SO_1617_1a!P107/SV_SO_1617_1a!$V107*100</f>
        <v>0</v>
      </c>
      <c r="Q107" s="129">
        <f>SV_SO_1617_1a!Q107/SV_SO_1617_1a!$V107*100</f>
        <v>0.8771929824561403</v>
      </c>
      <c r="R107" s="128">
        <f>SV_SO_1617_1a!R107/SV_SO_1617_1a!$V107*100</f>
        <v>28.07017543859649</v>
      </c>
      <c r="S107" s="128">
        <f>SV_SO_1617_1a!S107/SV_SO_1617_1a!$V107*100</f>
        <v>42.98245614035088</v>
      </c>
      <c r="T107" s="129">
        <f>SV_SO_1617_1a!T107/SV_SO_1617_1a!$V107*100</f>
        <v>20.175438596491226</v>
      </c>
      <c r="U107" s="131">
        <f>SV_SO_1617_1a!U107/SV_SO_1617_1a!$V107*100</f>
        <v>7.894736842105263</v>
      </c>
      <c r="V107" s="128">
        <f>SV_SO_1617_1a!V107/SV_SO_1617_1a!$V107*100</f>
        <v>100</v>
      </c>
    </row>
    <row r="108" spans="1:22" ht="12.75">
      <c r="A108" s="212" t="s">
        <v>71</v>
      </c>
      <c r="B108" s="128">
        <f>SV_SO_1617_1a!B108/SV_SO_1617_1a!$H108*100</f>
        <v>0</v>
      </c>
      <c r="C108" s="146">
        <f>SV_SO_1617_1a!C108/SV_SO_1617_1a!$H108*100</f>
        <v>0</v>
      </c>
      <c r="D108" s="130">
        <f>SV_SO_1617_1a!D108/SV_SO_1617_1a!$H108*100</f>
        <v>18.606701940035272</v>
      </c>
      <c r="E108" s="146">
        <f>SV_SO_1617_1a!E108/SV_SO_1617_1a!$H108*100</f>
        <v>43.03350970017637</v>
      </c>
      <c r="F108" s="146">
        <f>SV_SO_1617_1a!F108/SV_SO_1617_1a!$H108*100</f>
        <v>24.867724867724867</v>
      </c>
      <c r="G108" s="146">
        <f>SV_SO_1617_1a!G108/SV_SO_1617_1a!$H108*100</f>
        <v>13.492063492063492</v>
      </c>
      <c r="H108" s="128">
        <f>SV_SO_1617_1a!H108/SV_SO_1617_1a!$H108*100</f>
        <v>100</v>
      </c>
      <c r="I108" s="128">
        <f>SV_SO_1617_1a!I108/SV_SO_1617_1a!$O108*100</f>
        <v>0</v>
      </c>
      <c r="J108" s="146">
        <f>SV_SO_1617_1a!J108/SV_SO_1617_1a!$O108*100</f>
        <v>0</v>
      </c>
      <c r="K108" s="130">
        <f>SV_SO_1617_1a!K108/SV_SO_1617_1a!$O108*100</f>
        <v>21.27906976744186</v>
      </c>
      <c r="L108" s="146">
        <f>SV_SO_1617_1a!L108/SV_SO_1617_1a!$O108*100</f>
        <v>43.72093023255814</v>
      </c>
      <c r="M108" s="146">
        <f>SV_SO_1617_1a!M108/SV_SO_1617_1a!$O108*100</f>
        <v>24.069767441860463</v>
      </c>
      <c r="N108" s="146">
        <f>SV_SO_1617_1a!N108/SV_SO_1617_1a!$O108*100</f>
        <v>10.930232558139535</v>
      </c>
      <c r="O108" s="128">
        <f>SV_SO_1617_1a!O108/SV_SO_1617_1a!$O108*100</f>
        <v>100</v>
      </c>
      <c r="P108" s="128">
        <f>SV_SO_1617_1a!P108/SV_SO_1617_1a!$V108*100</f>
        <v>0</v>
      </c>
      <c r="Q108" s="129">
        <f>SV_SO_1617_1a!Q108/SV_SO_1617_1a!$V108*100</f>
        <v>0</v>
      </c>
      <c r="R108" s="128">
        <f>SV_SO_1617_1a!R108/SV_SO_1617_1a!$V108*100</f>
        <v>19.7592778335005</v>
      </c>
      <c r="S108" s="128">
        <f>SV_SO_1617_1a!S108/SV_SO_1617_1a!$V108*100</f>
        <v>43.329989969909725</v>
      </c>
      <c r="T108" s="129">
        <f>SV_SO_1617_1a!T108/SV_SO_1617_1a!$V108*100</f>
        <v>24.523570712136408</v>
      </c>
      <c r="U108" s="131">
        <f>SV_SO_1617_1a!U108/SV_SO_1617_1a!$V108*100</f>
        <v>12.38716148445336</v>
      </c>
      <c r="V108" s="128">
        <f>SV_SO_1617_1a!V108/SV_SO_1617_1a!$V108*100</f>
        <v>100</v>
      </c>
    </row>
    <row r="109" spans="1:22" s="111" customFormat="1" ht="12.75">
      <c r="A109" s="29" t="s">
        <v>1</v>
      </c>
      <c r="B109" s="147">
        <f>SV_SO_1617_1a!B109/SV_SO_1617_1a!$H109*100</f>
        <v>0.042265426880811495</v>
      </c>
      <c r="C109" s="148">
        <f>SV_SO_1617_1a!C109/SV_SO_1617_1a!$H109*100</f>
        <v>0.46491969568892644</v>
      </c>
      <c r="D109" s="149">
        <f>SV_SO_1617_1a!D109/SV_SO_1617_1a!$H109*100</f>
        <v>28.275570583262894</v>
      </c>
      <c r="E109" s="148">
        <f>SV_SO_1617_1a!E109/SV_SO_1617_1a!$H109*100</f>
        <v>37.02451394759087</v>
      </c>
      <c r="F109" s="148">
        <f>SV_SO_1617_1a!F109/SV_SO_1617_1a!$H109*100</f>
        <v>23.20371935756551</v>
      </c>
      <c r="G109" s="148">
        <f>SV_SO_1617_1a!G109/SV_SO_1617_1a!$H109*100</f>
        <v>10.989010989010989</v>
      </c>
      <c r="H109" s="147">
        <f>SV_SO_1617_1a!H109/SV_SO_1617_1a!$H109*100</f>
        <v>100</v>
      </c>
      <c r="I109" s="147">
        <f>SV_SO_1617_1a!I109/SV_SO_1617_1a!$O109*100</f>
        <v>0.04484304932735426</v>
      </c>
      <c r="J109" s="148">
        <f>SV_SO_1617_1a!J109/SV_SO_1617_1a!$O109*100</f>
        <v>0.49327354260089684</v>
      </c>
      <c r="K109" s="149">
        <f>SV_SO_1617_1a!K109/SV_SO_1617_1a!$O109*100</f>
        <v>32.19730941704036</v>
      </c>
      <c r="L109" s="148">
        <f>SV_SO_1617_1a!L109/SV_SO_1617_1a!$O109*100</f>
        <v>38.52017937219731</v>
      </c>
      <c r="M109" s="148">
        <f>SV_SO_1617_1a!M109/SV_SO_1617_1a!$O109*100</f>
        <v>20.493273542600896</v>
      </c>
      <c r="N109" s="148">
        <f>SV_SO_1617_1a!N109/SV_SO_1617_1a!$O109*100</f>
        <v>8.251121076233185</v>
      </c>
      <c r="O109" s="147">
        <f>SV_SO_1617_1a!O109/SV_SO_1617_1a!$O109*100</f>
        <v>100</v>
      </c>
      <c r="P109" s="147">
        <f>SV_SO_1617_1a!P109/SV_SO_1617_1a!$V109*100</f>
        <v>0.04351610095735422</v>
      </c>
      <c r="Q109" s="133">
        <f>SV_SO_1617_1a!Q109/SV_SO_1617_1a!$V109*100</f>
        <v>0.4786771105308964</v>
      </c>
      <c r="R109" s="134">
        <f>SV_SO_1617_1a!R109/SV_SO_1617_1a!$V109*100</f>
        <v>30.17841601392515</v>
      </c>
      <c r="S109" s="133">
        <f>SV_SO_1617_1a!S109/SV_SO_1617_1a!$V109*100</f>
        <v>37.75021758050479</v>
      </c>
      <c r="T109" s="133">
        <f>SV_SO_1617_1a!T109/SV_SO_1617_1a!$V109*100</f>
        <v>21.888598781549174</v>
      </c>
      <c r="U109" s="133">
        <f>SV_SO_1617_1a!U109/SV_SO_1617_1a!$V109*100</f>
        <v>9.660574412532636</v>
      </c>
      <c r="V109" s="132">
        <f>SV_SO_1617_1a!V109/SV_SO_1617_1a!$V109*100</f>
        <v>100</v>
      </c>
    </row>
    <row r="110" spans="1:22" s="111" customFormat="1" ht="12.75">
      <c r="A110" s="30" t="s">
        <v>14</v>
      </c>
      <c r="B110" s="137"/>
      <c r="C110" s="138"/>
      <c r="D110" s="139"/>
      <c r="E110" s="138"/>
      <c r="F110" s="138"/>
      <c r="G110" s="138"/>
      <c r="H110" s="137"/>
      <c r="I110" s="137"/>
      <c r="J110" s="138"/>
      <c r="K110" s="139"/>
      <c r="L110" s="138"/>
      <c r="M110" s="138"/>
      <c r="N110" s="138"/>
      <c r="O110" s="137"/>
      <c r="P110" s="137"/>
      <c r="Q110" s="138"/>
      <c r="R110" s="137"/>
      <c r="S110" s="137"/>
      <c r="T110" s="138"/>
      <c r="U110" s="140"/>
      <c r="V110" s="137"/>
    </row>
    <row r="111" spans="1:22" s="112" customFormat="1" ht="12.75">
      <c r="A111" s="212" t="s">
        <v>68</v>
      </c>
      <c r="B111" s="128">
        <f>SV_SO_1617_1a!B111/SV_SO_1617_1a!$H111*100</f>
        <v>0</v>
      </c>
      <c r="C111" s="129">
        <f>SV_SO_1617_1a!C111/SV_SO_1617_1a!$H111*100</f>
        <v>1.5789473684210527</v>
      </c>
      <c r="D111" s="130">
        <f>SV_SO_1617_1a!D111/SV_SO_1617_1a!$H111*100</f>
        <v>47.89473684210526</v>
      </c>
      <c r="E111" s="129">
        <f>SV_SO_1617_1a!E111/SV_SO_1617_1a!$H111*100</f>
        <v>31.842105263157894</v>
      </c>
      <c r="F111" s="129">
        <f>SV_SO_1617_1a!F111/SV_SO_1617_1a!$H111*100</f>
        <v>14.473684210526317</v>
      </c>
      <c r="G111" s="129">
        <f>SV_SO_1617_1a!G111/SV_SO_1617_1a!$H111*100</f>
        <v>4.2105263157894735</v>
      </c>
      <c r="H111" s="128">
        <f>SV_SO_1617_1a!H111/SV_SO_1617_1a!$H111*100</f>
        <v>100</v>
      </c>
      <c r="I111" s="128">
        <f>SV_SO_1617_1a!I111/SV_SO_1617_1a!$O111*100</f>
        <v>0</v>
      </c>
      <c r="J111" s="129">
        <f>SV_SO_1617_1a!J111/SV_SO_1617_1a!$O111*100</f>
        <v>2.411873840445269</v>
      </c>
      <c r="K111" s="130">
        <f>SV_SO_1617_1a!K111/SV_SO_1617_1a!$O111*100</f>
        <v>46.93877551020408</v>
      </c>
      <c r="L111" s="129">
        <f>SV_SO_1617_1a!L111/SV_SO_1617_1a!$O111*100</f>
        <v>34.32282003710575</v>
      </c>
      <c r="M111" s="129">
        <f>SV_SO_1617_1a!M111/SV_SO_1617_1a!$O111*100</f>
        <v>13.729128014842301</v>
      </c>
      <c r="N111" s="129">
        <f>SV_SO_1617_1a!N111/SV_SO_1617_1a!$O111*100</f>
        <v>2.5974025974025974</v>
      </c>
      <c r="O111" s="128">
        <f>SV_SO_1617_1a!O111/SV_SO_1617_1a!$O111*100</f>
        <v>100</v>
      </c>
      <c r="P111" s="128">
        <f>SV_SO_1617_1a!P111/SV_SO_1617_1a!$V111*100</f>
        <v>0</v>
      </c>
      <c r="Q111" s="129">
        <f>SV_SO_1617_1a!Q111/SV_SO_1617_1a!$V111*100</f>
        <v>2.067464635473341</v>
      </c>
      <c r="R111" s="128">
        <f>SV_SO_1617_1a!R111/SV_SO_1617_1a!$V111*100</f>
        <v>47.33405875952122</v>
      </c>
      <c r="S111" s="128">
        <f>SV_SO_1617_1a!S111/SV_SO_1617_1a!$V111*100</f>
        <v>33.29706202393907</v>
      </c>
      <c r="T111" s="129">
        <f>SV_SO_1617_1a!T111/SV_SO_1617_1a!$V111*100</f>
        <v>14.036996735582155</v>
      </c>
      <c r="U111" s="131">
        <f>SV_SO_1617_1a!U111/SV_SO_1617_1a!$V111*100</f>
        <v>3.264417845484222</v>
      </c>
      <c r="V111" s="128">
        <f>SV_SO_1617_1a!V111/SV_SO_1617_1a!$V111*100</f>
        <v>100</v>
      </c>
    </row>
    <row r="112" spans="1:22" ht="12.75">
      <c r="A112" s="212" t="s">
        <v>70</v>
      </c>
      <c r="B112" s="128">
        <f>SV_SO_1617_1a!B112/SV_SO_1617_1a!$H112*100</f>
        <v>0</v>
      </c>
      <c r="C112" s="146">
        <f>SV_SO_1617_1a!C112/SV_SO_1617_1a!$H112*100</f>
        <v>0.5415162454873645</v>
      </c>
      <c r="D112" s="130">
        <f>SV_SO_1617_1a!D112/SV_SO_1617_1a!$H112*100</f>
        <v>25.27075812274368</v>
      </c>
      <c r="E112" s="146">
        <f>SV_SO_1617_1a!E112/SV_SO_1617_1a!$H112*100</f>
        <v>34.65703971119133</v>
      </c>
      <c r="F112" s="146">
        <f>SV_SO_1617_1a!F112/SV_SO_1617_1a!$H112*100</f>
        <v>24.368231046931406</v>
      </c>
      <c r="G112" s="146">
        <f>SV_SO_1617_1a!G112/SV_SO_1617_1a!$H112*100</f>
        <v>15.162454873646208</v>
      </c>
      <c r="H112" s="128">
        <f>SV_SO_1617_1a!H112/SV_SO_1617_1a!$H112*100</f>
        <v>100</v>
      </c>
      <c r="I112" s="128">
        <f>SV_SO_1617_1a!I112/SV_SO_1617_1a!$O112*100</f>
        <v>0</v>
      </c>
      <c r="J112" s="146">
        <f>SV_SO_1617_1a!J112/SV_SO_1617_1a!$O112*100</f>
        <v>0.6741573033707865</v>
      </c>
      <c r="K112" s="130">
        <f>SV_SO_1617_1a!K112/SV_SO_1617_1a!$O112*100</f>
        <v>27.86516853932584</v>
      </c>
      <c r="L112" s="146">
        <f>SV_SO_1617_1a!L112/SV_SO_1617_1a!$O112*100</f>
        <v>32.58426966292135</v>
      </c>
      <c r="M112" s="146">
        <f>SV_SO_1617_1a!M112/SV_SO_1617_1a!$O112*100</f>
        <v>26.516853932584272</v>
      </c>
      <c r="N112" s="146">
        <f>SV_SO_1617_1a!N112/SV_SO_1617_1a!$O112*100</f>
        <v>12.359550561797752</v>
      </c>
      <c r="O112" s="128">
        <f>SV_SO_1617_1a!O112/SV_SO_1617_1a!$O112*100</f>
        <v>100</v>
      </c>
      <c r="P112" s="128">
        <f>SV_SO_1617_1a!P112/SV_SO_1617_1a!$V112*100</f>
        <v>0</v>
      </c>
      <c r="Q112" s="129">
        <f>SV_SO_1617_1a!Q112/SV_SO_1617_1a!$V112*100</f>
        <v>0.6006006006006006</v>
      </c>
      <c r="R112" s="128">
        <f>SV_SO_1617_1a!R112/SV_SO_1617_1a!$V112*100</f>
        <v>26.426426426426424</v>
      </c>
      <c r="S112" s="128">
        <f>SV_SO_1617_1a!S112/SV_SO_1617_1a!$V112*100</f>
        <v>33.733733733733736</v>
      </c>
      <c r="T112" s="129">
        <f>SV_SO_1617_1a!T112/SV_SO_1617_1a!$V112*100</f>
        <v>25.325325325325327</v>
      </c>
      <c r="U112" s="131">
        <f>SV_SO_1617_1a!U112/SV_SO_1617_1a!$V112*100</f>
        <v>13.913913913913914</v>
      </c>
      <c r="V112" s="128">
        <f>SV_SO_1617_1a!V112/SV_SO_1617_1a!$V112*100</f>
        <v>100</v>
      </c>
    </row>
    <row r="113" spans="1:22" ht="12.75">
      <c r="A113" s="212" t="s">
        <v>69</v>
      </c>
      <c r="B113" s="128">
        <f>SV_SO_1617_1a!B113/SV_SO_1617_1a!$H113*100</f>
        <v>0</v>
      </c>
      <c r="C113" s="146">
        <f>SV_SO_1617_1a!C113/SV_SO_1617_1a!$H113*100</f>
        <v>0</v>
      </c>
      <c r="D113" s="130">
        <f>SV_SO_1617_1a!D113/SV_SO_1617_1a!$H113*100</f>
        <v>23.076923076923077</v>
      </c>
      <c r="E113" s="146">
        <f>SV_SO_1617_1a!E113/SV_SO_1617_1a!$H113*100</f>
        <v>38.46153846153847</v>
      </c>
      <c r="F113" s="146">
        <f>SV_SO_1617_1a!F113/SV_SO_1617_1a!$H113*100</f>
        <v>26.923076923076923</v>
      </c>
      <c r="G113" s="146">
        <f>SV_SO_1617_1a!G113/SV_SO_1617_1a!$H113*100</f>
        <v>11.538461538461538</v>
      </c>
      <c r="H113" s="128">
        <f>SV_SO_1617_1a!H113/SV_SO_1617_1a!$H113*100</f>
        <v>100</v>
      </c>
      <c r="I113" s="128">
        <f>SV_SO_1617_1a!I113/SV_SO_1617_1a!$O113*100</f>
        <v>0</v>
      </c>
      <c r="J113" s="146">
        <f>SV_SO_1617_1a!J113/SV_SO_1617_1a!$O113*100</f>
        <v>0</v>
      </c>
      <c r="K113" s="130">
        <f>SV_SO_1617_1a!K113/SV_SO_1617_1a!$O113*100</f>
        <v>21.875</v>
      </c>
      <c r="L113" s="146">
        <f>SV_SO_1617_1a!L113/SV_SO_1617_1a!$O113*100</f>
        <v>46.875</v>
      </c>
      <c r="M113" s="146">
        <f>SV_SO_1617_1a!M113/SV_SO_1617_1a!$O113*100</f>
        <v>18.75</v>
      </c>
      <c r="N113" s="146">
        <f>SV_SO_1617_1a!N113/SV_SO_1617_1a!$O113*100</f>
        <v>12.5</v>
      </c>
      <c r="O113" s="128">
        <f>SV_SO_1617_1a!O113/SV_SO_1617_1a!$O113*100</f>
        <v>100</v>
      </c>
      <c r="P113" s="128">
        <f>SV_SO_1617_1a!P113/SV_SO_1617_1a!$V113*100</f>
        <v>0</v>
      </c>
      <c r="Q113" s="129">
        <f>SV_SO_1617_1a!Q113/SV_SO_1617_1a!$V113*100</f>
        <v>0</v>
      </c>
      <c r="R113" s="128">
        <f>SV_SO_1617_1a!R113/SV_SO_1617_1a!$V113*100</f>
        <v>22.22222222222222</v>
      </c>
      <c r="S113" s="128">
        <f>SV_SO_1617_1a!S113/SV_SO_1617_1a!$V113*100</f>
        <v>44.44444444444444</v>
      </c>
      <c r="T113" s="129">
        <f>SV_SO_1617_1a!T113/SV_SO_1617_1a!$V113*100</f>
        <v>21.11111111111111</v>
      </c>
      <c r="U113" s="131">
        <f>SV_SO_1617_1a!U113/SV_SO_1617_1a!$V113*100</f>
        <v>12.222222222222221</v>
      </c>
      <c r="V113" s="128">
        <f>SV_SO_1617_1a!V113/SV_SO_1617_1a!$V113*100</f>
        <v>100</v>
      </c>
    </row>
    <row r="114" spans="1:22" ht="12.75">
      <c r="A114" s="212" t="s">
        <v>71</v>
      </c>
      <c r="B114" s="128">
        <f>SV_SO_1617_1a!B114/SV_SO_1617_1a!$H114*100</f>
        <v>0</v>
      </c>
      <c r="C114" s="146">
        <f>SV_SO_1617_1a!C114/SV_SO_1617_1a!$H114*100</f>
        <v>0</v>
      </c>
      <c r="D114" s="130">
        <f>SV_SO_1617_1a!D114/SV_SO_1617_1a!$H114*100</f>
        <v>18.967452300785634</v>
      </c>
      <c r="E114" s="146">
        <f>SV_SO_1617_1a!E114/SV_SO_1617_1a!$H114*100</f>
        <v>40.62850729517396</v>
      </c>
      <c r="F114" s="146">
        <f>SV_SO_1617_1a!F114/SV_SO_1617_1a!$H114*100</f>
        <v>23.681257014590347</v>
      </c>
      <c r="G114" s="146">
        <f>SV_SO_1617_1a!G114/SV_SO_1617_1a!$H114*100</f>
        <v>16.722783389450054</v>
      </c>
      <c r="H114" s="128">
        <f>SV_SO_1617_1a!H114/SV_SO_1617_1a!$H114*100</f>
        <v>100</v>
      </c>
      <c r="I114" s="128">
        <f>SV_SO_1617_1a!I114/SV_SO_1617_1a!$O114*100</f>
        <v>0</v>
      </c>
      <c r="J114" s="146">
        <f>SV_SO_1617_1a!J114/SV_SO_1617_1a!$O114*100</f>
        <v>0</v>
      </c>
      <c r="K114" s="130">
        <f>SV_SO_1617_1a!K114/SV_SO_1617_1a!$O114*100</f>
        <v>19.183673469387756</v>
      </c>
      <c r="L114" s="146">
        <f>SV_SO_1617_1a!L114/SV_SO_1617_1a!$O114*100</f>
        <v>42.04081632653061</v>
      </c>
      <c r="M114" s="146">
        <f>SV_SO_1617_1a!M114/SV_SO_1617_1a!$O114*100</f>
        <v>24.353741496598637</v>
      </c>
      <c r="N114" s="146">
        <f>SV_SO_1617_1a!N114/SV_SO_1617_1a!$O114*100</f>
        <v>14.421768707482993</v>
      </c>
      <c r="O114" s="128">
        <f>SV_SO_1617_1a!O114/SV_SO_1617_1a!$O114*100</f>
        <v>100</v>
      </c>
      <c r="P114" s="128">
        <f>SV_SO_1617_1a!P114/SV_SO_1617_1a!$V114*100</f>
        <v>0</v>
      </c>
      <c r="Q114" s="129">
        <f>SV_SO_1617_1a!Q114/SV_SO_1617_1a!$V114*100</f>
        <v>0</v>
      </c>
      <c r="R114" s="128">
        <f>SV_SO_1617_1a!R114/SV_SO_1617_1a!$V114*100</f>
        <v>19.06519065190652</v>
      </c>
      <c r="S114" s="128">
        <f>SV_SO_1617_1a!S114/SV_SO_1617_1a!$V114*100</f>
        <v>41.26691266912669</v>
      </c>
      <c r="T114" s="129">
        <f>SV_SO_1617_1a!T114/SV_SO_1617_1a!$V114*100</f>
        <v>23.985239852398525</v>
      </c>
      <c r="U114" s="131">
        <f>SV_SO_1617_1a!U114/SV_SO_1617_1a!$V114*100</f>
        <v>15.682656826568268</v>
      </c>
      <c r="V114" s="128">
        <f>SV_SO_1617_1a!V114/SV_SO_1617_1a!$V114*100</f>
        <v>100</v>
      </c>
    </row>
    <row r="115" spans="1:22" s="111" customFormat="1" ht="12.75">
      <c r="A115" s="29" t="s">
        <v>1</v>
      </c>
      <c r="B115" s="147">
        <f>SV_SO_1617_1a!B115/SV_SO_1617_1a!$H115*100</f>
        <v>0</v>
      </c>
      <c r="C115" s="148">
        <f>SV_SO_1617_1a!C115/SV_SO_1617_1a!$H115*100</f>
        <v>0.48622366288492713</v>
      </c>
      <c r="D115" s="149">
        <f>SV_SO_1617_1a!D115/SV_SO_1617_1a!$H115*100</f>
        <v>26.85035116153431</v>
      </c>
      <c r="E115" s="148">
        <f>SV_SO_1617_1a!E115/SV_SO_1617_1a!$H115*100</f>
        <v>37.007023230686116</v>
      </c>
      <c r="F115" s="148">
        <f>SV_SO_1617_1a!F115/SV_SO_1617_1a!$H115*100</f>
        <v>22.042139384116695</v>
      </c>
      <c r="G115" s="148">
        <f>SV_SO_1617_1a!G115/SV_SO_1617_1a!$H115*100</f>
        <v>13.614262560777956</v>
      </c>
      <c r="H115" s="147">
        <f>SV_SO_1617_1a!H115/SV_SO_1617_1a!$H115*100</f>
        <v>100</v>
      </c>
      <c r="I115" s="147">
        <f>SV_SO_1617_1a!I115/SV_SO_1617_1a!$O115*100</f>
        <v>0</v>
      </c>
      <c r="J115" s="148">
        <f>SV_SO_1617_1a!J115/SV_SO_1617_1a!$O115*100</f>
        <v>0.89736399326977</v>
      </c>
      <c r="K115" s="149">
        <f>SV_SO_1617_1a!K115/SV_SO_1617_1a!$O115*100</f>
        <v>29.837352776219856</v>
      </c>
      <c r="L115" s="148">
        <f>SV_SO_1617_1a!L115/SV_SO_1617_1a!$O115*100</f>
        <v>37.52103196859226</v>
      </c>
      <c r="M115" s="148">
        <f>SV_SO_1617_1a!M115/SV_SO_1617_1a!$O115*100</f>
        <v>21.48065058889512</v>
      </c>
      <c r="N115" s="148">
        <f>SV_SO_1617_1a!N115/SV_SO_1617_1a!$O115*100</f>
        <v>10.263600673022994</v>
      </c>
      <c r="O115" s="147">
        <f>SV_SO_1617_1a!O115/SV_SO_1617_1a!$O115*100</f>
        <v>100</v>
      </c>
      <c r="P115" s="147">
        <f>SV_SO_1617_1a!P115/SV_SO_1617_1a!$V115*100</f>
        <v>0</v>
      </c>
      <c r="Q115" s="133">
        <f>SV_SO_1617_1a!Q115/SV_SO_1617_1a!$V115*100</f>
        <v>0.6879471656576774</v>
      </c>
      <c r="R115" s="134">
        <f>SV_SO_1617_1a!R115/SV_SO_1617_1a!$V115*100</f>
        <v>28.315905338470003</v>
      </c>
      <c r="S115" s="133">
        <f>SV_SO_1617_1a!S115/SV_SO_1617_1a!$V115*100</f>
        <v>37.25921849201981</v>
      </c>
      <c r="T115" s="133">
        <f>SV_SO_1617_1a!T115/SV_SO_1617_1a!$V115*100</f>
        <v>21.766648321408915</v>
      </c>
      <c r="U115" s="133">
        <f>SV_SO_1617_1a!U115/SV_SO_1617_1a!$V115*100</f>
        <v>11.970280682443589</v>
      </c>
      <c r="V115" s="132">
        <f>SV_SO_1617_1a!V115/SV_SO_1617_1a!$V115*100</f>
        <v>100</v>
      </c>
    </row>
    <row r="116" spans="1:22" s="157" customFormat="1" ht="12.75">
      <c r="A116" s="141" t="s">
        <v>19</v>
      </c>
      <c r="B116" s="142">
        <f>SV_SO_1617_1a!B116/SV_SO_1617_1a!$H116*100</f>
        <v>0.02371354043158644</v>
      </c>
      <c r="C116" s="143">
        <f>SV_SO_1617_1a!C116/SV_SO_1617_1a!$H116*100</f>
        <v>0.47427080863172877</v>
      </c>
      <c r="D116" s="144">
        <f>SV_SO_1617_1a!D116/SV_SO_1617_1a!$H116*100</f>
        <v>27.649988143229788</v>
      </c>
      <c r="E116" s="143">
        <f>SV_SO_1617_1a!E116/SV_SO_1617_1a!$H116*100</f>
        <v>37.01683661370643</v>
      </c>
      <c r="F116" s="143">
        <f>SV_SO_1617_1a!F116/SV_SO_1617_1a!$H116*100</f>
        <v>22.69385819302822</v>
      </c>
      <c r="G116" s="143">
        <f>SV_SO_1617_1a!G116/SV_SO_1617_1a!$H116*100</f>
        <v>12.141332700972256</v>
      </c>
      <c r="H116" s="142">
        <f>SV_SO_1617_1a!H116/SV_SO_1617_1a!$H116*100</f>
        <v>100</v>
      </c>
      <c r="I116" s="154">
        <f>SV_SO_1617_1a!I116/SV_SO_1617_1a!$O116*100</f>
        <v>0.024919013207077</v>
      </c>
      <c r="J116" s="155">
        <f>SV_SO_1617_1a!J116/SV_SO_1617_1a!$O116*100</f>
        <v>0.672813356591079</v>
      </c>
      <c r="K116" s="156">
        <f>SV_SO_1617_1a!K116/SV_SO_1617_1a!$O116*100</f>
        <v>31.148766508846247</v>
      </c>
      <c r="L116" s="155">
        <f>SV_SO_1617_1a!L116/SV_SO_1617_1a!$O116*100</f>
        <v>38.076252180413654</v>
      </c>
      <c r="M116" s="155">
        <f>SV_SO_1617_1a!M116/SV_SO_1617_1a!$O116*100</f>
        <v>20.93197109394468</v>
      </c>
      <c r="N116" s="155">
        <f>SV_SO_1617_1a!N116/SV_SO_1617_1a!$O116*100</f>
        <v>9.145277846997258</v>
      </c>
      <c r="O116" s="154">
        <f>SV_SO_1617_1a!O116/SV_SO_1617_1a!$O116*100</f>
        <v>100</v>
      </c>
      <c r="P116" s="142">
        <f>SV_SO_1617_1a!P116/SV_SO_1617_1a!$V116*100</f>
        <v>0.024301336573511544</v>
      </c>
      <c r="Q116" s="143">
        <f>SV_SO_1617_1a!Q116/SV_SO_1617_1a!$V116*100</f>
        <v>0.5710814094775213</v>
      </c>
      <c r="R116" s="142">
        <f>SV_SO_1617_1a!R116/SV_SO_1617_1a!$V116*100</f>
        <v>29.356014580801943</v>
      </c>
      <c r="S116" s="142">
        <f>SV_SO_1617_1a!S116/SV_SO_1617_1a!$V116*100</f>
        <v>37.53341433778858</v>
      </c>
      <c r="T116" s="143">
        <f>SV_SO_1617_1a!T116/SV_SO_1617_1a!$V116*100</f>
        <v>21.834750911300123</v>
      </c>
      <c r="U116" s="145">
        <f>SV_SO_1617_1a!U116/SV_SO_1617_1a!$V116*100</f>
        <v>10.680437424058322</v>
      </c>
      <c r="V116" s="142">
        <f>SV_SO_1617_1a!V116/SV_SO_1617_1a!$V116*100</f>
        <v>100</v>
      </c>
    </row>
    <row r="117" spans="1:22" s="111" customFormat="1" ht="15" customHeight="1">
      <c r="A117" s="158" t="s">
        <v>20</v>
      </c>
      <c r="B117" s="159">
        <f>SV_SO_1617_1a!B117/SV_SO_1617_1a!$H117*100</f>
        <v>0.019862288135593223</v>
      </c>
      <c r="C117" s="160">
        <f>SV_SO_1617_1a!C117/SV_SO_1617_1a!$H117*100</f>
        <v>0.5296610169491525</v>
      </c>
      <c r="D117" s="161">
        <f>SV_SO_1617_1a!D117/SV_SO_1617_1a!$H117*100</f>
        <v>35.67266949152542</v>
      </c>
      <c r="E117" s="160">
        <f>SV_SO_1617_1a!E117/SV_SO_1617_1a!$H117*100</f>
        <v>40.38003177966102</v>
      </c>
      <c r="F117" s="160">
        <f>SV_SO_1617_1a!F117/SV_SO_1617_1a!$H117*100</f>
        <v>17.074947033898304</v>
      </c>
      <c r="G117" s="160">
        <f>SV_SO_1617_1a!G117/SV_SO_1617_1a!$H117*100</f>
        <v>6.322828389830508</v>
      </c>
      <c r="H117" s="159">
        <f>SV_SO_1617_1a!H117/SV_SO_1617_1a!$H117*100</f>
        <v>100</v>
      </c>
      <c r="I117" s="165">
        <f>SV_SO_1617_1a!I117/SV_SO_1617_1a!$O117*100</f>
        <v>0.021717098595627624</v>
      </c>
      <c r="J117" s="166">
        <f>SV_SO_1617_1a!J117/SV_SO_1617_1a!$O117*100</f>
        <v>0.6659910235992471</v>
      </c>
      <c r="K117" s="167">
        <f>SV_SO_1617_1a!K117/SV_SO_1617_1a!$O117*100</f>
        <v>39.03286520920805</v>
      </c>
      <c r="L117" s="166">
        <f>SV_SO_1617_1a!L117/SV_SO_1617_1a!$O117*100</f>
        <v>39.97393948168524</v>
      </c>
      <c r="M117" s="166">
        <f>SV_SO_1617_1a!M117/SV_SO_1617_1a!$O117*100</f>
        <v>15.643550021717099</v>
      </c>
      <c r="N117" s="166">
        <f>SV_SO_1617_1a!N117/SV_SO_1617_1a!$O117*100</f>
        <v>4.66193716519473</v>
      </c>
      <c r="O117" s="165">
        <f>SV_SO_1617_1a!O117/SV_SO_1617_1a!$O117*100</f>
        <v>100</v>
      </c>
      <c r="P117" s="159">
        <f>SV_SO_1617_1a!P117/SV_SO_1617_1a!$V117*100</f>
        <v>0.02074832284390345</v>
      </c>
      <c r="Q117" s="160">
        <f>SV_SO_1617_1a!Q117/SV_SO_1617_1a!$V117*100</f>
        <v>0.5947852548585656</v>
      </c>
      <c r="R117" s="159">
        <f>SV_SO_1617_1a!R117/SV_SO_1617_1a!$V117*100</f>
        <v>37.27782004287987</v>
      </c>
      <c r="S117" s="159">
        <f>SV_SO_1617_1a!S117/SV_SO_1617_1a!$V117*100</f>
        <v>40.18604329483367</v>
      </c>
      <c r="T117" s="160">
        <f>SV_SO_1617_1a!T117/SV_SO_1617_1a!$V117*100</f>
        <v>16.391175046683728</v>
      </c>
      <c r="U117" s="162">
        <f>SV_SO_1617_1a!U117/SV_SO_1617_1a!$V117*100</f>
        <v>5.52942803790027</v>
      </c>
      <c r="V117" s="159">
        <f>SV_SO_1617_1a!V117/SV_SO_1617_1a!$V117*100</f>
        <v>100</v>
      </c>
    </row>
    <row r="118" spans="1:22" s="111" customFormat="1" ht="15" customHeight="1">
      <c r="A118" s="29"/>
      <c r="B118" s="163"/>
      <c r="C118" s="163"/>
      <c r="D118" s="163"/>
      <c r="E118" s="163"/>
      <c r="F118" s="163"/>
      <c r="G118" s="163"/>
      <c r="H118" s="163"/>
      <c r="I118" s="163"/>
      <c r="J118" s="163"/>
      <c r="K118" s="163"/>
      <c r="L118" s="163"/>
      <c r="M118" s="163"/>
      <c r="N118" s="163"/>
      <c r="O118" s="163"/>
      <c r="P118" s="163"/>
      <c r="Q118" s="163"/>
      <c r="R118" s="163"/>
      <c r="S118" s="163"/>
      <c r="T118" s="163"/>
      <c r="U118" s="163"/>
      <c r="V118" s="163"/>
    </row>
    <row r="119" spans="1:22" s="111" customFormat="1" ht="15" customHeight="1">
      <c r="A119" s="29"/>
      <c r="B119" s="163"/>
      <c r="C119" s="163"/>
      <c r="D119" s="163"/>
      <c r="E119" s="163"/>
      <c r="F119" s="163"/>
      <c r="G119" s="163"/>
      <c r="H119" s="163"/>
      <c r="I119" s="163"/>
      <c r="J119" s="163"/>
      <c r="K119" s="163"/>
      <c r="L119" s="163"/>
      <c r="M119" s="163"/>
      <c r="N119" s="163"/>
      <c r="O119" s="163"/>
      <c r="P119" s="163"/>
      <c r="Q119" s="163"/>
      <c r="R119" s="163"/>
      <c r="S119" s="163"/>
      <c r="T119" s="163"/>
      <c r="U119" s="163"/>
      <c r="V119" s="163"/>
    </row>
    <row r="120" spans="1:22" s="111" customFormat="1" ht="15" customHeight="1">
      <c r="A120" s="29"/>
      <c r="B120" s="163"/>
      <c r="C120" s="163"/>
      <c r="D120" s="163"/>
      <c r="E120" s="163"/>
      <c r="F120" s="163"/>
      <c r="G120" s="163"/>
      <c r="H120" s="163"/>
      <c r="I120" s="163"/>
      <c r="J120" s="163"/>
      <c r="K120" s="163"/>
      <c r="L120" s="163"/>
      <c r="M120" s="163"/>
      <c r="N120" s="163"/>
      <c r="O120" s="163"/>
      <c r="P120" s="163"/>
      <c r="Q120" s="163"/>
      <c r="R120" s="163"/>
      <c r="S120" s="163"/>
      <c r="T120" s="163"/>
      <c r="U120" s="163"/>
      <c r="V120" s="163"/>
    </row>
    <row r="121" spans="1:22" s="111" customFormat="1" ht="15" customHeight="1">
      <c r="A121" s="29"/>
      <c r="B121" s="163"/>
      <c r="C121" s="163"/>
      <c r="D121" s="163"/>
      <c r="E121" s="163"/>
      <c r="F121" s="163"/>
      <c r="G121" s="163"/>
      <c r="H121" s="163"/>
      <c r="I121" s="163"/>
      <c r="J121" s="163"/>
      <c r="K121" s="163"/>
      <c r="L121" s="163"/>
      <c r="M121" s="163"/>
      <c r="N121" s="163"/>
      <c r="O121" s="163"/>
      <c r="P121" s="163"/>
      <c r="Q121" s="163"/>
      <c r="R121" s="163"/>
      <c r="S121" s="163"/>
      <c r="T121" s="163"/>
      <c r="U121" s="163"/>
      <c r="V121" s="163"/>
    </row>
    <row r="122" spans="1:22" s="111" customFormat="1" ht="15" customHeight="1">
      <c r="A122" s="29"/>
      <c r="B122" s="163"/>
      <c r="C122" s="163"/>
      <c r="D122" s="163"/>
      <c r="E122" s="163"/>
      <c r="F122" s="163"/>
      <c r="G122" s="163"/>
      <c r="H122" s="163"/>
      <c r="I122" s="163"/>
      <c r="J122" s="163"/>
      <c r="K122" s="163"/>
      <c r="L122" s="163"/>
      <c r="M122" s="163"/>
      <c r="N122" s="163"/>
      <c r="O122" s="163"/>
      <c r="P122" s="163"/>
      <c r="Q122" s="163"/>
      <c r="R122" s="163"/>
      <c r="S122" s="163"/>
      <c r="T122" s="163"/>
      <c r="U122" s="163"/>
      <c r="V122" s="163"/>
    </row>
    <row r="123" spans="1:22" s="111" customFormat="1" ht="15" customHeight="1">
      <c r="A123" s="29"/>
      <c r="B123" s="163"/>
      <c r="C123" s="163"/>
      <c r="D123" s="163"/>
      <c r="E123" s="163"/>
      <c r="F123" s="163"/>
      <c r="G123" s="163"/>
      <c r="H123" s="163"/>
      <c r="I123" s="163"/>
      <c r="J123" s="163"/>
      <c r="K123" s="163"/>
      <c r="L123" s="163"/>
      <c r="M123" s="163"/>
      <c r="N123" s="163"/>
      <c r="O123" s="163"/>
      <c r="P123" s="163"/>
      <c r="Q123" s="163"/>
      <c r="R123" s="163"/>
      <c r="S123" s="163"/>
      <c r="T123" s="163"/>
      <c r="U123" s="163"/>
      <c r="V123" s="163"/>
    </row>
    <row r="124" spans="1:22" s="111" customFormat="1" ht="15" customHeight="1">
      <c r="A124" s="29"/>
      <c r="B124" s="163"/>
      <c r="C124" s="163"/>
      <c r="D124" s="163"/>
      <c r="E124" s="163"/>
      <c r="F124" s="163"/>
      <c r="G124" s="163"/>
      <c r="H124" s="163"/>
      <c r="I124" s="163"/>
      <c r="J124" s="163"/>
      <c r="K124" s="163"/>
      <c r="L124" s="163"/>
      <c r="M124" s="163"/>
      <c r="N124" s="163"/>
      <c r="O124" s="163"/>
      <c r="P124" s="163"/>
      <c r="Q124" s="163"/>
      <c r="R124" s="163"/>
      <c r="S124" s="163"/>
      <c r="T124" s="163"/>
      <c r="U124" s="163"/>
      <c r="V124" s="163"/>
    </row>
    <row r="125" spans="1:22" s="111" customFormat="1" ht="12.75">
      <c r="A125" s="29"/>
      <c r="B125" s="163"/>
      <c r="C125" s="163"/>
      <c r="D125" s="163"/>
      <c r="E125" s="163"/>
      <c r="F125" s="163"/>
      <c r="G125" s="163"/>
      <c r="H125" s="163"/>
      <c r="I125" s="163"/>
      <c r="J125" s="163"/>
      <c r="K125" s="163"/>
      <c r="L125" s="163"/>
      <c r="M125" s="163"/>
      <c r="N125" s="163"/>
      <c r="O125" s="163"/>
      <c r="P125" s="163"/>
      <c r="Q125" s="163"/>
      <c r="R125" s="163"/>
      <c r="S125" s="163"/>
      <c r="T125" s="163"/>
      <c r="U125" s="163"/>
      <c r="V125" s="163"/>
    </row>
    <row r="126" spans="1:22" s="111" customFormat="1" ht="12.75">
      <c r="A126" s="29"/>
      <c r="B126" s="163"/>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s="111" customFormat="1" ht="12.75">
      <c r="A127" s="29"/>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s="111" customFormat="1" ht="12.75">
      <c r="A128" s="29"/>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s="111" customFormat="1" ht="12.75">
      <c r="A129" s="29"/>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s="111" customFormat="1" ht="12.75">
      <c r="A130" s="29"/>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s="111" customFormat="1" ht="14.25" customHeight="1">
      <c r="A131" s="29"/>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3" ht="12.75">
      <c r="A132" s="30" t="s">
        <v>67</v>
      </c>
      <c r="C132"/>
    </row>
    <row r="133" spans="1:22" ht="12.75">
      <c r="A133" s="227" t="s">
        <v>5</v>
      </c>
      <c r="B133" s="227"/>
      <c r="C133" s="227"/>
      <c r="D133" s="227"/>
      <c r="E133" s="227"/>
      <c r="F133" s="227"/>
      <c r="G133" s="227"/>
      <c r="H133" s="227"/>
      <c r="I133" s="227"/>
      <c r="J133" s="227"/>
      <c r="K133" s="227"/>
      <c r="L133" s="227"/>
      <c r="M133" s="227"/>
      <c r="N133" s="227"/>
      <c r="O133" s="227"/>
      <c r="P133" s="227"/>
      <c r="Q133" s="227"/>
      <c r="R133" s="227"/>
      <c r="S133" s="227"/>
      <c r="T133" s="227"/>
      <c r="U133" s="227"/>
      <c r="V133" s="227"/>
    </row>
    <row r="134" spans="1:22" ht="12.75">
      <c r="A134" s="227" t="s">
        <v>49</v>
      </c>
      <c r="B134" s="227"/>
      <c r="C134" s="227"/>
      <c r="D134" s="227"/>
      <c r="E134" s="227"/>
      <c r="F134" s="227"/>
      <c r="G134" s="227"/>
      <c r="H134" s="227"/>
      <c r="I134" s="227"/>
      <c r="J134" s="227"/>
      <c r="K134" s="227"/>
      <c r="L134" s="227"/>
      <c r="M134" s="227"/>
      <c r="N134" s="227"/>
      <c r="O134" s="227"/>
      <c r="P134" s="227"/>
      <c r="Q134" s="227"/>
      <c r="R134" s="227"/>
      <c r="S134" s="227"/>
      <c r="T134" s="227"/>
      <c r="U134" s="227"/>
      <c r="V134" s="227"/>
    </row>
    <row r="135" spans="1:22" s="114" customFormat="1" ht="12.75">
      <c r="A135" s="228" t="s">
        <v>27</v>
      </c>
      <c r="B135" s="228"/>
      <c r="C135" s="228"/>
      <c r="D135" s="228"/>
      <c r="E135" s="228"/>
      <c r="F135" s="228"/>
      <c r="G135" s="228"/>
      <c r="H135" s="228"/>
      <c r="I135" s="228"/>
      <c r="J135" s="228"/>
      <c r="K135" s="228"/>
      <c r="L135" s="228"/>
      <c r="M135" s="228"/>
      <c r="N135" s="228"/>
      <c r="O135" s="228"/>
      <c r="P135" s="228"/>
      <c r="Q135" s="228"/>
      <c r="R135" s="228"/>
      <c r="S135" s="228"/>
      <c r="T135" s="228"/>
      <c r="U135" s="228"/>
      <c r="V135" s="228"/>
    </row>
    <row r="136" spans="1:22" s="114" customFormat="1" ht="12.7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row>
    <row r="137" spans="1:22" ht="12.75">
      <c r="A137" s="227" t="s">
        <v>20</v>
      </c>
      <c r="B137" s="227"/>
      <c r="C137" s="227"/>
      <c r="D137" s="227"/>
      <c r="E137" s="227"/>
      <c r="F137" s="227"/>
      <c r="G137" s="227"/>
      <c r="H137" s="227"/>
      <c r="I137" s="227"/>
      <c r="J137" s="227"/>
      <c r="K137" s="227"/>
      <c r="L137" s="227"/>
      <c r="M137" s="227"/>
      <c r="N137" s="227"/>
      <c r="O137" s="227"/>
      <c r="P137" s="227"/>
      <c r="Q137" s="227"/>
      <c r="R137" s="227"/>
      <c r="S137" s="227"/>
      <c r="T137" s="227"/>
      <c r="U137" s="227"/>
      <c r="V137" s="227"/>
    </row>
    <row r="138" ht="7.5" customHeight="1" thickBot="1"/>
    <row r="139" spans="1:22" ht="12.75">
      <c r="A139" s="115"/>
      <c r="B139" s="221" t="s">
        <v>30</v>
      </c>
      <c r="C139" s="222"/>
      <c r="D139" s="222"/>
      <c r="E139" s="222"/>
      <c r="F139" s="222"/>
      <c r="G139" s="222"/>
      <c r="H139" s="223"/>
      <c r="I139" s="221" t="s">
        <v>31</v>
      </c>
      <c r="J139" s="222"/>
      <c r="K139" s="222"/>
      <c r="L139" s="222"/>
      <c r="M139" s="222"/>
      <c r="N139" s="222"/>
      <c r="O139" s="223"/>
      <c r="P139" s="221" t="s">
        <v>1</v>
      </c>
      <c r="Q139" s="222"/>
      <c r="R139" s="222"/>
      <c r="S139" s="222"/>
      <c r="T139" s="222"/>
      <c r="U139" s="222"/>
      <c r="V139" s="222"/>
    </row>
    <row r="140" spans="2:22" ht="12.75">
      <c r="B140" s="224" t="s">
        <v>32</v>
      </c>
      <c r="C140" s="225"/>
      <c r="D140" s="116" t="s">
        <v>33</v>
      </c>
      <c r="E140" s="225" t="s">
        <v>34</v>
      </c>
      <c r="F140" s="225"/>
      <c r="G140" s="225"/>
      <c r="H140" s="117" t="s">
        <v>1</v>
      </c>
      <c r="I140" s="224" t="s">
        <v>32</v>
      </c>
      <c r="J140" s="226"/>
      <c r="K140" s="112" t="s">
        <v>33</v>
      </c>
      <c r="L140" s="224" t="s">
        <v>34</v>
      </c>
      <c r="M140" s="225"/>
      <c r="N140" s="225"/>
      <c r="O140" s="117" t="s">
        <v>1</v>
      </c>
      <c r="P140" s="224" t="s">
        <v>32</v>
      </c>
      <c r="Q140" s="226"/>
      <c r="R140" s="112" t="s">
        <v>33</v>
      </c>
      <c r="S140" s="224" t="s">
        <v>34</v>
      </c>
      <c r="T140" s="225"/>
      <c r="U140" s="225"/>
      <c r="V140" s="117" t="s">
        <v>1</v>
      </c>
    </row>
    <row r="141" spans="1:22" ht="12.75">
      <c r="A141" s="118" t="s">
        <v>35</v>
      </c>
      <c r="B141" s="119" t="s">
        <v>36</v>
      </c>
      <c r="C141" s="118">
        <v>1</v>
      </c>
      <c r="D141" s="120" t="s">
        <v>37</v>
      </c>
      <c r="E141" s="118" t="s">
        <v>38</v>
      </c>
      <c r="F141" s="118" t="s">
        <v>39</v>
      </c>
      <c r="G141" s="118" t="s">
        <v>40</v>
      </c>
      <c r="H141" s="121"/>
      <c r="I141" s="119" t="s">
        <v>36</v>
      </c>
      <c r="J141" s="118">
        <v>1</v>
      </c>
      <c r="K141" s="120" t="s">
        <v>37</v>
      </c>
      <c r="L141" s="118" t="s">
        <v>38</v>
      </c>
      <c r="M141" s="118" t="s">
        <v>39</v>
      </c>
      <c r="N141" s="118" t="s">
        <v>40</v>
      </c>
      <c r="O141" s="121"/>
      <c r="P141" s="119" t="s">
        <v>36</v>
      </c>
      <c r="Q141" s="118">
        <v>1</v>
      </c>
      <c r="R141" s="120" t="s">
        <v>37</v>
      </c>
      <c r="S141" s="118" t="s">
        <v>38</v>
      </c>
      <c r="T141" s="118" t="s">
        <v>39</v>
      </c>
      <c r="U141" s="118" t="s">
        <v>40</v>
      </c>
      <c r="V141" s="121"/>
    </row>
    <row r="142" spans="1:22" ht="12.75">
      <c r="A142" s="122" t="s">
        <v>10</v>
      </c>
      <c r="B142" s="119"/>
      <c r="C142" s="118"/>
      <c r="D142" s="120"/>
      <c r="E142" s="118"/>
      <c r="F142" s="118"/>
      <c r="G142" s="118"/>
      <c r="H142" s="119"/>
      <c r="I142" s="119"/>
      <c r="J142" s="118"/>
      <c r="K142" s="120"/>
      <c r="L142" s="118"/>
      <c r="M142" s="118"/>
      <c r="N142" s="118"/>
      <c r="O142" s="119"/>
      <c r="P142" s="119"/>
      <c r="Q142" s="118"/>
      <c r="R142" s="120"/>
      <c r="S142" s="118"/>
      <c r="T142" s="118"/>
      <c r="U142" s="123"/>
      <c r="V142" s="119"/>
    </row>
    <row r="143" spans="1:22" ht="12.75">
      <c r="A143" s="111" t="s">
        <v>13</v>
      </c>
      <c r="B143" s="117"/>
      <c r="C143" s="124"/>
      <c r="D143" s="125"/>
      <c r="E143" s="124"/>
      <c r="F143" s="124"/>
      <c r="G143" s="124"/>
      <c r="H143" s="117"/>
      <c r="I143" s="117"/>
      <c r="J143" s="124"/>
      <c r="K143" s="125"/>
      <c r="L143" s="124"/>
      <c r="M143" s="124"/>
      <c r="N143" s="124"/>
      <c r="O143" s="117"/>
      <c r="P143" s="117"/>
      <c r="Q143" s="124"/>
      <c r="R143" s="117"/>
      <c r="S143" s="126"/>
      <c r="T143" s="124"/>
      <c r="U143" s="127"/>
      <c r="V143" s="117"/>
    </row>
    <row r="144" spans="1:22" ht="12.75">
      <c r="A144" s="112" t="s">
        <v>41</v>
      </c>
      <c r="B144" s="128">
        <f>SV_SO_1617_1a!B143/SV_SO_1617_1a!$H143*100</f>
        <v>0.016759402024535765</v>
      </c>
      <c r="C144" s="129">
        <f>SV_SO_1617_1a!C143/SV_SO_1617_1a!$H143*100</f>
        <v>1.7865522558155125</v>
      </c>
      <c r="D144" s="130">
        <f>SV_SO_1617_1a!D143/SV_SO_1617_1a!$H143*100</f>
        <v>82.36910907018837</v>
      </c>
      <c r="E144" s="129">
        <f>SV_SO_1617_1a!E143/SV_SO_1617_1a!$H143*100</f>
        <v>13.813099148622376</v>
      </c>
      <c r="F144" s="129">
        <f>SV_SO_1617_1a!F143/SV_SO_1617_1a!$H143*100</f>
        <v>1.9306831132265203</v>
      </c>
      <c r="G144" s="129">
        <f>SV_SO_1617_1a!G143/SV_SO_1617_1a!$H143*100</f>
        <v>0.08379701012267882</v>
      </c>
      <c r="H144" s="128">
        <f>SV_SO_1617_1a!H143/SV_SO_1617_1a!$H143*100</f>
        <v>100</v>
      </c>
      <c r="I144" s="128">
        <f>SV_SO_1617_1a!I143/SV_SO_1617_1a!$O143*100</f>
        <v>0.009976057462090982</v>
      </c>
      <c r="J144" s="129">
        <f>SV_SO_1617_1a!J143/SV_SO_1617_1a!$O143*100</f>
        <v>1.656025538707103</v>
      </c>
      <c r="K144" s="130">
        <f>SV_SO_1617_1a!K143/SV_SO_1617_1a!$O143*100</f>
        <v>84.01170524075552</v>
      </c>
      <c r="L144" s="129">
        <f>SV_SO_1617_1a!L143/SV_SO_1617_1a!$O143*100</f>
        <v>12.792631018888</v>
      </c>
      <c r="M144" s="129">
        <f>SV_SO_1617_1a!M143/SV_SO_1617_1a!$O143*100</f>
        <v>1.4565043894652832</v>
      </c>
      <c r="N144" s="129">
        <f>SV_SO_1617_1a!N143/SV_SO_1617_1a!$O143*100</f>
        <v>0.07315775472200053</v>
      </c>
      <c r="O144" s="128">
        <f>SV_SO_1617_1a!O143/SV_SO_1617_1a!$O143*100</f>
        <v>100</v>
      </c>
      <c r="P144" s="128">
        <f>SV_SO_1617_1a!P143/SV_SO_1617_1a!$V143*100</f>
        <v>0.013354254999499215</v>
      </c>
      <c r="Q144" s="129">
        <f>SV_SO_1617_1a!Q143/SV_SO_1617_1a!$V143*100</f>
        <v>1.7210296130604614</v>
      </c>
      <c r="R144" s="128">
        <f>SV_SO_1617_1a!R143/SV_SO_1617_1a!$V143*100</f>
        <v>83.19367008313023</v>
      </c>
      <c r="S144" s="128">
        <f>SV_SO_1617_1a!S143/SV_SO_1617_1a!$V143*100</f>
        <v>13.300837979501217</v>
      </c>
      <c r="T144" s="129">
        <f>SV_SO_1617_1a!T143/SV_SO_1617_1a!$V143*100</f>
        <v>1.6926518211865256</v>
      </c>
      <c r="U144" s="131">
        <f>SV_SO_1617_1a!U143/SV_SO_1617_1a!$V143*100</f>
        <v>0.0784562481220579</v>
      </c>
      <c r="V144" s="128">
        <f>SV_SO_1617_1a!V143/SV_SO_1617_1a!$V143*100</f>
        <v>100</v>
      </c>
    </row>
    <row r="145" spans="1:22" ht="12.75">
      <c r="A145" s="112" t="s">
        <v>42</v>
      </c>
      <c r="B145" s="128">
        <f>SV_SO_1617_1a!B144/SV_SO_1617_1a!$H144*100</f>
        <v>0</v>
      </c>
      <c r="C145" s="129">
        <f>SV_SO_1617_1a!C144/SV_SO_1617_1a!$H144*100</f>
        <v>0.019857029388403495</v>
      </c>
      <c r="D145" s="130">
        <f>SV_SO_1617_1a!D144/SV_SO_1617_1a!$H144*100</f>
        <v>52.77998411437649</v>
      </c>
      <c r="E145" s="129">
        <f>SV_SO_1617_1a!E144/SV_SO_1617_1a!$H144*100</f>
        <v>44.49960285941223</v>
      </c>
      <c r="F145" s="129">
        <f>SV_SO_1617_1a!F144/SV_SO_1617_1a!$H144*100</f>
        <v>2.561556791104051</v>
      </c>
      <c r="G145" s="129">
        <f>SV_SO_1617_1a!G144/SV_SO_1617_1a!$H144*100</f>
        <v>0.13899920571882446</v>
      </c>
      <c r="H145" s="128">
        <f>SV_SO_1617_1a!H144/SV_SO_1617_1a!$H144*100</f>
        <v>100</v>
      </c>
      <c r="I145" s="128">
        <f>SV_SO_1617_1a!I144/SV_SO_1617_1a!$O144*100</f>
        <v>0</v>
      </c>
      <c r="J145" s="129">
        <f>SV_SO_1617_1a!J144/SV_SO_1617_1a!$O144*100</f>
        <v>0.025833118057349523</v>
      </c>
      <c r="K145" s="130">
        <f>SV_SO_1617_1a!K144/SV_SO_1617_1a!$O144*100</f>
        <v>52.82872642727977</v>
      </c>
      <c r="L145" s="129">
        <f>SV_SO_1617_1a!L144/SV_SO_1617_1a!$O144*100</f>
        <v>44.58796176698527</v>
      </c>
      <c r="M145" s="129">
        <f>SV_SO_1617_1a!M144/SV_SO_1617_1a!$O144*100</f>
        <v>2.428313097390855</v>
      </c>
      <c r="N145" s="129">
        <f>SV_SO_1617_1a!N144/SV_SO_1617_1a!$O144*100</f>
        <v>0.12916559028674762</v>
      </c>
      <c r="O145" s="128">
        <f>SV_SO_1617_1a!O144/SV_SO_1617_1a!$O144*100</f>
        <v>100</v>
      </c>
      <c r="P145" s="128">
        <f>SV_SO_1617_1a!P144/SV_SO_1617_1a!$V144*100</f>
        <v>0</v>
      </c>
      <c r="Q145" s="129">
        <f>SV_SO_1617_1a!Q144/SV_SO_1617_1a!$V144*100</f>
        <v>0.022454249466711575</v>
      </c>
      <c r="R145" s="128">
        <f>SV_SO_1617_1a!R144/SV_SO_1617_1a!$V144*100</f>
        <v>52.801167620972265</v>
      </c>
      <c r="S145" s="128">
        <f>SV_SO_1617_1a!S144/SV_SO_1617_1a!$V144*100</f>
        <v>44.53800381722241</v>
      </c>
      <c r="T145" s="129">
        <f>SV_SO_1617_1a!T144/SV_SO_1617_1a!$V144*100</f>
        <v>2.5036488155383405</v>
      </c>
      <c r="U145" s="131">
        <f>SV_SO_1617_1a!U144/SV_SO_1617_1a!$V144*100</f>
        <v>0.13472549680026946</v>
      </c>
      <c r="V145" s="128">
        <f>SV_SO_1617_1a!V144/SV_SO_1617_1a!$V144*100</f>
        <v>100</v>
      </c>
    </row>
    <row r="146" spans="1:22" ht="12.75">
      <c r="A146" s="29" t="s">
        <v>23</v>
      </c>
      <c r="B146" s="132">
        <f>SV_SO_1617_1a!B145/SV_SO_1617_1a!$H145*100</f>
        <v>0.014338973329509607</v>
      </c>
      <c r="C146" s="133">
        <f>SV_SO_1617_1a!C145/SV_SO_1617_1a!$H145*100</f>
        <v>1.531402351591626</v>
      </c>
      <c r="D146" s="134">
        <f>SV_SO_1617_1a!D145/SV_SO_1617_1a!$H145*100</f>
        <v>78.09578434184112</v>
      </c>
      <c r="E146" s="133">
        <f>SV_SO_1617_1a!E145/SV_SO_1617_1a!$H145*100</f>
        <v>18.24490966446802</v>
      </c>
      <c r="F146" s="133">
        <f>SV_SO_1617_1a!F145/SV_SO_1617_1a!$H145*100</f>
        <v>2.0217952394608543</v>
      </c>
      <c r="G146" s="133">
        <f>SV_SO_1617_1a!G145/SV_SO_1617_1a!$H145*100</f>
        <v>0.09176942930886148</v>
      </c>
      <c r="H146" s="132">
        <f>SV_SO_1617_1a!H145/SV_SO_1617_1a!$H145*100</f>
        <v>100</v>
      </c>
      <c r="I146" s="132">
        <f>SV_SO_1617_1a!I145/SV_SO_1617_1a!$O145*100</f>
        <v>0.00883834663995522</v>
      </c>
      <c r="J146" s="133">
        <f>SV_SO_1617_1a!J145/SV_SO_1617_1a!$O145*100</f>
        <v>1.4701116577792182</v>
      </c>
      <c r="K146" s="134">
        <f>SV_SO_1617_1a!K145/SV_SO_1617_1a!$O145*100</f>
        <v>80.45546946351236</v>
      </c>
      <c r="L146" s="133">
        <f>SV_SO_1617_1a!L145/SV_SO_1617_1a!$O145*100</f>
        <v>16.418701941490145</v>
      </c>
      <c r="M146" s="133">
        <f>SV_SO_1617_1a!M145/SV_SO_1617_1a!$O145*100</f>
        <v>1.5673334708187256</v>
      </c>
      <c r="N146" s="133">
        <f>SV_SO_1617_1a!N145/SV_SO_1617_1a!$O145*100</f>
        <v>0.07954511975959697</v>
      </c>
      <c r="O146" s="132">
        <f>SV_SO_1617_1a!O145/SV_SO_1617_1a!$O145*100</f>
        <v>100</v>
      </c>
      <c r="P146" s="132">
        <f>SV_SO_1617_1a!P145/SV_SO_1617_1a!$V145*100</f>
        <v>0.01162571025823609</v>
      </c>
      <c r="Q146" s="133">
        <f>SV_SO_1617_1a!Q145/SV_SO_1617_1a!$V145*100</f>
        <v>1.501169837094735</v>
      </c>
      <c r="R146" s="132">
        <f>SV_SO_1617_1a!R145/SV_SO_1617_1a!$V145*100</f>
        <v>79.25973289930681</v>
      </c>
      <c r="S146" s="132">
        <f>SV_SO_1617_1a!S145/SV_SO_1617_1a!$V145*100</f>
        <v>17.344106491505965</v>
      </c>
      <c r="T146" s="133">
        <f>SV_SO_1617_1a!T145/SV_SO_1617_1a!$V145*100</f>
        <v>1.7976254486797554</v>
      </c>
      <c r="U146" s="135">
        <f>SV_SO_1617_1a!U145/SV_SO_1617_1a!$V145*100</f>
        <v>0.08573961315449115</v>
      </c>
      <c r="V146" s="132">
        <f>SV_SO_1617_1a!V145/SV_SO_1617_1a!$V145*100</f>
        <v>100</v>
      </c>
    </row>
    <row r="147" spans="1:22" ht="12.75">
      <c r="A147" s="30" t="s">
        <v>14</v>
      </c>
      <c r="B147" s="137"/>
      <c r="C147" s="138"/>
      <c r="D147" s="139"/>
      <c r="E147" s="138"/>
      <c r="F147" s="138"/>
      <c r="G147" s="138"/>
      <c r="H147" s="137"/>
      <c r="I147" s="137"/>
      <c r="J147" s="138"/>
      <c r="K147" s="139"/>
      <c r="L147" s="138"/>
      <c r="M147" s="138"/>
      <c r="N147" s="138"/>
      <c r="O147" s="137"/>
      <c r="P147" s="137"/>
      <c r="Q147" s="138"/>
      <c r="R147" s="137"/>
      <c r="S147" s="137"/>
      <c r="T147" s="138"/>
      <c r="U147" s="140"/>
      <c r="V147" s="137"/>
    </row>
    <row r="148" spans="1:22" ht="12.75">
      <c r="A148" s="112" t="s">
        <v>52</v>
      </c>
      <c r="B148" s="128">
        <f>SV_SO_1617_1a!B147/SV_SO_1617_1a!$H147*100</f>
        <v>0.03312964735330928</v>
      </c>
      <c r="C148" s="129">
        <f>SV_SO_1617_1a!C147/SV_SO_1617_1a!$H147*100</f>
        <v>2.0761245674740483</v>
      </c>
      <c r="D148" s="130">
        <f>SV_SO_1617_1a!D147/SV_SO_1617_1a!$H147*100</f>
        <v>81.38481925936833</v>
      </c>
      <c r="E148" s="129">
        <f>SV_SO_1617_1a!E147/SV_SO_1617_1a!$H147*100</f>
        <v>14.352499447839213</v>
      </c>
      <c r="F148" s="129">
        <f>SV_SO_1617_1a!F147/SV_SO_1617_1a!$H147*100</f>
        <v>1.9951409850548478</v>
      </c>
      <c r="G148" s="129">
        <f>SV_SO_1617_1a!G147/SV_SO_1617_1a!$H147*100</f>
        <v>0.15828609291025547</v>
      </c>
      <c r="H148" s="128">
        <f>SV_SO_1617_1a!H147/SV_SO_1617_1a!$H147*100</f>
        <v>100</v>
      </c>
      <c r="I148" s="128">
        <f>SV_SO_1617_1a!I147/SV_SO_1617_1a!$O147*100</f>
        <v>0.028797696184305253</v>
      </c>
      <c r="J148" s="129">
        <f>SV_SO_1617_1a!J147/SV_SO_1617_1a!$O147*100</f>
        <v>1.6738660907127432</v>
      </c>
      <c r="K148" s="130">
        <f>SV_SO_1617_1a!K147/SV_SO_1617_1a!$O147*100</f>
        <v>83.53491720662348</v>
      </c>
      <c r="L148" s="129">
        <f>SV_SO_1617_1a!L147/SV_SO_1617_1a!$O147*100</f>
        <v>13.138948884089272</v>
      </c>
      <c r="M148" s="129">
        <f>SV_SO_1617_1a!M147/SV_SO_1617_1a!$O147*100</f>
        <v>1.515478761699064</v>
      </c>
      <c r="N148" s="129">
        <f>SV_SO_1617_1a!N147/SV_SO_1617_1a!$O147*100</f>
        <v>0.10799136069114472</v>
      </c>
      <c r="O148" s="128">
        <f>SV_SO_1617_1a!O147/SV_SO_1617_1a!$O147*100</f>
        <v>100</v>
      </c>
      <c r="P148" s="128">
        <f>SV_SO_1617_1a!P147/SV_SO_1617_1a!$V147*100</f>
        <v>0.03093946784115313</v>
      </c>
      <c r="Q148" s="129">
        <f>SV_SO_1617_1a!Q147/SV_SO_1617_1a!$V147*100</f>
        <v>1.872747788738034</v>
      </c>
      <c r="R148" s="128">
        <f>SV_SO_1617_1a!R147/SV_SO_1617_1a!$V147*100</f>
        <v>82.47188148363847</v>
      </c>
      <c r="S148" s="128">
        <f>SV_SO_1617_1a!S147/SV_SO_1617_1a!$V147*100</f>
        <v>13.73894369016853</v>
      </c>
      <c r="T148" s="129">
        <f>SV_SO_1617_1a!T147/SV_SO_1617_1a!$V147*100</f>
        <v>1.7526298547664978</v>
      </c>
      <c r="U148" s="131">
        <f>SV_SO_1617_1a!U147/SV_SO_1617_1a!$V147*100</f>
        <v>0.13285771484730463</v>
      </c>
      <c r="V148" s="128">
        <f>SV_SO_1617_1a!V147/SV_SO_1617_1a!$V147*100</f>
        <v>100</v>
      </c>
    </row>
    <row r="149" spans="1:22" ht="12.75">
      <c r="A149" s="112" t="s">
        <v>43</v>
      </c>
      <c r="B149" s="128">
        <f>SV_SO_1617_1a!B148/SV_SO_1617_1a!$H148*100</f>
        <v>0</v>
      </c>
      <c r="C149" s="129">
        <f>SV_SO_1617_1a!C148/SV_SO_1617_1a!$H148*100</f>
        <v>0.03104625892579944</v>
      </c>
      <c r="D149" s="130">
        <f>SV_SO_1617_1a!D148/SV_SO_1617_1a!$H148*100</f>
        <v>48.13722446445203</v>
      </c>
      <c r="E149" s="129">
        <f>SV_SO_1617_1a!E148/SV_SO_1617_1a!$H148*100</f>
        <v>47.65600745110214</v>
      </c>
      <c r="F149" s="129">
        <f>SV_SO_1617_1a!F148/SV_SO_1617_1a!$H148*100</f>
        <v>4.020490530891028</v>
      </c>
      <c r="G149" s="129">
        <f>SV_SO_1617_1a!G148/SV_SO_1617_1a!$H148*100</f>
        <v>0.1552312946289972</v>
      </c>
      <c r="H149" s="128">
        <f>SV_SO_1617_1a!H148/SV_SO_1617_1a!$H148*100</f>
        <v>100</v>
      </c>
      <c r="I149" s="128">
        <f>SV_SO_1617_1a!I148/SV_SO_1617_1a!$O148*100</f>
        <v>0</v>
      </c>
      <c r="J149" s="129">
        <f>SV_SO_1617_1a!J148/SV_SO_1617_1a!$O148*100</f>
        <v>0.06325110689437065</v>
      </c>
      <c r="K149" s="130">
        <f>SV_SO_1617_1a!K148/SV_SO_1617_1a!$O148*100</f>
        <v>48.64010120177103</v>
      </c>
      <c r="L149" s="129">
        <f>SV_SO_1617_1a!L148/SV_SO_1617_1a!$O148*100</f>
        <v>47.50158127767236</v>
      </c>
      <c r="M149" s="129">
        <f>SV_SO_1617_1a!M148/SV_SO_1617_1a!$O148*100</f>
        <v>3.6053130929791273</v>
      </c>
      <c r="N149" s="129">
        <f>SV_SO_1617_1a!N148/SV_SO_1617_1a!$O148*100</f>
        <v>0.18975332068311196</v>
      </c>
      <c r="O149" s="128">
        <f>SV_SO_1617_1a!O148/SV_SO_1617_1a!$O148*100</f>
        <v>100</v>
      </c>
      <c r="P149" s="128">
        <f>SV_SO_1617_1a!P148/SV_SO_1617_1a!$V148*100</f>
        <v>0</v>
      </c>
      <c r="Q149" s="129">
        <f>SV_SO_1617_1a!Q148/SV_SO_1617_1a!$V148*100</f>
        <v>0.044702726866338846</v>
      </c>
      <c r="R149" s="128">
        <f>SV_SO_1617_1a!R148/SV_SO_1617_1a!$V148*100</f>
        <v>48.35046937863209</v>
      </c>
      <c r="S149" s="128">
        <f>SV_SO_1617_1a!S148/SV_SO_1617_1a!$V148*100</f>
        <v>47.59052302190433</v>
      </c>
      <c r="T149" s="129">
        <f>SV_SO_1617_1a!T148/SV_SO_1617_1a!$V148*100</f>
        <v>3.844434510505141</v>
      </c>
      <c r="U149" s="131">
        <f>SV_SO_1617_1a!U148/SV_SO_1617_1a!$V148*100</f>
        <v>0.1698703620920876</v>
      </c>
      <c r="V149" s="128">
        <f>SV_SO_1617_1a!V148/SV_SO_1617_1a!$V148*100</f>
        <v>100</v>
      </c>
    </row>
    <row r="150" spans="1:22" ht="12.75">
      <c r="A150" s="29" t="s">
        <v>24</v>
      </c>
      <c r="B150" s="132">
        <f>SV_SO_1617_1a!B149/SV_SO_1617_1a!$H149*100</f>
        <v>0.026779338252796953</v>
      </c>
      <c r="C150" s="133">
        <f>SV_SO_1617_1a!C149/SV_SO_1617_1a!$H149*100</f>
        <v>1.6841228278981195</v>
      </c>
      <c r="D150" s="134">
        <f>SV_SO_1617_1a!D149/SV_SO_1617_1a!$H149*100</f>
        <v>75.01190192811235</v>
      </c>
      <c r="E150" s="133">
        <f>SV_SO_1617_1a!E149/SV_SO_1617_1a!$H149*100</f>
        <v>20.736134253749107</v>
      </c>
      <c r="F150" s="133">
        <f>SV_SO_1617_1a!F149/SV_SO_1617_1a!$H149*100</f>
        <v>2.383361104498929</v>
      </c>
      <c r="G150" s="133">
        <f>SV_SO_1617_1a!G149/SV_SO_1617_1a!$H149*100</f>
        <v>0.15770054748869317</v>
      </c>
      <c r="H150" s="132">
        <f>SV_SO_1617_1a!H149/SV_SO_1617_1a!$H149*100</f>
        <v>100</v>
      </c>
      <c r="I150" s="132">
        <f>SV_SO_1617_1a!I149/SV_SO_1617_1a!$O149*100</f>
        <v>0.02459797681640685</v>
      </c>
      <c r="J150" s="133">
        <f>SV_SO_1617_1a!J149/SV_SO_1617_1a!$O149*100</f>
        <v>1.4389816437598009</v>
      </c>
      <c r="K150" s="134">
        <f>SV_SO_1617_1a!K149/SV_SO_1617_1a!$O149*100</f>
        <v>78.44602281462349</v>
      </c>
      <c r="L150" s="133">
        <f>SV_SO_1617_1a!L149/SV_SO_1617_1a!$O149*100</f>
        <v>18.150232143406207</v>
      </c>
      <c r="M150" s="133">
        <f>SV_SO_1617_1a!M149/SV_SO_1617_1a!$O149*100</f>
        <v>1.8202502844141069</v>
      </c>
      <c r="N150" s="133">
        <f>SV_SO_1617_1a!N149/SV_SO_1617_1a!$O149*100</f>
        <v>0.1199151369799834</v>
      </c>
      <c r="O150" s="132">
        <f>SV_SO_1617_1a!O149/SV_SO_1617_1a!$O149*100</f>
        <v>100</v>
      </c>
      <c r="P150" s="132">
        <f>SV_SO_1617_1a!P149/SV_SO_1617_1a!$V149*100</f>
        <v>0.025706552146497103</v>
      </c>
      <c r="Q150" s="133">
        <f>SV_SO_1617_1a!Q149/SV_SO_1617_1a!$V149*100</f>
        <v>1.5635632305575298</v>
      </c>
      <c r="R150" s="132">
        <f>SV_SO_1617_1a!R149/SV_SO_1617_1a!$V149*100</f>
        <v>76.70079085451603</v>
      </c>
      <c r="S150" s="132">
        <f>SV_SO_1617_1a!S149/SV_SO_1617_1a!$V149*100</f>
        <v>19.4643964252771</v>
      </c>
      <c r="T150" s="133">
        <f>SV_SO_1617_1a!T149/SV_SO_1617_1a!$V149*100</f>
        <v>2.106425125886498</v>
      </c>
      <c r="U150" s="135">
        <f>SV_SO_1617_1a!U149/SV_SO_1617_1a!$V149*100</f>
        <v>0.13911781161633727</v>
      </c>
      <c r="V150" s="132">
        <f>SV_SO_1617_1a!V149/SV_SO_1617_1a!$V149*100</f>
        <v>100</v>
      </c>
    </row>
    <row r="151" spans="1:22" ht="12.75">
      <c r="A151" s="141" t="s">
        <v>15</v>
      </c>
      <c r="B151" s="132">
        <f>SV_SO_1617_1a!B150/SV_SO_1617_1a!$H150*100</f>
        <v>0.02044452232833903</v>
      </c>
      <c r="C151" s="143">
        <f>SV_SO_1617_1a!C150/SV_SO_1617_1a!$H150*100</f>
        <v>1.6063553257980665</v>
      </c>
      <c r="D151" s="144">
        <f>SV_SO_1617_1a!D150/SV_SO_1617_1a!$H150*100</f>
        <v>76.5822599959111</v>
      </c>
      <c r="E151" s="143">
        <f>SV_SO_1617_1a!E150/SV_SO_1617_1a!$H150*100</f>
        <v>19.467566225649115</v>
      </c>
      <c r="F151" s="143">
        <f>SV_SO_1617_1a!F150/SV_SO_1617_1a!$H150*100</f>
        <v>2.1992464733198984</v>
      </c>
      <c r="G151" s="143">
        <f>SV_SO_1617_1a!G150/SV_SO_1617_1a!$H150*100</f>
        <v>0.12412745699348696</v>
      </c>
      <c r="H151" s="142">
        <f>SV_SO_1617_1a!H150/SV_SO_1617_1a!$H150*100</f>
        <v>100</v>
      </c>
      <c r="I151" s="132">
        <f>SV_SO_1617_1a!I150/SV_SO_1617_1a!$O150*100</f>
        <v>0.016549814942978365</v>
      </c>
      <c r="J151" s="143">
        <f>SV_SO_1617_1a!J150/SV_SO_1617_1a!$O150*100</f>
        <v>1.4548791863509163</v>
      </c>
      <c r="K151" s="144">
        <f>SV_SO_1617_1a!K150/SV_SO_1617_1a!$O150*100</f>
        <v>79.47221135618211</v>
      </c>
      <c r="L151" s="143">
        <f>SV_SO_1617_1a!L150/SV_SO_1617_1a!$O150*100</f>
        <v>17.265970571419974</v>
      </c>
      <c r="M151" s="143">
        <f>SV_SO_1617_1a!M150/SV_SO_1617_1a!$O150*100</f>
        <v>1.6910901814461528</v>
      </c>
      <c r="N151" s="143">
        <f>SV_SO_1617_1a!N150/SV_SO_1617_1a!$O150*100</f>
        <v>0.09929888965787019</v>
      </c>
      <c r="O151" s="142">
        <f>SV_SO_1617_1a!O150/SV_SO_1617_1a!$O150*100</f>
        <v>100</v>
      </c>
      <c r="P151" s="142">
        <f>SV_SO_1617_1a!P150/SV_SO_1617_1a!$V150*100</f>
        <v>0.018526203462176902</v>
      </c>
      <c r="Q151" s="143">
        <f>SV_SO_1617_1a!Q150/SV_SO_1617_1a!$V150*100</f>
        <v>1.5317465022527863</v>
      </c>
      <c r="R151" s="142">
        <f>SV_SO_1617_1a!R150/SV_SO_1617_1a!$V150*100</f>
        <v>78.00569124970357</v>
      </c>
      <c r="S151" s="142">
        <f>SV_SO_1617_1a!S150/SV_SO_1617_1a!$V150*100</f>
        <v>18.383181171448896</v>
      </c>
      <c r="T151" s="143">
        <f>SV_SO_1617_1a!T150/SV_SO_1617_1a!$V150*100</f>
        <v>1.9489566042210102</v>
      </c>
      <c r="U151" s="145">
        <f>SV_SO_1617_1a!U150/SV_SO_1617_1a!$V150*100</f>
        <v>0.11189826891154848</v>
      </c>
      <c r="V151" s="142">
        <f>SV_SO_1617_1a!V150/SV_SO_1617_1a!$V150*100</f>
        <v>100</v>
      </c>
    </row>
    <row r="152" spans="2:22" ht="12.75">
      <c r="B152" s="137"/>
      <c r="C152" s="138"/>
      <c r="D152" s="139"/>
      <c r="E152" s="138"/>
      <c r="F152" s="138"/>
      <c r="G152" s="138"/>
      <c r="H152" s="137"/>
      <c r="I152" s="137"/>
      <c r="J152" s="138"/>
      <c r="K152" s="139"/>
      <c r="L152" s="138"/>
      <c r="M152" s="138"/>
      <c r="N152" s="138"/>
      <c r="O152" s="137"/>
      <c r="P152" s="137"/>
      <c r="Q152" s="138"/>
      <c r="R152" s="137"/>
      <c r="S152" s="137"/>
      <c r="T152" s="138"/>
      <c r="U152" s="140"/>
      <c r="V152" s="137"/>
    </row>
    <row r="153" spans="1:22" ht="12.75">
      <c r="A153" s="111" t="s">
        <v>16</v>
      </c>
      <c r="B153" s="137"/>
      <c r="C153" s="138"/>
      <c r="D153" s="139"/>
      <c r="E153" s="138"/>
      <c r="F153" s="138"/>
      <c r="G153" s="138"/>
      <c r="H153" s="137"/>
      <c r="I153" s="137"/>
      <c r="J153" s="138"/>
      <c r="K153" s="139"/>
      <c r="L153" s="138"/>
      <c r="M153" s="138"/>
      <c r="N153" s="138"/>
      <c r="O153" s="137"/>
      <c r="P153" s="137"/>
      <c r="Q153" s="138"/>
      <c r="R153" s="137"/>
      <c r="S153" s="137"/>
      <c r="T153" s="138"/>
      <c r="U153" s="140"/>
      <c r="V153" s="137"/>
    </row>
    <row r="154" spans="1:22" ht="12.75">
      <c r="A154" s="101" t="s">
        <v>13</v>
      </c>
      <c r="B154" s="137"/>
      <c r="C154" s="138"/>
      <c r="D154" s="139"/>
      <c r="E154" s="138"/>
      <c r="F154" s="138"/>
      <c r="G154" s="138"/>
      <c r="H154" s="137"/>
      <c r="I154" s="137"/>
      <c r="J154" s="138"/>
      <c r="K154" s="139"/>
      <c r="L154" s="138"/>
      <c r="M154" s="138"/>
      <c r="N154" s="138"/>
      <c r="O154" s="137"/>
      <c r="P154" s="137"/>
      <c r="Q154" s="138"/>
      <c r="R154" s="137"/>
      <c r="S154" s="137"/>
      <c r="T154" s="138"/>
      <c r="U154" s="140"/>
      <c r="V154" s="137"/>
    </row>
    <row r="155" spans="1:22" ht="12.75">
      <c r="A155" s="73" t="s">
        <v>44</v>
      </c>
      <c r="B155" s="128">
        <f>SV_SO_1617_1a!B154/SV_SO_1617_1a!$H154*100</f>
        <v>0.07994670219853431</v>
      </c>
      <c r="C155" s="129">
        <f>SV_SO_1617_1a!C154/SV_SO_1617_1a!$H154*100</f>
        <v>2.9580279813457695</v>
      </c>
      <c r="D155" s="130">
        <f>SV_SO_1617_1a!D154/SV_SO_1617_1a!$H154*100</f>
        <v>85.25649566955363</v>
      </c>
      <c r="E155" s="129">
        <f>SV_SO_1617_1a!E154/SV_SO_1617_1a!$H154*100</f>
        <v>10.046635576282478</v>
      </c>
      <c r="F155" s="129">
        <f>SV_SO_1617_1a!F154/SV_SO_1617_1a!$H154*100</f>
        <v>1.4723517654896736</v>
      </c>
      <c r="G155" s="129">
        <f>SV_SO_1617_1a!G154/SV_SO_1617_1a!$H154*100</f>
        <v>0.1865423051299134</v>
      </c>
      <c r="H155" s="128">
        <f>SV_SO_1617_1a!H154/SV_SO_1617_1a!$H154*100</f>
        <v>100</v>
      </c>
      <c r="I155" s="128">
        <f>SV_SO_1617_1a!I154/SV_SO_1617_1a!$O154*100</f>
        <v>0.04952674444199868</v>
      </c>
      <c r="J155" s="129">
        <f>SV_SO_1617_1a!J154/SV_SO_1617_1a!$O154*100</f>
        <v>2.2617213295179397</v>
      </c>
      <c r="K155" s="130">
        <f>SV_SO_1617_1a!K154/SV_SO_1617_1a!$O154*100</f>
        <v>87.706361435175</v>
      </c>
      <c r="L155" s="129">
        <f>SV_SO_1617_1a!L154/SV_SO_1617_1a!$O154*100</f>
        <v>8.496588157605107</v>
      </c>
      <c r="M155" s="129">
        <f>SV_SO_1617_1a!M154/SV_SO_1617_1a!$O154*100</f>
        <v>1.3097072419106317</v>
      </c>
      <c r="N155" s="129">
        <f>SV_SO_1617_1a!N154/SV_SO_1617_1a!$O154*100</f>
        <v>0.17609509134932863</v>
      </c>
      <c r="O155" s="128">
        <f>SV_SO_1617_1a!O154/SV_SO_1617_1a!$O154*100</f>
        <v>100</v>
      </c>
      <c r="P155" s="128">
        <f>SV_SO_1617_1a!P154/SV_SO_1617_1a!$V154*100</f>
        <v>0.0632873244530167</v>
      </c>
      <c r="Q155" s="129">
        <f>SV_SO_1617_1a!Q154/SV_SO_1617_1a!$V154*100</f>
        <v>2.5766982098728226</v>
      </c>
      <c r="R155" s="128">
        <f>SV_SO_1617_1a!R154/SV_SO_1617_1a!$V154*100</f>
        <v>86.59815562654451</v>
      </c>
      <c r="S155" s="128">
        <f>SV_SO_1617_1a!S154/SV_SO_1617_1a!$V154*100</f>
        <v>9.197757820505092</v>
      </c>
      <c r="T155" s="129">
        <f>SV_SO_1617_1a!T154/SV_SO_1617_1a!$V154*100</f>
        <v>1.3832800916159362</v>
      </c>
      <c r="U155" s="131">
        <f>SV_SO_1617_1a!U154/SV_SO_1617_1a!$V154*100</f>
        <v>0.18082092700861913</v>
      </c>
      <c r="V155" s="128">
        <f>SV_SO_1617_1a!V154/SV_SO_1617_1a!$V154*100</f>
        <v>100</v>
      </c>
    </row>
    <row r="156" spans="1:22" ht="12.75">
      <c r="A156" s="73" t="s">
        <v>45</v>
      </c>
      <c r="B156" s="128">
        <f>SV_SO_1617_1a!B155/SV_SO_1617_1a!$H155*100</f>
        <v>0.008880994671403197</v>
      </c>
      <c r="C156" s="146">
        <f>SV_SO_1617_1a!C155/SV_SO_1617_1a!$H155*100</f>
        <v>0.41740674955595025</v>
      </c>
      <c r="D156" s="130">
        <f>SV_SO_1617_1a!D155/SV_SO_1617_1a!$H155*100</f>
        <v>66.87388987566607</v>
      </c>
      <c r="E156" s="146">
        <f>SV_SO_1617_1a!E155/SV_SO_1617_1a!$H155*100</f>
        <v>25.461811722912962</v>
      </c>
      <c r="F156" s="146">
        <f>SV_SO_1617_1a!F155/SV_SO_1617_1a!$H155*100</f>
        <v>6.33214920071048</v>
      </c>
      <c r="G156" s="146">
        <f>SV_SO_1617_1a!G155/SV_SO_1617_1a!$H155*100</f>
        <v>0.9058614564831261</v>
      </c>
      <c r="H156" s="128">
        <f>SV_SO_1617_1a!H155/SV_SO_1617_1a!$H155*100</f>
        <v>100</v>
      </c>
      <c r="I156" s="128">
        <f>SV_SO_1617_1a!I155/SV_SO_1617_1a!$O155*100</f>
        <v>0</v>
      </c>
      <c r="J156" s="146">
        <f>SV_SO_1617_1a!J155/SV_SO_1617_1a!$O155*100</f>
        <v>0.25393600812595224</v>
      </c>
      <c r="K156" s="130">
        <f>SV_SO_1617_1a!K155/SV_SO_1617_1a!$O155*100</f>
        <v>67.5596749619096</v>
      </c>
      <c r="L156" s="146">
        <f>SV_SO_1617_1a!L155/SV_SO_1617_1a!$O155*100</f>
        <v>25.990350431691212</v>
      </c>
      <c r="M156" s="146">
        <f>SV_SO_1617_1a!M155/SV_SO_1617_1a!$O155*100</f>
        <v>5.408836973082783</v>
      </c>
      <c r="N156" s="146">
        <f>SV_SO_1617_1a!N155/SV_SO_1617_1a!$O155*100</f>
        <v>0.7872016251904521</v>
      </c>
      <c r="O156" s="128">
        <f>SV_SO_1617_1a!O155/SV_SO_1617_1a!$O155*100</f>
        <v>100</v>
      </c>
      <c r="P156" s="128">
        <f>SV_SO_1617_1a!P155/SV_SO_1617_1a!$V155*100</f>
        <v>0.005225752508361204</v>
      </c>
      <c r="Q156" s="129">
        <f>SV_SO_1617_1a!Q155/SV_SO_1617_1a!$V155*100</f>
        <v>0.35012541806020064</v>
      </c>
      <c r="R156" s="128">
        <f>SV_SO_1617_1a!R155/SV_SO_1617_1a!$V155*100</f>
        <v>67.15614548494983</v>
      </c>
      <c r="S156" s="128">
        <f>SV_SO_1617_1a!S155/SV_SO_1617_1a!$V155*100</f>
        <v>25.679347826086957</v>
      </c>
      <c r="T156" s="129">
        <f>SV_SO_1617_1a!T155/SV_SO_1617_1a!$V155*100</f>
        <v>5.952132107023411</v>
      </c>
      <c r="U156" s="131">
        <f>SV_SO_1617_1a!U155/SV_SO_1617_1a!$V155*100</f>
        <v>0.8570234113712374</v>
      </c>
      <c r="V156" s="128">
        <f>SV_SO_1617_1a!V155/SV_SO_1617_1a!$V155*100</f>
        <v>100</v>
      </c>
    </row>
    <row r="157" spans="1:22" ht="12.75">
      <c r="A157" s="73" t="s">
        <v>46</v>
      </c>
      <c r="B157" s="128">
        <f>SV_SO_1617_1a!B156/SV_SO_1617_1a!$H156*100</f>
        <v>0</v>
      </c>
      <c r="C157" s="146">
        <f>SV_SO_1617_1a!C156/SV_SO_1617_1a!$H156*100</f>
        <v>0.6802721088435374</v>
      </c>
      <c r="D157" s="130">
        <f>SV_SO_1617_1a!D156/SV_SO_1617_1a!$H156*100</f>
        <v>59.183673469387756</v>
      </c>
      <c r="E157" s="146">
        <f>SV_SO_1617_1a!E156/SV_SO_1617_1a!$H156*100</f>
        <v>31.97278911564626</v>
      </c>
      <c r="F157" s="146">
        <f>SV_SO_1617_1a!F156/SV_SO_1617_1a!$H156*100</f>
        <v>7.029478458049887</v>
      </c>
      <c r="G157" s="146">
        <f>SV_SO_1617_1a!G156/SV_SO_1617_1a!$H156*100</f>
        <v>1.1337868480725624</v>
      </c>
      <c r="H157" s="128">
        <f>SV_SO_1617_1a!H156/SV_SO_1617_1a!$H156*100</f>
        <v>100</v>
      </c>
      <c r="I157" s="128">
        <f>SV_SO_1617_1a!I156/SV_SO_1617_1a!$O156*100</f>
        <v>0.11806375442739078</v>
      </c>
      <c r="J157" s="146">
        <f>SV_SO_1617_1a!J156/SV_SO_1617_1a!$O156*100</f>
        <v>1.2987012987012987</v>
      </c>
      <c r="K157" s="130">
        <f>SV_SO_1617_1a!K156/SV_SO_1617_1a!$O156*100</f>
        <v>67.65053128689492</v>
      </c>
      <c r="L157" s="146">
        <f>SV_SO_1617_1a!L156/SV_SO_1617_1a!$O156*100</f>
        <v>24.911452184179456</v>
      </c>
      <c r="M157" s="146">
        <f>SV_SO_1617_1a!M156/SV_SO_1617_1a!$O156*100</f>
        <v>5.194805194805195</v>
      </c>
      <c r="N157" s="146">
        <f>SV_SO_1617_1a!N156/SV_SO_1617_1a!$O156*100</f>
        <v>0.8264462809917356</v>
      </c>
      <c r="O157" s="128">
        <f>SV_SO_1617_1a!O156/SV_SO_1617_1a!$O156*100</f>
        <v>100</v>
      </c>
      <c r="P157" s="128">
        <f>SV_SO_1617_1a!P156/SV_SO_1617_1a!$V156*100</f>
        <v>0.07763975155279502</v>
      </c>
      <c r="Q157" s="129">
        <f>SV_SO_1617_1a!Q156/SV_SO_1617_1a!$V156*100</f>
        <v>1.0869565217391304</v>
      </c>
      <c r="R157" s="128">
        <f>SV_SO_1617_1a!R156/SV_SO_1617_1a!$V156*100</f>
        <v>64.75155279503106</v>
      </c>
      <c r="S157" s="128">
        <f>SV_SO_1617_1a!S156/SV_SO_1617_1a!$V156*100</f>
        <v>27.32919254658385</v>
      </c>
      <c r="T157" s="129">
        <f>SV_SO_1617_1a!T156/SV_SO_1617_1a!$V156*100</f>
        <v>5.8229813664596275</v>
      </c>
      <c r="U157" s="131">
        <f>SV_SO_1617_1a!U156/SV_SO_1617_1a!$V156*100</f>
        <v>0.9316770186335404</v>
      </c>
      <c r="V157" s="128">
        <f>SV_SO_1617_1a!V156/SV_SO_1617_1a!$V156*100</f>
        <v>100</v>
      </c>
    </row>
    <row r="158" spans="1:22" ht="12.75">
      <c r="A158" s="73" t="s">
        <v>47</v>
      </c>
      <c r="B158" s="128">
        <f>SV_SO_1617_1a!B157/SV_SO_1617_1a!$H157*100</f>
        <v>0</v>
      </c>
      <c r="C158" s="146">
        <f>SV_SO_1617_1a!C157/SV_SO_1617_1a!$H157*100</f>
        <v>0.04915816640039326</v>
      </c>
      <c r="D158" s="130">
        <f>SV_SO_1617_1a!D157/SV_SO_1617_1a!$H157*100</f>
        <v>40.8627258203269</v>
      </c>
      <c r="E158" s="146">
        <f>SV_SO_1617_1a!E157/SV_SO_1617_1a!$H157*100</f>
        <v>46.13493916676908</v>
      </c>
      <c r="F158" s="146">
        <f>SV_SO_1617_1a!F157/SV_SO_1617_1a!$H157*100</f>
        <v>10.384662652083078</v>
      </c>
      <c r="G158" s="146">
        <f>SV_SO_1617_1a!G157/SV_SO_1617_1a!$H157*100</f>
        <v>2.568514194420548</v>
      </c>
      <c r="H158" s="128">
        <f>SV_SO_1617_1a!H157/SV_SO_1617_1a!$H157*100</f>
        <v>100</v>
      </c>
      <c r="I158" s="128">
        <f>SV_SO_1617_1a!I157/SV_SO_1617_1a!$O157*100</f>
        <v>0.016390755613833796</v>
      </c>
      <c r="J158" s="146">
        <f>SV_SO_1617_1a!J157/SV_SO_1617_1a!$O157*100</f>
        <v>0.03278151122766759</v>
      </c>
      <c r="K158" s="130">
        <f>SV_SO_1617_1a!K157/SV_SO_1617_1a!$O157*100</f>
        <v>44.58285526962793</v>
      </c>
      <c r="L158" s="146">
        <f>SV_SO_1617_1a!L157/SV_SO_1617_1a!$O157*100</f>
        <v>46.74643501065399</v>
      </c>
      <c r="M158" s="146">
        <f>SV_SO_1617_1a!M157/SV_SO_1617_1a!$O157*100</f>
        <v>7.015243402720865</v>
      </c>
      <c r="N158" s="146">
        <f>SV_SO_1617_1a!N157/SV_SO_1617_1a!$O157*100</f>
        <v>1.6062940501557124</v>
      </c>
      <c r="O158" s="128">
        <f>SV_SO_1617_1a!O157/SV_SO_1617_1a!$O157*100</f>
        <v>100</v>
      </c>
      <c r="P158" s="128">
        <f>SV_SO_1617_1a!P157/SV_SO_1617_1a!$V157*100</f>
        <v>0.007023458350891979</v>
      </c>
      <c r="Q158" s="129">
        <f>SV_SO_1617_1a!Q157/SV_SO_1617_1a!$V157*100</f>
        <v>0.04214075010535188</v>
      </c>
      <c r="R158" s="128">
        <f>SV_SO_1617_1a!R157/SV_SO_1617_1a!$V157*100</f>
        <v>42.45680573114202</v>
      </c>
      <c r="S158" s="128">
        <f>SV_SO_1617_1a!S157/SV_SO_1617_1a!$V157*100</f>
        <v>46.396965865992414</v>
      </c>
      <c r="T158" s="129">
        <f>SV_SO_1617_1a!T157/SV_SO_1617_1a!$V157*100</f>
        <v>8.940862480685489</v>
      </c>
      <c r="U158" s="131">
        <f>SV_SO_1617_1a!U157/SV_SO_1617_1a!$V157*100</f>
        <v>2.1562017137238376</v>
      </c>
      <c r="V158" s="128">
        <f>SV_SO_1617_1a!V157/SV_SO_1617_1a!$V157*100</f>
        <v>100</v>
      </c>
    </row>
    <row r="159" spans="1:22" ht="12.75">
      <c r="A159" s="29" t="s">
        <v>1</v>
      </c>
      <c r="B159" s="147">
        <f>SV_SO_1617_1a!B158/SV_SO_1617_1a!$H158*100</f>
        <v>0.037304866850321396</v>
      </c>
      <c r="C159" s="148">
        <f>SV_SO_1617_1a!C158/SV_SO_1617_1a!$H158*100</f>
        <v>1.4290633608815428</v>
      </c>
      <c r="D159" s="149">
        <f>SV_SO_1617_1a!D158/SV_SO_1617_1a!$H158*100</f>
        <v>68.62086776859503</v>
      </c>
      <c r="E159" s="148">
        <f>SV_SO_1617_1a!E158/SV_SO_1617_1a!$H158*100</f>
        <v>23.731634527089074</v>
      </c>
      <c r="F159" s="148">
        <f>SV_SO_1617_1a!F158/SV_SO_1617_1a!$H158*100</f>
        <v>5.193985307621672</v>
      </c>
      <c r="G159" s="148">
        <f>SV_SO_1617_1a!G158/SV_SO_1617_1a!$H158*100</f>
        <v>0.9871441689623508</v>
      </c>
      <c r="H159" s="147">
        <f>SV_SO_1617_1a!H158/SV_SO_1617_1a!$H158*100</f>
        <v>100</v>
      </c>
      <c r="I159" s="147">
        <f>SV_SO_1617_1a!I158/SV_SO_1617_1a!$O158*100</f>
        <v>0.03333737422717905</v>
      </c>
      <c r="J159" s="148">
        <f>SV_SO_1617_1a!J158/SV_SO_1617_1a!$O158*100</f>
        <v>1.345617650624318</v>
      </c>
      <c r="K159" s="149">
        <f>SV_SO_1617_1a!K158/SV_SO_1617_1a!$O158*100</f>
        <v>74.40901927506364</v>
      </c>
      <c r="L159" s="148">
        <f>SV_SO_1617_1a!L158/SV_SO_1617_1a!$O158*100</f>
        <v>20.166080737059037</v>
      </c>
      <c r="M159" s="148">
        <f>SV_SO_1617_1a!M158/SV_SO_1617_1a!$O158*100</f>
        <v>3.442841556552309</v>
      </c>
      <c r="N159" s="148">
        <f>SV_SO_1617_1a!N158/SV_SO_1617_1a!$O158*100</f>
        <v>0.6031034064735119</v>
      </c>
      <c r="O159" s="147">
        <f>SV_SO_1617_1a!O158/SV_SO_1617_1a!$O158*100</f>
        <v>100</v>
      </c>
      <c r="P159" s="147">
        <f>SV_SO_1617_1a!P158/SV_SO_1617_1a!$V158*100</f>
        <v>0.03537527268439361</v>
      </c>
      <c r="Q159" s="133">
        <f>SV_SO_1617_1a!Q158/SV_SO_1617_1a!$V158*100</f>
        <v>1.3884794528624491</v>
      </c>
      <c r="R159" s="134">
        <f>SV_SO_1617_1a!R158/SV_SO_1617_1a!$V158*100</f>
        <v>71.43594127704735</v>
      </c>
      <c r="S159" s="133">
        <f>SV_SO_1617_1a!S158/SV_SO_1617_1a!$V158*100</f>
        <v>21.997523730912093</v>
      </c>
      <c r="T159" s="133">
        <f>SV_SO_1617_1a!T158/SV_SO_1617_1a!$V158*100</f>
        <v>4.3423147220093155</v>
      </c>
      <c r="U159" s="133">
        <f>SV_SO_1617_1a!U158/SV_SO_1617_1a!$V158*100</f>
        <v>0.8003655444844054</v>
      </c>
      <c r="V159" s="132">
        <f>SV_SO_1617_1a!V158/SV_SO_1617_1a!$V158*100</f>
        <v>100</v>
      </c>
    </row>
    <row r="160" spans="1:22" ht="12.75">
      <c r="A160" s="30" t="s">
        <v>14</v>
      </c>
      <c r="B160" s="137"/>
      <c r="C160" s="138"/>
      <c r="D160" s="139"/>
      <c r="E160" s="138"/>
      <c r="F160" s="138"/>
      <c r="G160" s="138"/>
      <c r="H160" s="137"/>
      <c r="I160" s="137"/>
      <c r="J160" s="138"/>
      <c r="K160" s="139"/>
      <c r="L160" s="138"/>
      <c r="M160" s="138"/>
      <c r="N160" s="138"/>
      <c r="O160" s="137"/>
      <c r="P160" s="137"/>
      <c r="Q160" s="138"/>
      <c r="R160" s="137"/>
      <c r="S160" s="137"/>
      <c r="T160" s="138"/>
      <c r="U160" s="140"/>
      <c r="V160" s="137"/>
    </row>
    <row r="161" spans="1:22" ht="12.75">
      <c r="A161" s="73" t="s">
        <v>44</v>
      </c>
      <c r="B161" s="128">
        <f>SV_SO_1617_1a!B160/SV_SO_1617_1a!$H160*100</f>
        <v>0.06964327168614098</v>
      </c>
      <c r="C161" s="129">
        <f>SV_SO_1617_1a!C160/SV_SO_1617_1a!$H160*100</f>
        <v>3.0643039541902035</v>
      </c>
      <c r="D161" s="130">
        <f>SV_SO_1617_1a!D160/SV_SO_1617_1a!$H160*100</f>
        <v>84.5005029791844</v>
      </c>
      <c r="E161" s="129">
        <f>SV_SO_1617_1a!E160/SV_SO_1617_1a!$H160*100</f>
        <v>10.55482473109959</v>
      </c>
      <c r="F161" s="129">
        <f>SV_SO_1617_1a!F160/SV_SO_1617_1a!$H160*100</f>
        <v>1.625009672676623</v>
      </c>
      <c r="G161" s="129">
        <f>SV_SO_1617_1a!G160/SV_SO_1617_1a!$H160*100</f>
        <v>0.18571539116304264</v>
      </c>
      <c r="H161" s="128">
        <f>SV_SO_1617_1a!H160/SV_SO_1617_1a!$H160*100</f>
        <v>100</v>
      </c>
      <c r="I161" s="128">
        <f>SV_SO_1617_1a!I160/SV_SO_1617_1a!$O160*100</f>
        <v>0.017991004497751126</v>
      </c>
      <c r="J161" s="129">
        <f>SV_SO_1617_1a!J160/SV_SO_1617_1a!$O160*100</f>
        <v>2.3328335832083957</v>
      </c>
      <c r="K161" s="130">
        <f>SV_SO_1617_1a!K160/SV_SO_1617_1a!$O160*100</f>
        <v>87.62218890554723</v>
      </c>
      <c r="L161" s="129">
        <f>SV_SO_1617_1a!L160/SV_SO_1617_1a!$O160*100</f>
        <v>8.437781109445277</v>
      </c>
      <c r="M161" s="129">
        <f>SV_SO_1617_1a!M160/SV_SO_1617_1a!$O160*100</f>
        <v>1.3973013493253372</v>
      </c>
      <c r="N161" s="129">
        <f>SV_SO_1617_1a!N160/SV_SO_1617_1a!$O160*100</f>
        <v>0.191904047976012</v>
      </c>
      <c r="O161" s="128">
        <f>SV_SO_1617_1a!O160/SV_SO_1617_1a!$O160*100</f>
        <v>100</v>
      </c>
      <c r="P161" s="128">
        <f>SV_SO_1617_1a!P160/SV_SO_1617_1a!$V160*100</f>
        <v>0.040543279951348064</v>
      </c>
      <c r="Q161" s="129">
        <f>SV_SO_1617_1a!Q160/SV_SO_1617_1a!$V160*100</f>
        <v>2.652206230150686</v>
      </c>
      <c r="R161" s="128">
        <f>SV_SO_1617_1a!R160/SV_SO_1617_1a!$V160*100</f>
        <v>86.25920670315563</v>
      </c>
      <c r="S161" s="128">
        <f>SV_SO_1617_1a!S160/SV_SO_1617_1a!$V160*100</f>
        <v>9.36211906209879</v>
      </c>
      <c r="T161" s="129">
        <f>SV_SO_1617_1a!T160/SV_SO_1617_1a!$V160*100</f>
        <v>1.496722751537266</v>
      </c>
      <c r="U161" s="131">
        <f>SV_SO_1617_1a!U160/SV_SO_1617_1a!$V160*100</f>
        <v>0.18920197310629097</v>
      </c>
      <c r="V161" s="128">
        <f>SV_SO_1617_1a!V160/SV_SO_1617_1a!$V160*100</f>
        <v>100</v>
      </c>
    </row>
    <row r="162" spans="1:22" ht="12.75">
      <c r="A162" s="73" t="s">
        <v>45</v>
      </c>
      <c r="B162" s="128">
        <f>SV_SO_1617_1a!B161/SV_SO_1617_1a!$H161*100</f>
        <v>0</v>
      </c>
      <c r="C162" s="146">
        <f>SV_SO_1617_1a!C161/SV_SO_1617_1a!$H161*100</f>
        <v>0.3114740298004882</v>
      </c>
      <c r="D162" s="130">
        <f>SV_SO_1617_1a!D161/SV_SO_1617_1a!$H161*100</f>
        <v>63.78483037292702</v>
      </c>
      <c r="E162" s="146">
        <f>SV_SO_1617_1a!E161/SV_SO_1617_1a!$H161*100</f>
        <v>27.586497179897297</v>
      </c>
      <c r="F162" s="146">
        <f>SV_SO_1617_1a!F161/SV_SO_1617_1a!$H161*100</f>
        <v>7.079720515194881</v>
      </c>
      <c r="G162" s="146">
        <f>SV_SO_1617_1a!G161/SV_SO_1617_1a!$H161*100</f>
        <v>1.2374779021803182</v>
      </c>
      <c r="H162" s="128">
        <f>SV_SO_1617_1a!H161/SV_SO_1617_1a!$H161*100</f>
        <v>100</v>
      </c>
      <c r="I162" s="128">
        <f>SV_SO_1617_1a!I161/SV_SO_1617_1a!$O161*100</f>
        <v>0</v>
      </c>
      <c r="J162" s="146">
        <f>SV_SO_1617_1a!J161/SV_SO_1617_1a!$O161*100</f>
        <v>0.34835113794705064</v>
      </c>
      <c r="K162" s="130">
        <f>SV_SO_1617_1a!K161/SV_SO_1617_1a!$O161*100</f>
        <v>67.11565257779843</v>
      </c>
      <c r="L162" s="146">
        <f>SV_SO_1617_1a!L161/SV_SO_1617_1a!$O161*100</f>
        <v>26.02183000464468</v>
      </c>
      <c r="M162" s="146">
        <f>SV_SO_1617_1a!M161/SV_SO_1617_1a!$O161*100</f>
        <v>5.68973525313516</v>
      </c>
      <c r="N162" s="146">
        <f>SV_SO_1617_1a!N161/SV_SO_1617_1a!$O161*100</f>
        <v>0.8244310264746865</v>
      </c>
      <c r="O162" s="128">
        <f>SV_SO_1617_1a!O161/SV_SO_1617_1a!$O161*100</f>
        <v>100</v>
      </c>
      <c r="P162" s="128">
        <f>SV_SO_1617_1a!P161/SV_SO_1617_1a!$V161*100</f>
        <v>0</v>
      </c>
      <c r="Q162" s="129">
        <f>SV_SO_1617_1a!Q161/SV_SO_1617_1a!$V161*100</f>
        <v>0.3269728173344395</v>
      </c>
      <c r="R162" s="128">
        <f>SV_SO_1617_1a!R161/SV_SO_1617_1a!$V161*100</f>
        <v>65.18471524083745</v>
      </c>
      <c r="S162" s="128">
        <f>SV_SO_1617_1a!S161/SV_SO_1617_1a!$V161*100</f>
        <v>26.928895612708022</v>
      </c>
      <c r="T162" s="129">
        <f>SV_SO_1617_1a!T161/SV_SO_1617_1a!$V161*100</f>
        <v>6.4955346249572985</v>
      </c>
      <c r="U162" s="131">
        <f>SV_SO_1617_1a!U161/SV_SO_1617_1a!$V161*100</f>
        <v>1.0638817041628033</v>
      </c>
      <c r="V162" s="128">
        <f>SV_SO_1617_1a!V161/SV_SO_1617_1a!$V161*100</f>
        <v>100</v>
      </c>
    </row>
    <row r="163" spans="1:22" ht="12.75">
      <c r="A163" s="73" t="s">
        <v>46</v>
      </c>
      <c r="B163" s="128">
        <f>SV_SO_1617_1a!B162/SV_SO_1617_1a!$H162*100</f>
        <v>0</v>
      </c>
      <c r="C163" s="146">
        <f>SV_SO_1617_1a!C162/SV_SO_1617_1a!$H162*100</f>
        <v>0.7380073800738007</v>
      </c>
      <c r="D163" s="130">
        <f>SV_SO_1617_1a!D162/SV_SO_1617_1a!$H162*100</f>
        <v>52.5830258302583</v>
      </c>
      <c r="E163" s="146">
        <f>SV_SO_1617_1a!E162/SV_SO_1617_1a!$H162*100</f>
        <v>32.84132841328413</v>
      </c>
      <c r="F163" s="146">
        <f>SV_SO_1617_1a!F162/SV_SO_1617_1a!$H162*100</f>
        <v>11.254612546125461</v>
      </c>
      <c r="G163" s="146">
        <f>SV_SO_1617_1a!G162/SV_SO_1617_1a!$H162*100</f>
        <v>2.5830258302583027</v>
      </c>
      <c r="H163" s="128">
        <f>SV_SO_1617_1a!H162/SV_SO_1617_1a!$H162*100</f>
        <v>100</v>
      </c>
      <c r="I163" s="128">
        <f>SV_SO_1617_1a!I162/SV_SO_1617_1a!$O162*100</f>
        <v>0</v>
      </c>
      <c r="J163" s="146">
        <f>SV_SO_1617_1a!J162/SV_SO_1617_1a!$O162*100</f>
        <v>1.2738853503184715</v>
      </c>
      <c r="K163" s="130">
        <f>SV_SO_1617_1a!K162/SV_SO_1617_1a!$O162*100</f>
        <v>64.22505307855626</v>
      </c>
      <c r="L163" s="146">
        <f>SV_SO_1617_1a!L162/SV_SO_1617_1a!$O162*100</f>
        <v>26.326963906581742</v>
      </c>
      <c r="M163" s="146">
        <f>SV_SO_1617_1a!M162/SV_SO_1617_1a!$O162*100</f>
        <v>6.900212314225053</v>
      </c>
      <c r="N163" s="146">
        <f>SV_SO_1617_1a!N162/SV_SO_1617_1a!$O162*100</f>
        <v>1.2738853503184715</v>
      </c>
      <c r="O163" s="128">
        <f>SV_SO_1617_1a!O162/SV_SO_1617_1a!$O162*100</f>
        <v>100</v>
      </c>
      <c r="P163" s="128">
        <f>SV_SO_1617_1a!P162/SV_SO_1617_1a!$V162*100</f>
        <v>0</v>
      </c>
      <c r="Q163" s="129">
        <f>SV_SO_1617_1a!Q162/SV_SO_1617_1a!$V162*100</f>
        <v>1.078167115902965</v>
      </c>
      <c r="R163" s="128">
        <f>SV_SO_1617_1a!R162/SV_SO_1617_1a!$V162*100</f>
        <v>59.97304582210242</v>
      </c>
      <c r="S163" s="128">
        <f>SV_SO_1617_1a!S162/SV_SO_1617_1a!$V162*100</f>
        <v>28.706199460916444</v>
      </c>
      <c r="T163" s="129">
        <f>SV_SO_1617_1a!T162/SV_SO_1617_1a!$V162*100</f>
        <v>8.49056603773585</v>
      </c>
      <c r="U163" s="131">
        <f>SV_SO_1617_1a!U162/SV_SO_1617_1a!$V162*100</f>
        <v>1.7520215633423182</v>
      </c>
      <c r="V163" s="128">
        <f>SV_SO_1617_1a!V162/SV_SO_1617_1a!$V162*100</f>
        <v>100</v>
      </c>
    </row>
    <row r="164" spans="1:22" ht="12.75">
      <c r="A164" s="73" t="s">
        <v>47</v>
      </c>
      <c r="B164" s="128">
        <f>SV_SO_1617_1a!B163/SV_SO_1617_1a!$H163*100</f>
        <v>0</v>
      </c>
      <c r="C164" s="146">
        <f>SV_SO_1617_1a!C163/SV_SO_1617_1a!$H163*100</f>
        <v>0.05945303210463733</v>
      </c>
      <c r="D164" s="130">
        <f>SV_SO_1617_1a!D163/SV_SO_1617_1a!$H163*100</f>
        <v>38.680142687277055</v>
      </c>
      <c r="E164" s="146">
        <f>SV_SO_1617_1a!E163/SV_SO_1617_1a!$H163*100</f>
        <v>45.85017835909632</v>
      </c>
      <c r="F164" s="146">
        <f>SV_SO_1617_1a!F163/SV_SO_1617_1a!$H163*100</f>
        <v>12.140309155766944</v>
      </c>
      <c r="G164" s="146">
        <f>SV_SO_1617_1a!G163/SV_SO_1617_1a!$H163*100</f>
        <v>3.2699167657550534</v>
      </c>
      <c r="H164" s="128">
        <f>SV_SO_1617_1a!H163/SV_SO_1617_1a!$H163*100</f>
        <v>100</v>
      </c>
      <c r="I164" s="128">
        <f>SV_SO_1617_1a!I163/SV_SO_1617_1a!$O163*100</f>
        <v>0</v>
      </c>
      <c r="J164" s="146">
        <f>SV_SO_1617_1a!J163/SV_SO_1617_1a!$O163*100</f>
        <v>0.04714757190004715</v>
      </c>
      <c r="K164" s="130">
        <f>SV_SO_1617_1a!K163/SV_SO_1617_1a!$O163*100</f>
        <v>42.77856357064278</v>
      </c>
      <c r="L164" s="146">
        <f>SV_SO_1617_1a!L163/SV_SO_1617_1a!$O163*100</f>
        <v>44.6958981612447</v>
      </c>
      <c r="M164" s="146">
        <f>SV_SO_1617_1a!M163/SV_SO_1617_1a!$O163*100</f>
        <v>10.356749960710356</v>
      </c>
      <c r="N164" s="146">
        <f>SV_SO_1617_1a!N163/SV_SO_1617_1a!$O163*100</f>
        <v>2.1216407355021216</v>
      </c>
      <c r="O164" s="128">
        <f>SV_SO_1617_1a!O163/SV_SO_1617_1a!$O163*100</f>
        <v>100</v>
      </c>
      <c r="P164" s="128">
        <f>SV_SO_1617_1a!P163/SV_SO_1617_1a!$V163*100</f>
        <v>0</v>
      </c>
      <c r="Q164" s="129">
        <f>SV_SO_1617_1a!Q163/SV_SO_1617_1a!$V163*100</f>
        <v>0.05415284640898937</v>
      </c>
      <c r="R164" s="128">
        <f>SV_SO_1617_1a!R163/SV_SO_1617_1a!$V163*100</f>
        <v>40.44540716171394</v>
      </c>
      <c r="S164" s="128">
        <f>SV_SO_1617_1a!S163/SV_SO_1617_1a!$V163*100</f>
        <v>45.3530088675286</v>
      </c>
      <c r="T164" s="129">
        <f>SV_SO_1617_1a!T163/SV_SO_1617_1a!$V163*100</f>
        <v>11.37209774588777</v>
      </c>
      <c r="U164" s="131">
        <f>SV_SO_1617_1a!U163/SV_SO_1617_1a!$V163*100</f>
        <v>2.7753333784607053</v>
      </c>
      <c r="V164" s="128">
        <f>SV_SO_1617_1a!V163/SV_SO_1617_1a!$V163*100</f>
        <v>100</v>
      </c>
    </row>
    <row r="165" spans="1:22" ht="12.75">
      <c r="A165" s="29" t="s">
        <v>1</v>
      </c>
      <c r="B165" s="147">
        <f>SV_SO_1617_1a!B164/SV_SO_1617_1a!$H164*100</f>
        <v>0.026663506547372165</v>
      </c>
      <c r="C165" s="148">
        <f>SV_SO_1617_1a!C164/SV_SO_1617_1a!$H164*100</f>
        <v>1.3094744326598329</v>
      </c>
      <c r="D165" s="149">
        <f>SV_SO_1617_1a!D164/SV_SO_1617_1a!$H164*100</f>
        <v>65.28115186348285</v>
      </c>
      <c r="E165" s="148">
        <f>SV_SO_1617_1a!E164/SV_SO_1617_1a!$H164*100</f>
        <v>25.700657699828167</v>
      </c>
      <c r="F165" s="148">
        <f>SV_SO_1617_1a!F164/SV_SO_1617_1a!$H164*100</f>
        <v>6.3192510517272025</v>
      </c>
      <c r="G165" s="148">
        <f>SV_SO_1617_1a!G164/SV_SO_1617_1a!$H164*100</f>
        <v>1.3628014457545774</v>
      </c>
      <c r="H165" s="147">
        <f>SV_SO_1617_1a!H164/SV_SO_1617_1a!$H164*100</f>
        <v>100</v>
      </c>
      <c r="I165" s="147">
        <f>SV_SO_1617_1a!I164/SV_SO_1617_1a!$O164*100</f>
        <v>0.009204712812960236</v>
      </c>
      <c r="J165" s="148">
        <f>SV_SO_1617_1a!J164/SV_SO_1617_1a!$O164*100</f>
        <v>1.331615120274914</v>
      </c>
      <c r="K165" s="149">
        <f>SV_SO_1617_1a!K164/SV_SO_1617_1a!$O164*100</f>
        <v>72.77245949926362</v>
      </c>
      <c r="L165" s="148">
        <f>SV_SO_1617_1a!L164/SV_SO_1617_1a!$O164*100</f>
        <v>20.679921453117327</v>
      </c>
      <c r="M165" s="148">
        <f>SV_SO_1617_1a!M164/SV_SO_1617_1a!$O164*100</f>
        <v>4.439739813451154</v>
      </c>
      <c r="N165" s="148">
        <f>SV_SO_1617_1a!N164/SV_SO_1617_1a!$O164*100</f>
        <v>0.7670594010800196</v>
      </c>
      <c r="O165" s="147">
        <f>SV_SO_1617_1a!O164/SV_SO_1617_1a!$O164*100</f>
        <v>100</v>
      </c>
      <c r="P165" s="147">
        <f>SV_SO_1617_1a!P164/SV_SO_1617_1a!$V164*100</f>
        <v>0.01808699846260513</v>
      </c>
      <c r="Q165" s="133">
        <f>SV_SO_1617_1a!Q164/SV_SO_1617_1a!$V164*100</f>
        <v>1.3203508877701746</v>
      </c>
      <c r="R165" s="134">
        <f>SV_SO_1617_1a!R164/SV_SO_1617_1a!$V164*100</f>
        <v>68.9612033882977</v>
      </c>
      <c r="S165" s="133">
        <f>SV_SO_1617_1a!S164/SV_SO_1617_1a!$V164*100</f>
        <v>23.234256775088173</v>
      </c>
      <c r="T165" s="133">
        <f>SV_SO_1617_1a!T164/SV_SO_1617_1a!$V164*100</f>
        <v>5.3959545413438645</v>
      </c>
      <c r="U165" s="133">
        <f>SV_SO_1617_1a!U164/SV_SO_1617_1a!$V164*100</f>
        <v>1.07014740903747</v>
      </c>
      <c r="V165" s="132">
        <f>SV_SO_1617_1a!V164/SV_SO_1617_1a!$V164*100</f>
        <v>100</v>
      </c>
    </row>
    <row r="166" spans="1:22" ht="12.75">
      <c r="A166" s="141" t="s">
        <v>17</v>
      </c>
      <c r="B166" s="142">
        <f>SV_SO_1617_1a!B165/SV_SO_1617_1a!$H165*100</f>
        <v>0.03206903588816653</v>
      </c>
      <c r="C166" s="143">
        <f>SV_SO_1617_1a!C165/SV_SO_1617_1a!$H165*100</f>
        <v>1.3702224424943878</v>
      </c>
      <c r="D166" s="144">
        <f>SV_SO_1617_1a!D165/SV_SO_1617_1a!$H165*100</f>
        <v>66.97763913588524</v>
      </c>
      <c r="E166" s="143">
        <f>SV_SO_1617_1a!E165/SV_SO_1617_1a!$H165*100</f>
        <v>24.700446051135536</v>
      </c>
      <c r="F166" s="143">
        <f>SV_SO_1617_1a!F165/SV_SO_1617_1a!$H165*100</f>
        <v>5.747645841229119</v>
      </c>
      <c r="G166" s="143">
        <f>SV_SO_1617_1a!G165/SV_SO_1617_1a!$H165*100</f>
        <v>1.1719774933675402</v>
      </c>
      <c r="H166" s="142">
        <f>SV_SO_1617_1a!H165/SV_SO_1617_1a!$H165*100</f>
        <v>100</v>
      </c>
      <c r="I166" s="142">
        <f>SV_SO_1617_1a!I165/SV_SO_1617_1a!$O165*100</f>
        <v>0.021345368055132034</v>
      </c>
      <c r="J166" s="143">
        <f>SV_SO_1617_1a!J165/SV_SO_1617_1a!$O165*100</f>
        <v>1.3386595108861377</v>
      </c>
      <c r="K166" s="144">
        <f>SV_SO_1617_1a!K165/SV_SO_1617_1a!$O165*100</f>
        <v>73.59577971580167</v>
      </c>
      <c r="L166" s="143">
        <f>SV_SO_1617_1a!L165/SV_SO_1617_1a!$O165*100</f>
        <v>20.421418552174178</v>
      </c>
      <c r="M166" s="143">
        <f>SV_SO_1617_1a!M165/SV_SO_1617_1a!$O165*100</f>
        <v>3.938220406171861</v>
      </c>
      <c r="N166" s="143">
        <f>SV_SO_1617_1a!N165/SV_SO_1617_1a!$O165*100</f>
        <v>0.6845764469110203</v>
      </c>
      <c r="O166" s="142">
        <f>SV_SO_1617_1a!O165/SV_SO_1617_1a!$O165*100</f>
        <v>100</v>
      </c>
      <c r="P166" s="142">
        <f>SV_SO_1617_1a!P165/SV_SO_1617_1a!$V165*100</f>
        <v>0.026827632461435276</v>
      </c>
      <c r="Q166" s="143">
        <f>SV_SO_1617_1a!Q165/SV_SO_1617_1a!$V165*100</f>
        <v>1.3547954393024815</v>
      </c>
      <c r="R166" s="142">
        <f>SV_SO_1617_1a!R165/SV_SO_1617_1a!$V165*100</f>
        <v>70.21238542365303</v>
      </c>
      <c r="S166" s="142">
        <f>SV_SO_1617_1a!S165/SV_SO_1617_1a!$V165*100</f>
        <v>22.60898725687458</v>
      </c>
      <c r="T166" s="143">
        <f>SV_SO_1617_1a!T165/SV_SO_1617_1a!$V165*100</f>
        <v>4.8632535956479614</v>
      </c>
      <c r="U166" s="145">
        <f>SV_SO_1617_1a!U165/SV_SO_1617_1a!$V165*100</f>
        <v>0.9337506520605112</v>
      </c>
      <c r="V166" s="142">
        <f>SV_SO_1617_1a!V165/SV_SO_1617_1a!$V165*100</f>
        <v>100</v>
      </c>
    </row>
    <row r="167" spans="2:22" ht="12.75">
      <c r="B167" s="137"/>
      <c r="C167" s="138"/>
      <c r="D167" s="139"/>
      <c r="E167" s="138"/>
      <c r="F167" s="138"/>
      <c r="G167" s="138"/>
      <c r="H167" s="137"/>
      <c r="I167" s="137"/>
      <c r="J167" s="138"/>
      <c r="K167" s="139"/>
      <c r="L167" s="138"/>
      <c r="M167" s="138"/>
      <c r="N167" s="138"/>
      <c r="O167" s="137"/>
      <c r="P167" s="137"/>
      <c r="Q167" s="138"/>
      <c r="R167" s="137"/>
      <c r="S167" s="137"/>
      <c r="T167" s="138"/>
      <c r="U167" s="140"/>
      <c r="V167" s="137"/>
    </row>
    <row r="168" spans="1:22" ht="12.75">
      <c r="A168" s="111" t="s">
        <v>18</v>
      </c>
      <c r="B168" s="137"/>
      <c r="C168" s="138"/>
      <c r="D168" s="139"/>
      <c r="E168" s="138"/>
      <c r="F168" s="138"/>
      <c r="G168" s="138"/>
      <c r="H168" s="137"/>
      <c r="I168" s="137"/>
      <c r="J168" s="138"/>
      <c r="K168" s="139"/>
      <c r="L168" s="138"/>
      <c r="M168" s="138"/>
      <c r="N168" s="138"/>
      <c r="O168" s="137"/>
      <c r="P168" s="137"/>
      <c r="Q168" s="138"/>
      <c r="R168" s="137"/>
      <c r="S168" s="137"/>
      <c r="T168" s="138"/>
      <c r="U168" s="140"/>
      <c r="V168" s="137"/>
    </row>
    <row r="169" spans="1:22" ht="12.75">
      <c r="A169" s="101" t="s">
        <v>13</v>
      </c>
      <c r="B169" s="137"/>
      <c r="C169" s="138"/>
      <c r="D169" s="139"/>
      <c r="E169" s="138"/>
      <c r="F169" s="138"/>
      <c r="G169" s="138"/>
      <c r="H169" s="137"/>
      <c r="I169" s="137"/>
      <c r="J169" s="138"/>
      <c r="K169" s="139"/>
      <c r="L169" s="138"/>
      <c r="M169" s="138"/>
      <c r="N169" s="138"/>
      <c r="O169" s="137"/>
      <c r="P169" s="137"/>
      <c r="Q169" s="138"/>
      <c r="R169" s="137"/>
      <c r="S169" s="137"/>
      <c r="T169" s="138"/>
      <c r="U169" s="140"/>
      <c r="V169" s="137"/>
    </row>
    <row r="170" spans="1:22" ht="12.75">
      <c r="A170" s="73" t="s">
        <v>44</v>
      </c>
      <c r="B170" s="128">
        <f>SV_SO_1617_1a!B169/SV_SO_1617_1a!$H169*100</f>
        <v>0.052092377148810556</v>
      </c>
      <c r="C170" s="129">
        <f>SV_SO_1617_1a!C169/SV_SO_1617_1a!$H169*100</f>
        <v>3.316548011807605</v>
      </c>
      <c r="D170" s="130">
        <f>SV_SO_1617_1a!D169/SV_SO_1617_1a!$H169*100</f>
        <v>81.02101059211668</v>
      </c>
      <c r="E170" s="129">
        <f>SV_SO_1617_1a!E169/SV_SO_1617_1a!$H169*100</f>
        <v>12.997048098628234</v>
      </c>
      <c r="F170" s="129">
        <f>SV_SO_1617_1a!F169/SV_SO_1617_1a!$H169*100</f>
        <v>2.1878798402500435</v>
      </c>
      <c r="G170" s="129">
        <f>SV_SO_1617_1a!G169/SV_SO_1617_1a!$H169*100</f>
        <v>0.4254210800486195</v>
      </c>
      <c r="H170" s="128">
        <f>SV_SO_1617_1a!H169/SV_SO_1617_1a!$H169*100</f>
        <v>100</v>
      </c>
      <c r="I170" s="128">
        <f>SV_SO_1617_1a!I169/SV_SO_1617_1a!$O169*100</f>
        <v>0.013095861707700367</v>
      </c>
      <c r="J170" s="129">
        <f>SV_SO_1617_1a!J169/SV_SO_1617_1a!$O169*100</f>
        <v>2.2655840754321632</v>
      </c>
      <c r="K170" s="130">
        <f>SV_SO_1617_1a!K169/SV_SO_1617_1a!$O169*100</f>
        <v>86.76008381351494</v>
      </c>
      <c r="L170" s="129">
        <f>SV_SO_1617_1a!L169/SV_SO_1617_1a!$O169*100</f>
        <v>9.258774227344158</v>
      </c>
      <c r="M170" s="129">
        <f>SV_SO_1617_1a!M169/SV_SO_1617_1a!$O169*100</f>
        <v>1.4929282346778419</v>
      </c>
      <c r="N170" s="129">
        <f>SV_SO_1617_1a!N169/SV_SO_1617_1a!$O169*100</f>
        <v>0.20953378732320588</v>
      </c>
      <c r="O170" s="128">
        <f>SV_SO_1617_1a!O169/SV_SO_1617_1a!$O169*100</f>
        <v>100</v>
      </c>
      <c r="P170" s="128">
        <f>SV_SO_1617_1a!P169/SV_SO_1617_1a!$V169*100</f>
        <v>0.02986188876446435</v>
      </c>
      <c r="Q170" s="129">
        <f>SV_SO_1617_1a!Q169/SV_SO_1617_1a!$V169*100</f>
        <v>2.717431877566256</v>
      </c>
      <c r="R170" s="128">
        <f>SV_SO_1617_1a!R169/SV_SO_1617_1a!$V169*100</f>
        <v>84.29264650989175</v>
      </c>
      <c r="S170" s="128">
        <f>SV_SO_1617_1a!S169/SV_SO_1617_1a!$V169*100</f>
        <v>10.865994774169465</v>
      </c>
      <c r="T170" s="129">
        <f>SV_SO_1617_1a!T169/SV_SO_1617_1a!$V169*100</f>
        <v>1.7917133258678613</v>
      </c>
      <c r="U170" s="131">
        <f>SV_SO_1617_1a!U169/SV_SO_1617_1a!$V169*100</f>
        <v>0.3023516237402016</v>
      </c>
      <c r="V170" s="128">
        <f>SV_SO_1617_1a!V169/SV_SO_1617_1a!$V169*100</f>
        <v>100</v>
      </c>
    </row>
    <row r="171" spans="1:22" ht="12.75">
      <c r="A171" s="73" t="s">
        <v>45</v>
      </c>
      <c r="B171" s="128">
        <f>SV_SO_1617_1a!B170/SV_SO_1617_1a!$H170*100</f>
        <v>0</v>
      </c>
      <c r="C171" s="146">
        <f>SV_SO_1617_1a!C170/SV_SO_1617_1a!$H170*100</f>
        <v>0.40443379269023366</v>
      </c>
      <c r="D171" s="130">
        <f>SV_SO_1617_1a!D170/SV_SO_1617_1a!$H170*100</f>
        <v>59.14469742360695</v>
      </c>
      <c r="E171" s="146">
        <f>SV_SO_1617_1a!E170/SV_SO_1617_1a!$H170*100</f>
        <v>29.164170161773516</v>
      </c>
      <c r="F171" s="146">
        <f>SV_SO_1617_1a!F170/SV_SO_1617_1a!$H170*100</f>
        <v>8.90503295386459</v>
      </c>
      <c r="G171" s="146">
        <f>SV_SO_1617_1a!G170/SV_SO_1617_1a!$H170*100</f>
        <v>2.3816656680647093</v>
      </c>
      <c r="H171" s="128">
        <f>SV_SO_1617_1a!H170/SV_SO_1617_1a!$H170*100</f>
        <v>100</v>
      </c>
      <c r="I171" s="128">
        <f>SV_SO_1617_1a!I170/SV_SO_1617_1a!$O170*100</f>
        <v>0</v>
      </c>
      <c r="J171" s="146">
        <f>SV_SO_1617_1a!J170/SV_SO_1617_1a!$O170*100</f>
        <v>0.21764938662445585</v>
      </c>
      <c r="K171" s="130">
        <f>SV_SO_1617_1a!K170/SV_SO_1617_1a!$O170*100</f>
        <v>64.62208151958845</v>
      </c>
      <c r="L171" s="146">
        <f>SV_SO_1617_1a!L170/SV_SO_1617_1a!$O170*100</f>
        <v>26.602690937870992</v>
      </c>
      <c r="M171" s="146">
        <f>SV_SO_1617_1a!M170/SV_SO_1617_1a!$O170*100</f>
        <v>6.697665215670757</v>
      </c>
      <c r="N171" s="146">
        <f>SV_SO_1617_1a!N170/SV_SO_1617_1a!$O170*100</f>
        <v>1.8599129402453503</v>
      </c>
      <c r="O171" s="128">
        <f>SV_SO_1617_1a!O170/SV_SO_1617_1a!$O170*100</f>
        <v>100</v>
      </c>
      <c r="P171" s="128">
        <f>SV_SO_1617_1a!P170/SV_SO_1617_1a!$V170*100</f>
        <v>0</v>
      </c>
      <c r="Q171" s="129">
        <f>SV_SO_1617_1a!Q170/SV_SO_1617_1a!$V170*100</f>
        <v>0.32395566922421143</v>
      </c>
      <c r="R171" s="128">
        <f>SV_SO_1617_1a!R170/SV_SO_1617_1a!$V170*100</f>
        <v>61.50468883205457</v>
      </c>
      <c r="S171" s="128">
        <f>SV_SO_1617_1a!S170/SV_SO_1617_1a!$V170*100</f>
        <v>28.060528559249786</v>
      </c>
      <c r="T171" s="129">
        <f>SV_SO_1617_1a!T170/SV_SO_1617_1a!$V170*100</f>
        <v>7.953964194373402</v>
      </c>
      <c r="U171" s="131">
        <f>SV_SO_1617_1a!U170/SV_SO_1617_1a!$V170*100</f>
        <v>2.156862745098039</v>
      </c>
      <c r="V171" s="128">
        <f>SV_SO_1617_1a!V170/SV_SO_1617_1a!$V170*100</f>
        <v>100</v>
      </c>
    </row>
    <row r="172" spans="1:22" ht="12.75">
      <c r="A172" s="73" t="s">
        <v>46</v>
      </c>
      <c r="B172" s="128">
        <f>SV_SO_1617_1a!B171/SV_SO_1617_1a!$H171*100</f>
        <v>0</v>
      </c>
      <c r="C172" s="146">
        <f>SV_SO_1617_1a!C171/SV_SO_1617_1a!$H171*100</f>
        <v>0.8116883116883116</v>
      </c>
      <c r="D172" s="130">
        <f>SV_SO_1617_1a!D171/SV_SO_1617_1a!$H171*100</f>
        <v>45.616883116883116</v>
      </c>
      <c r="E172" s="146">
        <f>SV_SO_1617_1a!E171/SV_SO_1617_1a!$H171*100</f>
        <v>36.36363636363637</v>
      </c>
      <c r="F172" s="146">
        <f>SV_SO_1617_1a!F171/SV_SO_1617_1a!$H171*100</f>
        <v>13.311688311688311</v>
      </c>
      <c r="G172" s="146">
        <f>SV_SO_1617_1a!G171/SV_SO_1617_1a!$H171*100</f>
        <v>3.896103896103896</v>
      </c>
      <c r="H172" s="128">
        <f>SV_SO_1617_1a!H171/SV_SO_1617_1a!$H171*100</f>
        <v>100</v>
      </c>
      <c r="I172" s="128">
        <f>SV_SO_1617_1a!I171/SV_SO_1617_1a!$O171*100</f>
        <v>0</v>
      </c>
      <c r="J172" s="146">
        <f>SV_SO_1617_1a!J171/SV_SO_1617_1a!$O171*100</f>
        <v>0.9786476868327402</v>
      </c>
      <c r="K172" s="130">
        <f>SV_SO_1617_1a!K171/SV_SO_1617_1a!$O171*100</f>
        <v>60.76512455516014</v>
      </c>
      <c r="L172" s="146">
        <f>SV_SO_1617_1a!L171/SV_SO_1617_1a!$O171*100</f>
        <v>30.338078291814945</v>
      </c>
      <c r="M172" s="146">
        <f>SV_SO_1617_1a!M171/SV_SO_1617_1a!$O171*100</f>
        <v>5.960854092526691</v>
      </c>
      <c r="N172" s="146">
        <f>SV_SO_1617_1a!N171/SV_SO_1617_1a!$O171*100</f>
        <v>1.9572953736654803</v>
      </c>
      <c r="O172" s="128">
        <f>SV_SO_1617_1a!O171/SV_SO_1617_1a!$O171*100</f>
        <v>100</v>
      </c>
      <c r="P172" s="128">
        <f>SV_SO_1617_1a!P171/SV_SO_1617_1a!$V171*100</f>
        <v>0</v>
      </c>
      <c r="Q172" s="129">
        <f>SV_SO_1617_1a!Q171/SV_SO_1617_1a!$V171*100</f>
        <v>0.9195402298850575</v>
      </c>
      <c r="R172" s="128">
        <f>SV_SO_1617_1a!R171/SV_SO_1617_1a!$V171*100</f>
        <v>55.40229885057472</v>
      </c>
      <c r="S172" s="128">
        <f>SV_SO_1617_1a!S171/SV_SO_1617_1a!$V171*100</f>
        <v>32.4712643678161</v>
      </c>
      <c r="T172" s="129">
        <f>SV_SO_1617_1a!T171/SV_SO_1617_1a!$V171*100</f>
        <v>8.563218390804597</v>
      </c>
      <c r="U172" s="131">
        <f>SV_SO_1617_1a!U171/SV_SO_1617_1a!$V171*100</f>
        <v>2.6436781609195403</v>
      </c>
      <c r="V172" s="128">
        <f>SV_SO_1617_1a!V171/SV_SO_1617_1a!$V171*100</f>
        <v>100</v>
      </c>
    </row>
    <row r="173" spans="1:22" ht="12.75">
      <c r="A173" s="73" t="s">
        <v>47</v>
      </c>
      <c r="B173" s="128">
        <f>SV_SO_1617_1a!B172/SV_SO_1617_1a!$H172*100</f>
        <v>0</v>
      </c>
      <c r="C173" s="146">
        <f>SV_SO_1617_1a!C172/SV_SO_1617_1a!$H172*100</f>
        <v>0.011483693155718878</v>
      </c>
      <c r="D173" s="130">
        <f>SV_SO_1617_1a!D172/SV_SO_1617_1a!$H172*100</f>
        <v>38.01102434542949</v>
      </c>
      <c r="E173" s="146">
        <f>SV_SO_1617_1a!E172/SV_SO_1617_1a!$H172*100</f>
        <v>43.89067524115756</v>
      </c>
      <c r="F173" s="146">
        <f>SV_SO_1617_1a!F172/SV_SO_1617_1a!$H172*100</f>
        <v>13.585209003215434</v>
      </c>
      <c r="G173" s="146">
        <f>SV_SO_1617_1a!G172/SV_SO_1617_1a!$H172*100</f>
        <v>4.501607717041801</v>
      </c>
      <c r="H173" s="128">
        <f>SV_SO_1617_1a!H172/SV_SO_1617_1a!$H172*100</f>
        <v>100</v>
      </c>
      <c r="I173" s="128">
        <f>SV_SO_1617_1a!I172/SV_SO_1617_1a!$O172*100</f>
        <v>0</v>
      </c>
      <c r="J173" s="146">
        <f>SV_SO_1617_1a!J172/SV_SO_1617_1a!$O172*100</f>
        <v>0.04332755632582322</v>
      </c>
      <c r="K173" s="130">
        <f>SV_SO_1617_1a!K172/SV_SO_1617_1a!$O172*100</f>
        <v>40.98786828422877</v>
      </c>
      <c r="L173" s="146">
        <f>SV_SO_1617_1a!L172/SV_SO_1617_1a!$O172*100</f>
        <v>44.07856730213749</v>
      </c>
      <c r="M173" s="146">
        <f>SV_SO_1617_1a!M172/SV_SO_1617_1a!$O172*100</f>
        <v>11.351819757365684</v>
      </c>
      <c r="N173" s="146">
        <f>SV_SO_1617_1a!N172/SV_SO_1617_1a!$O172*100</f>
        <v>3.53841709994223</v>
      </c>
      <c r="O173" s="128">
        <f>SV_SO_1617_1a!O172/SV_SO_1617_1a!$O172*100</f>
        <v>100</v>
      </c>
      <c r="P173" s="128">
        <f>SV_SO_1617_1a!P172/SV_SO_1617_1a!$V172*100</f>
        <v>0</v>
      </c>
      <c r="Q173" s="129">
        <f>SV_SO_1617_1a!Q172/SV_SO_1617_1a!$V172*100</f>
        <v>0.0255885363357216</v>
      </c>
      <c r="R173" s="128">
        <f>SV_SO_1617_1a!R172/SV_SO_1617_1a!$V172*100</f>
        <v>39.32958034800409</v>
      </c>
      <c r="S173" s="128">
        <f>SV_SO_1617_1a!S172/SV_SO_1617_1a!$V172*100</f>
        <v>43.973899692937565</v>
      </c>
      <c r="T173" s="129">
        <f>SV_SO_1617_1a!T172/SV_SO_1617_1a!$V172*100</f>
        <v>12.595957011258957</v>
      </c>
      <c r="U173" s="131">
        <f>SV_SO_1617_1a!U172/SV_SO_1617_1a!$V172*100</f>
        <v>4.074974411463664</v>
      </c>
      <c r="V173" s="128">
        <f>SV_SO_1617_1a!V172/SV_SO_1617_1a!$V172*100</f>
        <v>100</v>
      </c>
    </row>
    <row r="174" spans="1:22" ht="12.75">
      <c r="A174" s="29" t="s">
        <v>1</v>
      </c>
      <c r="B174" s="147">
        <f>SV_SO_1617_1a!B173/SV_SO_1617_1a!$H173*100</f>
        <v>0.017546938059308653</v>
      </c>
      <c r="C174" s="148">
        <f>SV_SO_1617_1a!C173/SV_SO_1617_1a!$H173*100</f>
        <v>1.2926244370357374</v>
      </c>
      <c r="D174" s="149">
        <f>SV_SO_1617_1a!D173/SV_SO_1617_1a!$H173*100</f>
        <v>60.887875065801026</v>
      </c>
      <c r="E174" s="148">
        <f>SV_SO_1617_1a!E173/SV_SO_1617_1a!$H173*100</f>
        <v>27.598409077615955</v>
      </c>
      <c r="F174" s="148">
        <f>SV_SO_1617_1a!F173/SV_SO_1617_1a!$H173*100</f>
        <v>7.913669064748201</v>
      </c>
      <c r="G174" s="148">
        <f>SV_SO_1617_1a!G173/SV_SO_1617_1a!$H173*100</f>
        <v>2.289875416739779</v>
      </c>
      <c r="H174" s="147">
        <f>SV_SO_1617_1a!H173/SV_SO_1617_1a!$H173*100</f>
        <v>100</v>
      </c>
      <c r="I174" s="147">
        <f>SV_SO_1617_1a!I173/SV_SO_1617_1a!$O173*100</f>
        <v>0.0059830082565513944</v>
      </c>
      <c r="J174" s="148">
        <f>SV_SO_1617_1a!J173/SV_SO_1617_1a!$O173*100</f>
        <v>1.1427545770013163</v>
      </c>
      <c r="K174" s="149">
        <f>SV_SO_1617_1a!K173/SV_SO_1617_1a!$O173*100</f>
        <v>69.71102070120857</v>
      </c>
      <c r="L174" s="148">
        <f>SV_SO_1617_1a!L173/SV_SO_1617_1a!$O173*100</f>
        <v>22.424314945554624</v>
      </c>
      <c r="M174" s="148">
        <f>SV_SO_1617_1a!M173/SV_SO_1617_1a!$O173*100</f>
        <v>5.259064257508675</v>
      </c>
      <c r="N174" s="148">
        <f>SV_SO_1617_1a!N173/SV_SO_1617_1a!$O173*100</f>
        <v>1.4568625104702644</v>
      </c>
      <c r="O174" s="147">
        <f>SV_SO_1617_1a!O173/SV_SO_1617_1a!$O173*100</f>
        <v>100</v>
      </c>
      <c r="P174" s="147">
        <f>SV_SO_1617_1a!P173/SV_SO_1617_1a!$V173*100</f>
        <v>0.011830469373872408</v>
      </c>
      <c r="Q174" s="133">
        <f>SV_SO_1617_1a!Q173/SV_SO_1617_1a!$V173*100</f>
        <v>1.218538345508858</v>
      </c>
      <c r="R174" s="134">
        <f>SV_SO_1617_1a!R173/SV_SO_1617_1a!$V173*100</f>
        <v>65.24947502292153</v>
      </c>
      <c r="S174" s="133">
        <f>SV_SO_1617_1a!S173/SV_SO_1617_1a!$V173*100</f>
        <v>25.040667238472686</v>
      </c>
      <c r="T174" s="133">
        <f>SV_SO_1617_1a!T173/SV_SO_1617_1a!$V173*100</f>
        <v>6.601401910620804</v>
      </c>
      <c r="U174" s="133">
        <f>SV_SO_1617_1a!U173/SV_SO_1617_1a!$V173*100</f>
        <v>1.878087013102245</v>
      </c>
      <c r="V174" s="132">
        <f>SV_SO_1617_1a!V173/SV_SO_1617_1a!$V173*100</f>
        <v>100</v>
      </c>
    </row>
    <row r="175" spans="1:22" ht="12.75">
      <c r="A175" s="30" t="s">
        <v>14</v>
      </c>
      <c r="B175" s="137"/>
      <c r="C175" s="138"/>
      <c r="D175" s="139"/>
      <c r="E175" s="138"/>
      <c r="F175" s="138"/>
      <c r="G175" s="138"/>
      <c r="H175" s="137"/>
      <c r="I175" s="137"/>
      <c r="J175" s="138"/>
      <c r="K175" s="139"/>
      <c r="L175" s="138"/>
      <c r="M175" s="138"/>
      <c r="N175" s="138"/>
      <c r="O175" s="137"/>
      <c r="P175" s="137"/>
      <c r="Q175" s="138"/>
      <c r="R175" s="137"/>
      <c r="S175" s="137"/>
      <c r="T175" s="138"/>
      <c r="U175" s="140"/>
      <c r="V175" s="137"/>
    </row>
    <row r="176" spans="1:22" ht="12.75">
      <c r="A176" s="73" t="s">
        <v>44</v>
      </c>
      <c r="B176" s="128">
        <f>SV_SO_1617_1a!B175/SV_SO_1617_1a!$H175*100</f>
        <v>0.13023255813953488</v>
      </c>
      <c r="C176" s="129">
        <f>SV_SO_1617_1a!C175/SV_SO_1617_1a!$H175*100</f>
        <v>3.0046511627906978</v>
      </c>
      <c r="D176" s="130">
        <f>SV_SO_1617_1a!D175/SV_SO_1617_1a!$H175*100</f>
        <v>80.48372093023256</v>
      </c>
      <c r="E176" s="129">
        <f>SV_SO_1617_1a!E175/SV_SO_1617_1a!$H175*100</f>
        <v>13.748837209302325</v>
      </c>
      <c r="F176" s="129">
        <f>SV_SO_1617_1a!F175/SV_SO_1617_1a!$H175*100</f>
        <v>2.2697674418604654</v>
      </c>
      <c r="G176" s="129">
        <f>SV_SO_1617_1a!G175/SV_SO_1617_1a!$H175*100</f>
        <v>0.3627906976744186</v>
      </c>
      <c r="H176" s="128">
        <f>SV_SO_1617_1a!H175/SV_SO_1617_1a!$H175*100</f>
        <v>100</v>
      </c>
      <c r="I176" s="128">
        <f>SV_SO_1617_1a!I175/SV_SO_1617_1a!$O175*100</f>
        <v>0.0485874921912959</v>
      </c>
      <c r="J176" s="129">
        <f>SV_SO_1617_1a!J175/SV_SO_1617_1a!$O175*100</f>
        <v>2.7070174220864858</v>
      </c>
      <c r="K176" s="130">
        <f>SV_SO_1617_1a!K175/SV_SO_1617_1a!$O175*100</f>
        <v>85.9929201082807</v>
      </c>
      <c r="L176" s="129">
        <f>SV_SO_1617_1a!L175/SV_SO_1617_1a!$O175*100</f>
        <v>9.613382383563545</v>
      </c>
      <c r="M176" s="129">
        <f>SV_SO_1617_1a!M175/SV_SO_1617_1a!$O175*100</f>
        <v>1.4715069063649615</v>
      </c>
      <c r="N176" s="129">
        <f>SV_SO_1617_1a!N175/SV_SO_1617_1a!$O175*100</f>
        <v>0.1665856875130145</v>
      </c>
      <c r="O176" s="128">
        <f>SV_SO_1617_1a!O175/SV_SO_1617_1a!$O175*100</f>
        <v>100</v>
      </c>
      <c r="P176" s="128">
        <f>SV_SO_1617_1a!P175/SV_SO_1617_1a!$V175*100</f>
        <v>0.0834757721508924</v>
      </c>
      <c r="Q176" s="129">
        <f>SV_SO_1617_1a!Q175/SV_SO_1617_1a!$V175*100</f>
        <v>2.8342012163612513</v>
      </c>
      <c r="R176" s="128">
        <f>SV_SO_1617_1a!R175/SV_SO_1617_1a!$V175*100</f>
        <v>83.63874865842509</v>
      </c>
      <c r="S176" s="128">
        <f>SV_SO_1617_1a!S175/SV_SO_1617_1a!$V175*100</f>
        <v>11.380530269904996</v>
      </c>
      <c r="T176" s="129">
        <f>SV_SO_1617_1a!T175/SV_SO_1617_1a!$V175*100</f>
        <v>1.812616766705092</v>
      </c>
      <c r="U176" s="131">
        <f>SV_SO_1617_1a!U175/SV_SO_1617_1a!$V175*100</f>
        <v>0.2504273164526772</v>
      </c>
      <c r="V176" s="128">
        <f>SV_SO_1617_1a!V175/SV_SO_1617_1a!$V175*100</f>
        <v>100</v>
      </c>
    </row>
    <row r="177" spans="1:22" ht="12.75">
      <c r="A177" s="73" t="s">
        <v>45</v>
      </c>
      <c r="B177" s="128">
        <f>SV_SO_1617_1a!B176/SV_SO_1617_1a!$H176*100</f>
        <v>0</v>
      </c>
      <c r="C177" s="146">
        <f>SV_SO_1617_1a!C176/SV_SO_1617_1a!$H176*100</f>
        <v>0.4197002141327623</v>
      </c>
      <c r="D177" s="130">
        <f>SV_SO_1617_1a!D176/SV_SO_1617_1a!$H176*100</f>
        <v>57.062098501070665</v>
      </c>
      <c r="E177" s="146">
        <f>SV_SO_1617_1a!E176/SV_SO_1617_1a!$H176*100</f>
        <v>30.35546038543897</v>
      </c>
      <c r="F177" s="146">
        <f>SV_SO_1617_1a!F176/SV_SO_1617_1a!$H176*100</f>
        <v>9.704496788008566</v>
      </c>
      <c r="G177" s="146">
        <f>SV_SO_1617_1a!G176/SV_SO_1617_1a!$H176*100</f>
        <v>2.4582441113490363</v>
      </c>
      <c r="H177" s="128">
        <f>SV_SO_1617_1a!H176/SV_SO_1617_1a!$H176*100</f>
        <v>100</v>
      </c>
      <c r="I177" s="128">
        <f>SV_SO_1617_1a!I176/SV_SO_1617_1a!$O176*100</f>
        <v>0</v>
      </c>
      <c r="J177" s="146">
        <f>SV_SO_1617_1a!J176/SV_SO_1617_1a!$O176*100</f>
        <v>0.3902439024390244</v>
      </c>
      <c r="K177" s="130">
        <f>SV_SO_1617_1a!K176/SV_SO_1617_1a!$O176*100</f>
        <v>65.13821138211382</v>
      </c>
      <c r="L177" s="146">
        <f>SV_SO_1617_1a!L176/SV_SO_1617_1a!$O176*100</f>
        <v>25.951219512195124</v>
      </c>
      <c r="M177" s="146">
        <f>SV_SO_1617_1a!M176/SV_SO_1617_1a!$O176*100</f>
        <v>6.569105691056911</v>
      </c>
      <c r="N177" s="146">
        <f>SV_SO_1617_1a!N176/SV_SO_1617_1a!$O176*100</f>
        <v>1.951219512195122</v>
      </c>
      <c r="O177" s="128">
        <f>SV_SO_1617_1a!O176/SV_SO_1617_1a!$O176*100</f>
        <v>100</v>
      </c>
      <c r="P177" s="128">
        <f>SV_SO_1617_1a!P176/SV_SO_1617_1a!$V176*100</f>
        <v>0</v>
      </c>
      <c r="Q177" s="129">
        <f>SV_SO_1617_1a!Q176/SV_SO_1617_1a!$V176*100</f>
        <v>0.4066985645933014</v>
      </c>
      <c r="R177" s="128">
        <f>SV_SO_1617_1a!R176/SV_SO_1617_1a!$V176*100</f>
        <v>60.62679425837321</v>
      </c>
      <c r="S177" s="128">
        <f>SV_SO_1617_1a!S176/SV_SO_1617_1a!$V176*100</f>
        <v>28.411483253588514</v>
      </c>
      <c r="T177" s="129">
        <f>SV_SO_1617_1a!T176/SV_SO_1617_1a!$V176*100</f>
        <v>8.320574162679426</v>
      </c>
      <c r="U177" s="131">
        <f>SV_SO_1617_1a!U176/SV_SO_1617_1a!$V176*100</f>
        <v>2.2344497607655502</v>
      </c>
      <c r="V177" s="128">
        <f>SV_SO_1617_1a!V176/SV_SO_1617_1a!$V176*100</f>
        <v>100</v>
      </c>
    </row>
    <row r="178" spans="1:22" ht="12.75">
      <c r="A178" s="73" t="s">
        <v>46</v>
      </c>
      <c r="B178" s="128">
        <f>SV_SO_1617_1a!B177/SV_SO_1617_1a!$H177*100</f>
        <v>0</v>
      </c>
      <c r="C178" s="146">
        <f>SV_SO_1617_1a!C177/SV_SO_1617_1a!$H177*100</f>
        <v>0.8264462809917356</v>
      </c>
      <c r="D178" s="130">
        <f>SV_SO_1617_1a!D177/SV_SO_1617_1a!$H177*100</f>
        <v>48.14049586776859</v>
      </c>
      <c r="E178" s="146">
        <f>SV_SO_1617_1a!E177/SV_SO_1617_1a!$H177*100</f>
        <v>36.77685950413223</v>
      </c>
      <c r="F178" s="146">
        <f>SV_SO_1617_1a!F177/SV_SO_1617_1a!$H177*100</f>
        <v>11.776859504132231</v>
      </c>
      <c r="G178" s="146">
        <f>SV_SO_1617_1a!G177/SV_SO_1617_1a!$H177*100</f>
        <v>2.479338842975207</v>
      </c>
      <c r="H178" s="128">
        <f>SV_SO_1617_1a!H177/SV_SO_1617_1a!$H177*100</f>
        <v>100</v>
      </c>
      <c r="I178" s="128">
        <f>SV_SO_1617_1a!I177/SV_SO_1617_1a!$O177*100</f>
        <v>0</v>
      </c>
      <c r="J178" s="146">
        <f>SV_SO_1617_1a!J177/SV_SO_1617_1a!$O177*100</f>
        <v>0.9554140127388535</v>
      </c>
      <c r="K178" s="130">
        <f>SV_SO_1617_1a!K177/SV_SO_1617_1a!$O177*100</f>
        <v>60.615711252653924</v>
      </c>
      <c r="L178" s="146">
        <f>SV_SO_1617_1a!L177/SV_SO_1617_1a!$O177*100</f>
        <v>28.450106157112526</v>
      </c>
      <c r="M178" s="146">
        <f>SV_SO_1617_1a!M177/SV_SO_1617_1a!$O177*100</f>
        <v>8.598726114649681</v>
      </c>
      <c r="N178" s="146">
        <f>SV_SO_1617_1a!N177/SV_SO_1617_1a!$O177*100</f>
        <v>1.3800424628450108</v>
      </c>
      <c r="O178" s="128">
        <f>SV_SO_1617_1a!O177/SV_SO_1617_1a!$O177*100</f>
        <v>100</v>
      </c>
      <c r="P178" s="128">
        <f>SV_SO_1617_1a!P177/SV_SO_1617_1a!$V177*100</f>
        <v>0</v>
      </c>
      <c r="Q178" s="129">
        <f>SV_SO_1617_1a!Q177/SV_SO_1617_1a!$V177*100</f>
        <v>0.9116409537166901</v>
      </c>
      <c r="R178" s="128">
        <f>SV_SO_1617_1a!R177/SV_SO_1617_1a!$V177*100</f>
        <v>56.381486676016834</v>
      </c>
      <c r="S178" s="128">
        <f>SV_SO_1617_1a!S177/SV_SO_1617_1a!$V177*100</f>
        <v>31.276297335203367</v>
      </c>
      <c r="T178" s="129">
        <f>SV_SO_1617_1a!T177/SV_SO_1617_1a!$V177*100</f>
        <v>9.67741935483871</v>
      </c>
      <c r="U178" s="131">
        <f>SV_SO_1617_1a!U177/SV_SO_1617_1a!$V177*100</f>
        <v>1.753155680224404</v>
      </c>
      <c r="V178" s="128">
        <f>SV_SO_1617_1a!V177/SV_SO_1617_1a!$V177*100</f>
        <v>100</v>
      </c>
    </row>
    <row r="179" spans="1:22" ht="12.75">
      <c r="A179" s="73" t="s">
        <v>47</v>
      </c>
      <c r="B179" s="128">
        <f>SV_SO_1617_1a!B178/SV_SO_1617_1a!$H178*100</f>
        <v>0</v>
      </c>
      <c r="C179" s="146">
        <f>SV_SO_1617_1a!C178/SV_SO_1617_1a!$H178*100</f>
        <v>0.025716857400025717</v>
      </c>
      <c r="D179" s="130">
        <f>SV_SO_1617_1a!D178/SV_SO_1617_1a!$H178*100</f>
        <v>37.12228365693712</v>
      </c>
      <c r="E179" s="146">
        <f>SV_SO_1617_1a!E178/SV_SO_1617_1a!$H178*100</f>
        <v>42.90857657194291</v>
      </c>
      <c r="F179" s="146">
        <f>SV_SO_1617_1a!F178/SV_SO_1617_1a!$H178*100</f>
        <v>14.645750289314647</v>
      </c>
      <c r="G179" s="146">
        <f>SV_SO_1617_1a!G178/SV_SO_1617_1a!$H178*100</f>
        <v>5.297672624405298</v>
      </c>
      <c r="H179" s="128">
        <f>SV_SO_1617_1a!H178/SV_SO_1617_1a!$H178*100</f>
        <v>100</v>
      </c>
      <c r="I179" s="128">
        <f>SV_SO_1617_1a!I178/SV_SO_1617_1a!$O178*100</f>
        <v>0</v>
      </c>
      <c r="J179" s="146">
        <f>SV_SO_1617_1a!J178/SV_SO_1617_1a!$O178*100</f>
        <v>0.031113876789047916</v>
      </c>
      <c r="K179" s="130">
        <f>SV_SO_1617_1a!K178/SV_SO_1617_1a!$O178*100</f>
        <v>41.7548226509023</v>
      </c>
      <c r="L179" s="146">
        <f>SV_SO_1617_1a!L178/SV_SO_1617_1a!$O178*100</f>
        <v>42.36154324828873</v>
      </c>
      <c r="M179" s="146">
        <f>SV_SO_1617_1a!M178/SV_SO_1617_1a!$O178*100</f>
        <v>11.574362165525825</v>
      </c>
      <c r="N179" s="146">
        <f>SV_SO_1617_1a!N178/SV_SO_1617_1a!$O178*100</f>
        <v>4.278158058494089</v>
      </c>
      <c r="O179" s="128">
        <f>SV_SO_1617_1a!O178/SV_SO_1617_1a!$O178*100</f>
        <v>100</v>
      </c>
      <c r="P179" s="128">
        <f>SV_SO_1617_1a!P178/SV_SO_1617_1a!$V178*100</f>
        <v>0</v>
      </c>
      <c r="Q179" s="129">
        <f>SV_SO_1617_1a!Q178/SV_SO_1617_1a!$V178*100</f>
        <v>0.028159098908834918</v>
      </c>
      <c r="R179" s="128">
        <f>SV_SO_1617_1a!R178/SV_SO_1617_1a!$V178*100</f>
        <v>39.218585005279834</v>
      </c>
      <c r="S179" s="128">
        <f>SV_SO_1617_1a!S178/SV_SO_1617_1a!$V178*100</f>
        <v>42.661034846884895</v>
      </c>
      <c r="T179" s="129">
        <f>SV_SO_1617_1a!T178/SV_SO_1617_1a!$V178*100</f>
        <v>13.255895811334037</v>
      </c>
      <c r="U179" s="131">
        <f>SV_SO_1617_1a!U178/SV_SO_1617_1a!$V178*100</f>
        <v>4.836325237592397</v>
      </c>
      <c r="V179" s="128">
        <f>SV_SO_1617_1a!V178/SV_SO_1617_1a!$V178*100</f>
        <v>100</v>
      </c>
    </row>
    <row r="180" spans="1:22" ht="12.75">
      <c r="A180" s="29" t="s">
        <v>1</v>
      </c>
      <c r="B180" s="147">
        <f>SV_SO_1617_1a!B179/SV_SO_1617_1a!$H179*100</f>
        <v>0.04562341132764127</v>
      </c>
      <c r="C180" s="148">
        <f>SV_SO_1617_1a!C179/SV_SO_1617_1a!$H179*100</f>
        <v>1.2318321058463142</v>
      </c>
      <c r="D180" s="149">
        <f>SV_SO_1617_1a!D179/SV_SO_1617_1a!$H179*100</f>
        <v>60.07299745812422</v>
      </c>
      <c r="E180" s="148">
        <f>SV_SO_1617_1a!E179/SV_SO_1617_1a!$H179*100</f>
        <v>27.82050446457668</v>
      </c>
      <c r="F180" s="148">
        <f>SV_SO_1617_1a!F179/SV_SO_1617_1a!$H179*100</f>
        <v>8.3849312390015</v>
      </c>
      <c r="G180" s="148">
        <f>SV_SO_1617_1a!G179/SV_SO_1617_1a!$H179*100</f>
        <v>2.444111321123639</v>
      </c>
      <c r="H180" s="147">
        <f>SV_SO_1617_1a!H179/SV_SO_1617_1a!$H179*100</f>
        <v>100</v>
      </c>
      <c r="I180" s="147">
        <f>SV_SO_1617_1a!I179/SV_SO_1617_1a!$O179*100</f>
        <v>0.022579188439455517</v>
      </c>
      <c r="J180" s="148">
        <f>SV_SO_1617_1a!J179/SV_SO_1617_1a!$O179*100</f>
        <v>1.4095864782917231</v>
      </c>
      <c r="K180" s="149">
        <f>SV_SO_1617_1a!K179/SV_SO_1617_1a!$O179*100</f>
        <v>69.84388103993291</v>
      </c>
      <c r="L180" s="148">
        <f>SV_SO_1617_1a!L179/SV_SO_1617_1a!$O179*100</f>
        <v>21.83730081930198</v>
      </c>
      <c r="M180" s="148">
        <f>SV_SO_1617_1a!M179/SV_SO_1617_1a!$O179*100</f>
        <v>5.29965808657506</v>
      </c>
      <c r="N180" s="148">
        <f>SV_SO_1617_1a!N179/SV_SO_1617_1a!$O179*100</f>
        <v>1.5869943874588737</v>
      </c>
      <c r="O180" s="147">
        <f>SV_SO_1617_1a!O179/SV_SO_1617_1a!$O179*100</f>
        <v>100</v>
      </c>
      <c r="P180" s="147">
        <f>SV_SO_1617_1a!P179/SV_SO_1617_1a!$V179*100</f>
        <v>0.03404227726624303</v>
      </c>
      <c r="Q180" s="133">
        <f>SV_SO_1617_1a!Q179/SV_SO_1617_1a!$V179*100</f>
        <v>1.32116457009467</v>
      </c>
      <c r="R180" s="134">
        <f>SV_SO_1617_1a!R179/SV_SO_1617_1a!$V179*100</f>
        <v>64.98346517961355</v>
      </c>
      <c r="S180" s="133">
        <f>SV_SO_1617_1a!S179/SV_SO_1617_1a!$V179*100</f>
        <v>24.813578005446765</v>
      </c>
      <c r="T180" s="133">
        <f>SV_SO_1617_1a!T179/SV_SO_1617_1a!$V179*100</f>
        <v>6.834392426403839</v>
      </c>
      <c r="U180" s="133">
        <f>SV_SO_1617_1a!U179/SV_SO_1617_1a!$V179*100</f>
        <v>2.013357541174945</v>
      </c>
      <c r="V180" s="132">
        <f>SV_SO_1617_1a!V179/SV_SO_1617_1a!$V179*100</f>
        <v>100</v>
      </c>
    </row>
    <row r="181" spans="1:22" ht="12.75">
      <c r="A181" s="141" t="s">
        <v>19</v>
      </c>
      <c r="B181" s="142">
        <f>SV_SO_1617_1a!B180/SV_SO_1617_1a!$H180*100</f>
        <v>0.030826140567200986</v>
      </c>
      <c r="C181" s="143">
        <f>SV_SO_1617_1a!C180/SV_SO_1617_1a!$H180*100</f>
        <v>1.2638717632552405</v>
      </c>
      <c r="D181" s="144">
        <f>SV_SO_1617_1a!D180/SV_SO_1617_1a!$H180*100</f>
        <v>60.502466091245374</v>
      </c>
      <c r="E181" s="143">
        <f>SV_SO_1617_1a!E180/SV_SO_1617_1a!$H180*100</f>
        <v>27.703452527743526</v>
      </c>
      <c r="F181" s="143">
        <f>SV_SO_1617_1a!F180/SV_SO_1617_1a!$H180*100</f>
        <v>8.1365598027127</v>
      </c>
      <c r="G181" s="143">
        <f>SV_SO_1617_1a!G180/SV_SO_1617_1a!$H180*100</f>
        <v>2.3628236744759556</v>
      </c>
      <c r="H181" s="142">
        <f>SV_SO_1617_1a!H180/SV_SO_1617_1a!$H180*100</f>
        <v>100</v>
      </c>
      <c r="I181" s="142">
        <f>SV_SO_1617_1a!I180/SV_SO_1617_1a!$O180*100</f>
        <v>0.013968648145273942</v>
      </c>
      <c r="J181" s="143">
        <f>SV_SO_1617_1a!J180/SV_SO_1617_1a!$O180*100</f>
        <v>1.2711469812199288</v>
      </c>
      <c r="K181" s="144">
        <f>SV_SO_1617_1a!K180/SV_SO_1617_1a!$O180*100</f>
        <v>69.77494955765947</v>
      </c>
      <c r="L181" s="143">
        <f>SV_SO_1617_1a!L180/SV_SO_1617_1a!$O180*100</f>
        <v>22.141859382275335</v>
      </c>
      <c r="M181" s="143">
        <f>SV_SO_1617_1a!M180/SV_SO_1617_1a!$O180*100</f>
        <v>5.278596926897408</v>
      </c>
      <c r="N181" s="143">
        <f>SV_SO_1617_1a!N180/SV_SO_1617_1a!$O180*100</f>
        <v>1.5194785038025764</v>
      </c>
      <c r="O181" s="142">
        <f>SV_SO_1617_1a!O180/SV_SO_1617_1a!$O180*100</f>
        <v>100</v>
      </c>
      <c r="P181" s="142">
        <f>SV_SO_1617_1a!P180/SV_SO_1617_1a!$V180*100</f>
        <v>0.02242672647127059</v>
      </c>
      <c r="Q181" s="143">
        <f>SV_SO_1617_1a!Q180/SV_SO_1617_1a!$V180*100</f>
        <v>1.267496713324569</v>
      </c>
      <c r="R181" s="142">
        <f>SV_SO_1617_1a!R180/SV_SO_1617_1a!$V180*100</f>
        <v>65.12257366019642</v>
      </c>
      <c r="S181" s="142">
        <f>SV_SO_1617_1a!S180/SV_SO_1617_1a!$V180*100</f>
        <v>24.932333152888408</v>
      </c>
      <c r="T181" s="143">
        <f>SV_SO_1617_1a!T180/SV_SO_1617_1a!$V180*100</f>
        <v>6.712551233469956</v>
      </c>
      <c r="U181" s="145">
        <f>SV_SO_1617_1a!U180/SV_SO_1617_1a!$V180*100</f>
        <v>1.9426185136493697</v>
      </c>
      <c r="V181" s="142">
        <f>SV_SO_1617_1a!V180/SV_SO_1617_1a!$V180*100</f>
        <v>100</v>
      </c>
    </row>
    <row r="182" spans="1:22" ht="12.75">
      <c r="A182" s="158" t="s">
        <v>20</v>
      </c>
      <c r="B182" s="159">
        <f>SV_SO_1617_1a!B181/SV_SO_1617_1a!$H181*100</f>
        <v>0.02772826302238067</v>
      </c>
      <c r="C182" s="160">
        <f>SV_SO_1617_1a!C181/SV_SO_1617_1a!$H181*100</f>
        <v>1.4161220043572984</v>
      </c>
      <c r="D182" s="161">
        <f>SV_SO_1617_1a!D181/SV_SO_1617_1a!$H181*100</f>
        <v>68.1540899187958</v>
      </c>
      <c r="E182" s="160">
        <f>SV_SO_1617_1a!E181/SV_SO_1617_1a!$H181*100</f>
        <v>23.890869479104772</v>
      </c>
      <c r="F182" s="160">
        <f>SV_SO_1617_1a!F181/SV_SO_1617_1a!$H181*100</f>
        <v>5.311942959001782</v>
      </c>
      <c r="G182" s="160">
        <f>SV_SO_1617_1a!G181/SV_SO_1617_1a!$H181*100</f>
        <v>1.199247375717964</v>
      </c>
      <c r="H182" s="159">
        <f>SV_SO_1617_1a!H181/SV_SO_1617_1a!$H181*100</f>
        <v>100</v>
      </c>
      <c r="I182" s="159">
        <f>SV_SO_1617_1a!I181/SV_SO_1617_1a!$O181*100</f>
        <v>0.01730420797622198</v>
      </c>
      <c r="J182" s="160">
        <f>SV_SO_1617_1a!J181/SV_SO_1617_1a!$O181*100</f>
        <v>1.355835589666334</v>
      </c>
      <c r="K182" s="161">
        <f>SV_SO_1617_1a!K181/SV_SO_1617_1a!$O181*100</f>
        <v>74.33073430915495</v>
      </c>
      <c r="L182" s="160">
        <f>SV_SO_1617_1a!L181/SV_SO_1617_1a!$O181*100</f>
        <v>19.91816127521834</v>
      </c>
      <c r="M182" s="160">
        <f>SV_SO_1617_1a!M181/SV_SO_1617_1a!$O181*100</f>
        <v>3.6175973616172308</v>
      </c>
      <c r="N182" s="160">
        <f>SV_SO_1617_1a!N181/SV_SO_1617_1a!$O181*100</f>
        <v>0.7603672563669306</v>
      </c>
      <c r="O182" s="159">
        <f>SV_SO_1617_1a!O181/SV_SO_1617_1a!$O181*100</f>
        <v>100</v>
      </c>
      <c r="P182" s="159">
        <f>SV_SO_1617_1a!P181/SV_SO_1617_1a!$V181*100</f>
        <v>0.02258786680185923</v>
      </c>
      <c r="Q182" s="160">
        <f>SV_SO_1617_1a!Q181/SV_SO_1617_1a!$V181*100</f>
        <v>1.38639306903856</v>
      </c>
      <c r="R182" s="159">
        <f>SV_SO_1617_1a!R181/SV_SO_1617_1a!$V181*100</f>
        <v>71.19996787503389</v>
      </c>
      <c r="S182" s="159">
        <f>SV_SO_1617_1a!S181/SV_SO_1617_1a!$V181*100</f>
        <v>21.93181475941412</v>
      </c>
      <c r="T182" s="160">
        <f>SV_SO_1617_1a!T181/SV_SO_1617_1a!$V181*100</f>
        <v>4.4764132475329035</v>
      </c>
      <c r="U182" s="162">
        <f>SV_SO_1617_1a!U181/SV_SO_1617_1a!$V181*100</f>
        <v>0.9828231821786751</v>
      </c>
      <c r="V182" s="159">
        <f>SV_SO_1617_1a!V181/SV_SO_1617_1a!$V181*100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A123" sqref="A123"/>
    </sheetView>
  </sheetViews>
  <sheetFormatPr defaultColWidth="22.7109375" defaultRowHeight="12.75"/>
  <cols>
    <col min="1" max="1" width="17.0039062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140625" style="73" customWidth="1"/>
    <col min="23" max="16384" width="22.7109375" style="74" customWidth="1"/>
  </cols>
  <sheetData>
    <row r="1" spans="1:3" ht="12.75">
      <c r="A1" s="30" t="s">
        <v>67</v>
      </c>
      <c r="C1" s="74"/>
    </row>
    <row r="2" spans="1:22" ht="12.75">
      <c r="A2" s="219" t="s">
        <v>5</v>
      </c>
      <c r="B2" s="219"/>
      <c r="C2" s="219"/>
      <c r="D2" s="219"/>
      <c r="E2" s="219"/>
      <c r="F2" s="219"/>
      <c r="G2" s="219"/>
      <c r="H2" s="219"/>
      <c r="I2" s="219"/>
      <c r="J2" s="219"/>
      <c r="K2" s="219"/>
      <c r="L2" s="219"/>
      <c r="M2" s="219"/>
      <c r="N2" s="219"/>
      <c r="O2" s="219"/>
      <c r="P2" s="219"/>
      <c r="Q2" s="219"/>
      <c r="R2" s="219"/>
      <c r="S2" s="219"/>
      <c r="T2" s="219"/>
      <c r="U2" s="219"/>
      <c r="V2" s="219"/>
    </row>
    <row r="3" spans="1:22" ht="12.75">
      <c r="A3" s="219" t="s">
        <v>50</v>
      </c>
      <c r="B3" s="219"/>
      <c r="C3" s="219"/>
      <c r="D3" s="219"/>
      <c r="E3" s="219"/>
      <c r="F3" s="219"/>
      <c r="G3" s="219"/>
      <c r="H3" s="219"/>
      <c r="I3" s="219"/>
      <c r="J3" s="219"/>
      <c r="K3" s="219"/>
      <c r="L3" s="219"/>
      <c r="M3" s="219"/>
      <c r="N3" s="219"/>
      <c r="O3" s="219"/>
      <c r="P3" s="219"/>
      <c r="Q3" s="219"/>
      <c r="R3" s="219"/>
      <c r="S3" s="219"/>
      <c r="T3" s="219"/>
      <c r="U3" s="219"/>
      <c r="V3" s="219"/>
    </row>
    <row r="4" spans="1:22" s="2" customFormat="1" ht="12.75">
      <c r="A4" s="220" t="s">
        <v>26</v>
      </c>
      <c r="B4" s="220"/>
      <c r="C4" s="220"/>
      <c r="D4" s="220"/>
      <c r="E4" s="220"/>
      <c r="F4" s="220"/>
      <c r="G4" s="220"/>
      <c r="H4" s="220"/>
      <c r="I4" s="220"/>
      <c r="J4" s="220"/>
      <c r="K4" s="220"/>
      <c r="L4" s="220"/>
      <c r="M4" s="220"/>
      <c r="N4" s="220"/>
      <c r="O4" s="220"/>
      <c r="P4" s="220"/>
      <c r="Q4" s="220"/>
      <c r="R4" s="220"/>
      <c r="S4" s="220"/>
      <c r="T4" s="220"/>
      <c r="U4" s="220"/>
      <c r="V4" s="220"/>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19" t="s">
        <v>6</v>
      </c>
      <c r="B6" s="219"/>
      <c r="C6" s="219"/>
      <c r="D6" s="219"/>
      <c r="E6" s="219"/>
      <c r="F6" s="219"/>
      <c r="G6" s="219"/>
      <c r="H6" s="219"/>
      <c r="I6" s="219"/>
      <c r="J6" s="219"/>
      <c r="K6" s="219"/>
      <c r="L6" s="219"/>
      <c r="M6" s="219"/>
      <c r="N6" s="219"/>
      <c r="O6" s="219"/>
      <c r="P6" s="219"/>
      <c r="Q6" s="219"/>
      <c r="R6" s="219"/>
      <c r="S6" s="219"/>
      <c r="T6" s="219"/>
      <c r="U6" s="219"/>
      <c r="V6" s="219"/>
    </row>
    <row r="7" ht="5.25" customHeight="1" thickBot="1">
      <c r="C7" s="74"/>
    </row>
    <row r="8" spans="1:22" ht="12.75">
      <c r="A8" s="75"/>
      <c r="B8" s="213" t="s">
        <v>30</v>
      </c>
      <c r="C8" s="214"/>
      <c r="D8" s="214"/>
      <c r="E8" s="214"/>
      <c r="F8" s="214"/>
      <c r="G8" s="214"/>
      <c r="H8" s="215"/>
      <c r="I8" s="213" t="s">
        <v>31</v>
      </c>
      <c r="J8" s="214"/>
      <c r="K8" s="214"/>
      <c r="L8" s="214"/>
      <c r="M8" s="214"/>
      <c r="N8" s="214"/>
      <c r="O8" s="215"/>
      <c r="P8" s="213" t="s">
        <v>1</v>
      </c>
      <c r="Q8" s="214"/>
      <c r="R8" s="214"/>
      <c r="S8" s="214"/>
      <c r="T8" s="214"/>
      <c r="U8" s="214"/>
      <c r="V8" s="214"/>
    </row>
    <row r="9" spans="2:22" ht="12.75">
      <c r="B9" s="229" t="s">
        <v>32</v>
      </c>
      <c r="C9" s="230"/>
      <c r="D9" s="76" t="s">
        <v>33</v>
      </c>
      <c r="E9" s="230" t="s">
        <v>34</v>
      </c>
      <c r="F9" s="230"/>
      <c r="G9" s="230"/>
      <c r="H9" s="77" t="s">
        <v>1</v>
      </c>
      <c r="I9" s="229" t="s">
        <v>32</v>
      </c>
      <c r="J9" s="231"/>
      <c r="K9" s="73" t="s">
        <v>33</v>
      </c>
      <c r="L9" s="229" t="s">
        <v>34</v>
      </c>
      <c r="M9" s="230"/>
      <c r="N9" s="230"/>
      <c r="O9" s="77" t="s">
        <v>1</v>
      </c>
      <c r="P9" s="229" t="s">
        <v>32</v>
      </c>
      <c r="Q9" s="231"/>
      <c r="R9" s="73" t="s">
        <v>33</v>
      </c>
      <c r="S9" s="229" t="s">
        <v>34</v>
      </c>
      <c r="T9" s="230"/>
      <c r="U9" s="230"/>
      <c r="V9" s="77" t="s">
        <v>1</v>
      </c>
    </row>
    <row r="10" spans="1:22" ht="12.75">
      <c r="A10" s="168" t="s">
        <v>35</v>
      </c>
      <c r="B10" s="169" t="s">
        <v>36</v>
      </c>
      <c r="C10" s="168">
        <v>1</v>
      </c>
      <c r="D10" s="170" t="s">
        <v>37</v>
      </c>
      <c r="E10" s="168" t="s">
        <v>38</v>
      </c>
      <c r="F10" s="168" t="s">
        <v>39</v>
      </c>
      <c r="G10" s="168" t="s">
        <v>40</v>
      </c>
      <c r="H10" s="171"/>
      <c r="I10" s="169" t="s">
        <v>36</v>
      </c>
      <c r="J10" s="168">
        <v>1</v>
      </c>
      <c r="K10" s="170" t="s">
        <v>37</v>
      </c>
      <c r="L10" s="168" t="s">
        <v>38</v>
      </c>
      <c r="M10" s="168" t="s">
        <v>39</v>
      </c>
      <c r="N10" s="168" t="s">
        <v>40</v>
      </c>
      <c r="O10" s="171"/>
      <c r="P10" s="169" t="s">
        <v>36</v>
      </c>
      <c r="Q10" s="168">
        <v>1</v>
      </c>
      <c r="R10" s="170" t="s">
        <v>37</v>
      </c>
      <c r="S10" s="168" t="s">
        <v>38</v>
      </c>
      <c r="T10" s="168" t="s">
        <v>39</v>
      </c>
      <c r="U10" s="168" t="s">
        <v>40</v>
      </c>
      <c r="V10" s="171"/>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ht="12.75">
      <c r="A12" s="212" t="s">
        <v>68</v>
      </c>
      <c r="B12" s="88">
        <v>20</v>
      </c>
      <c r="C12" s="89">
        <v>820</v>
      </c>
      <c r="D12" s="90">
        <v>23069</v>
      </c>
      <c r="E12" s="89">
        <v>2458</v>
      </c>
      <c r="F12" s="89">
        <v>279</v>
      </c>
      <c r="G12" s="89">
        <v>24</v>
      </c>
      <c r="H12" s="88">
        <v>26670</v>
      </c>
      <c r="I12" s="88">
        <v>12</v>
      </c>
      <c r="J12" s="89">
        <v>780</v>
      </c>
      <c r="K12" s="90">
        <v>29630</v>
      </c>
      <c r="L12" s="89">
        <v>2420</v>
      </c>
      <c r="M12" s="89">
        <v>275</v>
      </c>
      <c r="N12" s="89">
        <v>30</v>
      </c>
      <c r="O12" s="88">
        <v>33147</v>
      </c>
      <c r="P12" s="88">
        <f>SUM(I12,B12)</f>
        <v>32</v>
      </c>
      <c r="Q12" s="89">
        <f aca="true" t="shared" si="0" ref="Q12:U16">SUM(J12,C12)</f>
        <v>1600</v>
      </c>
      <c r="R12" s="88">
        <f t="shared" si="0"/>
        <v>52699</v>
      </c>
      <c r="S12" s="88">
        <f t="shared" si="0"/>
        <v>4878</v>
      </c>
      <c r="T12" s="89">
        <f t="shared" si="0"/>
        <v>554</v>
      </c>
      <c r="U12" s="91">
        <f t="shared" si="0"/>
        <v>54</v>
      </c>
      <c r="V12" s="88">
        <f>SUM(O12,H12)</f>
        <v>59817</v>
      </c>
    </row>
    <row r="13" spans="1:22" ht="12.75">
      <c r="A13" s="212" t="s">
        <v>70</v>
      </c>
      <c r="B13" s="88">
        <v>0</v>
      </c>
      <c r="C13" s="102">
        <v>83</v>
      </c>
      <c r="D13" s="90">
        <v>14672</v>
      </c>
      <c r="E13" s="102">
        <v>5566</v>
      </c>
      <c r="F13" s="102">
        <v>1186</v>
      </c>
      <c r="G13" s="102">
        <v>140</v>
      </c>
      <c r="H13" s="88">
        <v>21647</v>
      </c>
      <c r="I13" s="88">
        <v>0</v>
      </c>
      <c r="J13" s="102">
        <v>46</v>
      </c>
      <c r="K13" s="90">
        <v>10737</v>
      </c>
      <c r="L13" s="102">
        <v>3821</v>
      </c>
      <c r="M13" s="102">
        <v>625</v>
      </c>
      <c r="N13" s="102">
        <v>71</v>
      </c>
      <c r="O13" s="88">
        <v>15300</v>
      </c>
      <c r="P13" s="88">
        <f>SUM(I13,B13)</f>
        <v>0</v>
      </c>
      <c r="Q13" s="89">
        <f t="shared" si="0"/>
        <v>129</v>
      </c>
      <c r="R13" s="88">
        <f t="shared" si="0"/>
        <v>25409</v>
      </c>
      <c r="S13" s="88">
        <f t="shared" si="0"/>
        <v>9387</v>
      </c>
      <c r="T13" s="89">
        <f t="shared" si="0"/>
        <v>1811</v>
      </c>
      <c r="U13" s="91">
        <f t="shared" si="0"/>
        <v>211</v>
      </c>
      <c r="V13" s="88">
        <f>SUM(O13,H13)</f>
        <v>36947</v>
      </c>
    </row>
    <row r="14" spans="1:22" ht="12.75">
      <c r="A14" s="212" t="s">
        <v>69</v>
      </c>
      <c r="B14" s="88">
        <v>0</v>
      </c>
      <c r="C14" s="102">
        <v>7</v>
      </c>
      <c r="D14" s="90">
        <v>533</v>
      </c>
      <c r="E14" s="102">
        <v>290</v>
      </c>
      <c r="F14" s="102">
        <v>75</v>
      </c>
      <c r="G14" s="102">
        <v>14</v>
      </c>
      <c r="H14" s="88">
        <v>919</v>
      </c>
      <c r="I14" s="88">
        <v>1</v>
      </c>
      <c r="J14" s="102">
        <v>21</v>
      </c>
      <c r="K14" s="90">
        <v>1133</v>
      </c>
      <c r="L14" s="102">
        <v>409</v>
      </c>
      <c r="M14" s="102">
        <v>79</v>
      </c>
      <c r="N14" s="102">
        <v>12</v>
      </c>
      <c r="O14" s="88">
        <v>1655</v>
      </c>
      <c r="P14" s="88">
        <f>SUM(I14,B14)</f>
        <v>1</v>
      </c>
      <c r="Q14" s="89">
        <f t="shared" si="0"/>
        <v>28</v>
      </c>
      <c r="R14" s="88">
        <f t="shared" si="0"/>
        <v>1666</v>
      </c>
      <c r="S14" s="88">
        <f t="shared" si="0"/>
        <v>699</v>
      </c>
      <c r="T14" s="89">
        <f t="shared" si="0"/>
        <v>154</v>
      </c>
      <c r="U14" s="91">
        <f t="shared" si="0"/>
        <v>26</v>
      </c>
      <c r="V14" s="88">
        <f>SUM(O14,H14)</f>
        <v>2574</v>
      </c>
    </row>
    <row r="15" spans="1:22" ht="12.75">
      <c r="A15" s="212" t="s">
        <v>71</v>
      </c>
      <c r="B15" s="88">
        <v>0</v>
      </c>
      <c r="C15" s="102">
        <v>6</v>
      </c>
      <c r="D15" s="90">
        <v>5982</v>
      </c>
      <c r="E15" s="102">
        <v>6400</v>
      </c>
      <c r="F15" s="102">
        <v>1317</v>
      </c>
      <c r="G15" s="102">
        <v>229</v>
      </c>
      <c r="H15" s="88">
        <v>13934</v>
      </c>
      <c r="I15" s="88">
        <v>0</v>
      </c>
      <c r="J15" s="102">
        <v>2</v>
      </c>
      <c r="K15" s="90">
        <v>5021</v>
      </c>
      <c r="L15" s="102">
        <v>4804</v>
      </c>
      <c r="M15" s="102">
        <v>732</v>
      </c>
      <c r="N15" s="102">
        <v>99</v>
      </c>
      <c r="O15" s="88">
        <v>10658</v>
      </c>
      <c r="P15" s="88">
        <f>SUM(I15,B15)</f>
        <v>0</v>
      </c>
      <c r="Q15" s="89">
        <f t="shared" si="0"/>
        <v>8</v>
      </c>
      <c r="R15" s="88">
        <f t="shared" si="0"/>
        <v>11003</v>
      </c>
      <c r="S15" s="88">
        <f t="shared" si="0"/>
        <v>11204</v>
      </c>
      <c r="T15" s="89">
        <f t="shared" si="0"/>
        <v>2049</v>
      </c>
      <c r="U15" s="91">
        <f t="shared" si="0"/>
        <v>328</v>
      </c>
      <c r="V15" s="88">
        <f>SUM(O15,H15)</f>
        <v>24592</v>
      </c>
    </row>
    <row r="16" spans="1:22" s="60" customFormat="1" ht="12.75">
      <c r="A16" s="29" t="s">
        <v>1</v>
      </c>
      <c r="B16" s="92">
        <f>SUM(B12:B15)</f>
        <v>20</v>
      </c>
      <c r="C16" s="93">
        <f aca="true" t="shared" si="1" ref="C16:O16">SUM(C12:C15)</f>
        <v>916</v>
      </c>
      <c r="D16" s="94">
        <f t="shared" si="1"/>
        <v>44256</v>
      </c>
      <c r="E16" s="93">
        <f t="shared" si="1"/>
        <v>14714</v>
      </c>
      <c r="F16" s="93">
        <f t="shared" si="1"/>
        <v>2857</v>
      </c>
      <c r="G16" s="93">
        <f t="shared" si="1"/>
        <v>407</v>
      </c>
      <c r="H16" s="92">
        <f t="shared" si="1"/>
        <v>63170</v>
      </c>
      <c r="I16" s="92">
        <f t="shared" si="1"/>
        <v>13</v>
      </c>
      <c r="J16" s="93">
        <f t="shared" si="1"/>
        <v>849</v>
      </c>
      <c r="K16" s="94">
        <f t="shared" si="1"/>
        <v>46521</v>
      </c>
      <c r="L16" s="93">
        <f t="shared" si="1"/>
        <v>11454</v>
      </c>
      <c r="M16" s="93">
        <f t="shared" si="1"/>
        <v>1711</v>
      </c>
      <c r="N16" s="93">
        <f t="shared" si="1"/>
        <v>212</v>
      </c>
      <c r="O16" s="92">
        <f t="shared" si="1"/>
        <v>60760</v>
      </c>
      <c r="P16" s="92">
        <f>SUM(I16,B16)</f>
        <v>33</v>
      </c>
      <c r="Q16" s="93">
        <f t="shared" si="0"/>
        <v>1765</v>
      </c>
      <c r="R16" s="92">
        <f t="shared" si="0"/>
        <v>90777</v>
      </c>
      <c r="S16" s="92">
        <f t="shared" si="0"/>
        <v>26168</v>
      </c>
      <c r="T16" s="93">
        <f t="shared" si="0"/>
        <v>4568</v>
      </c>
      <c r="U16" s="95">
        <f t="shared" si="0"/>
        <v>619</v>
      </c>
      <c r="V16" s="92">
        <f>SUM(O16,H16)</f>
        <v>123930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68</v>
      </c>
      <c r="B19" s="88">
        <v>19</v>
      </c>
      <c r="C19" s="89">
        <v>688</v>
      </c>
      <c r="D19" s="90">
        <v>17560</v>
      </c>
      <c r="E19" s="89">
        <v>2700</v>
      </c>
      <c r="F19" s="89">
        <v>379</v>
      </c>
      <c r="G19" s="89">
        <v>50</v>
      </c>
      <c r="H19" s="88">
        <v>21396</v>
      </c>
      <c r="I19" s="88">
        <v>8</v>
      </c>
      <c r="J19" s="89">
        <v>713</v>
      </c>
      <c r="K19" s="90">
        <v>25054</v>
      </c>
      <c r="L19" s="89">
        <v>2388</v>
      </c>
      <c r="M19" s="89">
        <v>281</v>
      </c>
      <c r="N19" s="89">
        <v>29</v>
      </c>
      <c r="O19" s="88">
        <v>28473</v>
      </c>
      <c r="P19" s="88">
        <f>SUM(I19,B19)</f>
        <v>27</v>
      </c>
      <c r="Q19" s="89">
        <f aca="true" t="shared" si="2" ref="Q19:U23">SUM(J19,C19)</f>
        <v>1401</v>
      </c>
      <c r="R19" s="88">
        <f t="shared" si="2"/>
        <v>42614</v>
      </c>
      <c r="S19" s="88">
        <f t="shared" si="2"/>
        <v>5088</v>
      </c>
      <c r="T19" s="89">
        <f t="shared" si="2"/>
        <v>660</v>
      </c>
      <c r="U19" s="91">
        <f t="shared" si="2"/>
        <v>79</v>
      </c>
      <c r="V19" s="88">
        <f>SUM(O19,H19)</f>
        <v>49869</v>
      </c>
    </row>
    <row r="20" spans="1:22" ht="12.75">
      <c r="A20" s="212" t="s">
        <v>70</v>
      </c>
      <c r="B20" s="88">
        <v>0</v>
      </c>
      <c r="C20" s="102">
        <v>100</v>
      </c>
      <c r="D20" s="90">
        <v>14211</v>
      </c>
      <c r="E20" s="102">
        <v>7023</v>
      </c>
      <c r="F20" s="102">
        <v>1991</v>
      </c>
      <c r="G20" s="102">
        <v>439</v>
      </c>
      <c r="H20" s="88">
        <v>23764</v>
      </c>
      <c r="I20" s="88">
        <v>0</v>
      </c>
      <c r="J20" s="102">
        <v>55</v>
      </c>
      <c r="K20" s="90">
        <v>12238</v>
      </c>
      <c r="L20" s="102">
        <v>4719</v>
      </c>
      <c r="M20" s="102">
        <v>1014</v>
      </c>
      <c r="N20" s="102">
        <v>242</v>
      </c>
      <c r="O20" s="88">
        <v>18268</v>
      </c>
      <c r="P20" s="88">
        <f>SUM(I20,B20)</f>
        <v>0</v>
      </c>
      <c r="Q20" s="89">
        <f t="shared" si="2"/>
        <v>155</v>
      </c>
      <c r="R20" s="88">
        <f t="shared" si="2"/>
        <v>26449</v>
      </c>
      <c r="S20" s="88">
        <f t="shared" si="2"/>
        <v>11742</v>
      </c>
      <c r="T20" s="89">
        <f t="shared" si="2"/>
        <v>3005</v>
      </c>
      <c r="U20" s="91">
        <f t="shared" si="2"/>
        <v>681</v>
      </c>
      <c r="V20" s="88">
        <f>SUM(O20,H20)</f>
        <v>42032</v>
      </c>
    </row>
    <row r="21" spans="1:22" ht="12.75">
      <c r="A21" s="212" t="s">
        <v>69</v>
      </c>
      <c r="B21" s="88">
        <v>0</v>
      </c>
      <c r="C21" s="102">
        <v>9</v>
      </c>
      <c r="D21" s="90">
        <v>500</v>
      </c>
      <c r="E21" s="102">
        <v>381</v>
      </c>
      <c r="F21" s="102">
        <v>123</v>
      </c>
      <c r="G21" s="102">
        <v>30</v>
      </c>
      <c r="H21" s="88">
        <v>1043</v>
      </c>
      <c r="I21" s="88">
        <v>0</v>
      </c>
      <c r="J21" s="102">
        <v>19</v>
      </c>
      <c r="K21" s="90">
        <v>1216</v>
      </c>
      <c r="L21" s="102">
        <v>541</v>
      </c>
      <c r="M21" s="102">
        <v>122</v>
      </c>
      <c r="N21" s="102">
        <v>21</v>
      </c>
      <c r="O21" s="88">
        <v>1919</v>
      </c>
      <c r="P21" s="88">
        <f>SUM(I21,B21)</f>
        <v>0</v>
      </c>
      <c r="Q21" s="89">
        <f t="shared" si="2"/>
        <v>28</v>
      </c>
      <c r="R21" s="88">
        <f t="shared" si="2"/>
        <v>1716</v>
      </c>
      <c r="S21" s="88">
        <f t="shared" si="2"/>
        <v>922</v>
      </c>
      <c r="T21" s="89">
        <f t="shared" si="2"/>
        <v>245</v>
      </c>
      <c r="U21" s="91">
        <f t="shared" si="2"/>
        <v>51</v>
      </c>
      <c r="V21" s="88">
        <f>SUM(O21,H21)</f>
        <v>2962</v>
      </c>
    </row>
    <row r="22" spans="1:22" ht="12.75">
      <c r="A22" s="212" t="s">
        <v>71</v>
      </c>
      <c r="B22" s="88">
        <v>0</v>
      </c>
      <c r="C22" s="102">
        <v>3</v>
      </c>
      <c r="D22" s="90">
        <v>5817</v>
      </c>
      <c r="E22" s="102">
        <v>6309</v>
      </c>
      <c r="F22" s="102">
        <v>1829</v>
      </c>
      <c r="G22" s="102">
        <v>502</v>
      </c>
      <c r="H22" s="88">
        <v>14460</v>
      </c>
      <c r="I22" s="88">
        <v>0</v>
      </c>
      <c r="J22" s="102">
        <v>5</v>
      </c>
      <c r="K22" s="90">
        <v>5198</v>
      </c>
      <c r="L22" s="102">
        <v>5090</v>
      </c>
      <c r="M22" s="102">
        <v>1144</v>
      </c>
      <c r="N22" s="102">
        <v>320</v>
      </c>
      <c r="O22" s="88">
        <v>11757</v>
      </c>
      <c r="P22" s="88">
        <f>SUM(I22,B22)</f>
        <v>0</v>
      </c>
      <c r="Q22" s="89">
        <f t="shared" si="2"/>
        <v>8</v>
      </c>
      <c r="R22" s="88">
        <f t="shared" si="2"/>
        <v>11015</v>
      </c>
      <c r="S22" s="88">
        <f t="shared" si="2"/>
        <v>11399</v>
      </c>
      <c r="T22" s="89">
        <f t="shared" si="2"/>
        <v>2973</v>
      </c>
      <c r="U22" s="91">
        <f t="shared" si="2"/>
        <v>822</v>
      </c>
      <c r="V22" s="88">
        <f>SUM(O22,H22)</f>
        <v>26217</v>
      </c>
    </row>
    <row r="23" spans="1:22" s="30" customFormat="1" ht="12.75">
      <c r="A23" s="29" t="s">
        <v>1</v>
      </c>
      <c r="B23" s="97">
        <f>SUM(B19:B22)</f>
        <v>19</v>
      </c>
      <c r="C23" s="98">
        <f aca="true" t="shared" si="3" ref="C23:O23">SUM(C19:C22)</f>
        <v>800</v>
      </c>
      <c r="D23" s="99">
        <f t="shared" si="3"/>
        <v>38088</v>
      </c>
      <c r="E23" s="98">
        <f t="shared" si="3"/>
        <v>16413</v>
      </c>
      <c r="F23" s="98">
        <f t="shared" si="3"/>
        <v>4322</v>
      </c>
      <c r="G23" s="98">
        <f t="shared" si="3"/>
        <v>1021</v>
      </c>
      <c r="H23" s="97">
        <f t="shared" si="3"/>
        <v>60663</v>
      </c>
      <c r="I23" s="97">
        <f t="shared" si="3"/>
        <v>8</v>
      </c>
      <c r="J23" s="98">
        <f t="shared" si="3"/>
        <v>792</v>
      </c>
      <c r="K23" s="99">
        <f t="shared" si="3"/>
        <v>43706</v>
      </c>
      <c r="L23" s="98">
        <f t="shared" si="3"/>
        <v>12738</v>
      </c>
      <c r="M23" s="98">
        <f t="shared" si="3"/>
        <v>2561</v>
      </c>
      <c r="N23" s="98">
        <f t="shared" si="3"/>
        <v>612</v>
      </c>
      <c r="O23" s="97">
        <f t="shared" si="3"/>
        <v>60417</v>
      </c>
      <c r="P23" s="97">
        <f>SUM(I23,B23)</f>
        <v>27</v>
      </c>
      <c r="Q23" s="98">
        <f t="shared" si="2"/>
        <v>1592</v>
      </c>
      <c r="R23" s="97">
        <f t="shared" si="2"/>
        <v>81794</v>
      </c>
      <c r="S23" s="97">
        <f t="shared" si="2"/>
        <v>29151</v>
      </c>
      <c r="T23" s="98">
        <f t="shared" si="2"/>
        <v>6883</v>
      </c>
      <c r="U23" s="100">
        <f t="shared" si="2"/>
        <v>1633</v>
      </c>
      <c r="V23" s="97">
        <f>SUM(O23,H23)</f>
        <v>121080</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68</v>
      </c>
      <c r="B25" s="173">
        <f>SUM(B19,B12)</f>
        <v>39</v>
      </c>
      <c r="C25" s="174">
        <f aca="true" t="shared" si="4" ref="C25:V25">SUM(C19,C12)</f>
        <v>1508</v>
      </c>
      <c r="D25" s="175">
        <f t="shared" si="4"/>
        <v>40629</v>
      </c>
      <c r="E25" s="174">
        <f t="shared" si="4"/>
        <v>5158</v>
      </c>
      <c r="F25" s="174">
        <f t="shared" si="4"/>
        <v>658</v>
      </c>
      <c r="G25" s="174">
        <f t="shared" si="4"/>
        <v>74</v>
      </c>
      <c r="H25" s="173">
        <f t="shared" si="4"/>
        <v>48066</v>
      </c>
      <c r="I25" s="173">
        <f t="shared" si="4"/>
        <v>20</v>
      </c>
      <c r="J25" s="174">
        <f t="shared" si="4"/>
        <v>1493</v>
      </c>
      <c r="K25" s="175">
        <f t="shared" si="4"/>
        <v>54684</v>
      </c>
      <c r="L25" s="174">
        <f t="shared" si="4"/>
        <v>4808</v>
      </c>
      <c r="M25" s="174">
        <f t="shared" si="4"/>
        <v>556</v>
      </c>
      <c r="N25" s="174">
        <f t="shared" si="4"/>
        <v>59</v>
      </c>
      <c r="O25" s="173">
        <f t="shared" si="4"/>
        <v>61620</v>
      </c>
      <c r="P25" s="173">
        <f t="shared" si="4"/>
        <v>59</v>
      </c>
      <c r="Q25" s="174">
        <f t="shared" si="4"/>
        <v>3001</v>
      </c>
      <c r="R25" s="173">
        <f t="shared" si="4"/>
        <v>95313</v>
      </c>
      <c r="S25" s="173">
        <f t="shared" si="4"/>
        <v>9966</v>
      </c>
      <c r="T25" s="174">
        <f t="shared" si="4"/>
        <v>1214</v>
      </c>
      <c r="U25" s="176">
        <f t="shared" si="4"/>
        <v>133</v>
      </c>
      <c r="V25" s="173">
        <f t="shared" si="4"/>
        <v>109686</v>
      </c>
    </row>
    <row r="26" spans="1:22" s="1" customFormat="1" ht="12.75">
      <c r="A26" s="212" t="s">
        <v>70</v>
      </c>
      <c r="B26" s="173">
        <f aca="true" t="shared" si="5" ref="B26:Q29">SUM(B20,B13)</f>
        <v>0</v>
      </c>
      <c r="C26" s="174">
        <f t="shared" si="5"/>
        <v>183</v>
      </c>
      <c r="D26" s="175">
        <f t="shared" si="5"/>
        <v>28883</v>
      </c>
      <c r="E26" s="174">
        <f t="shared" si="5"/>
        <v>12589</v>
      </c>
      <c r="F26" s="174">
        <f t="shared" si="5"/>
        <v>3177</v>
      </c>
      <c r="G26" s="174">
        <f t="shared" si="5"/>
        <v>579</v>
      </c>
      <c r="H26" s="173">
        <f t="shared" si="5"/>
        <v>45411</v>
      </c>
      <c r="I26" s="173">
        <f t="shared" si="5"/>
        <v>0</v>
      </c>
      <c r="J26" s="174">
        <f t="shared" si="5"/>
        <v>101</v>
      </c>
      <c r="K26" s="175">
        <f t="shared" si="5"/>
        <v>22975</v>
      </c>
      <c r="L26" s="174">
        <f t="shared" si="5"/>
        <v>8540</v>
      </c>
      <c r="M26" s="174">
        <f t="shared" si="5"/>
        <v>1639</v>
      </c>
      <c r="N26" s="174">
        <f t="shared" si="5"/>
        <v>313</v>
      </c>
      <c r="O26" s="173">
        <f t="shared" si="5"/>
        <v>33568</v>
      </c>
      <c r="P26" s="173">
        <f t="shared" si="5"/>
        <v>0</v>
      </c>
      <c r="Q26" s="174">
        <f t="shared" si="5"/>
        <v>284</v>
      </c>
      <c r="R26" s="173">
        <f aca="true" t="shared" si="6" ref="R26:V27">SUM(R20,R13)</f>
        <v>51858</v>
      </c>
      <c r="S26" s="173">
        <f t="shared" si="6"/>
        <v>21129</v>
      </c>
      <c r="T26" s="174">
        <f t="shared" si="6"/>
        <v>4816</v>
      </c>
      <c r="U26" s="176">
        <f t="shared" si="6"/>
        <v>892</v>
      </c>
      <c r="V26" s="173">
        <f t="shared" si="6"/>
        <v>78979</v>
      </c>
    </row>
    <row r="27" spans="1:22" s="1" customFormat="1" ht="12.75">
      <c r="A27" s="212" t="s">
        <v>69</v>
      </c>
      <c r="B27" s="173">
        <f t="shared" si="5"/>
        <v>0</v>
      </c>
      <c r="C27" s="174">
        <f t="shared" si="5"/>
        <v>16</v>
      </c>
      <c r="D27" s="175">
        <f t="shared" si="5"/>
        <v>1033</v>
      </c>
      <c r="E27" s="174">
        <f t="shared" si="5"/>
        <v>671</v>
      </c>
      <c r="F27" s="174">
        <f t="shared" si="5"/>
        <v>198</v>
      </c>
      <c r="G27" s="174">
        <f t="shared" si="5"/>
        <v>44</v>
      </c>
      <c r="H27" s="173">
        <f t="shared" si="5"/>
        <v>1962</v>
      </c>
      <c r="I27" s="173">
        <f t="shared" si="5"/>
        <v>1</v>
      </c>
      <c r="J27" s="174">
        <f t="shared" si="5"/>
        <v>40</v>
      </c>
      <c r="K27" s="175">
        <f t="shared" si="5"/>
        <v>2349</v>
      </c>
      <c r="L27" s="174">
        <f t="shared" si="5"/>
        <v>950</v>
      </c>
      <c r="M27" s="174">
        <f t="shared" si="5"/>
        <v>201</v>
      </c>
      <c r="N27" s="174">
        <f t="shared" si="5"/>
        <v>33</v>
      </c>
      <c r="O27" s="173">
        <f t="shared" si="5"/>
        <v>3574</v>
      </c>
      <c r="P27" s="173">
        <f t="shared" si="5"/>
        <v>1</v>
      </c>
      <c r="Q27" s="174">
        <f t="shared" si="5"/>
        <v>56</v>
      </c>
      <c r="R27" s="173">
        <f t="shared" si="6"/>
        <v>3382</v>
      </c>
      <c r="S27" s="173">
        <f t="shared" si="6"/>
        <v>1621</v>
      </c>
      <c r="T27" s="174">
        <f t="shared" si="6"/>
        <v>399</v>
      </c>
      <c r="U27" s="176">
        <f t="shared" si="6"/>
        <v>77</v>
      </c>
      <c r="V27" s="173">
        <f t="shared" si="6"/>
        <v>5536</v>
      </c>
    </row>
    <row r="28" spans="1:22" s="1" customFormat="1" ht="12.75">
      <c r="A28" s="212" t="s">
        <v>71</v>
      </c>
      <c r="B28" s="173">
        <f t="shared" si="5"/>
        <v>0</v>
      </c>
      <c r="C28" s="174">
        <f t="shared" si="5"/>
        <v>9</v>
      </c>
      <c r="D28" s="175">
        <f t="shared" si="5"/>
        <v>11799</v>
      </c>
      <c r="E28" s="174">
        <f t="shared" si="5"/>
        <v>12709</v>
      </c>
      <c r="F28" s="174">
        <f t="shared" si="5"/>
        <v>3146</v>
      </c>
      <c r="G28" s="174">
        <f t="shared" si="5"/>
        <v>731</v>
      </c>
      <c r="H28" s="173">
        <f t="shared" si="5"/>
        <v>28394</v>
      </c>
      <c r="I28" s="173">
        <f t="shared" si="5"/>
        <v>0</v>
      </c>
      <c r="J28" s="174">
        <f t="shared" si="5"/>
        <v>7</v>
      </c>
      <c r="K28" s="175">
        <f t="shared" si="5"/>
        <v>10219</v>
      </c>
      <c r="L28" s="174">
        <f t="shared" si="5"/>
        <v>9894</v>
      </c>
      <c r="M28" s="174">
        <f t="shared" si="5"/>
        <v>1876</v>
      </c>
      <c r="N28" s="174">
        <f t="shared" si="5"/>
        <v>419</v>
      </c>
      <c r="O28" s="173">
        <f t="shared" si="5"/>
        <v>22415</v>
      </c>
      <c r="P28" s="173">
        <f t="shared" si="5"/>
        <v>0</v>
      </c>
      <c r="Q28" s="174">
        <f t="shared" si="5"/>
        <v>16</v>
      </c>
      <c r="R28" s="173">
        <f aca="true" t="shared" si="7" ref="R28:V29">SUM(R22,R15)</f>
        <v>22018</v>
      </c>
      <c r="S28" s="173">
        <f t="shared" si="7"/>
        <v>22603</v>
      </c>
      <c r="T28" s="174">
        <f t="shared" si="7"/>
        <v>5022</v>
      </c>
      <c r="U28" s="176">
        <f t="shared" si="7"/>
        <v>1150</v>
      </c>
      <c r="V28" s="173">
        <f t="shared" si="7"/>
        <v>50809</v>
      </c>
    </row>
    <row r="29" spans="1:22" s="30" customFormat="1" ht="12.75">
      <c r="A29" s="29" t="s">
        <v>1</v>
      </c>
      <c r="B29" s="97">
        <f t="shared" si="5"/>
        <v>39</v>
      </c>
      <c r="C29" s="98">
        <f t="shared" si="5"/>
        <v>1716</v>
      </c>
      <c r="D29" s="99">
        <f t="shared" si="5"/>
        <v>82344</v>
      </c>
      <c r="E29" s="98">
        <f t="shared" si="5"/>
        <v>31127</v>
      </c>
      <c r="F29" s="98">
        <f t="shared" si="5"/>
        <v>7179</v>
      </c>
      <c r="G29" s="98">
        <f t="shared" si="5"/>
        <v>1428</v>
      </c>
      <c r="H29" s="97">
        <f t="shared" si="5"/>
        <v>123833</v>
      </c>
      <c r="I29" s="97">
        <f t="shared" si="5"/>
        <v>21</v>
      </c>
      <c r="J29" s="98">
        <f t="shared" si="5"/>
        <v>1641</v>
      </c>
      <c r="K29" s="99">
        <f t="shared" si="5"/>
        <v>90227</v>
      </c>
      <c r="L29" s="98">
        <f t="shared" si="5"/>
        <v>24192</v>
      </c>
      <c r="M29" s="98">
        <f t="shared" si="5"/>
        <v>4272</v>
      </c>
      <c r="N29" s="98">
        <f t="shared" si="5"/>
        <v>824</v>
      </c>
      <c r="O29" s="97">
        <f t="shared" si="5"/>
        <v>121177</v>
      </c>
      <c r="P29" s="97">
        <f t="shared" si="5"/>
        <v>60</v>
      </c>
      <c r="Q29" s="98">
        <f t="shared" si="5"/>
        <v>3357</v>
      </c>
      <c r="R29" s="97">
        <f t="shared" si="7"/>
        <v>172571</v>
      </c>
      <c r="S29" s="97">
        <f t="shared" si="7"/>
        <v>55319</v>
      </c>
      <c r="T29" s="98">
        <f t="shared" si="7"/>
        <v>11451</v>
      </c>
      <c r="U29" s="100">
        <f t="shared" si="7"/>
        <v>2252</v>
      </c>
      <c r="V29" s="97">
        <f t="shared" si="7"/>
        <v>245010</v>
      </c>
    </row>
    <row r="30" spans="2:22" s="73" customFormat="1" ht="12.75">
      <c r="B30" s="89"/>
      <c r="C30" s="89"/>
      <c r="D30" s="89"/>
      <c r="E30" s="89"/>
      <c r="F30" s="89"/>
      <c r="G30" s="89"/>
      <c r="H30" s="89"/>
      <c r="I30" s="89"/>
      <c r="J30" s="89"/>
      <c r="K30" s="89"/>
      <c r="L30" s="89"/>
      <c r="M30" s="89"/>
      <c r="N30" s="89"/>
      <c r="O30" s="89"/>
      <c r="P30" s="89"/>
      <c r="Q30" s="89"/>
      <c r="R30" s="89"/>
      <c r="S30" s="89"/>
      <c r="T30" s="89"/>
      <c r="U30" s="89"/>
      <c r="V30" s="89"/>
    </row>
    <row r="31" spans="2:22" s="73" customFormat="1" ht="12.75">
      <c r="B31" s="89"/>
      <c r="C31" s="89"/>
      <c r="D31" s="89"/>
      <c r="E31" s="89"/>
      <c r="F31" s="89"/>
      <c r="G31" s="89"/>
      <c r="H31" s="89"/>
      <c r="I31" s="89"/>
      <c r="J31" s="89"/>
      <c r="K31" s="89"/>
      <c r="L31" s="89"/>
      <c r="M31" s="89"/>
      <c r="N31" s="89"/>
      <c r="O31" s="89"/>
      <c r="P31" s="89"/>
      <c r="Q31" s="89"/>
      <c r="R31" s="89"/>
      <c r="S31" s="89"/>
      <c r="T31" s="89"/>
      <c r="U31" s="89"/>
      <c r="V31" s="89"/>
    </row>
    <row r="32" spans="2:22" s="73" customFormat="1" ht="12.75">
      <c r="B32" s="89"/>
      <c r="C32" s="89"/>
      <c r="D32" s="89"/>
      <c r="E32" s="89"/>
      <c r="F32" s="89"/>
      <c r="G32" s="89"/>
      <c r="H32" s="89"/>
      <c r="I32" s="89"/>
      <c r="J32" s="89"/>
      <c r="K32" s="89"/>
      <c r="L32" s="89"/>
      <c r="M32" s="89"/>
      <c r="N32" s="89"/>
      <c r="O32" s="89"/>
      <c r="P32" s="89"/>
      <c r="Q32" s="89"/>
      <c r="R32" s="89"/>
      <c r="S32" s="89"/>
      <c r="T32" s="89"/>
      <c r="U32" s="89"/>
      <c r="V32" s="89"/>
    </row>
    <row r="33" spans="2:22" s="73" customFormat="1" ht="12.75">
      <c r="B33" s="89"/>
      <c r="C33" s="89"/>
      <c r="D33" s="89"/>
      <c r="E33" s="89"/>
      <c r="F33" s="89"/>
      <c r="G33" s="89"/>
      <c r="H33" s="89"/>
      <c r="I33" s="89"/>
      <c r="J33" s="89"/>
      <c r="K33" s="89"/>
      <c r="L33" s="89"/>
      <c r="M33" s="89"/>
      <c r="N33" s="89"/>
      <c r="O33" s="89"/>
      <c r="P33" s="89"/>
      <c r="Q33" s="89"/>
      <c r="R33" s="89"/>
      <c r="S33" s="89"/>
      <c r="T33" s="89"/>
      <c r="U33" s="89"/>
      <c r="V33" s="89"/>
    </row>
    <row r="34" spans="2:22" s="73" customFormat="1" ht="12.75">
      <c r="B34" s="89"/>
      <c r="C34" s="89"/>
      <c r="D34" s="89"/>
      <c r="E34" s="89"/>
      <c r="F34" s="89"/>
      <c r="G34" s="89"/>
      <c r="H34" s="89"/>
      <c r="I34" s="89"/>
      <c r="J34" s="89"/>
      <c r="K34" s="89"/>
      <c r="L34" s="89"/>
      <c r="M34" s="89"/>
      <c r="N34" s="89"/>
      <c r="O34" s="89"/>
      <c r="P34" s="89"/>
      <c r="Q34" s="89"/>
      <c r="R34" s="89"/>
      <c r="S34" s="89"/>
      <c r="T34" s="89"/>
      <c r="U34" s="89"/>
      <c r="V34" s="89"/>
    </row>
    <row r="35" spans="2:22" s="73" customFormat="1" ht="12.75">
      <c r="B35" s="89"/>
      <c r="C35" s="89"/>
      <c r="D35" s="89"/>
      <c r="E35" s="89"/>
      <c r="F35" s="89"/>
      <c r="G35" s="89"/>
      <c r="H35" s="89"/>
      <c r="I35" s="89"/>
      <c r="J35" s="89"/>
      <c r="K35" s="89"/>
      <c r="L35" s="89"/>
      <c r="M35" s="89"/>
      <c r="N35" s="89"/>
      <c r="O35" s="89"/>
      <c r="P35" s="89"/>
      <c r="Q35" s="89"/>
      <c r="R35" s="89"/>
      <c r="S35" s="89"/>
      <c r="T35" s="89"/>
      <c r="U35" s="89"/>
      <c r="V35" s="89"/>
    </row>
    <row r="36" spans="2:22" s="73" customFormat="1" ht="12.75">
      <c r="B36" s="89"/>
      <c r="C36" s="89"/>
      <c r="D36" s="89"/>
      <c r="E36" s="89"/>
      <c r="F36" s="89"/>
      <c r="G36" s="89"/>
      <c r="H36" s="89"/>
      <c r="I36" s="89"/>
      <c r="J36" s="89"/>
      <c r="K36" s="89"/>
      <c r="L36" s="89"/>
      <c r="M36" s="89"/>
      <c r="N36" s="89"/>
      <c r="O36" s="89"/>
      <c r="P36" s="89"/>
      <c r="Q36" s="89"/>
      <c r="R36" s="89"/>
      <c r="S36" s="89"/>
      <c r="T36" s="89"/>
      <c r="U36" s="89"/>
      <c r="V36" s="89"/>
    </row>
    <row r="37" spans="2:22" s="73" customFormat="1" ht="12.75">
      <c r="B37" s="89"/>
      <c r="C37" s="89"/>
      <c r="D37" s="89"/>
      <c r="E37" s="89"/>
      <c r="F37" s="89"/>
      <c r="G37" s="89"/>
      <c r="H37" s="89"/>
      <c r="I37" s="89"/>
      <c r="J37" s="89"/>
      <c r="K37" s="89"/>
      <c r="L37" s="89"/>
      <c r="M37" s="89"/>
      <c r="N37" s="89"/>
      <c r="O37" s="89"/>
      <c r="P37" s="89"/>
      <c r="Q37" s="89"/>
      <c r="R37" s="89"/>
      <c r="S37" s="89"/>
      <c r="T37" s="89"/>
      <c r="U37" s="89"/>
      <c r="V37" s="89"/>
    </row>
    <row r="38" spans="2:22" s="73" customFormat="1" ht="12.75">
      <c r="B38" s="89"/>
      <c r="C38" s="89"/>
      <c r="D38" s="89"/>
      <c r="E38" s="89"/>
      <c r="F38" s="89"/>
      <c r="G38" s="89"/>
      <c r="H38" s="89"/>
      <c r="I38" s="89"/>
      <c r="J38" s="89"/>
      <c r="K38" s="89"/>
      <c r="L38" s="89"/>
      <c r="M38" s="89"/>
      <c r="N38" s="89"/>
      <c r="O38" s="89"/>
      <c r="P38" s="89"/>
      <c r="Q38" s="89"/>
      <c r="R38" s="89"/>
      <c r="S38" s="89"/>
      <c r="T38" s="89"/>
      <c r="U38" s="89"/>
      <c r="V38" s="89"/>
    </row>
    <row r="39" spans="2:22" s="73" customFormat="1" ht="12.75">
      <c r="B39" s="89"/>
      <c r="C39" s="89"/>
      <c r="D39" s="89"/>
      <c r="E39" s="89"/>
      <c r="F39" s="89"/>
      <c r="G39" s="89"/>
      <c r="H39" s="89"/>
      <c r="I39" s="89"/>
      <c r="J39" s="89"/>
      <c r="K39" s="89"/>
      <c r="L39" s="89"/>
      <c r="M39" s="89"/>
      <c r="N39" s="89"/>
      <c r="O39" s="89"/>
      <c r="P39" s="89"/>
      <c r="Q39" s="89"/>
      <c r="R39" s="89"/>
      <c r="S39" s="89"/>
      <c r="T39" s="89"/>
      <c r="U39" s="89"/>
      <c r="V39" s="89"/>
    </row>
    <row r="40" spans="2:22" s="73" customFormat="1" ht="12.75">
      <c r="B40" s="89"/>
      <c r="C40" s="89"/>
      <c r="D40" s="89"/>
      <c r="E40" s="89"/>
      <c r="F40" s="89"/>
      <c r="G40" s="89"/>
      <c r="H40" s="89"/>
      <c r="I40" s="89"/>
      <c r="J40" s="89"/>
      <c r="K40" s="89"/>
      <c r="L40" s="89"/>
      <c r="M40" s="89"/>
      <c r="N40" s="89"/>
      <c r="O40" s="89"/>
      <c r="P40" s="89"/>
      <c r="Q40" s="89"/>
      <c r="R40" s="89"/>
      <c r="S40" s="89"/>
      <c r="T40" s="89"/>
      <c r="U40" s="89"/>
      <c r="V40" s="89"/>
    </row>
    <row r="41" spans="2:22" s="73" customFormat="1" ht="12.75">
      <c r="B41" s="89"/>
      <c r="C41" s="89"/>
      <c r="D41" s="89"/>
      <c r="E41" s="89"/>
      <c r="F41" s="89"/>
      <c r="G41" s="89"/>
      <c r="H41" s="89"/>
      <c r="I41" s="89"/>
      <c r="J41" s="89"/>
      <c r="K41" s="89"/>
      <c r="L41" s="89"/>
      <c r="M41" s="89"/>
      <c r="N41" s="89"/>
      <c r="O41" s="89"/>
      <c r="P41" s="89"/>
      <c r="Q41" s="89"/>
      <c r="R41" s="89"/>
      <c r="S41" s="89"/>
      <c r="T41" s="89"/>
      <c r="U41" s="89"/>
      <c r="V41" s="89"/>
    </row>
    <row r="42" spans="2:22" s="73" customFormat="1" ht="12.75">
      <c r="B42" s="89"/>
      <c r="C42" s="89"/>
      <c r="D42" s="89"/>
      <c r="E42" s="89"/>
      <c r="F42" s="89"/>
      <c r="G42" s="89"/>
      <c r="H42" s="89"/>
      <c r="I42" s="89"/>
      <c r="J42" s="89"/>
      <c r="K42" s="89"/>
      <c r="L42" s="89"/>
      <c r="M42" s="89"/>
      <c r="N42" s="89"/>
      <c r="O42" s="89"/>
      <c r="P42" s="89"/>
      <c r="Q42" s="89"/>
      <c r="R42" s="89"/>
      <c r="S42" s="89"/>
      <c r="T42" s="89"/>
      <c r="U42" s="89"/>
      <c r="V42" s="89"/>
    </row>
    <row r="43" spans="1:22" ht="12.75">
      <c r="A43" s="30" t="s">
        <v>67</v>
      </c>
      <c r="C43" s="74"/>
      <c r="V43" s="89"/>
    </row>
    <row r="44" spans="1:22" ht="12.75">
      <c r="A44" s="219" t="s">
        <v>5</v>
      </c>
      <c r="B44" s="219"/>
      <c r="C44" s="219"/>
      <c r="D44" s="219"/>
      <c r="E44" s="219"/>
      <c r="F44" s="219"/>
      <c r="G44" s="219"/>
      <c r="H44" s="219"/>
      <c r="I44" s="219"/>
      <c r="J44" s="219"/>
      <c r="K44" s="219"/>
      <c r="L44" s="219"/>
      <c r="M44" s="219"/>
      <c r="N44" s="219"/>
      <c r="O44" s="219"/>
      <c r="P44" s="219"/>
      <c r="Q44" s="219"/>
      <c r="R44" s="219"/>
      <c r="S44" s="219"/>
      <c r="T44" s="219"/>
      <c r="U44" s="219"/>
      <c r="V44" s="219"/>
    </row>
    <row r="45" spans="1:22" ht="12.75">
      <c r="A45" s="219" t="s">
        <v>50</v>
      </c>
      <c r="B45" s="219"/>
      <c r="C45" s="219"/>
      <c r="D45" s="219"/>
      <c r="E45" s="219"/>
      <c r="F45" s="219"/>
      <c r="G45" s="219"/>
      <c r="H45" s="219"/>
      <c r="I45" s="219"/>
      <c r="J45" s="219"/>
      <c r="K45" s="219"/>
      <c r="L45" s="219"/>
      <c r="M45" s="219"/>
      <c r="N45" s="219"/>
      <c r="O45" s="219"/>
      <c r="P45" s="219"/>
      <c r="Q45" s="219"/>
      <c r="R45" s="219"/>
      <c r="S45" s="219"/>
      <c r="T45" s="219"/>
      <c r="U45" s="219"/>
      <c r="V45" s="219"/>
    </row>
    <row r="46" spans="1:22" s="2" customFormat="1" ht="12.75">
      <c r="A46" s="220" t="s">
        <v>26</v>
      </c>
      <c r="B46" s="220"/>
      <c r="C46" s="220"/>
      <c r="D46" s="220"/>
      <c r="E46" s="220"/>
      <c r="F46" s="220"/>
      <c r="G46" s="220"/>
      <c r="H46" s="220"/>
      <c r="I46" s="220"/>
      <c r="J46" s="220"/>
      <c r="K46" s="220"/>
      <c r="L46" s="220"/>
      <c r="M46" s="220"/>
      <c r="N46" s="220"/>
      <c r="O46" s="220"/>
      <c r="P46" s="220"/>
      <c r="Q46" s="220"/>
      <c r="R46" s="220"/>
      <c r="S46" s="220"/>
      <c r="T46" s="220"/>
      <c r="U46" s="220"/>
      <c r="V46" s="220"/>
    </row>
    <row r="47" spans="1:22" s="2" customFormat="1" ht="12.75">
      <c r="A47" s="72"/>
      <c r="B47" s="72"/>
      <c r="C47" s="72"/>
      <c r="D47" s="72"/>
      <c r="E47" s="72"/>
      <c r="F47" s="72"/>
      <c r="G47" s="72"/>
      <c r="H47" s="72"/>
      <c r="I47" s="72"/>
      <c r="J47" s="72"/>
      <c r="K47" s="72"/>
      <c r="L47" s="72"/>
      <c r="M47" s="72"/>
      <c r="N47" s="72"/>
      <c r="O47" s="72"/>
      <c r="P47" s="72"/>
      <c r="Q47" s="72"/>
      <c r="R47" s="72"/>
      <c r="S47" s="72"/>
      <c r="T47" s="72"/>
      <c r="U47" s="72"/>
      <c r="V47" s="72"/>
    </row>
    <row r="48" spans="1:22" ht="12.75">
      <c r="A48" s="219" t="s">
        <v>21</v>
      </c>
      <c r="B48" s="219"/>
      <c r="C48" s="219"/>
      <c r="D48" s="219"/>
      <c r="E48" s="219"/>
      <c r="F48" s="219"/>
      <c r="G48" s="219"/>
      <c r="H48" s="219"/>
      <c r="I48" s="219"/>
      <c r="J48" s="219"/>
      <c r="K48" s="219"/>
      <c r="L48" s="219"/>
      <c r="M48" s="219"/>
      <c r="N48" s="219"/>
      <c r="O48" s="219"/>
      <c r="P48" s="219"/>
      <c r="Q48" s="219"/>
      <c r="R48" s="219"/>
      <c r="S48" s="219"/>
      <c r="T48" s="219"/>
      <c r="U48" s="219"/>
      <c r="V48" s="219"/>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5"/>
      <c r="B50" s="213" t="s">
        <v>30</v>
      </c>
      <c r="C50" s="214"/>
      <c r="D50" s="214"/>
      <c r="E50" s="214"/>
      <c r="F50" s="214"/>
      <c r="G50" s="214"/>
      <c r="H50" s="215"/>
      <c r="I50" s="213" t="s">
        <v>31</v>
      </c>
      <c r="J50" s="214"/>
      <c r="K50" s="214"/>
      <c r="L50" s="214"/>
      <c r="M50" s="214"/>
      <c r="N50" s="214"/>
      <c r="O50" s="215"/>
      <c r="P50" s="213" t="s">
        <v>1</v>
      </c>
      <c r="Q50" s="214"/>
      <c r="R50" s="214"/>
      <c r="S50" s="214"/>
      <c r="T50" s="214"/>
      <c r="U50" s="214"/>
      <c r="V50" s="214"/>
    </row>
    <row r="51" spans="2:22" ht="12.75">
      <c r="B51" s="229" t="s">
        <v>32</v>
      </c>
      <c r="C51" s="230"/>
      <c r="D51" s="76" t="s">
        <v>33</v>
      </c>
      <c r="E51" s="230" t="s">
        <v>34</v>
      </c>
      <c r="F51" s="230"/>
      <c r="G51" s="230"/>
      <c r="H51" s="77" t="s">
        <v>1</v>
      </c>
      <c r="I51" s="229" t="s">
        <v>32</v>
      </c>
      <c r="J51" s="231"/>
      <c r="K51" s="73" t="s">
        <v>33</v>
      </c>
      <c r="L51" s="229" t="s">
        <v>34</v>
      </c>
      <c r="M51" s="230"/>
      <c r="N51" s="230"/>
      <c r="O51" s="77" t="s">
        <v>1</v>
      </c>
      <c r="P51" s="229" t="s">
        <v>32</v>
      </c>
      <c r="Q51" s="231"/>
      <c r="R51" s="73" t="s">
        <v>33</v>
      </c>
      <c r="S51" s="229" t="s">
        <v>34</v>
      </c>
      <c r="T51" s="230"/>
      <c r="U51" s="230"/>
      <c r="V51" s="77" t="s">
        <v>1</v>
      </c>
    </row>
    <row r="52" spans="1:22" ht="12.75">
      <c r="A52" s="168" t="s">
        <v>35</v>
      </c>
      <c r="B52" s="169" t="s">
        <v>36</v>
      </c>
      <c r="C52" s="168">
        <v>1</v>
      </c>
      <c r="D52" s="170" t="s">
        <v>37</v>
      </c>
      <c r="E52" s="168" t="s">
        <v>38</v>
      </c>
      <c r="F52" s="168" t="s">
        <v>39</v>
      </c>
      <c r="G52" s="168" t="s">
        <v>40</v>
      </c>
      <c r="H52" s="171"/>
      <c r="I52" s="169" t="s">
        <v>36</v>
      </c>
      <c r="J52" s="168">
        <v>1</v>
      </c>
      <c r="K52" s="170" t="s">
        <v>37</v>
      </c>
      <c r="L52" s="168" t="s">
        <v>38</v>
      </c>
      <c r="M52" s="168" t="s">
        <v>39</v>
      </c>
      <c r="N52" s="168" t="s">
        <v>40</v>
      </c>
      <c r="O52" s="171"/>
      <c r="P52" s="169" t="s">
        <v>36</v>
      </c>
      <c r="Q52" s="168">
        <v>1</v>
      </c>
      <c r="R52" s="170" t="s">
        <v>37</v>
      </c>
      <c r="S52" s="168" t="s">
        <v>38</v>
      </c>
      <c r="T52" s="168" t="s">
        <v>39</v>
      </c>
      <c r="U52" s="168" t="s">
        <v>40</v>
      </c>
      <c r="V52" s="171"/>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68</v>
      </c>
      <c r="B54" s="88">
        <v>1</v>
      </c>
      <c r="C54" s="89">
        <v>20</v>
      </c>
      <c r="D54" s="90">
        <v>648</v>
      </c>
      <c r="E54" s="89">
        <v>414</v>
      </c>
      <c r="F54" s="89">
        <v>152</v>
      </c>
      <c r="G54" s="89">
        <v>28</v>
      </c>
      <c r="H54" s="88">
        <v>1263</v>
      </c>
      <c r="I54" s="88">
        <v>0</v>
      </c>
      <c r="J54" s="89">
        <v>20</v>
      </c>
      <c r="K54" s="90">
        <v>919</v>
      </c>
      <c r="L54" s="89">
        <v>531</v>
      </c>
      <c r="M54" s="89">
        <v>196</v>
      </c>
      <c r="N54" s="89">
        <v>34</v>
      </c>
      <c r="O54" s="88">
        <v>1700</v>
      </c>
      <c r="P54" s="88">
        <f>SUM(I54,B54)</f>
        <v>1</v>
      </c>
      <c r="Q54" s="89">
        <f aca="true" t="shared" si="8" ref="Q54:U58">SUM(J54,C54)</f>
        <v>40</v>
      </c>
      <c r="R54" s="88">
        <f t="shared" si="8"/>
        <v>1567</v>
      </c>
      <c r="S54" s="88">
        <f t="shared" si="8"/>
        <v>945</v>
      </c>
      <c r="T54" s="89">
        <f t="shared" si="8"/>
        <v>348</v>
      </c>
      <c r="U54" s="89">
        <f t="shared" si="8"/>
        <v>62</v>
      </c>
      <c r="V54" s="88">
        <f>SUM(O54,H54)</f>
        <v>2963</v>
      </c>
    </row>
    <row r="55" spans="1:22" ht="12.75">
      <c r="A55" s="212" t="s">
        <v>70</v>
      </c>
      <c r="B55" s="88">
        <v>1</v>
      </c>
      <c r="C55" s="102">
        <v>1</v>
      </c>
      <c r="D55" s="90">
        <v>435</v>
      </c>
      <c r="E55" s="102">
        <v>578</v>
      </c>
      <c r="F55" s="102">
        <v>368</v>
      </c>
      <c r="G55" s="102">
        <v>109</v>
      </c>
      <c r="H55" s="88">
        <v>1492</v>
      </c>
      <c r="I55" s="88">
        <v>0</v>
      </c>
      <c r="J55" s="102">
        <v>4</v>
      </c>
      <c r="K55" s="90">
        <v>364</v>
      </c>
      <c r="L55" s="102">
        <v>467</v>
      </c>
      <c r="M55" s="102">
        <v>291</v>
      </c>
      <c r="N55" s="102">
        <v>62</v>
      </c>
      <c r="O55" s="88">
        <v>1188</v>
      </c>
      <c r="P55" s="88">
        <f>SUM(I55,B55)</f>
        <v>1</v>
      </c>
      <c r="Q55" s="89">
        <f t="shared" si="8"/>
        <v>5</v>
      </c>
      <c r="R55" s="88">
        <f t="shared" si="8"/>
        <v>799</v>
      </c>
      <c r="S55" s="88">
        <f t="shared" si="8"/>
        <v>1045</v>
      </c>
      <c r="T55" s="89">
        <f t="shared" si="8"/>
        <v>659</v>
      </c>
      <c r="U55" s="89">
        <f t="shared" si="8"/>
        <v>171</v>
      </c>
      <c r="V55" s="88">
        <f>SUM(O55,H55)</f>
        <v>2680</v>
      </c>
    </row>
    <row r="56" spans="1:22" ht="12.75">
      <c r="A56" s="212" t="s">
        <v>69</v>
      </c>
      <c r="B56" s="88">
        <v>0</v>
      </c>
      <c r="C56" s="102">
        <v>0</v>
      </c>
      <c r="D56" s="90">
        <v>13</v>
      </c>
      <c r="E56" s="102">
        <v>29</v>
      </c>
      <c r="F56" s="102">
        <v>17</v>
      </c>
      <c r="G56" s="102">
        <v>5</v>
      </c>
      <c r="H56" s="88">
        <v>64</v>
      </c>
      <c r="I56" s="88">
        <v>0</v>
      </c>
      <c r="J56" s="102">
        <v>2</v>
      </c>
      <c r="K56" s="90">
        <v>45</v>
      </c>
      <c r="L56" s="102">
        <v>50</v>
      </c>
      <c r="M56" s="102">
        <v>30</v>
      </c>
      <c r="N56" s="102">
        <v>7</v>
      </c>
      <c r="O56" s="88">
        <v>134</v>
      </c>
      <c r="P56" s="88">
        <f>SUM(I56,B56)</f>
        <v>0</v>
      </c>
      <c r="Q56" s="89">
        <f t="shared" si="8"/>
        <v>2</v>
      </c>
      <c r="R56" s="88">
        <f t="shared" si="8"/>
        <v>58</v>
      </c>
      <c r="S56" s="88">
        <f t="shared" si="8"/>
        <v>79</v>
      </c>
      <c r="T56" s="89">
        <f t="shared" si="8"/>
        <v>47</v>
      </c>
      <c r="U56" s="89">
        <f t="shared" si="8"/>
        <v>12</v>
      </c>
      <c r="V56" s="88">
        <f>SUM(O56,H56)</f>
        <v>198</v>
      </c>
    </row>
    <row r="57" spans="1:22" ht="12.75">
      <c r="A57" s="212" t="s">
        <v>71</v>
      </c>
      <c r="B57" s="88">
        <v>0</v>
      </c>
      <c r="C57" s="102">
        <v>3</v>
      </c>
      <c r="D57" s="90">
        <v>596</v>
      </c>
      <c r="E57" s="102">
        <v>1210</v>
      </c>
      <c r="F57" s="102">
        <v>549</v>
      </c>
      <c r="G57" s="102">
        <v>255</v>
      </c>
      <c r="H57" s="88">
        <v>2613</v>
      </c>
      <c r="I57" s="88">
        <v>1</v>
      </c>
      <c r="J57" s="102">
        <v>3</v>
      </c>
      <c r="K57" s="90">
        <v>421</v>
      </c>
      <c r="L57" s="102">
        <v>892</v>
      </c>
      <c r="M57" s="102">
        <v>355</v>
      </c>
      <c r="N57" s="102">
        <v>134</v>
      </c>
      <c r="O57" s="88">
        <v>1806</v>
      </c>
      <c r="P57" s="88">
        <f>SUM(I57,B57)</f>
        <v>1</v>
      </c>
      <c r="Q57" s="89">
        <f t="shared" si="8"/>
        <v>6</v>
      </c>
      <c r="R57" s="88">
        <f t="shared" si="8"/>
        <v>1017</v>
      </c>
      <c r="S57" s="88">
        <f t="shared" si="8"/>
        <v>2102</v>
      </c>
      <c r="T57" s="89">
        <f t="shared" si="8"/>
        <v>904</v>
      </c>
      <c r="U57" s="89">
        <f t="shared" si="8"/>
        <v>389</v>
      </c>
      <c r="V57" s="88">
        <f>SUM(O57,H57)</f>
        <v>4419</v>
      </c>
    </row>
    <row r="58" spans="1:22" s="29" customFormat="1" ht="12.75">
      <c r="A58" s="29" t="s">
        <v>1</v>
      </c>
      <c r="B58" s="92">
        <f aca="true" t="shared" si="9" ref="B58:O58">SUM(B54:B57)</f>
        <v>2</v>
      </c>
      <c r="C58" s="93">
        <f t="shared" si="9"/>
        <v>24</v>
      </c>
      <c r="D58" s="94">
        <f t="shared" si="9"/>
        <v>1692</v>
      </c>
      <c r="E58" s="93">
        <f t="shared" si="9"/>
        <v>2231</v>
      </c>
      <c r="F58" s="93">
        <f t="shared" si="9"/>
        <v>1086</v>
      </c>
      <c r="G58" s="93">
        <f t="shared" si="9"/>
        <v>397</v>
      </c>
      <c r="H58" s="92">
        <f t="shared" si="9"/>
        <v>5432</v>
      </c>
      <c r="I58" s="92">
        <f t="shared" si="9"/>
        <v>1</v>
      </c>
      <c r="J58" s="93">
        <f t="shared" si="9"/>
        <v>29</v>
      </c>
      <c r="K58" s="94">
        <f t="shared" si="9"/>
        <v>1749</v>
      </c>
      <c r="L58" s="93">
        <f t="shared" si="9"/>
        <v>1940</v>
      </c>
      <c r="M58" s="93">
        <f t="shared" si="9"/>
        <v>872</v>
      </c>
      <c r="N58" s="93">
        <f t="shared" si="9"/>
        <v>237</v>
      </c>
      <c r="O58" s="92">
        <f t="shared" si="9"/>
        <v>4828</v>
      </c>
      <c r="P58" s="92">
        <f>SUM(I58,B58)</f>
        <v>3</v>
      </c>
      <c r="Q58" s="93">
        <f t="shared" si="8"/>
        <v>53</v>
      </c>
      <c r="R58" s="92">
        <f t="shared" si="8"/>
        <v>3441</v>
      </c>
      <c r="S58" s="92">
        <f t="shared" si="8"/>
        <v>4171</v>
      </c>
      <c r="T58" s="93">
        <f t="shared" si="8"/>
        <v>1958</v>
      </c>
      <c r="U58" s="93">
        <f t="shared" si="8"/>
        <v>634</v>
      </c>
      <c r="V58" s="92">
        <f>SUM(O58,H58)</f>
        <v>10260</v>
      </c>
    </row>
    <row r="59" spans="1:22" s="30" customFormat="1" ht="9.75" customHeight="1">
      <c r="A59" s="73"/>
      <c r="B59" s="103"/>
      <c r="C59" s="104"/>
      <c r="D59" s="105"/>
      <c r="E59" s="104"/>
      <c r="F59" s="104"/>
      <c r="G59" s="104"/>
      <c r="H59" s="103"/>
      <c r="I59" s="103"/>
      <c r="J59" s="104"/>
      <c r="K59" s="105"/>
      <c r="L59" s="104"/>
      <c r="M59" s="104"/>
      <c r="N59" s="104"/>
      <c r="O59" s="103"/>
      <c r="P59" s="103"/>
      <c r="Q59" s="104"/>
      <c r="R59" s="103"/>
      <c r="S59" s="103"/>
      <c r="T59" s="104"/>
      <c r="U59" s="104"/>
      <c r="V59" s="103"/>
    </row>
    <row r="60" spans="1:22" s="30" customFormat="1" ht="12.75">
      <c r="A60" s="30" t="s">
        <v>18</v>
      </c>
      <c r="B60" s="103"/>
      <c r="C60" s="104"/>
      <c r="D60" s="105"/>
      <c r="E60" s="104"/>
      <c r="F60" s="104"/>
      <c r="G60" s="104"/>
      <c r="H60" s="103"/>
      <c r="I60" s="103"/>
      <c r="J60" s="104"/>
      <c r="K60" s="105"/>
      <c r="L60" s="104"/>
      <c r="M60" s="104"/>
      <c r="N60" s="104"/>
      <c r="O60" s="103"/>
      <c r="P60" s="103"/>
      <c r="Q60" s="104"/>
      <c r="R60" s="103"/>
      <c r="S60" s="103"/>
      <c r="T60" s="104"/>
      <c r="U60" s="104"/>
      <c r="V60" s="103"/>
    </row>
    <row r="61" spans="1:22" ht="12.75">
      <c r="A61" s="212" t="s">
        <v>68</v>
      </c>
      <c r="B61" s="88">
        <v>1</v>
      </c>
      <c r="C61" s="89">
        <v>17</v>
      </c>
      <c r="D61" s="90">
        <v>424</v>
      </c>
      <c r="E61" s="89">
        <v>275</v>
      </c>
      <c r="F61" s="89">
        <v>117</v>
      </c>
      <c r="G61" s="89">
        <v>38</v>
      </c>
      <c r="H61" s="88">
        <v>872</v>
      </c>
      <c r="I61" s="88">
        <v>1</v>
      </c>
      <c r="J61" s="89">
        <v>23</v>
      </c>
      <c r="K61" s="90">
        <v>585</v>
      </c>
      <c r="L61" s="89">
        <v>411</v>
      </c>
      <c r="M61" s="89">
        <v>159</v>
      </c>
      <c r="N61" s="89">
        <v>27</v>
      </c>
      <c r="O61" s="88">
        <v>1206</v>
      </c>
      <c r="P61" s="88">
        <f>SUM(I61,B61)</f>
        <v>2</v>
      </c>
      <c r="Q61" s="89">
        <f aca="true" t="shared" si="10" ref="Q61:U65">SUM(J61,C61)</f>
        <v>40</v>
      </c>
      <c r="R61" s="88">
        <f t="shared" si="10"/>
        <v>1009</v>
      </c>
      <c r="S61" s="88">
        <f t="shared" si="10"/>
        <v>686</v>
      </c>
      <c r="T61" s="89">
        <f t="shared" si="10"/>
        <v>276</v>
      </c>
      <c r="U61" s="89">
        <f t="shared" si="10"/>
        <v>65</v>
      </c>
      <c r="V61" s="88">
        <f>SUM(O61,H61)</f>
        <v>2078</v>
      </c>
    </row>
    <row r="62" spans="1:22" ht="12.75">
      <c r="A62" s="212" t="s">
        <v>70</v>
      </c>
      <c r="B62" s="88">
        <v>0</v>
      </c>
      <c r="C62" s="102">
        <v>3</v>
      </c>
      <c r="D62" s="90">
        <v>348</v>
      </c>
      <c r="E62" s="102">
        <v>415</v>
      </c>
      <c r="F62" s="102">
        <v>331</v>
      </c>
      <c r="G62" s="102">
        <v>166</v>
      </c>
      <c r="H62" s="88">
        <v>1263</v>
      </c>
      <c r="I62" s="88">
        <v>0</v>
      </c>
      <c r="J62" s="102">
        <v>3</v>
      </c>
      <c r="K62" s="90">
        <v>303</v>
      </c>
      <c r="L62" s="102">
        <v>364</v>
      </c>
      <c r="M62" s="102">
        <v>269</v>
      </c>
      <c r="N62" s="102">
        <v>126</v>
      </c>
      <c r="O62" s="88">
        <v>1065</v>
      </c>
      <c r="P62" s="88">
        <f>SUM(I62,B62)</f>
        <v>0</v>
      </c>
      <c r="Q62" s="89">
        <f t="shared" si="10"/>
        <v>6</v>
      </c>
      <c r="R62" s="88">
        <f t="shared" si="10"/>
        <v>651</v>
      </c>
      <c r="S62" s="88">
        <f t="shared" si="10"/>
        <v>779</v>
      </c>
      <c r="T62" s="89">
        <f t="shared" si="10"/>
        <v>600</v>
      </c>
      <c r="U62" s="89">
        <f t="shared" si="10"/>
        <v>292</v>
      </c>
      <c r="V62" s="88">
        <f>SUM(O62,H62)</f>
        <v>2328</v>
      </c>
    </row>
    <row r="63" spans="1:22" ht="12.75">
      <c r="A63" s="212" t="s">
        <v>69</v>
      </c>
      <c r="B63" s="88">
        <v>0</v>
      </c>
      <c r="C63" s="102">
        <v>0</v>
      </c>
      <c r="D63" s="90">
        <v>14</v>
      </c>
      <c r="E63" s="102">
        <v>21</v>
      </c>
      <c r="F63" s="102">
        <v>16</v>
      </c>
      <c r="G63" s="102">
        <v>6</v>
      </c>
      <c r="H63" s="88">
        <v>57</v>
      </c>
      <c r="I63" s="88">
        <v>0</v>
      </c>
      <c r="J63" s="102">
        <v>1</v>
      </c>
      <c r="K63" s="90">
        <v>38</v>
      </c>
      <c r="L63" s="102">
        <v>68</v>
      </c>
      <c r="M63" s="102">
        <v>26</v>
      </c>
      <c r="N63" s="102">
        <v>14</v>
      </c>
      <c r="O63" s="88">
        <v>147</v>
      </c>
      <c r="P63" s="88">
        <f>SUM(I63,B63)</f>
        <v>0</v>
      </c>
      <c r="Q63" s="89">
        <f t="shared" si="10"/>
        <v>1</v>
      </c>
      <c r="R63" s="88">
        <f t="shared" si="10"/>
        <v>52</v>
      </c>
      <c r="S63" s="88">
        <f t="shared" si="10"/>
        <v>89</v>
      </c>
      <c r="T63" s="89">
        <f t="shared" si="10"/>
        <v>42</v>
      </c>
      <c r="U63" s="89">
        <f t="shared" si="10"/>
        <v>20</v>
      </c>
      <c r="V63" s="88">
        <f>SUM(O63,H63)</f>
        <v>204</v>
      </c>
    </row>
    <row r="64" spans="1:22" ht="12.75">
      <c r="A64" s="212" t="s">
        <v>71</v>
      </c>
      <c r="B64" s="88">
        <v>0</v>
      </c>
      <c r="C64" s="102">
        <v>0</v>
      </c>
      <c r="D64" s="90">
        <v>380</v>
      </c>
      <c r="E64" s="102">
        <v>850</v>
      </c>
      <c r="F64" s="102">
        <v>493</v>
      </c>
      <c r="G64" s="102">
        <v>302</v>
      </c>
      <c r="H64" s="88">
        <v>2025</v>
      </c>
      <c r="I64" s="88">
        <v>0</v>
      </c>
      <c r="J64" s="102">
        <v>0</v>
      </c>
      <c r="K64" s="90">
        <v>324</v>
      </c>
      <c r="L64" s="102">
        <v>685</v>
      </c>
      <c r="M64" s="102">
        <v>386</v>
      </c>
      <c r="N64" s="102">
        <v>200</v>
      </c>
      <c r="O64" s="88">
        <v>1595</v>
      </c>
      <c r="P64" s="88">
        <f>SUM(I64,B64)</f>
        <v>0</v>
      </c>
      <c r="Q64" s="89">
        <f t="shared" si="10"/>
        <v>0</v>
      </c>
      <c r="R64" s="88">
        <f t="shared" si="10"/>
        <v>704</v>
      </c>
      <c r="S64" s="88">
        <f t="shared" si="10"/>
        <v>1535</v>
      </c>
      <c r="T64" s="89">
        <f t="shared" si="10"/>
        <v>879</v>
      </c>
      <c r="U64" s="89">
        <f t="shared" si="10"/>
        <v>502</v>
      </c>
      <c r="V64" s="88">
        <f>SUM(O64,H64)</f>
        <v>3620</v>
      </c>
    </row>
    <row r="65" spans="1:22" s="110" customFormat="1" ht="12.75">
      <c r="A65" s="29" t="s">
        <v>1</v>
      </c>
      <c r="B65" s="92">
        <f aca="true" t="shared" si="11" ref="B65:O65">SUM(B61:B64)</f>
        <v>1</v>
      </c>
      <c r="C65" s="93">
        <f t="shared" si="11"/>
        <v>20</v>
      </c>
      <c r="D65" s="94">
        <f t="shared" si="11"/>
        <v>1166</v>
      </c>
      <c r="E65" s="93">
        <f t="shared" si="11"/>
        <v>1561</v>
      </c>
      <c r="F65" s="93">
        <f t="shared" si="11"/>
        <v>957</v>
      </c>
      <c r="G65" s="93">
        <f t="shared" si="11"/>
        <v>512</v>
      </c>
      <c r="H65" s="92">
        <f t="shared" si="11"/>
        <v>4217</v>
      </c>
      <c r="I65" s="92">
        <f t="shared" si="11"/>
        <v>1</v>
      </c>
      <c r="J65" s="93">
        <f t="shared" si="11"/>
        <v>27</v>
      </c>
      <c r="K65" s="94">
        <f t="shared" si="11"/>
        <v>1250</v>
      </c>
      <c r="L65" s="93">
        <f t="shared" si="11"/>
        <v>1528</v>
      </c>
      <c r="M65" s="93">
        <f t="shared" si="11"/>
        <v>840</v>
      </c>
      <c r="N65" s="93">
        <f t="shared" si="11"/>
        <v>367</v>
      </c>
      <c r="O65" s="92">
        <f t="shared" si="11"/>
        <v>4013</v>
      </c>
      <c r="P65" s="92">
        <f>SUM(I65,B65)</f>
        <v>2</v>
      </c>
      <c r="Q65" s="93">
        <f t="shared" si="10"/>
        <v>47</v>
      </c>
      <c r="R65" s="92">
        <f t="shared" si="10"/>
        <v>2416</v>
      </c>
      <c r="S65" s="92">
        <f t="shared" si="10"/>
        <v>3089</v>
      </c>
      <c r="T65" s="93">
        <f t="shared" si="10"/>
        <v>1797</v>
      </c>
      <c r="U65" s="93">
        <f t="shared" si="10"/>
        <v>879</v>
      </c>
      <c r="V65" s="92">
        <f>SUM(O65,H65)</f>
        <v>8230</v>
      </c>
    </row>
    <row r="66" spans="1:22" ht="12.75">
      <c r="A66" s="177" t="s">
        <v>29</v>
      </c>
      <c r="B66" s="178"/>
      <c r="C66" s="179"/>
      <c r="D66" s="180"/>
      <c r="E66" s="179"/>
      <c r="F66" s="179"/>
      <c r="G66" s="179"/>
      <c r="H66" s="178"/>
      <c r="I66" s="178"/>
      <c r="J66" s="179"/>
      <c r="K66" s="180"/>
      <c r="L66" s="179"/>
      <c r="M66" s="179"/>
      <c r="N66" s="179"/>
      <c r="O66" s="178"/>
      <c r="P66" s="178"/>
      <c r="Q66" s="179"/>
      <c r="R66" s="178"/>
      <c r="S66" s="178"/>
      <c r="T66" s="179"/>
      <c r="U66" s="179"/>
      <c r="V66" s="178"/>
    </row>
    <row r="67" spans="1:22" s="73" customFormat="1" ht="12.75">
      <c r="A67" s="212" t="s">
        <v>68</v>
      </c>
      <c r="B67" s="88">
        <f>SUM(B61,B54)</f>
        <v>2</v>
      </c>
      <c r="C67" s="89">
        <f aca="true" t="shared" si="12" ref="C67:V67">SUM(C61,C54)</f>
        <v>37</v>
      </c>
      <c r="D67" s="90">
        <f t="shared" si="12"/>
        <v>1072</v>
      </c>
      <c r="E67" s="89">
        <f t="shared" si="12"/>
        <v>689</v>
      </c>
      <c r="F67" s="89">
        <f t="shared" si="12"/>
        <v>269</v>
      </c>
      <c r="G67" s="89">
        <f t="shared" si="12"/>
        <v>66</v>
      </c>
      <c r="H67" s="88">
        <f t="shared" si="12"/>
        <v>2135</v>
      </c>
      <c r="I67" s="88">
        <f t="shared" si="12"/>
        <v>1</v>
      </c>
      <c r="J67" s="89">
        <f t="shared" si="12"/>
        <v>43</v>
      </c>
      <c r="K67" s="90">
        <f t="shared" si="12"/>
        <v>1504</v>
      </c>
      <c r="L67" s="89">
        <f t="shared" si="12"/>
        <v>942</v>
      </c>
      <c r="M67" s="89">
        <f t="shared" si="12"/>
        <v>355</v>
      </c>
      <c r="N67" s="89">
        <f t="shared" si="12"/>
        <v>61</v>
      </c>
      <c r="O67" s="88">
        <f t="shared" si="12"/>
        <v>2906</v>
      </c>
      <c r="P67" s="88">
        <f t="shared" si="12"/>
        <v>3</v>
      </c>
      <c r="Q67" s="89">
        <f t="shared" si="12"/>
        <v>80</v>
      </c>
      <c r="R67" s="88">
        <f t="shared" si="12"/>
        <v>2576</v>
      </c>
      <c r="S67" s="88">
        <f t="shared" si="12"/>
        <v>1631</v>
      </c>
      <c r="T67" s="89">
        <f t="shared" si="12"/>
        <v>624</v>
      </c>
      <c r="U67" s="89">
        <f t="shared" si="12"/>
        <v>127</v>
      </c>
      <c r="V67" s="88">
        <f t="shared" si="12"/>
        <v>5041</v>
      </c>
    </row>
    <row r="68" spans="1:22" ht="12.75">
      <c r="A68" s="212" t="s">
        <v>70</v>
      </c>
      <c r="B68" s="88">
        <f aca="true" t="shared" si="13" ref="B68:Q71">SUM(B62,B55)</f>
        <v>1</v>
      </c>
      <c r="C68" s="102">
        <f t="shared" si="13"/>
        <v>4</v>
      </c>
      <c r="D68" s="90">
        <f t="shared" si="13"/>
        <v>783</v>
      </c>
      <c r="E68" s="102">
        <f t="shared" si="13"/>
        <v>993</v>
      </c>
      <c r="F68" s="102">
        <f t="shared" si="13"/>
        <v>699</v>
      </c>
      <c r="G68" s="102">
        <f t="shared" si="13"/>
        <v>275</v>
      </c>
      <c r="H68" s="88">
        <f t="shared" si="13"/>
        <v>2755</v>
      </c>
      <c r="I68" s="88">
        <f t="shared" si="13"/>
        <v>0</v>
      </c>
      <c r="J68" s="102">
        <f t="shared" si="13"/>
        <v>7</v>
      </c>
      <c r="K68" s="90">
        <f t="shared" si="13"/>
        <v>667</v>
      </c>
      <c r="L68" s="102">
        <f t="shared" si="13"/>
        <v>831</v>
      </c>
      <c r="M68" s="102">
        <f t="shared" si="13"/>
        <v>560</v>
      </c>
      <c r="N68" s="102">
        <f t="shared" si="13"/>
        <v>188</v>
      </c>
      <c r="O68" s="88">
        <f t="shared" si="13"/>
        <v>2253</v>
      </c>
      <c r="P68" s="88">
        <f t="shared" si="13"/>
        <v>1</v>
      </c>
      <c r="Q68" s="89">
        <f t="shared" si="13"/>
        <v>11</v>
      </c>
      <c r="R68" s="88">
        <f aca="true" t="shared" si="14" ref="R68:V69">SUM(R62,R55)</f>
        <v>1450</v>
      </c>
      <c r="S68" s="88">
        <f t="shared" si="14"/>
        <v>1824</v>
      </c>
      <c r="T68" s="89">
        <f t="shared" si="14"/>
        <v>1259</v>
      </c>
      <c r="U68" s="89">
        <f t="shared" si="14"/>
        <v>463</v>
      </c>
      <c r="V68" s="88">
        <f t="shared" si="14"/>
        <v>5008</v>
      </c>
    </row>
    <row r="69" spans="1:22" ht="12.75">
      <c r="A69" s="212" t="s">
        <v>69</v>
      </c>
      <c r="B69" s="88">
        <f t="shared" si="13"/>
        <v>0</v>
      </c>
      <c r="C69" s="102">
        <f t="shared" si="13"/>
        <v>0</v>
      </c>
      <c r="D69" s="90">
        <f t="shared" si="13"/>
        <v>27</v>
      </c>
      <c r="E69" s="102">
        <f t="shared" si="13"/>
        <v>50</v>
      </c>
      <c r="F69" s="102">
        <f t="shared" si="13"/>
        <v>33</v>
      </c>
      <c r="G69" s="102">
        <f t="shared" si="13"/>
        <v>11</v>
      </c>
      <c r="H69" s="88">
        <f t="shared" si="13"/>
        <v>121</v>
      </c>
      <c r="I69" s="88">
        <f t="shared" si="13"/>
        <v>0</v>
      </c>
      <c r="J69" s="102">
        <f t="shared" si="13"/>
        <v>3</v>
      </c>
      <c r="K69" s="90">
        <f t="shared" si="13"/>
        <v>83</v>
      </c>
      <c r="L69" s="102">
        <f t="shared" si="13"/>
        <v>118</v>
      </c>
      <c r="M69" s="102">
        <f t="shared" si="13"/>
        <v>56</v>
      </c>
      <c r="N69" s="102">
        <f t="shared" si="13"/>
        <v>21</v>
      </c>
      <c r="O69" s="88">
        <f t="shared" si="13"/>
        <v>281</v>
      </c>
      <c r="P69" s="88">
        <f t="shared" si="13"/>
        <v>0</v>
      </c>
      <c r="Q69" s="89">
        <f t="shared" si="13"/>
        <v>3</v>
      </c>
      <c r="R69" s="88">
        <f t="shared" si="14"/>
        <v>110</v>
      </c>
      <c r="S69" s="88">
        <f t="shared" si="14"/>
        <v>168</v>
      </c>
      <c r="T69" s="89">
        <f t="shared" si="14"/>
        <v>89</v>
      </c>
      <c r="U69" s="89">
        <f t="shared" si="14"/>
        <v>32</v>
      </c>
      <c r="V69" s="88">
        <f t="shared" si="14"/>
        <v>402</v>
      </c>
    </row>
    <row r="70" spans="1:22" ht="12.75">
      <c r="A70" s="212" t="s">
        <v>71</v>
      </c>
      <c r="B70" s="88">
        <f t="shared" si="13"/>
        <v>0</v>
      </c>
      <c r="C70" s="102">
        <f t="shared" si="13"/>
        <v>3</v>
      </c>
      <c r="D70" s="90">
        <f t="shared" si="13"/>
        <v>976</v>
      </c>
      <c r="E70" s="102">
        <f t="shared" si="13"/>
        <v>2060</v>
      </c>
      <c r="F70" s="102">
        <f t="shared" si="13"/>
        <v>1042</v>
      </c>
      <c r="G70" s="102">
        <f t="shared" si="13"/>
        <v>557</v>
      </c>
      <c r="H70" s="88">
        <f t="shared" si="13"/>
        <v>4638</v>
      </c>
      <c r="I70" s="88">
        <f t="shared" si="13"/>
        <v>1</v>
      </c>
      <c r="J70" s="102">
        <f t="shared" si="13"/>
        <v>3</v>
      </c>
      <c r="K70" s="90">
        <f t="shared" si="13"/>
        <v>745</v>
      </c>
      <c r="L70" s="102">
        <f t="shared" si="13"/>
        <v>1577</v>
      </c>
      <c r="M70" s="102">
        <f t="shared" si="13"/>
        <v>741</v>
      </c>
      <c r="N70" s="102">
        <f t="shared" si="13"/>
        <v>334</v>
      </c>
      <c r="O70" s="88">
        <f t="shared" si="13"/>
        <v>3401</v>
      </c>
      <c r="P70" s="88">
        <f t="shared" si="13"/>
        <v>1</v>
      </c>
      <c r="Q70" s="89">
        <f t="shared" si="13"/>
        <v>6</v>
      </c>
      <c r="R70" s="88">
        <f aca="true" t="shared" si="15" ref="R70:V71">SUM(R64,R57)</f>
        <v>1721</v>
      </c>
      <c r="S70" s="88">
        <f t="shared" si="15"/>
        <v>3637</v>
      </c>
      <c r="T70" s="89">
        <f t="shared" si="15"/>
        <v>1783</v>
      </c>
      <c r="U70" s="89">
        <f t="shared" si="15"/>
        <v>891</v>
      </c>
      <c r="V70" s="88">
        <f t="shared" si="15"/>
        <v>8039</v>
      </c>
    </row>
    <row r="71" spans="1:22" s="60" customFormat="1" ht="12.75">
      <c r="A71" s="29" t="s">
        <v>1</v>
      </c>
      <c r="B71" s="97">
        <f t="shared" si="13"/>
        <v>3</v>
      </c>
      <c r="C71" s="93">
        <f t="shared" si="13"/>
        <v>44</v>
      </c>
      <c r="D71" s="94">
        <f t="shared" si="13"/>
        <v>2858</v>
      </c>
      <c r="E71" s="93">
        <f t="shared" si="13"/>
        <v>3792</v>
      </c>
      <c r="F71" s="93">
        <f t="shared" si="13"/>
        <v>2043</v>
      </c>
      <c r="G71" s="93">
        <f t="shared" si="13"/>
        <v>909</v>
      </c>
      <c r="H71" s="92">
        <f t="shared" si="13"/>
        <v>9649</v>
      </c>
      <c r="I71" s="92">
        <f t="shared" si="13"/>
        <v>2</v>
      </c>
      <c r="J71" s="93">
        <f t="shared" si="13"/>
        <v>56</v>
      </c>
      <c r="K71" s="94">
        <f t="shared" si="13"/>
        <v>2999</v>
      </c>
      <c r="L71" s="93">
        <f t="shared" si="13"/>
        <v>3468</v>
      </c>
      <c r="M71" s="93">
        <f t="shared" si="13"/>
        <v>1712</v>
      </c>
      <c r="N71" s="93">
        <f t="shared" si="13"/>
        <v>604</v>
      </c>
      <c r="O71" s="92">
        <f t="shared" si="13"/>
        <v>8841</v>
      </c>
      <c r="P71" s="92">
        <f t="shared" si="13"/>
        <v>5</v>
      </c>
      <c r="Q71" s="93">
        <f t="shared" si="13"/>
        <v>100</v>
      </c>
      <c r="R71" s="92">
        <f t="shared" si="15"/>
        <v>5857</v>
      </c>
      <c r="S71" s="92">
        <f t="shared" si="15"/>
        <v>7260</v>
      </c>
      <c r="T71" s="93">
        <f t="shared" si="15"/>
        <v>3755</v>
      </c>
      <c r="U71" s="93">
        <f t="shared" si="15"/>
        <v>1513</v>
      </c>
      <c r="V71" s="92">
        <f t="shared" si="15"/>
        <v>18490</v>
      </c>
    </row>
    <row r="72" spans="1:22" s="30" customFormat="1" ht="15" customHeight="1">
      <c r="A72" s="29"/>
      <c r="B72" s="104"/>
      <c r="C72" s="104"/>
      <c r="D72" s="104"/>
      <c r="E72" s="104"/>
      <c r="F72" s="104"/>
      <c r="G72" s="104"/>
      <c r="H72" s="104"/>
      <c r="I72" s="104"/>
      <c r="J72" s="104"/>
      <c r="K72" s="104"/>
      <c r="L72" s="104"/>
      <c r="M72" s="104"/>
      <c r="N72" s="104"/>
      <c r="O72" s="104"/>
      <c r="P72" s="104"/>
      <c r="Q72" s="104"/>
      <c r="R72" s="104"/>
      <c r="S72" s="104"/>
      <c r="T72" s="104"/>
      <c r="U72" s="104"/>
      <c r="V72" s="104"/>
    </row>
    <row r="73" spans="1:22" s="30" customFormat="1" ht="15" customHeight="1">
      <c r="A73" s="29"/>
      <c r="B73" s="104"/>
      <c r="C73" s="104"/>
      <c r="D73" s="104"/>
      <c r="E73" s="104"/>
      <c r="F73" s="104"/>
      <c r="G73" s="104"/>
      <c r="H73" s="104"/>
      <c r="I73" s="104"/>
      <c r="J73" s="104"/>
      <c r="K73" s="104"/>
      <c r="L73" s="104"/>
      <c r="M73" s="104"/>
      <c r="N73" s="104"/>
      <c r="O73" s="104"/>
      <c r="P73" s="104"/>
      <c r="Q73" s="104"/>
      <c r="R73" s="104"/>
      <c r="S73" s="104"/>
      <c r="T73" s="104"/>
      <c r="U73" s="104"/>
      <c r="V73" s="104"/>
    </row>
    <row r="74" spans="1:22" s="30" customFormat="1" ht="15" customHeight="1">
      <c r="A74" s="29"/>
      <c r="B74" s="104"/>
      <c r="C74" s="104"/>
      <c r="D74" s="104"/>
      <c r="E74" s="104"/>
      <c r="F74" s="104"/>
      <c r="G74" s="104"/>
      <c r="H74" s="104"/>
      <c r="I74" s="104"/>
      <c r="J74" s="104"/>
      <c r="K74" s="104"/>
      <c r="L74" s="104"/>
      <c r="M74" s="104"/>
      <c r="N74" s="104"/>
      <c r="O74" s="104"/>
      <c r="P74" s="104"/>
      <c r="Q74" s="104"/>
      <c r="R74" s="104"/>
      <c r="S74" s="104"/>
      <c r="T74" s="104"/>
      <c r="U74" s="104"/>
      <c r="V74" s="104"/>
    </row>
    <row r="75" spans="1:22" s="30" customFormat="1" ht="15" customHeight="1">
      <c r="A75" s="29"/>
      <c r="B75" s="104"/>
      <c r="C75" s="104"/>
      <c r="D75" s="104"/>
      <c r="E75" s="104"/>
      <c r="F75" s="104"/>
      <c r="G75" s="104"/>
      <c r="H75" s="104"/>
      <c r="I75" s="104"/>
      <c r="J75" s="104"/>
      <c r="K75" s="104"/>
      <c r="L75" s="104"/>
      <c r="M75" s="104"/>
      <c r="N75" s="104"/>
      <c r="O75" s="104"/>
      <c r="P75" s="104"/>
      <c r="Q75" s="104"/>
      <c r="R75" s="104"/>
      <c r="S75" s="104"/>
      <c r="T75" s="104"/>
      <c r="U75" s="104"/>
      <c r="V75" s="104"/>
    </row>
    <row r="76" spans="1:22" s="30" customFormat="1" ht="15" customHeight="1">
      <c r="A76" s="29"/>
      <c r="B76" s="104"/>
      <c r="C76" s="104"/>
      <c r="D76" s="104"/>
      <c r="E76" s="104"/>
      <c r="F76" s="104"/>
      <c r="G76" s="104"/>
      <c r="H76" s="104"/>
      <c r="I76" s="104"/>
      <c r="J76" s="104"/>
      <c r="K76" s="104"/>
      <c r="L76" s="104"/>
      <c r="M76" s="104"/>
      <c r="N76" s="104"/>
      <c r="O76" s="104"/>
      <c r="P76" s="104"/>
      <c r="Q76" s="104"/>
      <c r="R76" s="104"/>
      <c r="S76" s="104"/>
      <c r="T76" s="104"/>
      <c r="U76" s="104"/>
      <c r="V76" s="104"/>
    </row>
    <row r="77" spans="1:22" s="30" customFormat="1" ht="15" customHeight="1">
      <c r="A77" s="29"/>
      <c r="B77" s="104"/>
      <c r="C77" s="104"/>
      <c r="D77" s="104"/>
      <c r="E77" s="104"/>
      <c r="F77" s="104"/>
      <c r="G77" s="104"/>
      <c r="H77" s="104"/>
      <c r="I77" s="104"/>
      <c r="J77" s="104"/>
      <c r="K77" s="104"/>
      <c r="L77" s="104"/>
      <c r="M77" s="104"/>
      <c r="N77" s="104"/>
      <c r="O77" s="104"/>
      <c r="P77" s="104"/>
      <c r="Q77" s="104"/>
      <c r="R77" s="104"/>
      <c r="S77" s="104"/>
      <c r="T77" s="104"/>
      <c r="U77" s="104"/>
      <c r="V77" s="104"/>
    </row>
    <row r="78" spans="1:22" s="30" customFormat="1" ht="15" customHeight="1">
      <c r="A78" s="29"/>
      <c r="B78" s="104"/>
      <c r="C78" s="104"/>
      <c r="D78" s="104"/>
      <c r="E78" s="104"/>
      <c r="F78" s="104"/>
      <c r="G78" s="104"/>
      <c r="H78" s="104"/>
      <c r="I78" s="104"/>
      <c r="J78" s="104"/>
      <c r="K78" s="104"/>
      <c r="L78" s="104"/>
      <c r="M78" s="104"/>
      <c r="N78" s="104"/>
      <c r="O78" s="104"/>
      <c r="P78" s="104"/>
      <c r="Q78" s="104"/>
      <c r="R78" s="104"/>
      <c r="S78" s="104"/>
      <c r="T78" s="104"/>
      <c r="U78" s="104"/>
      <c r="V78" s="104"/>
    </row>
    <row r="79" spans="1:22" s="30" customFormat="1" ht="15" customHeight="1">
      <c r="A79" s="29"/>
      <c r="B79" s="104"/>
      <c r="C79" s="104"/>
      <c r="D79" s="104"/>
      <c r="E79" s="104"/>
      <c r="F79" s="104"/>
      <c r="G79" s="104"/>
      <c r="H79" s="104"/>
      <c r="I79" s="104"/>
      <c r="J79" s="104"/>
      <c r="K79" s="104"/>
      <c r="L79" s="104"/>
      <c r="M79" s="104"/>
      <c r="N79" s="104"/>
      <c r="O79" s="104"/>
      <c r="P79" s="104"/>
      <c r="Q79" s="104"/>
      <c r="R79" s="104"/>
      <c r="S79" s="104"/>
      <c r="T79" s="104"/>
      <c r="U79" s="104"/>
      <c r="V79" s="104"/>
    </row>
    <row r="80" spans="1:22" s="30" customFormat="1" ht="15" customHeight="1">
      <c r="A80" s="29"/>
      <c r="B80" s="104"/>
      <c r="C80" s="104"/>
      <c r="D80" s="104"/>
      <c r="E80" s="104"/>
      <c r="F80" s="104"/>
      <c r="G80" s="104"/>
      <c r="H80" s="104"/>
      <c r="I80" s="104"/>
      <c r="J80" s="104"/>
      <c r="K80" s="104"/>
      <c r="L80" s="104"/>
      <c r="M80" s="104"/>
      <c r="N80" s="104"/>
      <c r="O80" s="104"/>
      <c r="P80" s="104"/>
      <c r="Q80" s="104"/>
      <c r="R80" s="104"/>
      <c r="S80" s="104"/>
      <c r="T80" s="104"/>
      <c r="U80" s="104"/>
      <c r="V80" s="104"/>
    </row>
    <row r="81" spans="1:22" s="30" customFormat="1" ht="15" customHeight="1">
      <c r="A81" s="29"/>
      <c r="B81" s="104"/>
      <c r="C81" s="104"/>
      <c r="D81" s="104"/>
      <c r="E81" s="104"/>
      <c r="F81" s="104"/>
      <c r="G81" s="104"/>
      <c r="H81" s="104"/>
      <c r="I81" s="104"/>
      <c r="J81" s="104"/>
      <c r="K81" s="104"/>
      <c r="L81" s="104"/>
      <c r="M81" s="104"/>
      <c r="N81" s="104"/>
      <c r="O81" s="104"/>
      <c r="P81" s="104"/>
      <c r="Q81" s="104"/>
      <c r="R81" s="104"/>
      <c r="S81" s="104"/>
      <c r="T81" s="104"/>
      <c r="U81" s="104"/>
      <c r="V81" s="104"/>
    </row>
    <row r="82" spans="1:22" s="30" customFormat="1" ht="15" customHeight="1">
      <c r="A82" s="29"/>
      <c r="B82" s="104"/>
      <c r="C82" s="104"/>
      <c r="D82" s="104"/>
      <c r="E82" s="104"/>
      <c r="F82" s="104"/>
      <c r="G82" s="104"/>
      <c r="H82" s="104"/>
      <c r="I82" s="104"/>
      <c r="J82" s="104"/>
      <c r="K82" s="104"/>
      <c r="L82" s="104"/>
      <c r="M82" s="104"/>
      <c r="N82" s="104"/>
      <c r="O82" s="104"/>
      <c r="P82" s="104"/>
      <c r="Q82" s="104"/>
      <c r="R82" s="104"/>
      <c r="S82" s="104"/>
      <c r="T82" s="104"/>
      <c r="U82" s="104"/>
      <c r="V82" s="104"/>
    </row>
    <row r="83" spans="1:3" ht="12.75">
      <c r="A83" s="30" t="s">
        <v>67</v>
      </c>
      <c r="C83" s="74"/>
    </row>
    <row r="84" spans="1:22" ht="12.75">
      <c r="A84" s="219" t="s">
        <v>5</v>
      </c>
      <c r="B84" s="219"/>
      <c r="C84" s="219"/>
      <c r="D84" s="219"/>
      <c r="E84" s="219"/>
      <c r="F84" s="219"/>
      <c r="G84" s="219"/>
      <c r="H84" s="219"/>
      <c r="I84" s="219"/>
      <c r="J84" s="219"/>
      <c r="K84" s="219"/>
      <c r="L84" s="219"/>
      <c r="M84" s="219"/>
      <c r="N84" s="219"/>
      <c r="O84" s="219"/>
      <c r="P84" s="219"/>
      <c r="Q84" s="219"/>
      <c r="R84" s="219"/>
      <c r="S84" s="219"/>
      <c r="T84" s="219"/>
      <c r="U84" s="219"/>
      <c r="V84" s="219"/>
    </row>
    <row r="85" spans="1:22" ht="12.75">
      <c r="A85" s="219" t="s">
        <v>50</v>
      </c>
      <c r="B85" s="219"/>
      <c r="C85" s="219"/>
      <c r="D85" s="219"/>
      <c r="E85" s="219"/>
      <c r="F85" s="219"/>
      <c r="G85" s="219"/>
      <c r="H85" s="219"/>
      <c r="I85" s="219"/>
      <c r="J85" s="219"/>
      <c r="K85" s="219"/>
      <c r="L85" s="219"/>
      <c r="M85" s="219"/>
      <c r="N85" s="219"/>
      <c r="O85" s="219"/>
      <c r="P85" s="219"/>
      <c r="Q85" s="219"/>
      <c r="R85" s="219"/>
      <c r="S85" s="219"/>
      <c r="T85" s="219"/>
      <c r="U85" s="219"/>
      <c r="V85" s="219"/>
    </row>
    <row r="86" spans="1:22" s="2" customFormat="1" ht="12.75">
      <c r="A86" s="220" t="s">
        <v>26</v>
      </c>
      <c r="B86" s="220"/>
      <c r="C86" s="220"/>
      <c r="D86" s="220"/>
      <c r="E86" s="220"/>
      <c r="F86" s="220"/>
      <c r="G86" s="220"/>
      <c r="H86" s="220"/>
      <c r="I86" s="220"/>
      <c r="J86" s="220"/>
      <c r="K86" s="220"/>
      <c r="L86" s="220"/>
      <c r="M86" s="220"/>
      <c r="N86" s="220"/>
      <c r="O86" s="220"/>
      <c r="P86" s="220"/>
      <c r="Q86" s="220"/>
      <c r="R86" s="220"/>
      <c r="S86" s="220"/>
      <c r="T86" s="220"/>
      <c r="U86" s="220"/>
      <c r="V86" s="220"/>
    </row>
    <row r="87" spans="1:22" s="2" customFormat="1" ht="12.75">
      <c r="A87" s="72"/>
      <c r="B87" s="72"/>
      <c r="C87" s="72"/>
      <c r="D87" s="72"/>
      <c r="E87" s="72"/>
      <c r="F87" s="72"/>
      <c r="G87" s="72"/>
      <c r="H87" s="72"/>
      <c r="I87" s="72"/>
      <c r="J87" s="72"/>
      <c r="K87" s="72"/>
      <c r="L87" s="72"/>
      <c r="M87" s="72"/>
      <c r="N87" s="72"/>
      <c r="O87" s="72"/>
      <c r="P87" s="72"/>
      <c r="Q87" s="72"/>
      <c r="R87" s="72"/>
      <c r="S87" s="72"/>
      <c r="T87" s="72"/>
      <c r="U87" s="72"/>
      <c r="V87" s="72"/>
    </row>
    <row r="88" spans="1:22" ht="12.75">
      <c r="A88" s="219" t="s">
        <v>20</v>
      </c>
      <c r="B88" s="219"/>
      <c r="C88" s="219"/>
      <c r="D88" s="219"/>
      <c r="E88" s="219"/>
      <c r="F88" s="219"/>
      <c r="G88" s="219"/>
      <c r="H88" s="219"/>
      <c r="I88" s="219"/>
      <c r="J88" s="219"/>
      <c r="K88" s="219"/>
      <c r="L88" s="219"/>
      <c r="M88" s="219"/>
      <c r="N88" s="219"/>
      <c r="O88" s="219"/>
      <c r="P88" s="219"/>
      <c r="Q88" s="219"/>
      <c r="R88" s="219"/>
      <c r="S88" s="219"/>
      <c r="T88" s="219"/>
      <c r="U88" s="219"/>
      <c r="V88" s="219"/>
    </row>
    <row r="89" ht="6.75" customHeight="1" thickBot="1"/>
    <row r="90" spans="1:22" ht="12.75">
      <c r="A90" s="75"/>
      <c r="B90" s="213" t="s">
        <v>30</v>
      </c>
      <c r="C90" s="214"/>
      <c r="D90" s="214"/>
      <c r="E90" s="214"/>
      <c r="F90" s="214"/>
      <c r="G90" s="214"/>
      <c r="H90" s="215"/>
      <c r="I90" s="213" t="s">
        <v>31</v>
      </c>
      <c r="J90" s="214"/>
      <c r="K90" s="214"/>
      <c r="L90" s="214"/>
      <c r="M90" s="214"/>
      <c r="N90" s="214"/>
      <c r="O90" s="215"/>
      <c r="P90" s="213" t="s">
        <v>1</v>
      </c>
      <c r="Q90" s="214"/>
      <c r="R90" s="214"/>
      <c r="S90" s="214"/>
      <c r="T90" s="214"/>
      <c r="U90" s="214"/>
      <c r="V90" s="214"/>
    </row>
    <row r="91" spans="2:22" ht="12.75">
      <c r="B91" s="229" t="s">
        <v>32</v>
      </c>
      <c r="C91" s="230"/>
      <c r="D91" s="76" t="s">
        <v>33</v>
      </c>
      <c r="E91" s="230" t="s">
        <v>34</v>
      </c>
      <c r="F91" s="230"/>
      <c r="G91" s="230"/>
      <c r="H91" s="77" t="s">
        <v>1</v>
      </c>
      <c r="I91" s="229" t="s">
        <v>32</v>
      </c>
      <c r="J91" s="231"/>
      <c r="K91" s="73" t="s">
        <v>33</v>
      </c>
      <c r="L91" s="229" t="s">
        <v>34</v>
      </c>
      <c r="M91" s="230"/>
      <c r="N91" s="230"/>
      <c r="O91" s="77" t="s">
        <v>1</v>
      </c>
      <c r="P91" s="229" t="s">
        <v>32</v>
      </c>
      <c r="Q91" s="231"/>
      <c r="R91" s="73" t="s">
        <v>33</v>
      </c>
      <c r="S91" s="229" t="s">
        <v>34</v>
      </c>
      <c r="T91" s="230"/>
      <c r="U91" s="230"/>
      <c r="V91" s="77" t="s">
        <v>1</v>
      </c>
    </row>
    <row r="92" spans="1:22" ht="12.75">
      <c r="A92" s="168" t="s">
        <v>35</v>
      </c>
      <c r="B92" s="169" t="s">
        <v>36</v>
      </c>
      <c r="C92" s="168">
        <v>1</v>
      </c>
      <c r="D92" s="170" t="s">
        <v>37</v>
      </c>
      <c r="E92" s="168" t="s">
        <v>38</v>
      </c>
      <c r="F92" s="168" t="s">
        <v>39</v>
      </c>
      <c r="G92" s="168" t="s">
        <v>40</v>
      </c>
      <c r="H92" s="171"/>
      <c r="I92" s="169" t="s">
        <v>36</v>
      </c>
      <c r="J92" s="168">
        <v>1</v>
      </c>
      <c r="K92" s="170" t="s">
        <v>37</v>
      </c>
      <c r="L92" s="168" t="s">
        <v>38</v>
      </c>
      <c r="M92" s="168" t="s">
        <v>39</v>
      </c>
      <c r="N92" s="168" t="s">
        <v>40</v>
      </c>
      <c r="O92" s="171"/>
      <c r="P92" s="169" t="s">
        <v>36</v>
      </c>
      <c r="Q92" s="168">
        <v>1</v>
      </c>
      <c r="R92" s="170" t="s">
        <v>37</v>
      </c>
      <c r="S92" s="168" t="s">
        <v>38</v>
      </c>
      <c r="T92" s="168" t="s">
        <v>39</v>
      </c>
      <c r="U92" s="168" t="s">
        <v>40</v>
      </c>
      <c r="V92" s="171"/>
    </row>
    <row r="93" spans="1:22"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ht="12.75">
      <c r="A94" s="212" t="s">
        <v>68</v>
      </c>
      <c r="B94" s="88">
        <f>SUM(B54,B12)</f>
        <v>21</v>
      </c>
      <c r="C94" s="89">
        <f aca="true" t="shared" si="16" ref="C94:V94">SUM(C54,C12)</f>
        <v>840</v>
      </c>
      <c r="D94" s="90">
        <f t="shared" si="16"/>
        <v>23717</v>
      </c>
      <c r="E94" s="89">
        <f t="shared" si="16"/>
        <v>2872</v>
      </c>
      <c r="F94" s="89">
        <f t="shared" si="16"/>
        <v>431</v>
      </c>
      <c r="G94" s="89">
        <f t="shared" si="16"/>
        <v>52</v>
      </c>
      <c r="H94" s="88">
        <f t="shared" si="16"/>
        <v>27933</v>
      </c>
      <c r="I94" s="88">
        <f t="shared" si="16"/>
        <v>12</v>
      </c>
      <c r="J94" s="89">
        <f t="shared" si="16"/>
        <v>800</v>
      </c>
      <c r="K94" s="90">
        <f t="shared" si="16"/>
        <v>30549</v>
      </c>
      <c r="L94" s="89">
        <f t="shared" si="16"/>
        <v>2951</v>
      </c>
      <c r="M94" s="89">
        <f t="shared" si="16"/>
        <v>471</v>
      </c>
      <c r="N94" s="89">
        <f t="shared" si="16"/>
        <v>64</v>
      </c>
      <c r="O94" s="88">
        <f t="shared" si="16"/>
        <v>34847</v>
      </c>
      <c r="P94" s="88">
        <f t="shared" si="16"/>
        <v>33</v>
      </c>
      <c r="Q94" s="89">
        <f t="shared" si="16"/>
        <v>1640</v>
      </c>
      <c r="R94" s="88">
        <f t="shared" si="16"/>
        <v>54266</v>
      </c>
      <c r="S94" s="88">
        <f t="shared" si="16"/>
        <v>5823</v>
      </c>
      <c r="T94" s="89">
        <f t="shared" si="16"/>
        <v>902</v>
      </c>
      <c r="U94" s="91">
        <f t="shared" si="16"/>
        <v>116</v>
      </c>
      <c r="V94" s="88">
        <f t="shared" si="16"/>
        <v>62780</v>
      </c>
    </row>
    <row r="95" spans="1:22" ht="12.75">
      <c r="A95" s="212" t="s">
        <v>70</v>
      </c>
      <c r="B95" s="88">
        <f aca="true" t="shared" si="17" ref="B95:V95">SUM(B55,B13)</f>
        <v>1</v>
      </c>
      <c r="C95" s="102">
        <f t="shared" si="17"/>
        <v>84</v>
      </c>
      <c r="D95" s="90">
        <f t="shared" si="17"/>
        <v>15107</v>
      </c>
      <c r="E95" s="102">
        <f t="shared" si="17"/>
        <v>6144</v>
      </c>
      <c r="F95" s="102">
        <f t="shared" si="17"/>
        <v>1554</v>
      </c>
      <c r="G95" s="102">
        <f t="shared" si="17"/>
        <v>249</v>
      </c>
      <c r="H95" s="88">
        <f t="shared" si="17"/>
        <v>23139</v>
      </c>
      <c r="I95" s="88">
        <f t="shared" si="17"/>
        <v>0</v>
      </c>
      <c r="J95" s="102">
        <f t="shared" si="17"/>
        <v>50</v>
      </c>
      <c r="K95" s="90">
        <f t="shared" si="17"/>
        <v>11101</v>
      </c>
      <c r="L95" s="102">
        <f t="shared" si="17"/>
        <v>4288</v>
      </c>
      <c r="M95" s="102">
        <f t="shared" si="17"/>
        <v>916</v>
      </c>
      <c r="N95" s="102">
        <f t="shared" si="17"/>
        <v>133</v>
      </c>
      <c r="O95" s="88">
        <f t="shared" si="17"/>
        <v>16488</v>
      </c>
      <c r="P95" s="88">
        <f t="shared" si="17"/>
        <v>1</v>
      </c>
      <c r="Q95" s="89">
        <f t="shared" si="17"/>
        <v>134</v>
      </c>
      <c r="R95" s="88">
        <f t="shared" si="17"/>
        <v>26208</v>
      </c>
      <c r="S95" s="88">
        <f t="shared" si="17"/>
        <v>10432</v>
      </c>
      <c r="T95" s="89">
        <f t="shared" si="17"/>
        <v>2470</v>
      </c>
      <c r="U95" s="91">
        <f t="shared" si="17"/>
        <v>382</v>
      </c>
      <c r="V95" s="88">
        <f t="shared" si="17"/>
        <v>39627</v>
      </c>
    </row>
    <row r="96" spans="1:22" ht="12.75">
      <c r="A96" s="212" t="s">
        <v>69</v>
      </c>
      <c r="B96" s="88">
        <f aca="true" t="shared" si="18" ref="B96:V96">SUM(B56,B14)</f>
        <v>0</v>
      </c>
      <c r="C96" s="102">
        <f t="shared" si="18"/>
        <v>7</v>
      </c>
      <c r="D96" s="90">
        <f t="shared" si="18"/>
        <v>546</v>
      </c>
      <c r="E96" s="102">
        <f t="shared" si="18"/>
        <v>319</v>
      </c>
      <c r="F96" s="102">
        <f t="shared" si="18"/>
        <v>92</v>
      </c>
      <c r="G96" s="102">
        <f t="shared" si="18"/>
        <v>19</v>
      </c>
      <c r="H96" s="88">
        <f t="shared" si="18"/>
        <v>983</v>
      </c>
      <c r="I96" s="88">
        <f t="shared" si="18"/>
        <v>1</v>
      </c>
      <c r="J96" s="102">
        <f t="shared" si="18"/>
        <v>23</v>
      </c>
      <c r="K96" s="90">
        <f t="shared" si="18"/>
        <v>1178</v>
      </c>
      <c r="L96" s="102">
        <f t="shared" si="18"/>
        <v>459</v>
      </c>
      <c r="M96" s="102">
        <f t="shared" si="18"/>
        <v>109</v>
      </c>
      <c r="N96" s="102">
        <f t="shared" si="18"/>
        <v>19</v>
      </c>
      <c r="O96" s="88">
        <f t="shared" si="18"/>
        <v>1789</v>
      </c>
      <c r="P96" s="88">
        <f t="shared" si="18"/>
        <v>1</v>
      </c>
      <c r="Q96" s="89">
        <f t="shared" si="18"/>
        <v>30</v>
      </c>
      <c r="R96" s="88">
        <f t="shared" si="18"/>
        <v>1724</v>
      </c>
      <c r="S96" s="88">
        <f t="shared" si="18"/>
        <v>778</v>
      </c>
      <c r="T96" s="89">
        <f t="shared" si="18"/>
        <v>201</v>
      </c>
      <c r="U96" s="91">
        <f t="shared" si="18"/>
        <v>38</v>
      </c>
      <c r="V96" s="88">
        <f t="shared" si="18"/>
        <v>2772</v>
      </c>
    </row>
    <row r="97" spans="1:22" ht="12.75">
      <c r="A97" s="212" t="s">
        <v>71</v>
      </c>
      <c r="B97" s="88">
        <f aca="true" t="shared" si="19" ref="B97:V97">SUM(B57,B15)</f>
        <v>0</v>
      </c>
      <c r="C97" s="102">
        <f t="shared" si="19"/>
        <v>9</v>
      </c>
      <c r="D97" s="90">
        <f t="shared" si="19"/>
        <v>6578</v>
      </c>
      <c r="E97" s="102">
        <f t="shared" si="19"/>
        <v>7610</v>
      </c>
      <c r="F97" s="102">
        <f t="shared" si="19"/>
        <v>1866</v>
      </c>
      <c r="G97" s="102">
        <f t="shared" si="19"/>
        <v>484</v>
      </c>
      <c r="H97" s="88">
        <f t="shared" si="19"/>
        <v>16547</v>
      </c>
      <c r="I97" s="88">
        <f t="shared" si="19"/>
        <v>1</v>
      </c>
      <c r="J97" s="102">
        <f t="shared" si="19"/>
        <v>5</v>
      </c>
      <c r="K97" s="90">
        <f t="shared" si="19"/>
        <v>5442</v>
      </c>
      <c r="L97" s="102">
        <f t="shared" si="19"/>
        <v>5696</v>
      </c>
      <c r="M97" s="102">
        <f t="shared" si="19"/>
        <v>1087</v>
      </c>
      <c r="N97" s="102">
        <f t="shared" si="19"/>
        <v>233</v>
      </c>
      <c r="O97" s="88">
        <f t="shared" si="19"/>
        <v>12464</v>
      </c>
      <c r="P97" s="88">
        <f t="shared" si="19"/>
        <v>1</v>
      </c>
      <c r="Q97" s="89">
        <f t="shared" si="19"/>
        <v>14</v>
      </c>
      <c r="R97" s="88">
        <f t="shared" si="19"/>
        <v>12020</v>
      </c>
      <c r="S97" s="88">
        <f t="shared" si="19"/>
        <v>13306</v>
      </c>
      <c r="T97" s="89">
        <f t="shared" si="19"/>
        <v>2953</v>
      </c>
      <c r="U97" s="91">
        <f t="shared" si="19"/>
        <v>717</v>
      </c>
      <c r="V97" s="88">
        <f t="shared" si="19"/>
        <v>29011</v>
      </c>
    </row>
    <row r="98" spans="1:22" s="110" customFormat="1" ht="12.75">
      <c r="A98" s="29" t="s">
        <v>1</v>
      </c>
      <c r="B98" s="92">
        <f aca="true" t="shared" si="20" ref="B98:V98">SUM(B58,B16)</f>
        <v>22</v>
      </c>
      <c r="C98" s="93">
        <f t="shared" si="20"/>
        <v>940</v>
      </c>
      <c r="D98" s="94">
        <f t="shared" si="20"/>
        <v>45948</v>
      </c>
      <c r="E98" s="93">
        <f t="shared" si="20"/>
        <v>16945</v>
      </c>
      <c r="F98" s="93">
        <f t="shared" si="20"/>
        <v>3943</v>
      </c>
      <c r="G98" s="93">
        <f t="shared" si="20"/>
        <v>804</v>
      </c>
      <c r="H98" s="92">
        <f t="shared" si="20"/>
        <v>68602</v>
      </c>
      <c r="I98" s="92">
        <f t="shared" si="20"/>
        <v>14</v>
      </c>
      <c r="J98" s="93">
        <f t="shared" si="20"/>
        <v>878</v>
      </c>
      <c r="K98" s="94">
        <f t="shared" si="20"/>
        <v>48270</v>
      </c>
      <c r="L98" s="93">
        <f t="shared" si="20"/>
        <v>13394</v>
      </c>
      <c r="M98" s="93">
        <f t="shared" si="20"/>
        <v>2583</v>
      </c>
      <c r="N98" s="93">
        <f t="shared" si="20"/>
        <v>449</v>
      </c>
      <c r="O98" s="92">
        <f t="shared" si="20"/>
        <v>65588</v>
      </c>
      <c r="P98" s="92">
        <f t="shared" si="20"/>
        <v>36</v>
      </c>
      <c r="Q98" s="93">
        <f t="shared" si="20"/>
        <v>1818</v>
      </c>
      <c r="R98" s="92">
        <f t="shared" si="20"/>
        <v>94218</v>
      </c>
      <c r="S98" s="92">
        <f t="shared" si="20"/>
        <v>30339</v>
      </c>
      <c r="T98" s="93">
        <f t="shared" si="20"/>
        <v>6526</v>
      </c>
      <c r="U98" s="95">
        <f t="shared" si="20"/>
        <v>1253</v>
      </c>
      <c r="V98" s="92">
        <f t="shared" si="20"/>
        <v>134190</v>
      </c>
    </row>
    <row r="99" spans="2:22" ht="8.25" customHeight="1">
      <c r="B99" s="88"/>
      <c r="C99" s="89"/>
      <c r="D99" s="90"/>
      <c r="E99" s="89"/>
      <c r="F99" s="89"/>
      <c r="G99" s="89"/>
      <c r="H99" s="88"/>
      <c r="I99" s="88"/>
      <c r="J99" s="89"/>
      <c r="K99" s="90"/>
      <c r="L99" s="89"/>
      <c r="M99" s="89"/>
      <c r="N99" s="89"/>
      <c r="O99" s="88"/>
      <c r="P99" s="88"/>
      <c r="Q99" s="89"/>
      <c r="R99" s="88"/>
      <c r="S99" s="88"/>
      <c r="T99" s="89"/>
      <c r="U99" s="91"/>
      <c r="V99" s="88"/>
    </row>
    <row r="100" spans="1:22"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ht="12.75">
      <c r="A101" s="212" t="s">
        <v>68</v>
      </c>
      <c r="B101" s="88">
        <f aca="true" t="shared" si="21" ref="B101:V101">SUM(B61,B19)</f>
        <v>20</v>
      </c>
      <c r="C101" s="89">
        <f t="shared" si="21"/>
        <v>705</v>
      </c>
      <c r="D101" s="90">
        <f t="shared" si="21"/>
        <v>17984</v>
      </c>
      <c r="E101" s="89">
        <f t="shared" si="21"/>
        <v>2975</v>
      </c>
      <c r="F101" s="89">
        <f t="shared" si="21"/>
        <v>496</v>
      </c>
      <c r="G101" s="89">
        <f t="shared" si="21"/>
        <v>88</v>
      </c>
      <c r="H101" s="88">
        <f t="shared" si="21"/>
        <v>22268</v>
      </c>
      <c r="I101" s="88">
        <f t="shared" si="21"/>
        <v>9</v>
      </c>
      <c r="J101" s="89">
        <f t="shared" si="21"/>
        <v>736</v>
      </c>
      <c r="K101" s="90">
        <f t="shared" si="21"/>
        <v>25639</v>
      </c>
      <c r="L101" s="89">
        <f t="shared" si="21"/>
        <v>2799</v>
      </c>
      <c r="M101" s="89">
        <f t="shared" si="21"/>
        <v>440</v>
      </c>
      <c r="N101" s="89">
        <f t="shared" si="21"/>
        <v>56</v>
      </c>
      <c r="O101" s="88">
        <f t="shared" si="21"/>
        <v>29679</v>
      </c>
      <c r="P101" s="88">
        <f t="shared" si="21"/>
        <v>29</v>
      </c>
      <c r="Q101" s="89">
        <f t="shared" si="21"/>
        <v>1441</v>
      </c>
      <c r="R101" s="88">
        <f t="shared" si="21"/>
        <v>43623</v>
      </c>
      <c r="S101" s="88">
        <f t="shared" si="21"/>
        <v>5774</v>
      </c>
      <c r="T101" s="89">
        <f t="shared" si="21"/>
        <v>936</v>
      </c>
      <c r="U101" s="91">
        <f t="shared" si="21"/>
        <v>144</v>
      </c>
      <c r="V101" s="88">
        <f t="shared" si="21"/>
        <v>51947</v>
      </c>
    </row>
    <row r="102" spans="1:22" ht="12.75">
      <c r="A102" s="212" t="s">
        <v>70</v>
      </c>
      <c r="B102" s="88">
        <f aca="true" t="shared" si="22" ref="B102:V102">SUM(B62,B20)</f>
        <v>0</v>
      </c>
      <c r="C102" s="102">
        <f t="shared" si="22"/>
        <v>103</v>
      </c>
      <c r="D102" s="90">
        <f t="shared" si="22"/>
        <v>14559</v>
      </c>
      <c r="E102" s="102">
        <f t="shared" si="22"/>
        <v>7438</v>
      </c>
      <c r="F102" s="102">
        <f t="shared" si="22"/>
        <v>2322</v>
      </c>
      <c r="G102" s="102">
        <f t="shared" si="22"/>
        <v>605</v>
      </c>
      <c r="H102" s="88">
        <f t="shared" si="22"/>
        <v>25027</v>
      </c>
      <c r="I102" s="88">
        <f t="shared" si="22"/>
        <v>0</v>
      </c>
      <c r="J102" s="102">
        <f t="shared" si="22"/>
        <v>58</v>
      </c>
      <c r="K102" s="90">
        <f t="shared" si="22"/>
        <v>12541</v>
      </c>
      <c r="L102" s="102">
        <f t="shared" si="22"/>
        <v>5083</v>
      </c>
      <c r="M102" s="102">
        <f t="shared" si="22"/>
        <v>1283</v>
      </c>
      <c r="N102" s="102">
        <f t="shared" si="22"/>
        <v>368</v>
      </c>
      <c r="O102" s="88">
        <f t="shared" si="22"/>
        <v>19333</v>
      </c>
      <c r="P102" s="88">
        <f t="shared" si="22"/>
        <v>0</v>
      </c>
      <c r="Q102" s="89">
        <f t="shared" si="22"/>
        <v>161</v>
      </c>
      <c r="R102" s="88">
        <f t="shared" si="22"/>
        <v>27100</v>
      </c>
      <c r="S102" s="88">
        <f t="shared" si="22"/>
        <v>12521</v>
      </c>
      <c r="T102" s="89">
        <f t="shared" si="22"/>
        <v>3605</v>
      </c>
      <c r="U102" s="91">
        <f t="shared" si="22"/>
        <v>973</v>
      </c>
      <c r="V102" s="88">
        <f t="shared" si="22"/>
        <v>44360</v>
      </c>
    </row>
    <row r="103" spans="1:22" ht="12.75">
      <c r="A103" s="212" t="s">
        <v>69</v>
      </c>
      <c r="B103" s="88">
        <f aca="true" t="shared" si="23" ref="B103:V103">SUM(B63,B21)</f>
        <v>0</v>
      </c>
      <c r="C103" s="102">
        <f t="shared" si="23"/>
        <v>9</v>
      </c>
      <c r="D103" s="90">
        <f t="shared" si="23"/>
        <v>514</v>
      </c>
      <c r="E103" s="102">
        <f t="shared" si="23"/>
        <v>402</v>
      </c>
      <c r="F103" s="102">
        <f t="shared" si="23"/>
        <v>139</v>
      </c>
      <c r="G103" s="102">
        <f t="shared" si="23"/>
        <v>36</v>
      </c>
      <c r="H103" s="88">
        <f t="shared" si="23"/>
        <v>1100</v>
      </c>
      <c r="I103" s="88">
        <f t="shared" si="23"/>
        <v>0</v>
      </c>
      <c r="J103" s="102">
        <f t="shared" si="23"/>
        <v>20</v>
      </c>
      <c r="K103" s="90">
        <f t="shared" si="23"/>
        <v>1254</v>
      </c>
      <c r="L103" s="102">
        <f t="shared" si="23"/>
        <v>609</v>
      </c>
      <c r="M103" s="102">
        <f t="shared" si="23"/>
        <v>148</v>
      </c>
      <c r="N103" s="102">
        <f t="shared" si="23"/>
        <v>35</v>
      </c>
      <c r="O103" s="88">
        <f t="shared" si="23"/>
        <v>2066</v>
      </c>
      <c r="P103" s="88">
        <f t="shared" si="23"/>
        <v>0</v>
      </c>
      <c r="Q103" s="89">
        <f t="shared" si="23"/>
        <v>29</v>
      </c>
      <c r="R103" s="88">
        <f t="shared" si="23"/>
        <v>1768</v>
      </c>
      <c r="S103" s="88">
        <f t="shared" si="23"/>
        <v>1011</v>
      </c>
      <c r="T103" s="89">
        <f t="shared" si="23"/>
        <v>287</v>
      </c>
      <c r="U103" s="91">
        <f t="shared" si="23"/>
        <v>71</v>
      </c>
      <c r="V103" s="88">
        <f t="shared" si="23"/>
        <v>3166</v>
      </c>
    </row>
    <row r="104" spans="1:22" ht="12.75">
      <c r="A104" s="212" t="s">
        <v>71</v>
      </c>
      <c r="B104" s="88">
        <f aca="true" t="shared" si="24" ref="B104:V104">SUM(B64,B22)</f>
        <v>0</v>
      </c>
      <c r="C104" s="102">
        <f t="shared" si="24"/>
        <v>3</v>
      </c>
      <c r="D104" s="90">
        <f t="shared" si="24"/>
        <v>6197</v>
      </c>
      <c r="E104" s="102">
        <f t="shared" si="24"/>
        <v>7159</v>
      </c>
      <c r="F104" s="102">
        <f t="shared" si="24"/>
        <v>2322</v>
      </c>
      <c r="G104" s="102">
        <f t="shared" si="24"/>
        <v>804</v>
      </c>
      <c r="H104" s="88">
        <f t="shared" si="24"/>
        <v>16485</v>
      </c>
      <c r="I104" s="88">
        <f t="shared" si="24"/>
        <v>0</v>
      </c>
      <c r="J104" s="102">
        <f t="shared" si="24"/>
        <v>5</v>
      </c>
      <c r="K104" s="90">
        <f t="shared" si="24"/>
        <v>5522</v>
      </c>
      <c r="L104" s="102">
        <f t="shared" si="24"/>
        <v>5775</v>
      </c>
      <c r="M104" s="102">
        <f t="shared" si="24"/>
        <v>1530</v>
      </c>
      <c r="N104" s="102">
        <f t="shared" si="24"/>
        <v>520</v>
      </c>
      <c r="O104" s="88">
        <f t="shared" si="24"/>
        <v>13352</v>
      </c>
      <c r="P104" s="88">
        <f t="shared" si="24"/>
        <v>0</v>
      </c>
      <c r="Q104" s="89">
        <f t="shared" si="24"/>
        <v>8</v>
      </c>
      <c r="R104" s="88">
        <f t="shared" si="24"/>
        <v>11719</v>
      </c>
      <c r="S104" s="88">
        <f t="shared" si="24"/>
        <v>12934</v>
      </c>
      <c r="T104" s="89">
        <f t="shared" si="24"/>
        <v>3852</v>
      </c>
      <c r="U104" s="91">
        <f t="shared" si="24"/>
        <v>1324</v>
      </c>
      <c r="V104" s="88">
        <f t="shared" si="24"/>
        <v>29837</v>
      </c>
    </row>
    <row r="105" spans="1:22" ht="12.75">
      <c r="A105" s="29" t="s">
        <v>1</v>
      </c>
      <c r="B105" s="97">
        <f aca="true" t="shared" si="25" ref="B105:V105">SUM(B65,B23)</f>
        <v>20</v>
      </c>
      <c r="C105" s="98">
        <f t="shared" si="25"/>
        <v>820</v>
      </c>
      <c r="D105" s="99">
        <f t="shared" si="25"/>
        <v>39254</v>
      </c>
      <c r="E105" s="98">
        <f t="shared" si="25"/>
        <v>17974</v>
      </c>
      <c r="F105" s="98">
        <f t="shared" si="25"/>
        <v>5279</v>
      </c>
      <c r="G105" s="98">
        <f t="shared" si="25"/>
        <v>1533</v>
      </c>
      <c r="H105" s="97">
        <f t="shared" si="25"/>
        <v>64880</v>
      </c>
      <c r="I105" s="97">
        <f t="shared" si="25"/>
        <v>9</v>
      </c>
      <c r="J105" s="98">
        <f t="shared" si="25"/>
        <v>819</v>
      </c>
      <c r="K105" s="99">
        <f t="shared" si="25"/>
        <v>44956</v>
      </c>
      <c r="L105" s="98">
        <f t="shared" si="25"/>
        <v>14266</v>
      </c>
      <c r="M105" s="98">
        <f t="shared" si="25"/>
        <v>3401</v>
      </c>
      <c r="N105" s="98">
        <f t="shared" si="25"/>
        <v>979</v>
      </c>
      <c r="O105" s="97">
        <f t="shared" si="25"/>
        <v>64430</v>
      </c>
      <c r="P105" s="97">
        <f t="shared" si="25"/>
        <v>29</v>
      </c>
      <c r="Q105" s="98">
        <f t="shared" si="25"/>
        <v>1639</v>
      </c>
      <c r="R105" s="97">
        <f t="shared" si="25"/>
        <v>84210</v>
      </c>
      <c r="S105" s="97">
        <f t="shared" si="25"/>
        <v>32240</v>
      </c>
      <c r="T105" s="98">
        <f t="shared" si="25"/>
        <v>8680</v>
      </c>
      <c r="U105" s="100">
        <f t="shared" si="25"/>
        <v>2512</v>
      </c>
      <c r="V105" s="97">
        <f t="shared" si="25"/>
        <v>129310</v>
      </c>
    </row>
    <row r="106" spans="1:22" ht="12.75">
      <c r="A106" s="177" t="s">
        <v>29</v>
      </c>
      <c r="B106" s="178"/>
      <c r="C106" s="179"/>
      <c r="D106" s="180"/>
      <c r="E106" s="179"/>
      <c r="F106" s="179"/>
      <c r="G106" s="179"/>
      <c r="H106" s="178"/>
      <c r="I106" s="178"/>
      <c r="J106" s="179"/>
      <c r="K106" s="180"/>
      <c r="L106" s="179"/>
      <c r="M106" s="179"/>
      <c r="N106" s="179"/>
      <c r="O106" s="178"/>
      <c r="P106" s="178"/>
      <c r="Q106" s="179"/>
      <c r="R106" s="178"/>
      <c r="S106" s="178"/>
      <c r="T106" s="179"/>
      <c r="U106" s="181"/>
      <c r="V106" s="178"/>
    </row>
    <row r="107" spans="1:22" ht="12.75">
      <c r="A107" s="212" t="s">
        <v>68</v>
      </c>
      <c r="B107" s="88">
        <f aca="true" t="shared" si="26" ref="B107:V107">SUM(B67,B25)</f>
        <v>41</v>
      </c>
      <c r="C107" s="89">
        <f t="shared" si="26"/>
        <v>1545</v>
      </c>
      <c r="D107" s="90">
        <f t="shared" si="26"/>
        <v>41701</v>
      </c>
      <c r="E107" s="89">
        <f t="shared" si="26"/>
        <v>5847</v>
      </c>
      <c r="F107" s="89">
        <f t="shared" si="26"/>
        <v>927</v>
      </c>
      <c r="G107" s="89">
        <f t="shared" si="26"/>
        <v>140</v>
      </c>
      <c r="H107" s="88">
        <f t="shared" si="26"/>
        <v>50201</v>
      </c>
      <c r="I107" s="88">
        <f t="shared" si="26"/>
        <v>21</v>
      </c>
      <c r="J107" s="89">
        <f t="shared" si="26"/>
        <v>1536</v>
      </c>
      <c r="K107" s="90">
        <f t="shared" si="26"/>
        <v>56188</v>
      </c>
      <c r="L107" s="89">
        <f t="shared" si="26"/>
        <v>5750</v>
      </c>
      <c r="M107" s="89">
        <f t="shared" si="26"/>
        <v>911</v>
      </c>
      <c r="N107" s="89">
        <f t="shared" si="26"/>
        <v>120</v>
      </c>
      <c r="O107" s="88">
        <f t="shared" si="26"/>
        <v>64526</v>
      </c>
      <c r="P107" s="88">
        <f t="shared" si="26"/>
        <v>62</v>
      </c>
      <c r="Q107" s="89">
        <f t="shared" si="26"/>
        <v>3081</v>
      </c>
      <c r="R107" s="88">
        <f t="shared" si="26"/>
        <v>97889</v>
      </c>
      <c r="S107" s="88">
        <f t="shared" si="26"/>
        <v>11597</v>
      </c>
      <c r="T107" s="89">
        <f t="shared" si="26"/>
        <v>1838</v>
      </c>
      <c r="U107" s="91">
        <f t="shared" si="26"/>
        <v>260</v>
      </c>
      <c r="V107" s="88">
        <f t="shared" si="26"/>
        <v>114727</v>
      </c>
    </row>
    <row r="108" spans="1:22" ht="12.75">
      <c r="A108" s="212" t="s">
        <v>70</v>
      </c>
      <c r="B108" s="88">
        <f aca="true" t="shared" si="27" ref="B108:V108">SUM(B68,B26)</f>
        <v>1</v>
      </c>
      <c r="C108" s="102">
        <f t="shared" si="27"/>
        <v>187</v>
      </c>
      <c r="D108" s="90">
        <f t="shared" si="27"/>
        <v>29666</v>
      </c>
      <c r="E108" s="102">
        <f t="shared" si="27"/>
        <v>13582</v>
      </c>
      <c r="F108" s="102">
        <f t="shared" si="27"/>
        <v>3876</v>
      </c>
      <c r="G108" s="102">
        <f t="shared" si="27"/>
        <v>854</v>
      </c>
      <c r="H108" s="88">
        <f t="shared" si="27"/>
        <v>48166</v>
      </c>
      <c r="I108" s="88">
        <f t="shared" si="27"/>
        <v>0</v>
      </c>
      <c r="J108" s="102">
        <f t="shared" si="27"/>
        <v>108</v>
      </c>
      <c r="K108" s="90">
        <f t="shared" si="27"/>
        <v>23642</v>
      </c>
      <c r="L108" s="102">
        <f t="shared" si="27"/>
        <v>9371</v>
      </c>
      <c r="M108" s="102">
        <f t="shared" si="27"/>
        <v>2199</v>
      </c>
      <c r="N108" s="102">
        <f t="shared" si="27"/>
        <v>501</v>
      </c>
      <c r="O108" s="88">
        <f t="shared" si="27"/>
        <v>35821</v>
      </c>
      <c r="P108" s="88">
        <f t="shared" si="27"/>
        <v>1</v>
      </c>
      <c r="Q108" s="89">
        <f t="shared" si="27"/>
        <v>295</v>
      </c>
      <c r="R108" s="88">
        <f t="shared" si="27"/>
        <v>53308</v>
      </c>
      <c r="S108" s="88">
        <f t="shared" si="27"/>
        <v>22953</v>
      </c>
      <c r="T108" s="89">
        <f t="shared" si="27"/>
        <v>6075</v>
      </c>
      <c r="U108" s="91">
        <f t="shared" si="27"/>
        <v>1355</v>
      </c>
      <c r="V108" s="88">
        <f t="shared" si="27"/>
        <v>83987</v>
      </c>
    </row>
    <row r="109" spans="1:22" ht="12.75">
      <c r="A109" s="212" t="s">
        <v>69</v>
      </c>
      <c r="B109" s="88">
        <f aca="true" t="shared" si="28" ref="B109:V109">SUM(B69,B27)</f>
        <v>0</v>
      </c>
      <c r="C109" s="102">
        <f t="shared" si="28"/>
        <v>16</v>
      </c>
      <c r="D109" s="90">
        <f t="shared" si="28"/>
        <v>1060</v>
      </c>
      <c r="E109" s="102">
        <f t="shared" si="28"/>
        <v>721</v>
      </c>
      <c r="F109" s="102">
        <f t="shared" si="28"/>
        <v>231</v>
      </c>
      <c r="G109" s="102">
        <f t="shared" si="28"/>
        <v>55</v>
      </c>
      <c r="H109" s="88">
        <f t="shared" si="28"/>
        <v>2083</v>
      </c>
      <c r="I109" s="88">
        <f t="shared" si="28"/>
        <v>1</v>
      </c>
      <c r="J109" s="102">
        <f t="shared" si="28"/>
        <v>43</v>
      </c>
      <c r="K109" s="90">
        <f t="shared" si="28"/>
        <v>2432</v>
      </c>
      <c r="L109" s="102">
        <f t="shared" si="28"/>
        <v>1068</v>
      </c>
      <c r="M109" s="102">
        <f t="shared" si="28"/>
        <v>257</v>
      </c>
      <c r="N109" s="102">
        <f t="shared" si="28"/>
        <v>54</v>
      </c>
      <c r="O109" s="88">
        <f t="shared" si="28"/>
        <v>3855</v>
      </c>
      <c r="P109" s="88">
        <f t="shared" si="28"/>
        <v>1</v>
      </c>
      <c r="Q109" s="89">
        <f t="shared" si="28"/>
        <v>59</v>
      </c>
      <c r="R109" s="88">
        <f t="shared" si="28"/>
        <v>3492</v>
      </c>
      <c r="S109" s="88">
        <f t="shared" si="28"/>
        <v>1789</v>
      </c>
      <c r="T109" s="89">
        <f t="shared" si="28"/>
        <v>488</v>
      </c>
      <c r="U109" s="91">
        <f t="shared" si="28"/>
        <v>109</v>
      </c>
      <c r="V109" s="88">
        <f t="shared" si="28"/>
        <v>5938</v>
      </c>
    </row>
    <row r="110" spans="1:22" ht="12.75">
      <c r="A110" s="212" t="s">
        <v>71</v>
      </c>
      <c r="B110" s="88">
        <f aca="true" t="shared" si="29" ref="B110:V110">SUM(B70,B28)</f>
        <v>0</v>
      </c>
      <c r="C110" s="102">
        <f t="shared" si="29"/>
        <v>12</v>
      </c>
      <c r="D110" s="90">
        <f t="shared" si="29"/>
        <v>12775</v>
      </c>
      <c r="E110" s="102">
        <f t="shared" si="29"/>
        <v>14769</v>
      </c>
      <c r="F110" s="102">
        <f t="shared" si="29"/>
        <v>4188</v>
      </c>
      <c r="G110" s="102">
        <f t="shared" si="29"/>
        <v>1288</v>
      </c>
      <c r="H110" s="88">
        <f t="shared" si="29"/>
        <v>33032</v>
      </c>
      <c r="I110" s="88">
        <f t="shared" si="29"/>
        <v>1</v>
      </c>
      <c r="J110" s="102">
        <f t="shared" si="29"/>
        <v>10</v>
      </c>
      <c r="K110" s="90">
        <f t="shared" si="29"/>
        <v>10964</v>
      </c>
      <c r="L110" s="102">
        <f t="shared" si="29"/>
        <v>11471</v>
      </c>
      <c r="M110" s="102">
        <f t="shared" si="29"/>
        <v>2617</v>
      </c>
      <c r="N110" s="102">
        <f t="shared" si="29"/>
        <v>753</v>
      </c>
      <c r="O110" s="88">
        <f t="shared" si="29"/>
        <v>25816</v>
      </c>
      <c r="P110" s="88">
        <f t="shared" si="29"/>
        <v>1</v>
      </c>
      <c r="Q110" s="89">
        <f t="shared" si="29"/>
        <v>22</v>
      </c>
      <c r="R110" s="88">
        <f t="shared" si="29"/>
        <v>23739</v>
      </c>
      <c r="S110" s="88">
        <f t="shared" si="29"/>
        <v>26240</v>
      </c>
      <c r="T110" s="89">
        <f t="shared" si="29"/>
        <v>6805</v>
      </c>
      <c r="U110" s="91">
        <f t="shared" si="29"/>
        <v>2041</v>
      </c>
      <c r="V110" s="88">
        <f t="shared" si="29"/>
        <v>58848</v>
      </c>
    </row>
    <row r="111" spans="1:22" ht="12.75">
      <c r="A111" s="29" t="s">
        <v>1</v>
      </c>
      <c r="B111" s="97">
        <f aca="true" t="shared" si="30" ref="B111:V111">SUM(B71,B29)</f>
        <v>42</v>
      </c>
      <c r="C111" s="98">
        <f t="shared" si="30"/>
        <v>1760</v>
      </c>
      <c r="D111" s="99">
        <f t="shared" si="30"/>
        <v>85202</v>
      </c>
      <c r="E111" s="98">
        <f t="shared" si="30"/>
        <v>34919</v>
      </c>
      <c r="F111" s="98">
        <f t="shared" si="30"/>
        <v>9222</v>
      </c>
      <c r="G111" s="98">
        <f t="shared" si="30"/>
        <v>2337</v>
      </c>
      <c r="H111" s="97">
        <f t="shared" si="30"/>
        <v>133482</v>
      </c>
      <c r="I111" s="97">
        <f t="shared" si="30"/>
        <v>23</v>
      </c>
      <c r="J111" s="98">
        <f t="shared" si="30"/>
        <v>1697</v>
      </c>
      <c r="K111" s="99">
        <f t="shared" si="30"/>
        <v>93226</v>
      </c>
      <c r="L111" s="98">
        <f t="shared" si="30"/>
        <v>27660</v>
      </c>
      <c r="M111" s="98">
        <f t="shared" si="30"/>
        <v>5984</v>
      </c>
      <c r="N111" s="98">
        <f t="shared" si="30"/>
        <v>1428</v>
      </c>
      <c r="O111" s="97">
        <f t="shared" si="30"/>
        <v>130018</v>
      </c>
      <c r="P111" s="97">
        <f t="shared" si="30"/>
        <v>65</v>
      </c>
      <c r="Q111" s="98">
        <f t="shared" si="30"/>
        <v>3457</v>
      </c>
      <c r="R111" s="97">
        <f t="shared" si="30"/>
        <v>178428</v>
      </c>
      <c r="S111" s="97">
        <f t="shared" si="30"/>
        <v>62579</v>
      </c>
      <c r="T111" s="98">
        <f t="shared" si="30"/>
        <v>15206</v>
      </c>
      <c r="U111" s="100">
        <f t="shared" si="30"/>
        <v>3765</v>
      </c>
      <c r="V111" s="97">
        <f t="shared" si="30"/>
        <v>263500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A123" sqref="A123"/>
    </sheetView>
  </sheetViews>
  <sheetFormatPr defaultColWidth="22.7109375" defaultRowHeight="12.75"/>
  <cols>
    <col min="1" max="1" width="16.5742187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67</v>
      </c>
      <c r="C1"/>
    </row>
    <row r="2" spans="1:22" ht="12.75">
      <c r="A2" s="227" t="s">
        <v>5</v>
      </c>
      <c r="B2" s="227"/>
      <c r="C2" s="227"/>
      <c r="D2" s="227"/>
      <c r="E2" s="227"/>
      <c r="F2" s="227"/>
      <c r="G2" s="227"/>
      <c r="H2" s="227"/>
      <c r="I2" s="227"/>
      <c r="J2" s="227"/>
      <c r="K2" s="227"/>
      <c r="L2" s="227"/>
      <c r="M2" s="227"/>
      <c r="N2" s="227"/>
      <c r="O2" s="227"/>
      <c r="P2" s="227"/>
      <c r="Q2" s="227"/>
      <c r="R2" s="227"/>
      <c r="S2" s="227"/>
      <c r="T2" s="227"/>
      <c r="U2" s="227"/>
      <c r="V2" s="227"/>
    </row>
    <row r="3" spans="1:22" ht="12.75">
      <c r="A3" s="219" t="s">
        <v>51</v>
      </c>
      <c r="B3" s="219"/>
      <c r="C3" s="219"/>
      <c r="D3" s="219"/>
      <c r="E3" s="219"/>
      <c r="F3" s="219"/>
      <c r="G3" s="219"/>
      <c r="H3" s="219"/>
      <c r="I3" s="219"/>
      <c r="J3" s="219"/>
      <c r="K3" s="219"/>
      <c r="L3" s="219"/>
      <c r="M3" s="219"/>
      <c r="N3" s="219"/>
      <c r="O3" s="219"/>
      <c r="P3" s="219"/>
      <c r="Q3" s="219"/>
      <c r="R3" s="219"/>
      <c r="S3" s="219"/>
      <c r="T3" s="219"/>
      <c r="U3" s="219"/>
      <c r="V3" s="219"/>
    </row>
    <row r="4" spans="1:22" s="114" customFormat="1" ht="12.75">
      <c r="A4" s="220" t="s">
        <v>26</v>
      </c>
      <c r="B4" s="220"/>
      <c r="C4" s="220"/>
      <c r="D4" s="220"/>
      <c r="E4" s="220"/>
      <c r="F4" s="220"/>
      <c r="G4" s="220"/>
      <c r="H4" s="220"/>
      <c r="I4" s="220"/>
      <c r="J4" s="220"/>
      <c r="K4" s="220"/>
      <c r="L4" s="220"/>
      <c r="M4" s="220"/>
      <c r="N4" s="220"/>
      <c r="O4" s="220"/>
      <c r="P4" s="220"/>
      <c r="Q4" s="220"/>
      <c r="R4" s="220"/>
      <c r="S4" s="220"/>
      <c r="T4" s="220"/>
      <c r="U4" s="220"/>
      <c r="V4" s="220"/>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27" t="s">
        <v>6</v>
      </c>
      <c r="B6" s="227"/>
      <c r="C6" s="227"/>
      <c r="D6" s="227"/>
      <c r="E6" s="227"/>
      <c r="F6" s="227"/>
      <c r="G6" s="227"/>
      <c r="H6" s="227"/>
      <c r="I6" s="227"/>
      <c r="J6" s="227"/>
      <c r="K6" s="227"/>
      <c r="L6" s="227"/>
      <c r="M6" s="227"/>
      <c r="N6" s="227"/>
      <c r="O6" s="227"/>
      <c r="P6" s="227"/>
      <c r="Q6" s="227"/>
      <c r="R6" s="227"/>
      <c r="S6" s="227"/>
      <c r="T6" s="227"/>
      <c r="U6" s="227"/>
      <c r="V6" s="227"/>
    </row>
    <row r="7" ht="6.75" customHeight="1" thickBot="1">
      <c r="C7"/>
    </row>
    <row r="8" spans="1:22" ht="12.75">
      <c r="A8" s="115"/>
      <c r="B8" s="221" t="s">
        <v>30</v>
      </c>
      <c r="C8" s="222"/>
      <c r="D8" s="222"/>
      <c r="E8" s="222"/>
      <c r="F8" s="222"/>
      <c r="G8" s="222"/>
      <c r="H8" s="223"/>
      <c r="I8" s="221" t="s">
        <v>31</v>
      </c>
      <c r="J8" s="222"/>
      <c r="K8" s="222"/>
      <c r="L8" s="222"/>
      <c r="M8" s="222"/>
      <c r="N8" s="222"/>
      <c r="O8" s="223"/>
      <c r="P8" s="221" t="s">
        <v>1</v>
      </c>
      <c r="Q8" s="222"/>
      <c r="R8" s="222"/>
      <c r="S8" s="222"/>
      <c r="T8" s="222"/>
      <c r="U8" s="222"/>
      <c r="V8" s="222"/>
    </row>
    <row r="9" spans="2:22" ht="12.75">
      <c r="B9" s="232" t="s">
        <v>32</v>
      </c>
      <c r="C9" s="233"/>
      <c r="D9" s="116" t="s">
        <v>33</v>
      </c>
      <c r="E9" s="233" t="s">
        <v>34</v>
      </c>
      <c r="F9" s="233"/>
      <c r="G9" s="233"/>
      <c r="H9" s="117" t="s">
        <v>1</v>
      </c>
      <c r="I9" s="232" t="s">
        <v>32</v>
      </c>
      <c r="J9" s="234"/>
      <c r="K9" s="112" t="s">
        <v>33</v>
      </c>
      <c r="L9" s="232" t="s">
        <v>34</v>
      </c>
      <c r="M9" s="233"/>
      <c r="N9" s="233"/>
      <c r="O9" s="117" t="s">
        <v>1</v>
      </c>
      <c r="P9" s="232" t="s">
        <v>32</v>
      </c>
      <c r="Q9" s="234"/>
      <c r="R9" s="112" t="s">
        <v>33</v>
      </c>
      <c r="S9" s="232" t="s">
        <v>34</v>
      </c>
      <c r="T9" s="233"/>
      <c r="U9" s="233"/>
      <c r="V9" s="117" t="s">
        <v>1</v>
      </c>
    </row>
    <row r="10" spans="1:22" ht="12.75">
      <c r="A10" s="182" t="s">
        <v>35</v>
      </c>
      <c r="B10" s="183" t="s">
        <v>36</v>
      </c>
      <c r="C10" s="182">
        <v>1</v>
      </c>
      <c r="D10" s="184" t="s">
        <v>37</v>
      </c>
      <c r="E10" s="182" t="s">
        <v>38</v>
      </c>
      <c r="F10" s="182" t="s">
        <v>39</v>
      </c>
      <c r="G10" s="182" t="s">
        <v>40</v>
      </c>
      <c r="H10" s="185"/>
      <c r="I10" s="183" t="s">
        <v>36</v>
      </c>
      <c r="J10" s="182">
        <v>1</v>
      </c>
      <c r="K10" s="184" t="s">
        <v>37</v>
      </c>
      <c r="L10" s="182" t="s">
        <v>38</v>
      </c>
      <c r="M10" s="182" t="s">
        <v>39</v>
      </c>
      <c r="N10" s="182" t="s">
        <v>40</v>
      </c>
      <c r="O10" s="185"/>
      <c r="P10" s="183" t="s">
        <v>36</v>
      </c>
      <c r="Q10" s="182">
        <v>1</v>
      </c>
      <c r="R10" s="184" t="s">
        <v>37</v>
      </c>
      <c r="S10" s="182" t="s">
        <v>38</v>
      </c>
      <c r="T10" s="182" t="s">
        <v>39</v>
      </c>
      <c r="U10" s="182" t="s">
        <v>40</v>
      </c>
      <c r="V10" s="185"/>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s="74" customFormat="1" ht="12.75">
      <c r="A12" s="212" t="s">
        <v>68</v>
      </c>
      <c r="B12" s="150">
        <f>SV_SO_1617_2a!B12/SV_SO_1617_2a!$H12*100</f>
        <v>0.07499062617172854</v>
      </c>
      <c r="C12" s="151">
        <f>SV_SO_1617_2a!C12/SV_SO_1617_2a!$H12*100</f>
        <v>3.07461567304087</v>
      </c>
      <c r="D12" s="152">
        <f>SV_SO_1617_2a!D12/SV_SO_1617_2a!$H12*100</f>
        <v>86.49793775778028</v>
      </c>
      <c r="E12" s="151">
        <f>SV_SO_1617_2a!E12/SV_SO_1617_2a!$H12*100</f>
        <v>9.216347956505437</v>
      </c>
      <c r="F12" s="151">
        <f>SV_SO_1617_2a!F12/SV_SO_1617_2a!$H12*100</f>
        <v>1.046119235095613</v>
      </c>
      <c r="G12" s="151">
        <f>SV_SO_1617_2a!G12/SV_SO_1617_2a!$H12*100</f>
        <v>0.08998875140607424</v>
      </c>
      <c r="H12" s="150">
        <f>SV_SO_1617_2a!H12/SV_SO_1617_2a!$H12*100</f>
        <v>100</v>
      </c>
      <c r="I12" s="150">
        <f>SV_SO_1617_2a!I12/SV_SO_1617_2a!$O12*100</f>
        <v>0.03620237125531722</v>
      </c>
      <c r="J12" s="151">
        <f>SV_SO_1617_2a!J12/SV_SO_1617_2a!$O12*100</f>
        <v>2.3531541315956197</v>
      </c>
      <c r="K12" s="152">
        <f>SV_SO_1617_2a!K12/SV_SO_1617_2a!$O12*100</f>
        <v>89.38968835792079</v>
      </c>
      <c r="L12" s="151">
        <f>SV_SO_1617_2a!L12/SV_SO_1617_2a!$O12*100</f>
        <v>7.300811536488973</v>
      </c>
      <c r="M12" s="151">
        <f>SV_SO_1617_2a!M12/SV_SO_1617_2a!$O12*100</f>
        <v>0.8296376746010198</v>
      </c>
      <c r="N12" s="151">
        <f>SV_SO_1617_2a!N12/SV_SO_1617_2a!$O12*100</f>
        <v>0.09050592813829306</v>
      </c>
      <c r="O12" s="150">
        <f>SV_SO_1617_2a!O12/SV_SO_1617_2a!$O12*100</f>
        <v>100</v>
      </c>
      <c r="P12" s="150">
        <f>SV_SO_1617_2a!P12/SV_SO_1617_2a!$V12*100</f>
        <v>0.05349649765116939</v>
      </c>
      <c r="Q12" s="151">
        <f>SV_SO_1617_2a!Q12/SV_SO_1617_2a!$V12*100</f>
        <v>2.67482488255847</v>
      </c>
      <c r="R12" s="152">
        <f>SV_SO_1617_2a!R12/SV_SO_1617_2a!$V12*100</f>
        <v>88.100372803718</v>
      </c>
      <c r="S12" s="151">
        <f>SV_SO_1617_2a!S12/SV_SO_1617_2a!$V12*100</f>
        <v>8.154872360700136</v>
      </c>
      <c r="T12" s="151">
        <f>SV_SO_1617_2a!T12/SV_SO_1617_2a!$V12*100</f>
        <v>0.9261581155858702</v>
      </c>
      <c r="U12" s="151">
        <f>SV_SO_1617_2a!U12/SV_SO_1617_2a!$V12*100</f>
        <v>0.09027533978634837</v>
      </c>
      <c r="V12" s="150">
        <f>SV_SO_1617_2a!V12/SV_SO_1617_2a!$V12*100</f>
        <v>100</v>
      </c>
    </row>
    <row r="13" spans="1:22" s="74" customFormat="1" ht="12.75">
      <c r="A13" s="212" t="s">
        <v>70</v>
      </c>
      <c r="B13" s="150">
        <f>SV_SO_1617_2a!B13/SV_SO_1617_2a!$H13*100</f>
        <v>0</v>
      </c>
      <c r="C13" s="153">
        <f>SV_SO_1617_2a!C13/SV_SO_1617_2a!$H13*100</f>
        <v>0.3834249549591167</v>
      </c>
      <c r="D13" s="152">
        <f>SV_SO_1617_2a!D13/SV_SO_1617_2a!$H13*100</f>
        <v>67.77844505012241</v>
      </c>
      <c r="E13" s="153">
        <f>SV_SO_1617_2a!E13/SV_SO_1617_2a!$H13*100</f>
        <v>25.712569871113782</v>
      </c>
      <c r="F13" s="153">
        <f>SV_SO_1617_2a!F13/SV_SO_1617_2a!$H13*100</f>
        <v>5.478819235921837</v>
      </c>
      <c r="G13" s="153">
        <f>SV_SO_1617_2a!G13/SV_SO_1617_2a!$H13*100</f>
        <v>0.6467408878828476</v>
      </c>
      <c r="H13" s="150">
        <f>SV_SO_1617_2a!H13/SV_SO_1617_2a!$H13*100</f>
        <v>100</v>
      </c>
      <c r="I13" s="150">
        <f>SV_SO_1617_2a!I13/SV_SO_1617_2a!$O13*100</f>
        <v>0</v>
      </c>
      <c r="J13" s="153">
        <f>SV_SO_1617_2a!J13/SV_SO_1617_2a!$O13*100</f>
        <v>0.3006535947712418</v>
      </c>
      <c r="K13" s="152">
        <f>SV_SO_1617_2a!K13/SV_SO_1617_2a!$O13*100</f>
        <v>70.17647058823529</v>
      </c>
      <c r="L13" s="153">
        <f>SV_SO_1617_2a!L13/SV_SO_1617_2a!$O13*100</f>
        <v>24.973856209150327</v>
      </c>
      <c r="M13" s="153">
        <f>SV_SO_1617_2a!M13/SV_SO_1617_2a!$O13*100</f>
        <v>4.084967320261438</v>
      </c>
      <c r="N13" s="153">
        <f>SV_SO_1617_2a!N13/SV_SO_1617_2a!$O13*100</f>
        <v>0.46405228758169936</v>
      </c>
      <c r="O13" s="150">
        <f>SV_SO_1617_2a!O13/SV_SO_1617_2a!$O13*100</f>
        <v>100</v>
      </c>
      <c r="P13" s="150">
        <f>SV_SO_1617_2a!P13/SV_SO_1617_2a!$V13*100</f>
        <v>0</v>
      </c>
      <c r="Q13" s="151">
        <f>SV_SO_1617_2a!Q13/SV_SO_1617_2a!$V13*100</f>
        <v>0.3491487806858473</v>
      </c>
      <c r="R13" s="150">
        <f>SV_SO_1617_2a!R13/SV_SO_1617_2a!$V13*100</f>
        <v>68.77148347633096</v>
      </c>
      <c r="S13" s="150">
        <f>SV_SO_1617_2a!S13/SV_SO_1617_2a!$V13*100</f>
        <v>25.40666359920968</v>
      </c>
      <c r="T13" s="151">
        <f>SV_SO_1617_2a!T13/SV_SO_1617_2a!$V13*100</f>
        <v>4.901615828078057</v>
      </c>
      <c r="U13" s="186">
        <f>SV_SO_1617_2a!U13/SV_SO_1617_2a!$V13*100</f>
        <v>0.5710883156954557</v>
      </c>
      <c r="V13" s="150">
        <f>SV_SO_1617_2a!V13/SV_SO_1617_2a!$V13*100</f>
        <v>100</v>
      </c>
    </row>
    <row r="14" spans="1:22" s="74" customFormat="1" ht="12.75">
      <c r="A14" s="212" t="s">
        <v>69</v>
      </c>
      <c r="B14" s="150">
        <f>SV_SO_1617_2a!B14/SV_SO_1617_2a!$H14*100</f>
        <v>0</v>
      </c>
      <c r="C14" s="153">
        <f>SV_SO_1617_2a!C14/SV_SO_1617_2a!$H14*100</f>
        <v>0.7616974972796519</v>
      </c>
      <c r="D14" s="152">
        <f>SV_SO_1617_2a!D14/SV_SO_1617_2a!$H14*100</f>
        <v>57.99782372143635</v>
      </c>
      <c r="E14" s="153">
        <f>SV_SO_1617_2a!E14/SV_SO_1617_2a!$H14*100</f>
        <v>31.556039173014145</v>
      </c>
      <c r="F14" s="153">
        <f>SV_SO_1617_2a!F14/SV_SO_1617_2a!$H14*100</f>
        <v>8.161044613710555</v>
      </c>
      <c r="G14" s="153">
        <f>SV_SO_1617_2a!G14/SV_SO_1617_2a!$H14*100</f>
        <v>1.5233949945593037</v>
      </c>
      <c r="H14" s="150">
        <f>SV_SO_1617_2a!H14/SV_SO_1617_2a!$H14*100</f>
        <v>100</v>
      </c>
      <c r="I14" s="150">
        <f>SV_SO_1617_2a!I14/SV_SO_1617_2a!$O14*100</f>
        <v>0.060422960725075525</v>
      </c>
      <c r="J14" s="153">
        <f>SV_SO_1617_2a!J14/SV_SO_1617_2a!$O14*100</f>
        <v>1.2688821752265862</v>
      </c>
      <c r="K14" s="152">
        <f>SV_SO_1617_2a!K14/SV_SO_1617_2a!$O14*100</f>
        <v>68.45921450151057</v>
      </c>
      <c r="L14" s="153">
        <f>SV_SO_1617_2a!L14/SV_SO_1617_2a!$O14*100</f>
        <v>24.712990936555894</v>
      </c>
      <c r="M14" s="153">
        <f>SV_SO_1617_2a!M14/SV_SO_1617_2a!$O14*100</f>
        <v>4.7734138972809665</v>
      </c>
      <c r="N14" s="153">
        <f>SV_SO_1617_2a!N14/SV_SO_1617_2a!$O14*100</f>
        <v>0.7250755287009063</v>
      </c>
      <c r="O14" s="150">
        <f>SV_SO_1617_2a!O14/SV_SO_1617_2a!$O14*100</f>
        <v>100</v>
      </c>
      <c r="P14" s="150">
        <f>SV_SO_1617_2a!P14/SV_SO_1617_2a!$V14*100</f>
        <v>0.03885003885003885</v>
      </c>
      <c r="Q14" s="151">
        <f>SV_SO_1617_2a!Q14/SV_SO_1617_2a!$V14*100</f>
        <v>1.0878010878010878</v>
      </c>
      <c r="R14" s="150">
        <f>SV_SO_1617_2a!R14/SV_SO_1617_2a!$V14*100</f>
        <v>64.72416472416472</v>
      </c>
      <c r="S14" s="150">
        <f>SV_SO_1617_2a!S14/SV_SO_1617_2a!$V14*100</f>
        <v>27.156177156177158</v>
      </c>
      <c r="T14" s="151">
        <f>SV_SO_1617_2a!T14/SV_SO_1617_2a!$V14*100</f>
        <v>5.982905982905983</v>
      </c>
      <c r="U14" s="186">
        <f>SV_SO_1617_2a!U14/SV_SO_1617_2a!$V14*100</f>
        <v>1.0101010101010102</v>
      </c>
      <c r="V14" s="150">
        <f>SV_SO_1617_2a!V14/SV_SO_1617_2a!$V14*100</f>
        <v>100</v>
      </c>
    </row>
    <row r="15" spans="1:22" s="74" customFormat="1" ht="12.75">
      <c r="A15" s="212" t="s">
        <v>71</v>
      </c>
      <c r="B15" s="150">
        <f>SV_SO_1617_2a!B15/SV_SO_1617_2a!$H15*100</f>
        <v>0</v>
      </c>
      <c r="C15" s="153">
        <f>SV_SO_1617_2a!C15/SV_SO_1617_2a!$H15*100</f>
        <v>0.04306014066312617</v>
      </c>
      <c r="D15" s="152">
        <f>SV_SO_1617_2a!D15/SV_SO_1617_2a!$H15*100</f>
        <v>42.93096024113679</v>
      </c>
      <c r="E15" s="153">
        <f>SV_SO_1617_2a!E15/SV_SO_1617_2a!$H15*100</f>
        <v>45.93081670733458</v>
      </c>
      <c r="F15" s="153">
        <f>SV_SO_1617_2a!F15/SV_SO_1617_2a!$H15*100</f>
        <v>9.451700875556194</v>
      </c>
      <c r="G15" s="153">
        <f>SV_SO_1617_2a!G15/SV_SO_1617_2a!$H15*100</f>
        <v>1.6434620353093152</v>
      </c>
      <c r="H15" s="150">
        <f>SV_SO_1617_2a!H15/SV_SO_1617_2a!$H15*100</f>
        <v>100</v>
      </c>
      <c r="I15" s="150">
        <f>SV_SO_1617_2a!I15/SV_SO_1617_2a!$O15*100</f>
        <v>0</v>
      </c>
      <c r="J15" s="153">
        <f>SV_SO_1617_2a!J15/SV_SO_1617_2a!$O15*100</f>
        <v>0.018765246762994934</v>
      </c>
      <c r="K15" s="152">
        <f>SV_SO_1617_2a!K15/SV_SO_1617_2a!$O15*100</f>
        <v>47.11015199849878</v>
      </c>
      <c r="L15" s="153">
        <f>SV_SO_1617_2a!L15/SV_SO_1617_2a!$O15*100</f>
        <v>45.07412272471383</v>
      </c>
      <c r="M15" s="153">
        <f>SV_SO_1617_2a!M15/SV_SO_1617_2a!$O15*100</f>
        <v>6.8680803152561465</v>
      </c>
      <c r="N15" s="153">
        <f>SV_SO_1617_2a!N15/SV_SO_1617_2a!$O15*100</f>
        <v>0.9288797147682493</v>
      </c>
      <c r="O15" s="150">
        <f>SV_SO_1617_2a!O15/SV_SO_1617_2a!$O15*100</f>
        <v>100</v>
      </c>
      <c r="P15" s="150">
        <f>SV_SO_1617_2a!P15/SV_SO_1617_2a!$V15*100</f>
        <v>0</v>
      </c>
      <c r="Q15" s="151">
        <f>SV_SO_1617_2a!Q15/SV_SO_1617_2a!$V15*100</f>
        <v>0.03253090435914119</v>
      </c>
      <c r="R15" s="150">
        <f>SV_SO_1617_2a!R15/SV_SO_1617_2a!$V15*100</f>
        <v>44.742192582953805</v>
      </c>
      <c r="S15" s="150">
        <f>SV_SO_1617_2a!S15/SV_SO_1617_2a!$V15*100</f>
        <v>45.55953155497723</v>
      </c>
      <c r="T15" s="151">
        <f>SV_SO_1617_2a!T15/SV_SO_1617_2a!$V15*100</f>
        <v>8.331977878985036</v>
      </c>
      <c r="U15" s="186">
        <f>SV_SO_1617_2a!U15/SV_SO_1617_2a!$V15*100</f>
        <v>1.3337670787247886</v>
      </c>
      <c r="V15" s="150">
        <f>SV_SO_1617_2a!V15/SV_SO_1617_2a!$V15*100</f>
        <v>100</v>
      </c>
    </row>
    <row r="16" spans="1:22" s="60" customFormat="1" ht="12.75">
      <c r="A16" s="29" t="s">
        <v>1</v>
      </c>
      <c r="B16" s="147">
        <f>SV_SO_1617_2a!B16/SV_SO_1617_2a!$H16*100</f>
        <v>0.031660598385309484</v>
      </c>
      <c r="C16" s="148">
        <f>SV_SO_1617_2a!C16/SV_SO_1617_2a!$H16*100</f>
        <v>1.4500554060471742</v>
      </c>
      <c r="D16" s="149">
        <f>SV_SO_1617_2a!D16/SV_SO_1617_2a!$H16*100</f>
        <v>70.05857210701282</v>
      </c>
      <c r="E16" s="148">
        <f>SV_SO_1617_2a!E16/SV_SO_1617_2a!$H16*100</f>
        <v>23.292702232072184</v>
      </c>
      <c r="F16" s="148">
        <f>SV_SO_1617_2a!F16/SV_SO_1617_2a!$H16*100</f>
        <v>4.52271647934146</v>
      </c>
      <c r="G16" s="148">
        <f>SV_SO_1617_2a!G16/SV_SO_1617_2a!$H16*100</f>
        <v>0.644293177141048</v>
      </c>
      <c r="H16" s="147">
        <f>SV_SO_1617_2a!H16/SV_SO_1617_2a!$H16*100</f>
        <v>100</v>
      </c>
      <c r="I16" s="147">
        <f>SV_SO_1617_2a!I16/SV_SO_1617_2a!$O16*100</f>
        <v>0.021395655036208033</v>
      </c>
      <c r="J16" s="148">
        <f>SV_SO_1617_2a!J16/SV_SO_1617_2a!$O16*100</f>
        <v>1.3973008558262014</v>
      </c>
      <c r="K16" s="149">
        <f>SV_SO_1617_2a!K16/SV_SO_1617_2a!$O16*100</f>
        <v>76.56517445687953</v>
      </c>
      <c r="L16" s="148">
        <f>SV_SO_1617_2a!L16/SV_SO_1617_2a!$O16*100</f>
        <v>18.851217906517444</v>
      </c>
      <c r="M16" s="148">
        <f>SV_SO_1617_2a!M16/SV_SO_1617_2a!$O16*100</f>
        <v>2.815997366688611</v>
      </c>
      <c r="N16" s="148">
        <f>SV_SO_1617_2a!N16/SV_SO_1617_2a!$O16*100</f>
        <v>0.3489137590520079</v>
      </c>
      <c r="O16" s="147">
        <f>SV_SO_1617_2a!O16/SV_SO_1617_2a!$O16*100</f>
        <v>100</v>
      </c>
      <c r="P16" s="147">
        <f>SV_SO_1617_2a!P16/SV_SO_1617_2a!$V16*100</f>
        <v>0.026627935124667153</v>
      </c>
      <c r="Q16" s="148">
        <f>SV_SO_1617_2a!Q16/SV_SO_1617_2a!$V16*100</f>
        <v>1.4241910756071976</v>
      </c>
      <c r="R16" s="147">
        <f>SV_SO_1617_2a!R16/SV_SO_1617_2a!$V16*100</f>
        <v>73.24860808520938</v>
      </c>
      <c r="S16" s="147">
        <f>SV_SO_1617_2a!S16/SV_SO_1617_2a!$V16*100</f>
        <v>21.11514564673606</v>
      </c>
      <c r="T16" s="148">
        <f>SV_SO_1617_2a!T16/SV_SO_1617_2a!$V16*100</f>
        <v>3.6859517469539256</v>
      </c>
      <c r="U16" s="187">
        <f>SV_SO_1617_2a!U16/SV_SO_1617_2a!$V16*100</f>
        <v>0.49947551036875654</v>
      </c>
      <c r="V16" s="147">
        <f>SV_SO_1617_2a!V16/SV_SO_1617_2a!$V16*100</f>
        <v>100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s="74" customFormat="1"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68</v>
      </c>
      <c r="B19" s="150">
        <f>SV_SO_1617_2a!B19/SV_SO_1617_2a!$H19*100</f>
        <v>0.08880164516732099</v>
      </c>
      <c r="C19" s="151">
        <f>SV_SO_1617_2a!C19/SV_SO_1617_2a!$H19*100</f>
        <v>3.2155543092166763</v>
      </c>
      <c r="D19" s="152">
        <f>SV_SO_1617_2a!D19/SV_SO_1617_2a!$H19*100</f>
        <v>82.07141521779772</v>
      </c>
      <c r="E19" s="151">
        <f>SV_SO_1617_2a!E19/SV_SO_1617_2a!$H19*100</f>
        <v>12.619181155356141</v>
      </c>
      <c r="F19" s="151">
        <f>SV_SO_1617_2a!F19/SV_SO_1617_2a!$H19*100</f>
        <v>1.77135913254814</v>
      </c>
      <c r="G19" s="151">
        <f>SV_SO_1617_2a!G19/SV_SO_1617_2a!$H19*100</f>
        <v>0.2336885399140026</v>
      </c>
      <c r="H19" s="150">
        <f>SV_SO_1617_2a!H19/SV_SO_1617_2a!$H19*100</f>
        <v>100</v>
      </c>
      <c r="I19" s="150">
        <f>SV_SO_1617_2a!I19/SV_SO_1617_2a!$O19*100</f>
        <v>0.028096793453447125</v>
      </c>
      <c r="J19" s="151">
        <f>SV_SO_1617_2a!J19/SV_SO_1617_2a!$O19*100</f>
        <v>2.504126716538475</v>
      </c>
      <c r="K19" s="152">
        <f>SV_SO_1617_2a!K19/SV_SO_1617_2a!$O19*100</f>
        <v>87.99213289783303</v>
      </c>
      <c r="L19" s="151">
        <f>SV_SO_1617_2a!L19/SV_SO_1617_2a!$O19*100</f>
        <v>8.386892845853968</v>
      </c>
      <c r="M19" s="151">
        <f>SV_SO_1617_2a!M19/SV_SO_1617_2a!$O19*100</f>
        <v>0.9868998700523303</v>
      </c>
      <c r="N19" s="151">
        <f>SV_SO_1617_2a!N19/SV_SO_1617_2a!$O19*100</f>
        <v>0.10185087626874584</v>
      </c>
      <c r="O19" s="150">
        <f>SV_SO_1617_2a!O19/SV_SO_1617_2a!$O19*100</f>
        <v>100</v>
      </c>
      <c r="P19" s="150">
        <f>SV_SO_1617_2a!P19/SV_SO_1617_2a!$V19*100</f>
        <v>0.05414185165132648</v>
      </c>
      <c r="Q19" s="151">
        <f>SV_SO_1617_2a!Q19/SV_SO_1617_2a!$V19*100</f>
        <v>2.809360524574385</v>
      </c>
      <c r="R19" s="150">
        <f>SV_SO_1617_2a!R19/SV_SO_1617_2a!$V19*100</f>
        <v>85.4518839359121</v>
      </c>
      <c r="S19" s="150">
        <f>SV_SO_1617_2a!S19/SV_SO_1617_2a!$V19*100</f>
        <v>10.202731155627745</v>
      </c>
      <c r="T19" s="151">
        <f>SV_SO_1617_2a!T19/SV_SO_1617_2a!$V19*100</f>
        <v>1.3234674848102028</v>
      </c>
      <c r="U19" s="186">
        <f>SV_SO_1617_2a!U19/SV_SO_1617_2a!$V19*100</f>
        <v>0.15841504742425153</v>
      </c>
      <c r="V19" s="150">
        <f>SV_SO_1617_2a!V19/SV_SO_1617_2a!$V19*100</f>
        <v>100</v>
      </c>
    </row>
    <row r="20" spans="1:22" s="74" customFormat="1" ht="12.75">
      <c r="A20" s="212" t="s">
        <v>70</v>
      </c>
      <c r="B20" s="150">
        <f>SV_SO_1617_2a!B20/SV_SO_1617_2a!$H20*100</f>
        <v>0</v>
      </c>
      <c r="C20" s="153">
        <f>SV_SO_1617_2a!C20/SV_SO_1617_2a!$H20*100</f>
        <v>0.42080457835381246</v>
      </c>
      <c r="D20" s="152">
        <f>SV_SO_1617_2a!D20/SV_SO_1617_2a!$H20*100</f>
        <v>59.80053862986029</v>
      </c>
      <c r="E20" s="153">
        <f>SV_SO_1617_2a!E20/SV_SO_1617_2a!$H20*100</f>
        <v>29.553105537788248</v>
      </c>
      <c r="F20" s="153">
        <f>SV_SO_1617_2a!F20/SV_SO_1617_2a!$H20*100</f>
        <v>8.378219155024407</v>
      </c>
      <c r="G20" s="153">
        <f>SV_SO_1617_2a!G20/SV_SO_1617_2a!$H20*100</f>
        <v>1.8473320989732367</v>
      </c>
      <c r="H20" s="150">
        <f>SV_SO_1617_2a!H20/SV_SO_1617_2a!$H20*100</f>
        <v>100</v>
      </c>
      <c r="I20" s="150">
        <f>SV_SO_1617_2a!I20/SV_SO_1617_2a!$O20*100</f>
        <v>0</v>
      </c>
      <c r="J20" s="153">
        <f>SV_SO_1617_2a!J20/SV_SO_1617_2a!$O20*100</f>
        <v>0.30107291438581124</v>
      </c>
      <c r="K20" s="152">
        <f>SV_SO_1617_2a!K20/SV_SO_1617_2a!$O20*100</f>
        <v>66.99146047733741</v>
      </c>
      <c r="L20" s="153">
        <f>SV_SO_1617_2a!L20/SV_SO_1617_2a!$O20*100</f>
        <v>25.832056054302605</v>
      </c>
      <c r="M20" s="153">
        <f>SV_SO_1617_2a!M20/SV_SO_1617_2a!$O20*100</f>
        <v>5.550689730676593</v>
      </c>
      <c r="N20" s="153">
        <f>SV_SO_1617_2a!N20/SV_SO_1617_2a!$O20*100</f>
        <v>1.3247208232975696</v>
      </c>
      <c r="O20" s="150">
        <f>SV_SO_1617_2a!O20/SV_SO_1617_2a!$O20*100</f>
        <v>100</v>
      </c>
      <c r="P20" s="150">
        <f>SV_SO_1617_2a!P20/SV_SO_1617_2a!$V20*100</f>
        <v>0</v>
      </c>
      <c r="Q20" s="151">
        <f>SV_SO_1617_2a!Q20/SV_SO_1617_2a!$V20*100</f>
        <v>0.3687666539779216</v>
      </c>
      <c r="R20" s="150">
        <f>SV_SO_1617_2a!R20/SV_SO_1617_2a!$V20*100</f>
        <v>62.925866006851926</v>
      </c>
      <c r="S20" s="150">
        <f>SV_SO_1617_2a!S20/SV_SO_1617_2a!$V20*100</f>
        <v>27.935858393604875</v>
      </c>
      <c r="T20" s="151">
        <f>SV_SO_1617_2a!T20/SV_SO_1617_2a!$V20*100</f>
        <v>7.149314807765513</v>
      </c>
      <c r="U20" s="186">
        <f>SV_SO_1617_2a!U20/SV_SO_1617_2a!$V20*100</f>
        <v>1.6201941377997717</v>
      </c>
      <c r="V20" s="150">
        <f>SV_SO_1617_2a!V20/SV_SO_1617_2a!$V20*100</f>
        <v>100</v>
      </c>
    </row>
    <row r="21" spans="1:22" s="74" customFormat="1" ht="12.75">
      <c r="A21" s="212" t="s">
        <v>69</v>
      </c>
      <c r="B21" s="150">
        <f>SV_SO_1617_2a!B21/SV_SO_1617_2a!$H21*100</f>
        <v>0</v>
      </c>
      <c r="C21" s="153">
        <f>SV_SO_1617_2a!C21/SV_SO_1617_2a!$H21*100</f>
        <v>0.862895493767977</v>
      </c>
      <c r="D21" s="152">
        <f>SV_SO_1617_2a!D21/SV_SO_1617_2a!$H21*100</f>
        <v>47.93863854266539</v>
      </c>
      <c r="E21" s="153">
        <f>SV_SO_1617_2a!E21/SV_SO_1617_2a!$H21*100</f>
        <v>36.52924256951103</v>
      </c>
      <c r="F21" s="153">
        <f>SV_SO_1617_2a!F21/SV_SO_1617_2a!$H21*100</f>
        <v>11.792905081495686</v>
      </c>
      <c r="G21" s="153">
        <f>SV_SO_1617_2a!G21/SV_SO_1617_2a!$H21*100</f>
        <v>2.876318312559923</v>
      </c>
      <c r="H21" s="150">
        <f>SV_SO_1617_2a!H21/SV_SO_1617_2a!$H21*100</f>
        <v>100</v>
      </c>
      <c r="I21" s="150">
        <f>SV_SO_1617_2a!I21/SV_SO_1617_2a!$O21*100</f>
        <v>0</v>
      </c>
      <c r="J21" s="153">
        <f>SV_SO_1617_2a!J21/SV_SO_1617_2a!$O21*100</f>
        <v>0.9900990099009901</v>
      </c>
      <c r="K21" s="152">
        <f>SV_SO_1617_2a!K21/SV_SO_1617_2a!$O21*100</f>
        <v>63.366336633663366</v>
      </c>
      <c r="L21" s="153">
        <f>SV_SO_1617_2a!L21/SV_SO_1617_2a!$O21*100</f>
        <v>28.19176654507556</v>
      </c>
      <c r="M21" s="153">
        <f>SV_SO_1617_2a!M21/SV_SO_1617_2a!$O21*100</f>
        <v>6.357477853048462</v>
      </c>
      <c r="N21" s="153">
        <f>SV_SO_1617_2a!N21/SV_SO_1617_2a!$O21*100</f>
        <v>1.0943199583116208</v>
      </c>
      <c r="O21" s="150">
        <f>SV_SO_1617_2a!O21/SV_SO_1617_2a!$O21*100</f>
        <v>100</v>
      </c>
      <c r="P21" s="150">
        <f>SV_SO_1617_2a!P21/SV_SO_1617_2a!$V21*100</f>
        <v>0</v>
      </c>
      <c r="Q21" s="151">
        <f>SV_SO_1617_2a!Q21/SV_SO_1617_2a!$V21*100</f>
        <v>0.9453072248480756</v>
      </c>
      <c r="R21" s="150">
        <f>SV_SO_1617_2a!R21/SV_SO_1617_2a!$V21*100</f>
        <v>57.93382849426063</v>
      </c>
      <c r="S21" s="150">
        <f>SV_SO_1617_2a!S21/SV_SO_1617_2a!$V21*100</f>
        <v>31.127616475354493</v>
      </c>
      <c r="T21" s="151">
        <f>SV_SO_1617_2a!T21/SV_SO_1617_2a!$V21*100</f>
        <v>8.27143821742066</v>
      </c>
      <c r="U21" s="186">
        <f>SV_SO_1617_2a!U21/SV_SO_1617_2a!$V21*100</f>
        <v>1.7218095881161375</v>
      </c>
      <c r="V21" s="150">
        <f>SV_SO_1617_2a!V21/SV_SO_1617_2a!$V21*100</f>
        <v>100</v>
      </c>
    </row>
    <row r="22" spans="1:22" s="74" customFormat="1" ht="12.75">
      <c r="A22" s="212" t="s">
        <v>71</v>
      </c>
      <c r="B22" s="150">
        <f>SV_SO_1617_2a!B22/SV_SO_1617_2a!$H22*100</f>
        <v>0</v>
      </c>
      <c r="C22" s="153">
        <f>SV_SO_1617_2a!C22/SV_SO_1617_2a!$H22*100</f>
        <v>0.02074688796680498</v>
      </c>
      <c r="D22" s="152">
        <f>SV_SO_1617_2a!D22/SV_SO_1617_2a!$H22*100</f>
        <v>40.22821576763486</v>
      </c>
      <c r="E22" s="153">
        <f>SV_SO_1617_2a!E22/SV_SO_1617_2a!$H22*100</f>
        <v>43.63070539419087</v>
      </c>
      <c r="F22" s="153">
        <f>SV_SO_1617_2a!F22/SV_SO_1617_2a!$H22*100</f>
        <v>12.648686030428768</v>
      </c>
      <c r="G22" s="153">
        <f>SV_SO_1617_2a!G22/SV_SO_1617_2a!$H22*100</f>
        <v>3.4716459197787</v>
      </c>
      <c r="H22" s="150">
        <f>SV_SO_1617_2a!H22/SV_SO_1617_2a!$H22*100</f>
        <v>100</v>
      </c>
      <c r="I22" s="150">
        <f>SV_SO_1617_2a!I22/SV_SO_1617_2a!$O22*100</f>
        <v>0</v>
      </c>
      <c r="J22" s="153">
        <f>SV_SO_1617_2a!J22/SV_SO_1617_2a!$O22*100</f>
        <v>0.042527855745513314</v>
      </c>
      <c r="K22" s="152">
        <f>SV_SO_1617_2a!K22/SV_SO_1617_2a!$O22*100</f>
        <v>44.21195883303564</v>
      </c>
      <c r="L22" s="153">
        <f>SV_SO_1617_2a!L22/SV_SO_1617_2a!$O22*100</f>
        <v>43.29335714893255</v>
      </c>
      <c r="M22" s="153">
        <f>SV_SO_1617_2a!M22/SV_SO_1617_2a!$O22*100</f>
        <v>9.730373394573446</v>
      </c>
      <c r="N22" s="153">
        <f>SV_SO_1617_2a!N22/SV_SO_1617_2a!$O22*100</f>
        <v>2.721782767712852</v>
      </c>
      <c r="O22" s="150">
        <f>SV_SO_1617_2a!O22/SV_SO_1617_2a!$O22*100</f>
        <v>100</v>
      </c>
      <c r="P22" s="150">
        <f>SV_SO_1617_2a!P22/SV_SO_1617_2a!$V22*100</f>
        <v>0</v>
      </c>
      <c r="Q22" s="151">
        <f>SV_SO_1617_2a!Q22/SV_SO_1617_2a!$V22*100</f>
        <v>0.030514551626807034</v>
      </c>
      <c r="R22" s="150">
        <f>SV_SO_1617_2a!R22/SV_SO_1617_2a!$V22*100</f>
        <v>42.01472327115993</v>
      </c>
      <c r="S22" s="150">
        <f>SV_SO_1617_2a!S22/SV_SO_1617_2a!$V22*100</f>
        <v>43.47942174924667</v>
      </c>
      <c r="T22" s="151">
        <f>SV_SO_1617_2a!T22/SV_SO_1617_2a!$V22*100</f>
        <v>11.339970248312165</v>
      </c>
      <c r="U22" s="186">
        <f>SV_SO_1617_2a!U22/SV_SO_1617_2a!$V22*100</f>
        <v>3.1353701796544224</v>
      </c>
      <c r="V22" s="150">
        <f>SV_SO_1617_2a!V22/SV_SO_1617_2a!$V22*100</f>
        <v>100</v>
      </c>
    </row>
    <row r="23" spans="1:22" s="30" customFormat="1" ht="12.75">
      <c r="A23" s="29" t="s">
        <v>1</v>
      </c>
      <c r="B23" s="154">
        <f>SV_SO_1617_2a!B23/SV_SO_1617_2a!$H23*100</f>
        <v>0.03132057432042596</v>
      </c>
      <c r="C23" s="155">
        <f>SV_SO_1617_2a!C23/SV_SO_1617_2a!$H23*100</f>
        <v>1.318761024017935</v>
      </c>
      <c r="D23" s="156">
        <f>SV_SO_1617_2a!D23/SV_SO_1617_2a!$H23*100</f>
        <v>62.786212353493895</v>
      </c>
      <c r="E23" s="155">
        <f>SV_SO_1617_2a!E23/SV_SO_1617_2a!$H23*100</f>
        <v>27.05603085900796</v>
      </c>
      <c r="F23" s="155">
        <f>SV_SO_1617_2a!F23/SV_SO_1617_2a!$H23*100</f>
        <v>7.124606432256894</v>
      </c>
      <c r="G23" s="155">
        <f>SV_SO_1617_2a!G23/SV_SO_1617_2a!$H23*100</f>
        <v>1.6830687569028897</v>
      </c>
      <c r="H23" s="154">
        <f>SV_SO_1617_2a!H23/SV_SO_1617_2a!$H23*100</f>
        <v>100</v>
      </c>
      <c r="I23" s="154">
        <f>SV_SO_1617_2a!I23/SV_SO_1617_2a!$O23*100</f>
        <v>0.013241306254862042</v>
      </c>
      <c r="J23" s="155">
        <f>SV_SO_1617_2a!J23/SV_SO_1617_2a!$O23*100</f>
        <v>1.3108893192313422</v>
      </c>
      <c r="K23" s="156">
        <f>SV_SO_1617_2a!K23/SV_SO_1617_2a!$O23*100</f>
        <v>72.34056639687505</v>
      </c>
      <c r="L23" s="155">
        <f>SV_SO_1617_2a!L23/SV_SO_1617_2a!$O23*100</f>
        <v>21.083469884304087</v>
      </c>
      <c r="M23" s="155">
        <f>SV_SO_1617_2a!M23/SV_SO_1617_2a!$O23*100</f>
        <v>4.238873164837711</v>
      </c>
      <c r="N23" s="155">
        <f>SV_SO_1617_2a!N23/SV_SO_1617_2a!$O23*100</f>
        <v>1.0129599284969462</v>
      </c>
      <c r="O23" s="154">
        <f>SV_SO_1617_2a!O23/SV_SO_1617_2a!$O23*100</f>
        <v>100</v>
      </c>
      <c r="P23" s="154">
        <f>SV_SO_1617_2a!P23/SV_SO_1617_2a!$V23*100</f>
        <v>0.022299306243805748</v>
      </c>
      <c r="Q23" s="155">
        <f>SV_SO_1617_2a!Q23/SV_SO_1617_2a!$V23*100</f>
        <v>1.314833168153287</v>
      </c>
      <c r="R23" s="154">
        <f>SV_SO_1617_2a!R23/SV_SO_1617_2a!$V23*100</f>
        <v>67.55368351503138</v>
      </c>
      <c r="S23" s="154">
        <f>SV_SO_1617_2a!S23/SV_SO_1617_2a!$V23*100</f>
        <v>24.075817641228937</v>
      </c>
      <c r="T23" s="155">
        <f>SV_SO_1617_2a!T23/SV_SO_1617_2a!$V23*100</f>
        <v>5.684671291707962</v>
      </c>
      <c r="U23" s="188">
        <f>SV_SO_1617_2a!U23/SV_SO_1617_2a!$V23*100</f>
        <v>1.3486950776346218</v>
      </c>
      <c r="V23" s="154">
        <f>SV_SO_1617_2a!V23/SV_SO_1617_2a!$V23*100</f>
        <v>100</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68</v>
      </c>
      <c r="B25" s="189">
        <f>SV_SO_1617_2a!B25/SV_SO_1617_2a!$H25*100</f>
        <v>0.08113843465235301</v>
      </c>
      <c r="C25" s="190">
        <f>SV_SO_1617_2a!C25/SV_SO_1617_2a!$H25*100</f>
        <v>3.13735280655765</v>
      </c>
      <c r="D25" s="191">
        <f>SV_SO_1617_2a!D25/SV_SO_1617_2a!$H25*100</f>
        <v>84.52752465360129</v>
      </c>
      <c r="E25" s="190">
        <f>SV_SO_1617_2a!E25/SV_SO_1617_2a!$H25*100</f>
        <v>10.731078100944535</v>
      </c>
      <c r="F25" s="190">
        <f>SV_SO_1617_2a!F25/SV_SO_1617_2a!$H25*100</f>
        <v>1.368951025673033</v>
      </c>
      <c r="G25" s="190">
        <f>SV_SO_1617_2a!G25/SV_SO_1617_2a!$H25*100</f>
        <v>0.15395497857113136</v>
      </c>
      <c r="H25" s="189">
        <f>SV_SO_1617_2a!H25/SV_SO_1617_2a!$H25*100</f>
        <v>100</v>
      </c>
      <c r="I25" s="189">
        <f>SV_SO_1617_2a!I25/SV_SO_1617_2a!$O25*100</f>
        <v>0.03245699448231094</v>
      </c>
      <c r="J25" s="190">
        <f>SV_SO_1617_2a!J25/SV_SO_1617_2a!$O25*100</f>
        <v>2.4229146381045115</v>
      </c>
      <c r="K25" s="191">
        <f>SV_SO_1617_2a!K25/SV_SO_1617_2a!$O25*100</f>
        <v>88.74391431353456</v>
      </c>
      <c r="L25" s="190">
        <f>SV_SO_1617_2a!L25/SV_SO_1617_2a!$O25*100</f>
        <v>7.802661473547549</v>
      </c>
      <c r="M25" s="190">
        <f>SV_SO_1617_2a!M25/SV_SO_1617_2a!$O25*100</f>
        <v>0.902304446608244</v>
      </c>
      <c r="N25" s="190">
        <f>SV_SO_1617_2a!N25/SV_SO_1617_2a!$O25*100</f>
        <v>0.09574813372281726</v>
      </c>
      <c r="O25" s="189">
        <f>SV_SO_1617_2a!O25/SV_SO_1617_2a!$O25*100</f>
        <v>100</v>
      </c>
      <c r="P25" s="189">
        <f>SV_SO_1617_2a!P25/SV_SO_1617_2a!$V25*100</f>
        <v>0.0537899093776781</v>
      </c>
      <c r="Q25" s="190">
        <f>SV_SO_1617_2a!Q25/SV_SO_1617_2a!$V25*100</f>
        <v>2.7359918312273215</v>
      </c>
      <c r="R25" s="189">
        <f>SV_SO_1617_2a!R25/SV_SO_1617_2a!$V25*100</f>
        <v>86.89623105957006</v>
      </c>
      <c r="S25" s="189">
        <f>SV_SO_1617_2a!S25/SV_SO_1617_2a!$V25*100</f>
        <v>9.085936217931186</v>
      </c>
      <c r="T25" s="190">
        <f>SV_SO_1617_2a!T25/SV_SO_1617_2a!$V25*100</f>
        <v>1.106795762449173</v>
      </c>
      <c r="U25" s="192">
        <f>SV_SO_1617_2a!U25/SV_SO_1617_2a!$V25*100</f>
        <v>0.12125521944459638</v>
      </c>
      <c r="V25" s="189">
        <f>SV_SO_1617_2a!V25/SV_SO_1617_2a!$V25*100</f>
        <v>100</v>
      </c>
    </row>
    <row r="26" spans="1:22" s="1" customFormat="1" ht="12.75">
      <c r="A26" s="212" t="s">
        <v>70</v>
      </c>
      <c r="B26" s="189">
        <f>SV_SO_1617_2a!B26/SV_SO_1617_2a!$H26*100</f>
        <v>0</v>
      </c>
      <c r="C26" s="190">
        <f>SV_SO_1617_2a!C26/SV_SO_1617_2a!$H26*100</f>
        <v>0.402986060646099</v>
      </c>
      <c r="D26" s="191">
        <f>SV_SO_1617_2a!D26/SV_SO_1617_2a!$H26*100</f>
        <v>63.603532183832115</v>
      </c>
      <c r="E26" s="190">
        <f>SV_SO_1617_2a!E26/SV_SO_1617_2a!$H26*100</f>
        <v>27.722358018982185</v>
      </c>
      <c r="F26" s="190">
        <f>SV_SO_1617_2a!F26/SV_SO_1617_2a!$H26*100</f>
        <v>6.9961022659708</v>
      </c>
      <c r="G26" s="190">
        <f>SV_SO_1617_2a!G26/SV_SO_1617_2a!$H26*100</f>
        <v>1.275021470568805</v>
      </c>
      <c r="H26" s="189">
        <f>SV_SO_1617_2a!H26/SV_SO_1617_2a!$H26*100</f>
        <v>100</v>
      </c>
      <c r="I26" s="189">
        <f>SV_SO_1617_2a!I26/SV_SO_1617_2a!$O26*100</f>
        <v>0</v>
      </c>
      <c r="J26" s="190">
        <f>SV_SO_1617_2a!J26/SV_SO_1617_2a!$O26*100</f>
        <v>0.30088179218303146</v>
      </c>
      <c r="K26" s="191">
        <f>SV_SO_1617_2a!K26/SV_SO_1617_2a!$O26*100</f>
        <v>68.44316015252622</v>
      </c>
      <c r="L26" s="190">
        <f>SV_SO_1617_2a!L26/SV_SO_1617_2a!$O26*100</f>
        <v>25.44089609151573</v>
      </c>
      <c r="M26" s="190">
        <f>SV_SO_1617_2a!M26/SV_SO_1617_2a!$O26*100</f>
        <v>4.882626310772164</v>
      </c>
      <c r="N26" s="190">
        <f>SV_SO_1617_2a!N26/SV_SO_1617_2a!$O26*100</f>
        <v>0.9324356530028598</v>
      </c>
      <c r="O26" s="189">
        <f>SV_SO_1617_2a!O26/SV_SO_1617_2a!$O26*100</f>
        <v>100</v>
      </c>
      <c r="P26" s="189">
        <f>SV_SO_1617_2a!P26/SV_SO_1617_2a!$V26*100</f>
        <v>0</v>
      </c>
      <c r="Q26" s="190">
        <f>SV_SO_1617_2a!Q26/SV_SO_1617_2a!$V26*100</f>
        <v>0.3595892579039998</v>
      </c>
      <c r="R26" s="189">
        <f>SV_SO_1617_2a!R26/SV_SO_1617_2a!$V26*100</f>
        <v>65.66049202952684</v>
      </c>
      <c r="S26" s="189">
        <f>SV_SO_1617_2a!S26/SV_SO_1617_2a!$V26*100</f>
        <v>26.752681092442295</v>
      </c>
      <c r="T26" s="190">
        <f>SV_SO_1617_2a!T26/SV_SO_1617_2a!$V26*100</f>
        <v>6.097823472062194</v>
      </c>
      <c r="U26" s="192">
        <f>SV_SO_1617_2a!U26/SV_SO_1617_2a!$V26*100</f>
        <v>1.1294141480646753</v>
      </c>
      <c r="V26" s="189">
        <f>SV_SO_1617_2a!V26/SV_SO_1617_2a!$V26*100</f>
        <v>100</v>
      </c>
    </row>
    <row r="27" spans="1:22" s="1" customFormat="1" ht="12.75">
      <c r="A27" s="212" t="s">
        <v>69</v>
      </c>
      <c r="B27" s="189">
        <f>SV_SO_1617_2a!B27/SV_SO_1617_2a!$H27*100</f>
        <v>0</v>
      </c>
      <c r="C27" s="190">
        <f>SV_SO_1617_2a!C27/SV_SO_1617_2a!$H27*100</f>
        <v>0.8154943934760449</v>
      </c>
      <c r="D27" s="191">
        <f>SV_SO_1617_2a!D27/SV_SO_1617_2a!$H27*100</f>
        <v>52.650356778797146</v>
      </c>
      <c r="E27" s="190">
        <f>SV_SO_1617_2a!E27/SV_SO_1617_2a!$H27*100</f>
        <v>34.19979612640163</v>
      </c>
      <c r="F27" s="190">
        <f>SV_SO_1617_2a!F27/SV_SO_1617_2a!$H27*100</f>
        <v>10.091743119266056</v>
      </c>
      <c r="G27" s="190">
        <f>SV_SO_1617_2a!G27/SV_SO_1617_2a!$H27*100</f>
        <v>2.2426095820591234</v>
      </c>
      <c r="H27" s="189">
        <f>SV_SO_1617_2a!H27/SV_SO_1617_2a!$H27*100</f>
        <v>100</v>
      </c>
      <c r="I27" s="189">
        <f>SV_SO_1617_2a!I27/SV_SO_1617_2a!$O27*100</f>
        <v>0.02797985450475658</v>
      </c>
      <c r="J27" s="190">
        <f>SV_SO_1617_2a!J27/SV_SO_1617_2a!$O27*100</f>
        <v>1.119194180190263</v>
      </c>
      <c r="K27" s="191">
        <f>SV_SO_1617_2a!K27/SV_SO_1617_2a!$O27*100</f>
        <v>65.7246782316732</v>
      </c>
      <c r="L27" s="190">
        <f>SV_SO_1617_2a!L27/SV_SO_1617_2a!$O27*100</f>
        <v>26.580861779518745</v>
      </c>
      <c r="M27" s="190">
        <f>SV_SO_1617_2a!M27/SV_SO_1617_2a!$O27*100</f>
        <v>5.623950755456072</v>
      </c>
      <c r="N27" s="190">
        <f>SV_SO_1617_2a!N27/SV_SO_1617_2a!$O27*100</f>
        <v>0.923335198656967</v>
      </c>
      <c r="O27" s="189">
        <f>SV_SO_1617_2a!O27/SV_SO_1617_2a!$O27*100</f>
        <v>100</v>
      </c>
      <c r="P27" s="189">
        <f>SV_SO_1617_2a!P27/SV_SO_1617_2a!$V27*100</f>
        <v>0.0180635838150289</v>
      </c>
      <c r="Q27" s="190">
        <f>SV_SO_1617_2a!Q27/SV_SO_1617_2a!$V27*100</f>
        <v>1.0115606936416186</v>
      </c>
      <c r="R27" s="189">
        <f>SV_SO_1617_2a!R27/SV_SO_1617_2a!$V27*100</f>
        <v>61.09104046242775</v>
      </c>
      <c r="S27" s="189">
        <f>SV_SO_1617_2a!S27/SV_SO_1617_2a!$V27*100</f>
        <v>29.281069364161848</v>
      </c>
      <c r="T27" s="190">
        <f>SV_SO_1617_2a!T27/SV_SO_1617_2a!$V27*100</f>
        <v>7.207369942196531</v>
      </c>
      <c r="U27" s="192">
        <f>SV_SO_1617_2a!U27/SV_SO_1617_2a!$V27*100</f>
        <v>1.3908959537572254</v>
      </c>
      <c r="V27" s="189">
        <f>SV_SO_1617_2a!V27/SV_SO_1617_2a!$V27*100</f>
        <v>100</v>
      </c>
    </row>
    <row r="28" spans="1:22" s="1" customFormat="1" ht="12.75">
      <c r="A28" s="212" t="s">
        <v>71</v>
      </c>
      <c r="B28" s="189">
        <f>SV_SO_1617_2a!B28/SV_SO_1617_2a!$H28*100</f>
        <v>0</v>
      </c>
      <c r="C28" s="190">
        <f>SV_SO_1617_2a!C28/SV_SO_1617_2a!$H28*100</f>
        <v>0.031696837360005635</v>
      </c>
      <c r="D28" s="191">
        <f>SV_SO_1617_2a!D28/SV_SO_1617_2a!$H28*100</f>
        <v>41.55455377896739</v>
      </c>
      <c r="E28" s="190">
        <f>SV_SO_1617_2a!E28/SV_SO_1617_2a!$H28*100</f>
        <v>44.75945622314573</v>
      </c>
      <c r="F28" s="190">
        <f>SV_SO_1617_2a!F28/SV_SO_1617_2a!$H28*100</f>
        <v>11.079805592730859</v>
      </c>
      <c r="G28" s="190">
        <f>SV_SO_1617_2a!G28/SV_SO_1617_2a!$H28*100</f>
        <v>2.5744875677960133</v>
      </c>
      <c r="H28" s="189">
        <f>SV_SO_1617_2a!H28/SV_SO_1617_2a!$H28*100</f>
        <v>100</v>
      </c>
      <c r="I28" s="189">
        <f>SV_SO_1617_2a!I28/SV_SO_1617_2a!$O28*100</f>
        <v>0</v>
      </c>
      <c r="J28" s="190">
        <f>SV_SO_1617_2a!J28/SV_SO_1617_2a!$O28*100</f>
        <v>0.031229087664510373</v>
      </c>
      <c r="K28" s="191">
        <f>SV_SO_1617_2a!K28/SV_SO_1617_2a!$O28*100</f>
        <v>45.59000669194735</v>
      </c>
      <c r="L28" s="190">
        <f>SV_SO_1617_2a!L28/SV_SO_1617_2a!$O28*100</f>
        <v>44.14008476466652</v>
      </c>
      <c r="M28" s="190">
        <f>SV_SO_1617_2a!M28/SV_SO_1617_2a!$O28*100</f>
        <v>8.36939549408878</v>
      </c>
      <c r="N28" s="190">
        <f>SV_SO_1617_2a!N28/SV_SO_1617_2a!$O28*100</f>
        <v>1.8692839616328352</v>
      </c>
      <c r="O28" s="189">
        <f>SV_SO_1617_2a!O28/SV_SO_1617_2a!$O28*100</f>
        <v>100</v>
      </c>
      <c r="P28" s="189">
        <f>SV_SO_1617_2a!P28/SV_SO_1617_2a!$V28*100</f>
        <v>0</v>
      </c>
      <c r="Q28" s="190">
        <f>SV_SO_1617_2a!Q28/SV_SO_1617_2a!$V28*100</f>
        <v>0.0314904839693755</v>
      </c>
      <c r="R28" s="189">
        <f>SV_SO_1617_2a!R28/SV_SO_1617_2a!$V28*100</f>
        <v>43.334842252356864</v>
      </c>
      <c r="S28" s="189">
        <f>SV_SO_1617_2a!S28/SV_SO_1617_2a!$V28*100</f>
        <v>44.48621307248716</v>
      </c>
      <c r="T28" s="190">
        <f>SV_SO_1617_2a!T28/SV_SO_1617_2a!$V28*100</f>
        <v>9.884075655887736</v>
      </c>
      <c r="U28" s="192">
        <f>SV_SO_1617_2a!U28/SV_SO_1617_2a!$V28*100</f>
        <v>2.2633785352988647</v>
      </c>
      <c r="V28" s="189">
        <f>SV_SO_1617_2a!V28/SV_SO_1617_2a!$V28*100</f>
        <v>100</v>
      </c>
    </row>
    <row r="29" spans="1:22" s="30" customFormat="1" ht="12.75">
      <c r="A29" s="29" t="s">
        <v>1</v>
      </c>
      <c r="B29" s="154">
        <f>SV_SO_1617_2a!B29/SV_SO_1617_2a!$H29*100</f>
        <v>0.03149402824772072</v>
      </c>
      <c r="C29" s="155">
        <f>SV_SO_1617_2a!C29/SV_SO_1617_2a!$H29*100</f>
        <v>1.3857372428997117</v>
      </c>
      <c r="D29" s="156">
        <f>SV_SO_1617_2a!D29/SV_SO_1617_2a!$H29*100</f>
        <v>66.49600671872604</v>
      </c>
      <c r="E29" s="155">
        <f>SV_SO_1617_2a!E29/SV_SO_1617_2a!$H29*100</f>
        <v>25.13627223761033</v>
      </c>
      <c r="F29" s="155">
        <f>SV_SO_1617_2a!F29/SV_SO_1617_2a!$H29*100</f>
        <v>5.797323815138129</v>
      </c>
      <c r="G29" s="155">
        <f>SV_SO_1617_2a!G29/SV_SO_1617_2a!$H29*100</f>
        <v>1.1531659573780817</v>
      </c>
      <c r="H29" s="154">
        <f>SV_SO_1617_2a!H29/SV_SO_1617_2a!$H29*100</f>
        <v>100</v>
      </c>
      <c r="I29" s="154">
        <f>SV_SO_1617_2a!I29/SV_SO_1617_2a!$O29*100</f>
        <v>0.017330021373693025</v>
      </c>
      <c r="J29" s="155">
        <f>SV_SO_1617_2a!J29/SV_SO_1617_2a!$O29*100</f>
        <v>1.3542173844871552</v>
      </c>
      <c r="K29" s="156">
        <f>SV_SO_1617_2a!K29/SV_SO_1617_2a!$O29*100</f>
        <v>74.45884945162861</v>
      </c>
      <c r="L29" s="155">
        <f>SV_SO_1617_2a!L29/SV_SO_1617_2a!$O29*100</f>
        <v>19.96418462249437</v>
      </c>
      <c r="M29" s="155">
        <f>SV_SO_1617_2a!M29/SV_SO_1617_2a!$O29*100</f>
        <v>3.5254214908769814</v>
      </c>
      <c r="N29" s="155">
        <f>SV_SO_1617_2a!N29/SV_SO_1617_2a!$O29*100</f>
        <v>0.6799970291391931</v>
      </c>
      <c r="O29" s="154">
        <f>SV_SO_1617_2a!O29/SV_SO_1617_2a!$O29*100</f>
        <v>100</v>
      </c>
      <c r="P29" s="154">
        <f>SV_SO_1617_2a!P29/SV_SO_1617_2a!$V29*100</f>
        <v>0.024488796375658137</v>
      </c>
      <c r="Q29" s="155">
        <f>SV_SO_1617_2a!Q29/SV_SO_1617_2a!$V29*100</f>
        <v>1.3701481572180727</v>
      </c>
      <c r="R29" s="154">
        <f>SV_SO_1617_2a!R29/SV_SO_1617_2a!$V29*100</f>
        <v>70.43426798906167</v>
      </c>
      <c r="S29" s="154">
        <f>SV_SO_1617_2a!S29/SV_SO_1617_2a!$V29*100</f>
        <v>22.57826211175054</v>
      </c>
      <c r="T29" s="155">
        <f>SV_SO_1617_2a!T29/SV_SO_1617_2a!$V29*100</f>
        <v>4.673686788294355</v>
      </c>
      <c r="U29" s="188">
        <f>SV_SO_1617_2a!U29/SV_SO_1617_2a!$V29*100</f>
        <v>0.9191461572997021</v>
      </c>
      <c r="V29" s="154">
        <f>SV_SO_1617_2a!V29/SV_SO_1617_2a!$V29*100</f>
        <v>100</v>
      </c>
    </row>
    <row r="30" spans="1:22" s="111" customFormat="1" ht="12.75">
      <c r="A30" s="158"/>
      <c r="B30" s="163"/>
      <c r="C30" s="163"/>
      <c r="D30" s="163"/>
      <c r="E30" s="163"/>
      <c r="F30" s="163"/>
      <c r="G30" s="163"/>
      <c r="H30" s="163"/>
      <c r="I30" s="163"/>
      <c r="J30" s="163"/>
      <c r="K30" s="163"/>
      <c r="L30" s="163"/>
      <c r="M30" s="163"/>
      <c r="N30" s="163"/>
      <c r="O30" s="163"/>
      <c r="P30" s="163"/>
      <c r="Q30" s="163"/>
      <c r="R30" s="163"/>
      <c r="S30" s="163"/>
      <c r="T30" s="163"/>
      <c r="U30" s="163"/>
      <c r="V30" s="163"/>
    </row>
    <row r="31" spans="1:22" s="111" customFormat="1" ht="12.75">
      <c r="A31" s="158"/>
      <c r="B31" s="163"/>
      <c r="C31" s="163"/>
      <c r="D31" s="163"/>
      <c r="E31" s="163"/>
      <c r="F31" s="163"/>
      <c r="G31" s="163"/>
      <c r="H31" s="163"/>
      <c r="I31" s="163"/>
      <c r="J31" s="163"/>
      <c r="K31" s="163"/>
      <c r="L31" s="163"/>
      <c r="M31" s="163"/>
      <c r="N31" s="163"/>
      <c r="O31" s="163"/>
      <c r="P31" s="163"/>
      <c r="Q31" s="163"/>
      <c r="R31" s="163"/>
      <c r="S31" s="163"/>
      <c r="T31" s="163"/>
      <c r="U31" s="163"/>
      <c r="V31" s="163"/>
    </row>
    <row r="32" spans="1:22" s="111" customFormat="1" ht="12.75">
      <c r="A32" s="158"/>
      <c r="B32" s="163"/>
      <c r="C32" s="163"/>
      <c r="D32" s="163"/>
      <c r="E32" s="163"/>
      <c r="F32" s="163"/>
      <c r="G32" s="163"/>
      <c r="H32" s="163"/>
      <c r="I32" s="163"/>
      <c r="J32" s="163"/>
      <c r="K32" s="163"/>
      <c r="L32" s="163"/>
      <c r="M32" s="163"/>
      <c r="N32" s="163"/>
      <c r="O32" s="163"/>
      <c r="P32" s="163"/>
      <c r="Q32" s="163"/>
      <c r="R32" s="163"/>
      <c r="S32" s="163"/>
      <c r="T32" s="163"/>
      <c r="U32" s="163"/>
      <c r="V32" s="163"/>
    </row>
    <row r="33" spans="1:22" s="111" customFormat="1" ht="12.75">
      <c r="A33" s="158"/>
      <c r="B33" s="163"/>
      <c r="C33" s="163"/>
      <c r="D33" s="163"/>
      <c r="E33" s="163"/>
      <c r="F33" s="163"/>
      <c r="G33" s="163"/>
      <c r="H33" s="163"/>
      <c r="I33" s="163"/>
      <c r="J33" s="163"/>
      <c r="K33" s="163"/>
      <c r="L33" s="163"/>
      <c r="M33" s="163"/>
      <c r="N33" s="163"/>
      <c r="O33" s="163"/>
      <c r="P33" s="163"/>
      <c r="Q33" s="163"/>
      <c r="R33" s="163"/>
      <c r="S33" s="163"/>
      <c r="T33" s="163"/>
      <c r="U33" s="163"/>
      <c r="V33" s="163"/>
    </row>
    <row r="34" spans="1:22" s="111" customFormat="1" ht="12.75">
      <c r="A34" s="158"/>
      <c r="B34" s="163"/>
      <c r="C34" s="163"/>
      <c r="D34" s="163"/>
      <c r="E34" s="163"/>
      <c r="F34" s="163"/>
      <c r="G34" s="163"/>
      <c r="H34" s="163"/>
      <c r="I34" s="163"/>
      <c r="J34" s="163"/>
      <c r="K34" s="163"/>
      <c r="L34" s="163"/>
      <c r="M34" s="163"/>
      <c r="N34" s="163"/>
      <c r="O34" s="163"/>
      <c r="P34" s="163"/>
      <c r="Q34" s="163"/>
      <c r="R34" s="163"/>
      <c r="S34" s="163"/>
      <c r="T34" s="163"/>
      <c r="U34" s="163"/>
      <c r="V34" s="163"/>
    </row>
    <row r="35" spans="1:22" s="111" customFormat="1" ht="12.75">
      <c r="A35" s="158"/>
      <c r="B35" s="163"/>
      <c r="C35" s="163"/>
      <c r="D35" s="163"/>
      <c r="E35" s="163"/>
      <c r="F35" s="163"/>
      <c r="G35" s="163"/>
      <c r="H35" s="163"/>
      <c r="I35" s="163"/>
      <c r="J35" s="163"/>
      <c r="K35" s="163"/>
      <c r="L35" s="163"/>
      <c r="M35" s="163"/>
      <c r="N35" s="163"/>
      <c r="O35" s="163"/>
      <c r="P35" s="163"/>
      <c r="Q35" s="163"/>
      <c r="R35" s="163"/>
      <c r="S35" s="163"/>
      <c r="T35" s="163"/>
      <c r="U35" s="163"/>
      <c r="V35" s="163"/>
    </row>
    <row r="36" spans="1:22" s="111" customFormat="1" ht="12.75">
      <c r="A36" s="158"/>
      <c r="B36" s="163"/>
      <c r="C36" s="163"/>
      <c r="D36" s="163"/>
      <c r="E36" s="163"/>
      <c r="F36" s="163"/>
      <c r="G36" s="163"/>
      <c r="H36" s="163"/>
      <c r="I36" s="163"/>
      <c r="J36" s="163"/>
      <c r="K36" s="163"/>
      <c r="L36" s="163"/>
      <c r="M36" s="163"/>
      <c r="N36" s="163"/>
      <c r="O36" s="163"/>
      <c r="P36" s="163"/>
      <c r="Q36" s="163"/>
      <c r="R36" s="163"/>
      <c r="S36" s="163"/>
      <c r="T36" s="163"/>
      <c r="U36" s="163"/>
      <c r="V36" s="163"/>
    </row>
    <row r="37" spans="1:22" s="111" customFormat="1" ht="12.75">
      <c r="A37" s="158"/>
      <c r="B37" s="163"/>
      <c r="C37" s="163"/>
      <c r="D37" s="163"/>
      <c r="E37" s="163"/>
      <c r="F37" s="163"/>
      <c r="G37" s="163"/>
      <c r="H37" s="163"/>
      <c r="I37" s="163"/>
      <c r="J37" s="163"/>
      <c r="K37" s="163"/>
      <c r="L37" s="163"/>
      <c r="M37" s="163"/>
      <c r="N37" s="163"/>
      <c r="O37" s="163"/>
      <c r="P37" s="163"/>
      <c r="Q37" s="163"/>
      <c r="R37" s="163"/>
      <c r="S37" s="163"/>
      <c r="T37" s="163"/>
      <c r="U37" s="163"/>
      <c r="V37" s="163"/>
    </row>
    <row r="38" spans="1:22" s="111" customFormat="1" ht="12.75">
      <c r="A38" s="158"/>
      <c r="B38" s="163"/>
      <c r="C38" s="163"/>
      <c r="D38" s="163"/>
      <c r="E38" s="163"/>
      <c r="F38" s="163"/>
      <c r="G38" s="163"/>
      <c r="H38" s="163"/>
      <c r="I38" s="163"/>
      <c r="J38" s="163"/>
      <c r="K38" s="163"/>
      <c r="L38" s="163"/>
      <c r="M38" s="163"/>
      <c r="N38" s="163"/>
      <c r="O38" s="163"/>
      <c r="P38" s="163"/>
      <c r="Q38" s="163"/>
      <c r="R38" s="163"/>
      <c r="S38" s="163"/>
      <c r="T38" s="163"/>
      <c r="U38" s="163"/>
      <c r="V38" s="163"/>
    </row>
    <row r="39" spans="1:22" s="111" customFormat="1" ht="12.75">
      <c r="A39" s="158"/>
      <c r="B39" s="163"/>
      <c r="C39" s="163"/>
      <c r="D39" s="163"/>
      <c r="E39" s="163"/>
      <c r="F39" s="163"/>
      <c r="G39" s="163"/>
      <c r="H39" s="163"/>
      <c r="I39" s="163"/>
      <c r="J39" s="163"/>
      <c r="K39" s="163"/>
      <c r="L39" s="163"/>
      <c r="M39" s="163"/>
      <c r="N39" s="163"/>
      <c r="O39" s="163"/>
      <c r="P39" s="163"/>
      <c r="Q39" s="163"/>
      <c r="R39" s="163"/>
      <c r="S39" s="163"/>
      <c r="T39" s="163"/>
      <c r="U39" s="163"/>
      <c r="V39" s="163"/>
    </row>
    <row r="40" spans="1:22" s="111" customFormat="1" ht="12.75">
      <c r="A40" s="158"/>
      <c r="B40" s="163"/>
      <c r="C40" s="163"/>
      <c r="D40" s="163"/>
      <c r="E40" s="163"/>
      <c r="F40" s="163"/>
      <c r="G40" s="163"/>
      <c r="H40" s="163"/>
      <c r="I40" s="163"/>
      <c r="J40" s="163"/>
      <c r="K40" s="163"/>
      <c r="L40" s="163"/>
      <c r="M40" s="163"/>
      <c r="N40" s="163"/>
      <c r="O40" s="163"/>
      <c r="P40" s="163"/>
      <c r="Q40" s="163"/>
      <c r="R40" s="163"/>
      <c r="S40" s="163"/>
      <c r="T40" s="163"/>
      <c r="U40" s="163"/>
      <c r="V40" s="163"/>
    </row>
    <row r="41" spans="1:22" s="111" customFormat="1" ht="12.75">
      <c r="A41" s="158"/>
      <c r="B41" s="163"/>
      <c r="C41" s="163"/>
      <c r="D41" s="163"/>
      <c r="E41" s="163"/>
      <c r="F41" s="163"/>
      <c r="G41" s="163"/>
      <c r="H41" s="163"/>
      <c r="I41" s="163"/>
      <c r="J41" s="163"/>
      <c r="K41" s="163"/>
      <c r="L41" s="163"/>
      <c r="M41" s="163"/>
      <c r="N41" s="163"/>
      <c r="O41" s="163"/>
      <c r="P41" s="163"/>
      <c r="Q41" s="163"/>
      <c r="R41" s="163"/>
      <c r="S41" s="163"/>
      <c r="T41" s="163"/>
      <c r="U41" s="163"/>
      <c r="V41" s="163"/>
    </row>
    <row r="42" spans="1:22" s="111" customFormat="1" ht="14.25" customHeight="1">
      <c r="A42" s="158"/>
      <c r="B42" s="163"/>
      <c r="C42" s="163"/>
      <c r="D42" s="163"/>
      <c r="E42" s="163"/>
      <c r="F42" s="163"/>
      <c r="G42" s="163"/>
      <c r="H42" s="163"/>
      <c r="I42" s="163"/>
      <c r="J42" s="163"/>
      <c r="K42" s="163"/>
      <c r="L42" s="163"/>
      <c r="M42" s="163"/>
      <c r="N42" s="163"/>
      <c r="O42" s="163"/>
      <c r="P42" s="163"/>
      <c r="Q42" s="163"/>
      <c r="R42" s="163"/>
      <c r="S42" s="163"/>
      <c r="T42" s="163"/>
      <c r="U42" s="163"/>
      <c r="V42" s="163"/>
    </row>
    <row r="43" spans="1:3" ht="12.75">
      <c r="A43" s="30" t="s">
        <v>67</v>
      </c>
      <c r="C43"/>
    </row>
    <row r="44" spans="1:22" ht="12.75">
      <c r="A44" s="227" t="s">
        <v>5</v>
      </c>
      <c r="B44" s="227"/>
      <c r="C44" s="227"/>
      <c r="D44" s="227"/>
      <c r="E44" s="227"/>
      <c r="F44" s="227"/>
      <c r="G44" s="227"/>
      <c r="H44" s="227"/>
      <c r="I44" s="227"/>
      <c r="J44" s="227"/>
      <c r="K44" s="227"/>
      <c r="L44" s="227"/>
      <c r="M44" s="227"/>
      <c r="N44" s="227"/>
      <c r="O44" s="227"/>
      <c r="P44" s="227"/>
      <c r="Q44" s="227"/>
      <c r="R44" s="227"/>
      <c r="S44" s="227"/>
      <c r="T44" s="227"/>
      <c r="U44" s="227"/>
      <c r="V44" s="227"/>
    </row>
    <row r="45" spans="1:22" ht="12.75">
      <c r="A45" s="219" t="s">
        <v>51</v>
      </c>
      <c r="B45" s="219"/>
      <c r="C45" s="219"/>
      <c r="D45" s="219"/>
      <c r="E45" s="219"/>
      <c r="F45" s="219"/>
      <c r="G45" s="219"/>
      <c r="H45" s="219"/>
      <c r="I45" s="219"/>
      <c r="J45" s="219"/>
      <c r="K45" s="219"/>
      <c r="L45" s="219"/>
      <c r="M45" s="219"/>
      <c r="N45" s="219"/>
      <c r="O45" s="219"/>
      <c r="P45" s="219"/>
      <c r="Q45" s="219"/>
      <c r="R45" s="219"/>
      <c r="S45" s="219"/>
      <c r="T45" s="219"/>
      <c r="U45" s="219"/>
      <c r="V45" s="219"/>
    </row>
    <row r="46" spans="1:22" s="114" customFormat="1" ht="12.75">
      <c r="A46" s="220" t="s">
        <v>26</v>
      </c>
      <c r="B46" s="220"/>
      <c r="C46" s="220"/>
      <c r="D46" s="220"/>
      <c r="E46" s="220"/>
      <c r="F46" s="220"/>
      <c r="G46" s="220"/>
      <c r="H46" s="220"/>
      <c r="I46" s="220"/>
      <c r="J46" s="220"/>
      <c r="K46" s="220"/>
      <c r="L46" s="220"/>
      <c r="M46" s="220"/>
      <c r="N46" s="220"/>
      <c r="O46" s="220"/>
      <c r="P46" s="220"/>
      <c r="Q46" s="220"/>
      <c r="R46" s="220"/>
      <c r="S46" s="220"/>
      <c r="T46" s="220"/>
      <c r="U46" s="220"/>
      <c r="V46" s="220"/>
    </row>
    <row r="47" spans="1:22" s="114" customFormat="1" ht="12.75">
      <c r="A47" s="113"/>
      <c r="B47" s="113"/>
      <c r="C47" s="113"/>
      <c r="D47" s="113"/>
      <c r="E47" s="113"/>
      <c r="F47" s="113"/>
      <c r="G47" s="113"/>
      <c r="H47" s="113"/>
      <c r="I47" s="113"/>
      <c r="J47" s="113"/>
      <c r="K47" s="113"/>
      <c r="L47" s="113"/>
      <c r="M47" s="113"/>
      <c r="N47" s="113"/>
      <c r="O47" s="113"/>
      <c r="P47" s="113"/>
      <c r="Q47" s="113"/>
      <c r="R47" s="113"/>
      <c r="S47" s="113"/>
      <c r="T47" s="113"/>
      <c r="U47" s="113"/>
      <c r="V47" s="113"/>
    </row>
    <row r="48" spans="1:22" ht="12.75">
      <c r="A48" s="227" t="s">
        <v>21</v>
      </c>
      <c r="B48" s="227"/>
      <c r="C48" s="227"/>
      <c r="D48" s="227"/>
      <c r="E48" s="227"/>
      <c r="F48" s="227"/>
      <c r="G48" s="227"/>
      <c r="H48" s="227"/>
      <c r="I48" s="227"/>
      <c r="J48" s="227"/>
      <c r="K48" s="227"/>
      <c r="L48" s="227"/>
      <c r="M48" s="227"/>
      <c r="N48" s="227"/>
      <c r="O48" s="227"/>
      <c r="P48" s="227"/>
      <c r="Q48" s="227"/>
      <c r="R48" s="227"/>
      <c r="S48" s="227"/>
      <c r="T48" s="227"/>
      <c r="U48" s="227"/>
      <c r="V48" s="227"/>
    </row>
    <row r="49" spans="1:22" ht="9" customHeight="1" thickBot="1">
      <c r="A49" s="164"/>
      <c r="B49" s="164"/>
      <c r="C49" s="164"/>
      <c r="D49" s="164"/>
      <c r="E49" s="164"/>
      <c r="F49" s="164"/>
      <c r="G49" s="164"/>
      <c r="H49" s="164"/>
      <c r="I49" s="164"/>
      <c r="J49" s="164"/>
      <c r="K49" s="164"/>
      <c r="L49" s="164"/>
      <c r="M49" s="164"/>
      <c r="N49" s="164"/>
      <c r="O49" s="164"/>
      <c r="P49" s="164"/>
      <c r="Q49" s="164"/>
      <c r="R49" s="164"/>
      <c r="S49" s="164"/>
      <c r="T49" s="164"/>
      <c r="U49" s="164"/>
      <c r="V49" s="164"/>
    </row>
    <row r="50" spans="1:22" ht="12.75">
      <c r="A50" s="115"/>
      <c r="B50" s="221" t="s">
        <v>30</v>
      </c>
      <c r="C50" s="222"/>
      <c r="D50" s="222"/>
      <c r="E50" s="222"/>
      <c r="F50" s="222"/>
      <c r="G50" s="222"/>
      <c r="H50" s="223"/>
      <c r="I50" s="221" t="s">
        <v>31</v>
      </c>
      <c r="J50" s="222"/>
      <c r="K50" s="222"/>
      <c r="L50" s="222"/>
      <c r="M50" s="222"/>
      <c r="N50" s="222"/>
      <c r="O50" s="223"/>
      <c r="P50" s="221" t="s">
        <v>1</v>
      </c>
      <c r="Q50" s="222"/>
      <c r="R50" s="222"/>
      <c r="S50" s="222"/>
      <c r="T50" s="222"/>
      <c r="U50" s="222"/>
      <c r="V50" s="222"/>
    </row>
    <row r="51" spans="2:22" ht="12.75">
      <c r="B51" s="232" t="s">
        <v>32</v>
      </c>
      <c r="C51" s="233"/>
      <c r="D51" s="116" t="s">
        <v>33</v>
      </c>
      <c r="E51" s="233" t="s">
        <v>34</v>
      </c>
      <c r="F51" s="233"/>
      <c r="G51" s="233"/>
      <c r="H51" s="117" t="s">
        <v>1</v>
      </c>
      <c r="I51" s="232" t="s">
        <v>32</v>
      </c>
      <c r="J51" s="234"/>
      <c r="K51" s="112" t="s">
        <v>33</v>
      </c>
      <c r="L51" s="232" t="s">
        <v>34</v>
      </c>
      <c r="M51" s="233"/>
      <c r="N51" s="233"/>
      <c r="O51" s="117" t="s">
        <v>1</v>
      </c>
      <c r="P51" s="232" t="s">
        <v>32</v>
      </c>
      <c r="Q51" s="234"/>
      <c r="R51" s="112" t="s">
        <v>33</v>
      </c>
      <c r="S51" s="232" t="s">
        <v>34</v>
      </c>
      <c r="T51" s="233"/>
      <c r="U51" s="233"/>
      <c r="V51" s="117" t="s">
        <v>1</v>
      </c>
    </row>
    <row r="52" spans="1:22" ht="12.75">
      <c r="A52" s="182" t="s">
        <v>35</v>
      </c>
      <c r="B52" s="183" t="s">
        <v>36</v>
      </c>
      <c r="C52" s="182">
        <v>1</v>
      </c>
      <c r="D52" s="184" t="s">
        <v>37</v>
      </c>
      <c r="E52" s="182" t="s">
        <v>38</v>
      </c>
      <c r="F52" s="182" t="s">
        <v>39</v>
      </c>
      <c r="G52" s="182" t="s">
        <v>40</v>
      </c>
      <c r="H52" s="185"/>
      <c r="I52" s="183" t="s">
        <v>36</v>
      </c>
      <c r="J52" s="182">
        <v>1</v>
      </c>
      <c r="K52" s="184" t="s">
        <v>37</v>
      </c>
      <c r="L52" s="182" t="s">
        <v>38</v>
      </c>
      <c r="M52" s="182" t="s">
        <v>39</v>
      </c>
      <c r="N52" s="182" t="s">
        <v>40</v>
      </c>
      <c r="O52" s="185"/>
      <c r="P52" s="183" t="s">
        <v>36</v>
      </c>
      <c r="Q52" s="182">
        <v>1</v>
      </c>
      <c r="R52" s="184" t="s">
        <v>37</v>
      </c>
      <c r="S52" s="182" t="s">
        <v>38</v>
      </c>
      <c r="T52" s="182" t="s">
        <v>39</v>
      </c>
      <c r="U52" s="182" t="s">
        <v>40</v>
      </c>
      <c r="V52" s="185"/>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68</v>
      </c>
      <c r="B54" s="150">
        <f>SV_SO_1617_2a!B54/SV_SO_1617_2a!$H54*100</f>
        <v>0.0791765637371338</v>
      </c>
      <c r="C54" s="151">
        <f>SV_SO_1617_2a!C54/SV_SO_1617_2a!$H54*100</f>
        <v>1.583531274742676</v>
      </c>
      <c r="D54" s="152">
        <f>SV_SO_1617_2a!D54/SV_SO_1617_2a!$H54*100</f>
        <v>51.306413301662715</v>
      </c>
      <c r="E54" s="151">
        <f>SV_SO_1617_2a!E54/SV_SO_1617_2a!$H54*100</f>
        <v>32.779097387173394</v>
      </c>
      <c r="F54" s="151">
        <f>SV_SO_1617_2a!F54/SV_SO_1617_2a!$H54*100</f>
        <v>12.03483768804434</v>
      </c>
      <c r="G54" s="151">
        <f>SV_SO_1617_2a!G54/SV_SO_1617_2a!$H54*100</f>
        <v>2.2169437846397466</v>
      </c>
      <c r="H54" s="150">
        <f>SV_SO_1617_2a!H54/SV_SO_1617_2a!$H54*100</f>
        <v>100</v>
      </c>
      <c r="I54" s="150">
        <f>SV_SO_1617_2a!I54/SV_SO_1617_2a!$O54*100</f>
        <v>0</v>
      </c>
      <c r="J54" s="151">
        <f>SV_SO_1617_2a!J54/SV_SO_1617_2a!$O54*100</f>
        <v>1.1764705882352942</v>
      </c>
      <c r="K54" s="152">
        <f>SV_SO_1617_2a!K54/SV_SO_1617_2a!$O54*100</f>
        <v>54.05882352941176</v>
      </c>
      <c r="L54" s="151">
        <f>SV_SO_1617_2a!L54/SV_SO_1617_2a!$O54*100</f>
        <v>31.23529411764706</v>
      </c>
      <c r="M54" s="151">
        <f>SV_SO_1617_2a!M54/SV_SO_1617_2a!$O54*100</f>
        <v>11.529411764705882</v>
      </c>
      <c r="N54" s="151">
        <f>SV_SO_1617_2a!N54/SV_SO_1617_2a!$O54*100</f>
        <v>2</v>
      </c>
      <c r="O54" s="150">
        <f>SV_SO_1617_2a!O54/SV_SO_1617_2a!$O54*100</f>
        <v>100</v>
      </c>
      <c r="P54" s="150">
        <f>SV_SO_1617_2a!P54/SV_SO_1617_2a!$V54*100</f>
        <v>0.03374957813027337</v>
      </c>
      <c r="Q54" s="151">
        <f>SV_SO_1617_2a!Q54/SV_SO_1617_2a!$V54*100</f>
        <v>1.3499831252109349</v>
      </c>
      <c r="R54" s="152">
        <f>SV_SO_1617_2a!R54/SV_SO_1617_2a!$V54*100</f>
        <v>52.88558893013837</v>
      </c>
      <c r="S54" s="151">
        <f>SV_SO_1617_2a!S54/SV_SO_1617_2a!$V54*100</f>
        <v>31.89335133310834</v>
      </c>
      <c r="T54" s="151">
        <f>SV_SO_1617_2a!T54/SV_SO_1617_2a!$V54*100</f>
        <v>11.744853189335133</v>
      </c>
      <c r="U54" s="151">
        <f>SV_SO_1617_2a!U54/SV_SO_1617_2a!$V54*100</f>
        <v>2.0924738440769493</v>
      </c>
      <c r="V54" s="150">
        <f>SV_SO_1617_2a!V54/SV_SO_1617_2a!$V54*100</f>
        <v>100</v>
      </c>
    </row>
    <row r="55" spans="1:22" s="74" customFormat="1" ht="12.75">
      <c r="A55" s="212" t="s">
        <v>70</v>
      </c>
      <c r="B55" s="150">
        <f>SV_SO_1617_2a!B55/SV_SO_1617_2a!$H55*100</f>
        <v>0.06702412868632708</v>
      </c>
      <c r="C55" s="153">
        <f>SV_SO_1617_2a!C55/SV_SO_1617_2a!$H55*100</f>
        <v>0.06702412868632708</v>
      </c>
      <c r="D55" s="152">
        <f>SV_SO_1617_2a!D55/SV_SO_1617_2a!$H55*100</f>
        <v>29.15549597855228</v>
      </c>
      <c r="E55" s="153">
        <f>SV_SO_1617_2a!E55/SV_SO_1617_2a!$H55*100</f>
        <v>38.73994638069705</v>
      </c>
      <c r="F55" s="153">
        <f>SV_SO_1617_2a!F55/SV_SO_1617_2a!$H55*100</f>
        <v>24.664879356568363</v>
      </c>
      <c r="G55" s="153">
        <f>SV_SO_1617_2a!G55/SV_SO_1617_2a!$H55*100</f>
        <v>7.30563002680965</v>
      </c>
      <c r="H55" s="150">
        <f>SV_SO_1617_2a!H55/SV_SO_1617_2a!$H55*100</f>
        <v>100</v>
      </c>
      <c r="I55" s="150">
        <f>SV_SO_1617_2a!I55/SV_SO_1617_2a!$O55*100</f>
        <v>0</v>
      </c>
      <c r="J55" s="153">
        <f>SV_SO_1617_2a!J55/SV_SO_1617_2a!$O55*100</f>
        <v>0.33670033670033667</v>
      </c>
      <c r="K55" s="152">
        <f>SV_SO_1617_2a!K55/SV_SO_1617_2a!$O55*100</f>
        <v>30.63973063973064</v>
      </c>
      <c r="L55" s="153">
        <f>SV_SO_1617_2a!L55/SV_SO_1617_2a!$O55*100</f>
        <v>39.30976430976431</v>
      </c>
      <c r="M55" s="153">
        <f>SV_SO_1617_2a!M55/SV_SO_1617_2a!$O55*100</f>
        <v>24.494949494949495</v>
      </c>
      <c r="N55" s="153">
        <f>SV_SO_1617_2a!N55/SV_SO_1617_2a!$O55*100</f>
        <v>5.218855218855219</v>
      </c>
      <c r="O55" s="150">
        <f>SV_SO_1617_2a!O55/SV_SO_1617_2a!$O55*100</f>
        <v>100</v>
      </c>
      <c r="P55" s="150">
        <f>SV_SO_1617_2a!P55/SV_SO_1617_2a!$V55*100</f>
        <v>0.0373134328358209</v>
      </c>
      <c r="Q55" s="151">
        <f>SV_SO_1617_2a!Q55/SV_SO_1617_2a!$V55*100</f>
        <v>0.18656716417910446</v>
      </c>
      <c r="R55" s="150">
        <f>SV_SO_1617_2a!R55/SV_SO_1617_2a!$V55*100</f>
        <v>29.813432835820898</v>
      </c>
      <c r="S55" s="150">
        <f>SV_SO_1617_2a!S55/SV_SO_1617_2a!$V55*100</f>
        <v>38.992537313432834</v>
      </c>
      <c r="T55" s="151">
        <f>SV_SO_1617_2a!T55/SV_SO_1617_2a!$V55*100</f>
        <v>24.58955223880597</v>
      </c>
      <c r="U55" s="186">
        <f>SV_SO_1617_2a!U55/SV_SO_1617_2a!$V55*100</f>
        <v>6.380597014925374</v>
      </c>
      <c r="V55" s="150">
        <f>SV_SO_1617_2a!V55/SV_SO_1617_2a!$V55*100</f>
        <v>100</v>
      </c>
    </row>
    <row r="56" spans="1:22" s="74" customFormat="1" ht="12.75">
      <c r="A56" s="212" t="s">
        <v>69</v>
      </c>
      <c r="B56" s="150">
        <f>SV_SO_1617_2a!B56/SV_SO_1617_2a!$H56*100</f>
        <v>0</v>
      </c>
      <c r="C56" s="153">
        <f>SV_SO_1617_2a!C56/SV_SO_1617_2a!$H56*100</f>
        <v>0</v>
      </c>
      <c r="D56" s="152">
        <f>SV_SO_1617_2a!D56/SV_SO_1617_2a!$H56*100</f>
        <v>20.3125</v>
      </c>
      <c r="E56" s="153">
        <f>SV_SO_1617_2a!E56/SV_SO_1617_2a!$H56*100</f>
        <v>45.3125</v>
      </c>
      <c r="F56" s="153">
        <f>SV_SO_1617_2a!F56/SV_SO_1617_2a!$H56*100</f>
        <v>26.5625</v>
      </c>
      <c r="G56" s="153">
        <f>SV_SO_1617_2a!G56/SV_SO_1617_2a!$H56*100</f>
        <v>7.8125</v>
      </c>
      <c r="H56" s="150">
        <f>SV_SO_1617_2a!H56/SV_SO_1617_2a!$H56*100</f>
        <v>100</v>
      </c>
      <c r="I56" s="150">
        <f>SV_SO_1617_2a!I56/SV_SO_1617_2a!$O56*100</f>
        <v>0</v>
      </c>
      <c r="J56" s="153">
        <f>SV_SO_1617_2a!J56/SV_SO_1617_2a!$O56*100</f>
        <v>1.4925373134328357</v>
      </c>
      <c r="K56" s="152">
        <f>SV_SO_1617_2a!K56/SV_SO_1617_2a!$O56*100</f>
        <v>33.582089552238806</v>
      </c>
      <c r="L56" s="153">
        <f>SV_SO_1617_2a!L56/SV_SO_1617_2a!$O56*100</f>
        <v>37.3134328358209</v>
      </c>
      <c r="M56" s="153">
        <f>SV_SO_1617_2a!M56/SV_SO_1617_2a!$O56*100</f>
        <v>22.388059701492537</v>
      </c>
      <c r="N56" s="153">
        <f>SV_SO_1617_2a!N56/SV_SO_1617_2a!$O56*100</f>
        <v>5.223880597014925</v>
      </c>
      <c r="O56" s="150">
        <f>SV_SO_1617_2a!O56/SV_SO_1617_2a!$O56*100</f>
        <v>100</v>
      </c>
      <c r="P56" s="150">
        <f>SV_SO_1617_2a!P56/SV_SO_1617_2a!$V56*100</f>
        <v>0</v>
      </c>
      <c r="Q56" s="151">
        <f>SV_SO_1617_2a!Q56/SV_SO_1617_2a!$V56*100</f>
        <v>1.0101010101010102</v>
      </c>
      <c r="R56" s="150">
        <f>SV_SO_1617_2a!R56/SV_SO_1617_2a!$V56*100</f>
        <v>29.292929292929294</v>
      </c>
      <c r="S56" s="150">
        <f>SV_SO_1617_2a!S56/SV_SO_1617_2a!$V56*100</f>
        <v>39.8989898989899</v>
      </c>
      <c r="T56" s="151">
        <f>SV_SO_1617_2a!T56/SV_SO_1617_2a!$V56*100</f>
        <v>23.737373737373737</v>
      </c>
      <c r="U56" s="186">
        <f>SV_SO_1617_2a!U56/SV_SO_1617_2a!$V56*100</f>
        <v>6.0606060606060606</v>
      </c>
      <c r="V56" s="150">
        <f>SV_SO_1617_2a!V56/SV_SO_1617_2a!$V56*100</f>
        <v>100</v>
      </c>
    </row>
    <row r="57" spans="1:22" s="74" customFormat="1" ht="12.75">
      <c r="A57" s="212" t="s">
        <v>71</v>
      </c>
      <c r="B57" s="150">
        <f>SV_SO_1617_2a!B57/SV_SO_1617_2a!$H57*100</f>
        <v>0</v>
      </c>
      <c r="C57" s="153">
        <f>SV_SO_1617_2a!C57/SV_SO_1617_2a!$H57*100</f>
        <v>0.1148105625717566</v>
      </c>
      <c r="D57" s="152">
        <f>SV_SO_1617_2a!D57/SV_SO_1617_2a!$H57*100</f>
        <v>22.809031764255643</v>
      </c>
      <c r="E57" s="153">
        <f>SV_SO_1617_2a!E57/SV_SO_1617_2a!$H57*100</f>
        <v>46.30692690394183</v>
      </c>
      <c r="F57" s="153">
        <f>SV_SO_1617_2a!F57/SV_SO_1617_2a!$H57*100</f>
        <v>21.010332950631458</v>
      </c>
      <c r="G57" s="153">
        <f>SV_SO_1617_2a!G57/SV_SO_1617_2a!$H57*100</f>
        <v>9.758897818599312</v>
      </c>
      <c r="H57" s="150">
        <f>SV_SO_1617_2a!H57/SV_SO_1617_2a!$H57*100</f>
        <v>100</v>
      </c>
      <c r="I57" s="150">
        <f>SV_SO_1617_2a!I57/SV_SO_1617_2a!$O57*100</f>
        <v>0.05537098560354374</v>
      </c>
      <c r="J57" s="153">
        <f>SV_SO_1617_2a!J57/SV_SO_1617_2a!$O57*100</f>
        <v>0.16611295681063123</v>
      </c>
      <c r="K57" s="152">
        <f>SV_SO_1617_2a!K57/SV_SO_1617_2a!$O57*100</f>
        <v>23.311184939091916</v>
      </c>
      <c r="L57" s="153">
        <f>SV_SO_1617_2a!L57/SV_SO_1617_2a!$O57*100</f>
        <v>49.390919158361015</v>
      </c>
      <c r="M57" s="153">
        <f>SV_SO_1617_2a!M57/SV_SO_1617_2a!$O57*100</f>
        <v>19.65669988925803</v>
      </c>
      <c r="N57" s="153">
        <f>SV_SO_1617_2a!N57/SV_SO_1617_2a!$O57*100</f>
        <v>7.419712070874862</v>
      </c>
      <c r="O57" s="150">
        <f>SV_SO_1617_2a!O57/SV_SO_1617_2a!$O57*100</f>
        <v>100</v>
      </c>
      <c r="P57" s="150">
        <f>SV_SO_1617_2a!P57/SV_SO_1617_2a!$V57*100</f>
        <v>0.022629554197782304</v>
      </c>
      <c r="Q57" s="151">
        <f>SV_SO_1617_2a!Q57/SV_SO_1617_2a!$V57*100</f>
        <v>0.1357773251866938</v>
      </c>
      <c r="R57" s="150">
        <f>SV_SO_1617_2a!R57/SV_SO_1617_2a!$V57*100</f>
        <v>23.014256619144604</v>
      </c>
      <c r="S57" s="150">
        <f>SV_SO_1617_2a!S57/SV_SO_1617_2a!$V57*100</f>
        <v>47.5673229237384</v>
      </c>
      <c r="T57" s="151">
        <f>SV_SO_1617_2a!T57/SV_SO_1617_2a!$V57*100</f>
        <v>20.457116994795204</v>
      </c>
      <c r="U57" s="186">
        <f>SV_SO_1617_2a!U57/SV_SO_1617_2a!$V57*100</f>
        <v>8.802896582937317</v>
      </c>
      <c r="V57" s="150">
        <f>SV_SO_1617_2a!V57/SV_SO_1617_2a!$V57*100</f>
        <v>100</v>
      </c>
    </row>
    <row r="58" spans="1:22" s="29" customFormat="1" ht="12.75">
      <c r="A58" s="29" t="s">
        <v>1</v>
      </c>
      <c r="B58" s="147">
        <f>SV_SO_1617_2a!B58/SV_SO_1617_2a!$H58*100</f>
        <v>0.036818851251840944</v>
      </c>
      <c r="C58" s="148">
        <f>SV_SO_1617_2a!C58/SV_SO_1617_2a!$H58*100</f>
        <v>0.4418262150220913</v>
      </c>
      <c r="D58" s="149">
        <f>SV_SO_1617_2a!D58/SV_SO_1617_2a!$H58*100</f>
        <v>31.148748159057437</v>
      </c>
      <c r="E58" s="148">
        <f>SV_SO_1617_2a!E58/SV_SO_1617_2a!$H58*100</f>
        <v>41.07142857142857</v>
      </c>
      <c r="F58" s="148">
        <f>SV_SO_1617_2a!F58/SV_SO_1617_2a!$H58*100</f>
        <v>19.992636229749632</v>
      </c>
      <c r="G58" s="148">
        <f>SV_SO_1617_2a!G58/SV_SO_1617_2a!$H58*100</f>
        <v>7.308541973490428</v>
      </c>
      <c r="H58" s="147">
        <f>SV_SO_1617_2a!H58/SV_SO_1617_2a!$H58*100</f>
        <v>100</v>
      </c>
      <c r="I58" s="147">
        <f>SV_SO_1617_2a!I58/SV_SO_1617_2a!$O58*100</f>
        <v>0.020712510356255178</v>
      </c>
      <c r="J58" s="148">
        <f>SV_SO_1617_2a!J58/SV_SO_1617_2a!$O58*100</f>
        <v>0.6006628003314002</v>
      </c>
      <c r="K58" s="149">
        <f>SV_SO_1617_2a!K58/SV_SO_1617_2a!$O58*100</f>
        <v>36.22618061309031</v>
      </c>
      <c r="L58" s="148">
        <f>SV_SO_1617_2a!L58/SV_SO_1617_2a!$O58*100</f>
        <v>40.182270091135045</v>
      </c>
      <c r="M58" s="148">
        <f>SV_SO_1617_2a!M58/SV_SO_1617_2a!$O58*100</f>
        <v>18.061309030654517</v>
      </c>
      <c r="N58" s="148">
        <f>SV_SO_1617_2a!N58/SV_SO_1617_2a!$O58*100</f>
        <v>4.908864954432477</v>
      </c>
      <c r="O58" s="147">
        <f>SV_SO_1617_2a!O58/SV_SO_1617_2a!$O58*100</f>
        <v>100</v>
      </c>
      <c r="P58" s="147">
        <f>SV_SO_1617_2a!P58/SV_SO_1617_2a!$V58*100</f>
        <v>0.029239766081871347</v>
      </c>
      <c r="Q58" s="148">
        <f>SV_SO_1617_2a!Q58/SV_SO_1617_2a!$V58*100</f>
        <v>0.5165692007797271</v>
      </c>
      <c r="R58" s="147">
        <f>SV_SO_1617_2a!R58/SV_SO_1617_2a!$V58*100</f>
        <v>33.538011695906434</v>
      </c>
      <c r="S58" s="147">
        <f>SV_SO_1617_2a!S58/SV_SO_1617_2a!$V58*100</f>
        <v>40.653021442495124</v>
      </c>
      <c r="T58" s="148">
        <f>SV_SO_1617_2a!T58/SV_SO_1617_2a!$V58*100</f>
        <v>19.08382066276803</v>
      </c>
      <c r="U58" s="187">
        <f>SV_SO_1617_2a!U58/SV_SO_1617_2a!$V58*100</f>
        <v>6.179337231968811</v>
      </c>
      <c r="V58" s="147">
        <f>SV_SO_1617_2a!V58/SV_SO_1617_2a!$V58*100</f>
        <v>100</v>
      </c>
    </row>
    <row r="59" spans="1:22" s="30" customFormat="1" ht="7.5" customHeight="1">
      <c r="A59" s="73"/>
      <c r="B59" s="88"/>
      <c r="C59" s="89"/>
      <c r="D59" s="90"/>
      <c r="E59" s="89"/>
      <c r="F59" s="89"/>
      <c r="G59" s="89"/>
      <c r="H59" s="88"/>
      <c r="I59" s="88"/>
      <c r="J59" s="89"/>
      <c r="K59" s="90"/>
      <c r="L59" s="89"/>
      <c r="M59" s="89"/>
      <c r="N59" s="89"/>
      <c r="O59" s="88"/>
      <c r="P59" s="88"/>
      <c r="Q59" s="89"/>
      <c r="R59" s="88"/>
      <c r="S59" s="88"/>
      <c r="T59" s="89"/>
      <c r="U59" s="91"/>
      <c r="V59" s="88"/>
    </row>
    <row r="60" spans="1:22" s="30" customFormat="1" ht="12.75">
      <c r="A60" s="30" t="s">
        <v>18</v>
      </c>
      <c r="B60" s="88"/>
      <c r="C60" s="89"/>
      <c r="D60" s="90"/>
      <c r="E60" s="89"/>
      <c r="F60" s="89"/>
      <c r="G60" s="89"/>
      <c r="H60" s="88"/>
      <c r="I60" s="88"/>
      <c r="J60" s="89"/>
      <c r="K60" s="90"/>
      <c r="L60" s="89"/>
      <c r="M60" s="89"/>
      <c r="N60" s="89"/>
      <c r="O60" s="88"/>
      <c r="P60" s="88"/>
      <c r="Q60" s="89"/>
      <c r="R60" s="88"/>
      <c r="S60" s="88"/>
      <c r="T60" s="89"/>
      <c r="U60" s="91"/>
      <c r="V60" s="88"/>
    </row>
    <row r="61" spans="1:22" s="74" customFormat="1" ht="12.75">
      <c r="A61" s="212" t="s">
        <v>68</v>
      </c>
      <c r="B61" s="150">
        <f>SV_SO_1617_2a!B61/SV_SO_1617_2a!$H61*100</f>
        <v>0.11467889908256881</v>
      </c>
      <c r="C61" s="151">
        <f>SV_SO_1617_2a!C61/SV_SO_1617_2a!$H61*100</f>
        <v>1.94954128440367</v>
      </c>
      <c r="D61" s="152">
        <f>SV_SO_1617_2a!D61/SV_SO_1617_2a!$H61*100</f>
        <v>48.62385321100918</v>
      </c>
      <c r="E61" s="151">
        <f>SV_SO_1617_2a!E61/SV_SO_1617_2a!$H61*100</f>
        <v>31.536697247706424</v>
      </c>
      <c r="F61" s="151">
        <f>SV_SO_1617_2a!F61/SV_SO_1617_2a!$H61*100</f>
        <v>13.417431192660551</v>
      </c>
      <c r="G61" s="151">
        <f>SV_SO_1617_2a!G61/SV_SO_1617_2a!$H61*100</f>
        <v>4.3577981651376145</v>
      </c>
      <c r="H61" s="150">
        <f>SV_SO_1617_2a!H61/SV_SO_1617_2a!$H61*100</f>
        <v>100</v>
      </c>
      <c r="I61" s="150">
        <f>SV_SO_1617_2a!I61/SV_SO_1617_2a!$O61*100</f>
        <v>0.08291873963515754</v>
      </c>
      <c r="J61" s="151">
        <f>SV_SO_1617_2a!J61/SV_SO_1617_2a!$O61*100</f>
        <v>1.9071310116086235</v>
      </c>
      <c r="K61" s="152">
        <f>SV_SO_1617_2a!K61/SV_SO_1617_2a!$O61*100</f>
        <v>48.507462686567166</v>
      </c>
      <c r="L61" s="151">
        <f>SV_SO_1617_2a!L61/SV_SO_1617_2a!$O61*100</f>
        <v>34.07960199004975</v>
      </c>
      <c r="M61" s="151">
        <f>SV_SO_1617_2a!M61/SV_SO_1617_2a!$O61*100</f>
        <v>13.184079601990051</v>
      </c>
      <c r="N61" s="151">
        <f>SV_SO_1617_2a!N61/SV_SO_1617_2a!$O61*100</f>
        <v>2.2388059701492535</v>
      </c>
      <c r="O61" s="150">
        <f>SV_SO_1617_2a!O61/SV_SO_1617_2a!$O61*100</f>
        <v>100</v>
      </c>
      <c r="P61" s="150">
        <f>SV_SO_1617_2a!P61/SV_SO_1617_2a!$V61*100</f>
        <v>0.0962463907603465</v>
      </c>
      <c r="Q61" s="151">
        <f>SV_SO_1617_2a!Q61/SV_SO_1617_2a!$V61*100</f>
        <v>1.9249278152069296</v>
      </c>
      <c r="R61" s="150">
        <f>SV_SO_1617_2a!R61/SV_SO_1617_2a!$V61*100</f>
        <v>48.556304138594804</v>
      </c>
      <c r="S61" s="150">
        <f>SV_SO_1617_2a!S61/SV_SO_1617_2a!$V61*100</f>
        <v>33.012512030798845</v>
      </c>
      <c r="T61" s="151">
        <f>SV_SO_1617_2a!T61/SV_SO_1617_2a!$V61*100</f>
        <v>13.282001924927817</v>
      </c>
      <c r="U61" s="186">
        <f>SV_SO_1617_2a!U61/SV_SO_1617_2a!$V61*100</f>
        <v>3.128007699711261</v>
      </c>
      <c r="V61" s="150">
        <f>SV_SO_1617_2a!V61/SV_SO_1617_2a!$V61*100</f>
        <v>100</v>
      </c>
    </row>
    <row r="62" spans="1:22" s="74" customFormat="1" ht="12.75">
      <c r="A62" s="212" t="s">
        <v>70</v>
      </c>
      <c r="B62" s="150">
        <f>SV_SO_1617_2a!B62/SV_SO_1617_2a!$H62*100</f>
        <v>0</v>
      </c>
      <c r="C62" s="153">
        <f>SV_SO_1617_2a!C62/SV_SO_1617_2a!$H62*100</f>
        <v>0.23752969121140144</v>
      </c>
      <c r="D62" s="152">
        <f>SV_SO_1617_2a!D62/SV_SO_1617_2a!$H62*100</f>
        <v>27.55344418052256</v>
      </c>
      <c r="E62" s="153">
        <f>SV_SO_1617_2a!E62/SV_SO_1617_2a!$H62*100</f>
        <v>32.85827395091053</v>
      </c>
      <c r="F62" s="153">
        <f>SV_SO_1617_2a!F62/SV_SO_1617_2a!$H62*100</f>
        <v>26.207442596991292</v>
      </c>
      <c r="G62" s="153">
        <f>SV_SO_1617_2a!G62/SV_SO_1617_2a!$H62*100</f>
        <v>13.143309580364212</v>
      </c>
      <c r="H62" s="150">
        <f>SV_SO_1617_2a!H62/SV_SO_1617_2a!$H62*100</f>
        <v>100</v>
      </c>
      <c r="I62" s="150">
        <f>SV_SO_1617_2a!I62/SV_SO_1617_2a!$O62*100</f>
        <v>0</v>
      </c>
      <c r="J62" s="153">
        <f>SV_SO_1617_2a!J62/SV_SO_1617_2a!$O62*100</f>
        <v>0.28169014084507044</v>
      </c>
      <c r="K62" s="152">
        <f>SV_SO_1617_2a!K62/SV_SO_1617_2a!$O62*100</f>
        <v>28.450704225352112</v>
      </c>
      <c r="L62" s="153">
        <f>SV_SO_1617_2a!L62/SV_SO_1617_2a!$O62*100</f>
        <v>34.178403755868544</v>
      </c>
      <c r="M62" s="153">
        <f>SV_SO_1617_2a!M62/SV_SO_1617_2a!$O62*100</f>
        <v>25.258215962441316</v>
      </c>
      <c r="N62" s="153">
        <f>SV_SO_1617_2a!N62/SV_SO_1617_2a!$O62*100</f>
        <v>11.830985915492958</v>
      </c>
      <c r="O62" s="150">
        <f>SV_SO_1617_2a!O62/SV_SO_1617_2a!$O62*100</f>
        <v>100</v>
      </c>
      <c r="P62" s="150">
        <f>SV_SO_1617_2a!P62/SV_SO_1617_2a!$V62*100</f>
        <v>0</v>
      </c>
      <c r="Q62" s="151">
        <f>SV_SO_1617_2a!Q62/SV_SO_1617_2a!$V62*100</f>
        <v>0.25773195876288657</v>
      </c>
      <c r="R62" s="150">
        <f>SV_SO_1617_2a!R62/SV_SO_1617_2a!$V62*100</f>
        <v>27.963917525773198</v>
      </c>
      <c r="S62" s="150">
        <f>SV_SO_1617_2a!S62/SV_SO_1617_2a!$V62*100</f>
        <v>33.46219931271477</v>
      </c>
      <c r="T62" s="151">
        <f>SV_SO_1617_2a!T62/SV_SO_1617_2a!$V62*100</f>
        <v>25.773195876288657</v>
      </c>
      <c r="U62" s="186">
        <f>SV_SO_1617_2a!U62/SV_SO_1617_2a!$V62*100</f>
        <v>12.542955326460481</v>
      </c>
      <c r="V62" s="150">
        <f>SV_SO_1617_2a!V62/SV_SO_1617_2a!$V62*100</f>
        <v>100</v>
      </c>
    </row>
    <row r="63" spans="1:22" s="74" customFormat="1" ht="12.75">
      <c r="A63" s="212" t="s">
        <v>69</v>
      </c>
      <c r="B63" s="150">
        <f>SV_SO_1617_2a!B63/SV_SO_1617_2a!$H63*100</f>
        <v>0</v>
      </c>
      <c r="C63" s="153">
        <f>SV_SO_1617_2a!C63/SV_SO_1617_2a!$H63*100</f>
        <v>0</v>
      </c>
      <c r="D63" s="152">
        <f>SV_SO_1617_2a!D63/SV_SO_1617_2a!$H63*100</f>
        <v>24.561403508771928</v>
      </c>
      <c r="E63" s="153">
        <f>SV_SO_1617_2a!E63/SV_SO_1617_2a!$H63*100</f>
        <v>36.84210526315789</v>
      </c>
      <c r="F63" s="153">
        <f>SV_SO_1617_2a!F63/SV_SO_1617_2a!$H63*100</f>
        <v>28.07017543859649</v>
      </c>
      <c r="G63" s="153">
        <f>SV_SO_1617_2a!G63/SV_SO_1617_2a!$H63*100</f>
        <v>10.526315789473683</v>
      </c>
      <c r="H63" s="150">
        <f>SV_SO_1617_2a!H63/SV_SO_1617_2a!$H63*100</f>
        <v>100</v>
      </c>
      <c r="I63" s="150">
        <f>SV_SO_1617_2a!I63/SV_SO_1617_2a!$O63*100</f>
        <v>0</v>
      </c>
      <c r="J63" s="153">
        <f>SV_SO_1617_2a!J63/SV_SO_1617_2a!$O63*100</f>
        <v>0.6802721088435374</v>
      </c>
      <c r="K63" s="152">
        <f>SV_SO_1617_2a!K63/SV_SO_1617_2a!$O63*100</f>
        <v>25.850340136054424</v>
      </c>
      <c r="L63" s="153">
        <f>SV_SO_1617_2a!L63/SV_SO_1617_2a!$O63*100</f>
        <v>46.25850340136054</v>
      </c>
      <c r="M63" s="153">
        <f>SV_SO_1617_2a!M63/SV_SO_1617_2a!$O63*100</f>
        <v>17.687074829931973</v>
      </c>
      <c r="N63" s="153">
        <f>SV_SO_1617_2a!N63/SV_SO_1617_2a!$O63*100</f>
        <v>9.523809523809524</v>
      </c>
      <c r="O63" s="150">
        <f>SV_SO_1617_2a!O63/SV_SO_1617_2a!$O63*100</f>
        <v>100</v>
      </c>
      <c r="P63" s="150">
        <f>SV_SO_1617_2a!P63/SV_SO_1617_2a!$V63*100</f>
        <v>0</v>
      </c>
      <c r="Q63" s="151">
        <f>SV_SO_1617_2a!Q63/SV_SO_1617_2a!$V63*100</f>
        <v>0.49019607843137253</v>
      </c>
      <c r="R63" s="150">
        <f>SV_SO_1617_2a!R63/SV_SO_1617_2a!$V63*100</f>
        <v>25.49019607843137</v>
      </c>
      <c r="S63" s="150">
        <f>SV_SO_1617_2a!S63/SV_SO_1617_2a!$V63*100</f>
        <v>43.627450980392155</v>
      </c>
      <c r="T63" s="151">
        <f>SV_SO_1617_2a!T63/SV_SO_1617_2a!$V63*100</f>
        <v>20.588235294117645</v>
      </c>
      <c r="U63" s="186">
        <f>SV_SO_1617_2a!U63/SV_SO_1617_2a!$V63*100</f>
        <v>9.803921568627452</v>
      </c>
      <c r="V63" s="150">
        <f>SV_SO_1617_2a!V63/SV_SO_1617_2a!$V63*100</f>
        <v>100</v>
      </c>
    </row>
    <row r="64" spans="1:22" s="74" customFormat="1" ht="12.75">
      <c r="A64" s="212" t="s">
        <v>71</v>
      </c>
      <c r="B64" s="150">
        <f>SV_SO_1617_2a!B64/SV_SO_1617_2a!$H64*100</f>
        <v>0</v>
      </c>
      <c r="C64" s="153">
        <f>SV_SO_1617_2a!C64/SV_SO_1617_2a!$H64*100</f>
        <v>0</v>
      </c>
      <c r="D64" s="152">
        <f>SV_SO_1617_2a!D64/SV_SO_1617_2a!$H64*100</f>
        <v>18.765432098765434</v>
      </c>
      <c r="E64" s="153">
        <f>SV_SO_1617_2a!E64/SV_SO_1617_2a!$H64*100</f>
        <v>41.9753086419753</v>
      </c>
      <c r="F64" s="153">
        <f>SV_SO_1617_2a!F64/SV_SO_1617_2a!$H64*100</f>
        <v>24.345679012345677</v>
      </c>
      <c r="G64" s="153">
        <f>SV_SO_1617_2a!G64/SV_SO_1617_2a!$H64*100</f>
        <v>14.913580246913579</v>
      </c>
      <c r="H64" s="150">
        <f>SV_SO_1617_2a!H64/SV_SO_1617_2a!$H64*100</f>
        <v>100</v>
      </c>
      <c r="I64" s="150">
        <f>SV_SO_1617_2a!I64/SV_SO_1617_2a!$O64*100</f>
        <v>0</v>
      </c>
      <c r="J64" s="153">
        <f>SV_SO_1617_2a!J64/SV_SO_1617_2a!$O64*100</f>
        <v>0</v>
      </c>
      <c r="K64" s="152">
        <f>SV_SO_1617_2a!K64/SV_SO_1617_2a!$O64*100</f>
        <v>20.313479623824453</v>
      </c>
      <c r="L64" s="153">
        <f>SV_SO_1617_2a!L64/SV_SO_1617_2a!$O64*100</f>
        <v>42.94670846394985</v>
      </c>
      <c r="M64" s="153">
        <f>SV_SO_1617_2a!M64/SV_SO_1617_2a!$O64*100</f>
        <v>24.200626959247646</v>
      </c>
      <c r="N64" s="153">
        <f>SV_SO_1617_2a!N64/SV_SO_1617_2a!$O64*100</f>
        <v>12.539184952978054</v>
      </c>
      <c r="O64" s="150">
        <f>SV_SO_1617_2a!O64/SV_SO_1617_2a!$O64*100</f>
        <v>100</v>
      </c>
      <c r="P64" s="150">
        <f>SV_SO_1617_2a!P64/SV_SO_1617_2a!$V64*100</f>
        <v>0</v>
      </c>
      <c r="Q64" s="151">
        <f>SV_SO_1617_2a!Q64/SV_SO_1617_2a!$V64*100</f>
        <v>0</v>
      </c>
      <c r="R64" s="150">
        <f>SV_SO_1617_2a!R64/SV_SO_1617_2a!$V64*100</f>
        <v>19.447513812154696</v>
      </c>
      <c r="S64" s="150">
        <f>SV_SO_1617_2a!S64/SV_SO_1617_2a!$V64*100</f>
        <v>42.40331491712707</v>
      </c>
      <c r="T64" s="151">
        <f>SV_SO_1617_2a!T64/SV_SO_1617_2a!$V64*100</f>
        <v>24.281767955801108</v>
      </c>
      <c r="U64" s="186">
        <f>SV_SO_1617_2a!U64/SV_SO_1617_2a!$V64*100</f>
        <v>13.867403314917127</v>
      </c>
      <c r="V64" s="150">
        <f>SV_SO_1617_2a!V64/SV_SO_1617_2a!$V64*100</f>
        <v>100</v>
      </c>
    </row>
    <row r="65" spans="1:22" s="110" customFormat="1" ht="12.75">
      <c r="A65" s="29" t="s">
        <v>1</v>
      </c>
      <c r="B65" s="154">
        <f>SV_SO_1617_2a!B65/SV_SO_1617_2a!$H65*100</f>
        <v>0.02371354043158644</v>
      </c>
      <c r="C65" s="155">
        <f>SV_SO_1617_2a!C65/SV_SO_1617_2a!$H65*100</f>
        <v>0.47427080863172877</v>
      </c>
      <c r="D65" s="156">
        <f>SV_SO_1617_2a!D65/SV_SO_1617_2a!$H65*100</f>
        <v>27.649988143229788</v>
      </c>
      <c r="E65" s="155">
        <f>SV_SO_1617_2a!E65/SV_SO_1617_2a!$H65*100</f>
        <v>37.01683661370643</v>
      </c>
      <c r="F65" s="155">
        <f>SV_SO_1617_2a!F65/SV_SO_1617_2a!$H65*100</f>
        <v>22.69385819302822</v>
      </c>
      <c r="G65" s="155">
        <f>SV_SO_1617_2a!G65/SV_SO_1617_2a!$H65*100</f>
        <v>12.141332700972256</v>
      </c>
      <c r="H65" s="154">
        <f>SV_SO_1617_2a!H65/SV_SO_1617_2a!$H65*100</f>
        <v>100</v>
      </c>
      <c r="I65" s="154">
        <f>SV_SO_1617_2a!I65/SV_SO_1617_2a!$O65*100</f>
        <v>0.024919013207077</v>
      </c>
      <c r="J65" s="155">
        <f>SV_SO_1617_2a!J65/SV_SO_1617_2a!$O65*100</f>
        <v>0.672813356591079</v>
      </c>
      <c r="K65" s="156">
        <f>SV_SO_1617_2a!K65/SV_SO_1617_2a!$O65*100</f>
        <v>31.148766508846247</v>
      </c>
      <c r="L65" s="155">
        <f>SV_SO_1617_2a!L65/SV_SO_1617_2a!$O65*100</f>
        <v>38.076252180413654</v>
      </c>
      <c r="M65" s="155">
        <f>SV_SO_1617_2a!M65/SV_SO_1617_2a!$O65*100</f>
        <v>20.93197109394468</v>
      </c>
      <c r="N65" s="155">
        <f>SV_SO_1617_2a!N65/SV_SO_1617_2a!$O65*100</f>
        <v>9.145277846997258</v>
      </c>
      <c r="O65" s="154">
        <f>SV_SO_1617_2a!O65/SV_SO_1617_2a!$O65*100</f>
        <v>100</v>
      </c>
      <c r="P65" s="154">
        <f>SV_SO_1617_2a!P65/SV_SO_1617_2a!$V65*100</f>
        <v>0.024301336573511544</v>
      </c>
      <c r="Q65" s="155">
        <f>SV_SO_1617_2a!Q65/SV_SO_1617_2a!$V65*100</f>
        <v>0.5710814094775213</v>
      </c>
      <c r="R65" s="154">
        <f>SV_SO_1617_2a!R65/SV_SO_1617_2a!$V65*100</f>
        <v>29.356014580801943</v>
      </c>
      <c r="S65" s="154">
        <f>SV_SO_1617_2a!S65/SV_SO_1617_2a!$V65*100</f>
        <v>37.53341433778858</v>
      </c>
      <c r="T65" s="155">
        <f>SV_SO_1617_2a!T65/SV_SO_1617_2a!$V65*100</f>
        <v>21.834750911300123</v>
      </c>
      <c r="U65" s="188">
        <f>SV_SO_1617_2a!U65/SV_SO_1617_2a!$V65*100</f>
        <v>10.680437424058322</v>
      </c>
      <c r="V65" s="154">
        <f>SV_SO_1617_2a!V65/SV_SO_1617_2a!$V65*100</f>
        <v>100</v>
      </c>
    </row>
    <row r="66" spans="1:22" s="74" customFormat="1" ht="12.75">
      <c r="A66" s="177" t="s">
        <v>29</v>
      </c>
      <c r="B66" s="97"/>
      <c r="C66" s="98"/>
      <c r="D66" s="99"/>
      <c r="E66" s="98"/>
      <c r="F66" s="98"/>
      <c r="G66" s="98"/>
      <c r="H66" s="97"/>
      <c r="I66" s="97"/>
      <c r="J66" s="98"/>
      <c r="K66" s="99"/>
      <c r="L66" s="98"/>
      <c r="M66" s="98"/>
      <c r="N66" s="98"/>
      <c r="O66" s="97"/>
      <c r="P66" s="97"/>
      <c r="Q66" s="98"/>
      <c r="R66" s="97"/>
      <c r="S66" s="97"/>
      <c r="T66" s="98"/>
      <c r="U66" s="100"/>
      <c r="V66" s="97"/>
    </row>
    <row r="67" spans="1:22" s="73" customFormat="1" ht="12.75">
      <c r="A67" s="212" t="s">
        <v>68</v>
      </c>
      <c r="B67" s="189">
        <f>SV_SO_1617_2a!B67/SV_SO_1617_2a!$H67*100</f>
        <v>0.09367681498829039</v>
      </c>
      <c r="C67" s="190">
        <f>SV_SO_1617_2a!C67/SV_SO_1617_2a!$H67*100</f>
        <v>1.7330210772833723</v>
      </c>
      <c r="D67" s="191">
        <f>SV_SO_1617_2a!D67/SV_SO_1617_2a!$H67*100</f>
        <v>50.21077283372365</v>
      </c>
      <c r="E67" s="190">
        <f>SV_SO_1617_2a!E67/SV_SO_1617_2a!$H67*100</f>
        <v>32.27166276346604</v>
      </c>
      <c r="F67" s="190">
        <f>SV_SO_1617_2a!F67/SV_SO_1617_2a!$H67*100</f>
        <v>12.599531615925057</v>
      </c>
      <c r="G67" s="190">
        <f>SV_SO_1617_2a!G67/SV_SO_1617_2a!$H67*100</f>
        <v>3.0913348946135835</v>
      </c>
      <c r="H67" s="189">
        <f>SV_SO_1617_2a!H67/SV_SO_1617_2a!$H67*100</f>
        <v>100</v>
      </c>
      <c r="I67" s="189">
        <f>SV_SO_1617_2a!I67/SV_SO_1617_2a!$O67*100</f>
        <v>0.034411562284927734</v>
      </c>
      <c r="J67" s="190">
        <f>SV_SO_1617_2a!J67/SV_SO_1617_2a!$O67*100</f>
        <v>1.4796971782518926</v>
      </c>
      <c r="K67" s="191">
        <f>SV_SO_1617_2a!K67/SV_SO_1617_2a!$O67*100</f>
        <v>51.754989676531316</v>
      </c>
      <c r="L67" s="190">
        <f>SV_SO_1617_2a!L67/SV_SO_1617_2a!$O67*100</f>
        <v>32.41569167240193</v>
      </c>
      <c r="M67" s="190">
        <f>SV_SO_1617_2a!M67/SV_SO_1617_2a!$O67*100</f>
        <v>12.216104611149346</v>
      </c>
      <c r="N67" s="190">
        <f>SV_SO_1617_2a!N67/SV_SO_1617_2a!$O67*100</f>
        <v>2.099105299380592</v>
      </c>
      <c r="O67" s="189">
        <f>SV_SO_1617_2a!O67/SV_SO_1617_2a!$O67*100</f>
        <v>100</v>
      </c>
      <c r="P67" s="189">
        <f>SV_SO_1617_2a!P67/SV_SO_1617_2a!$V67*100</f>
        <v>0.05951200158698671</v>
      </c>
      <c r="Q67" s="190">
        <f>SV_SO_1617_2a!Q67/SV_SO_1617_2a!$V67*100</f>
        <v>1.5869867089863123</v>
      </c>
      <c r="R67" s="189">
        <f>SV_SO_1617_2a!R67/SV_SO_1617_2a!$V67*100</f>
        <v>51.10097202935926</v>
      </c>
      <c r="S67" s="189">
        <f>SV_SO_1617_2a!S67/SV_SO_1617_2a!$V67*100</f>
        <v>32.35469152945844</v>
      </c>
      <c r="T67" s="190">
        <f>SV_SO_1617_2a!T67/SV_SO_1617_2a!$V67*100</f>
        <v>12.378496330093236</v>
      </c>
      <c r="U67" s="192">
        <f>SV_SO_1617_2a!U67/SV_SO_1617_2a!$V67*100</f>
        <v>2.519341400515771</v>
      </c>
      <c r="V67" s="189">
        <f>SV_SO_1617_2a!V67/SV_SO_1617_2a!$V67*100</f>
        <v>100</v>
      </c>
    </row>
    <row r="68" spans="1:22" s="74" customFormat="1" ht="12.75">
      <c r="A68" s="212" t="s">
        <v>70</v>
      </c>
      <c r="B68" s="189">
        <f>SV_SO_1617_2a!B68/SV_SO_1617_2a!$H68*100</f>
        <v>0.03629764065335753</v>
      </c>
      <c r="C68" s="190">
        <f>SV_SO_1617_2a!C68/SV_SO_1617_2a!$H68*100</f>
        <v>0.1451905626134301</v>
      </c>
      <c r="D68" s="191">
        <f>SV_SO_1617_2a!D68/SV_SO_1617_2a!$H68*100</f>
        <v>28.421052631578945</v>
      </c>
      <c r="E68" s="190">
        <f>SV_SO_1617_2a!E68/SV_SO_1617_2a!$H68*100</f>
        <v>36.04355716878403</v>
      </c>
      <c r="F68" s="190">
        <f>SV_SO_1617_2a!F68/SV_SO_1617_2a!$H68*100</f>
        <v>25.372050816696916</v>
      </c>
      <c r="G68" s="190">
        <f>SV_SO_1617_2a!G68/SV_SO_1617_2a!$H68*100</f>
        <v>9.98185117967332</v>
      </c>
      <c r="H68" s="189">
        <f>SV_SO_1617_2a!H68/SV_SO_1617_2a!$H68*100</f>
        <v>100</v>
      </c>
      <c r="I68" s="189">
        <f>SV_SO_1617_2a!I68/SV_SO_1617_2a!$O68*100</f>
        <v>0</v>
      </c>
      <c r="J68" s="190">
        <f>SV_SO_1617_2a!J68/SV_SO_1617_2a!$O68*100</f>
        <v>0.3106968486462494</v>
      </c>
      <c r="K68" s="191">
        <f>SV_SO_1617_2a!K68/SV_SO_1617_2a!$O68*100</f>
        <v>29.60497114957834</v>
      </c>
      <c r="L68" s="190">
        <f>SV_SO_1617_2a!L68/SV_SO_1617_2a!$O68*100</f>
        <v>36.884154460719046</v>
      </c>
      <c r="M68" s="190">
        <f>SV_SO_1617_2a!M68/SV_SO_1617_2a!$O68*100</f>
        <v>24.855747891699956</v>
      </c>
      <c r="N68" s="190">
        <f>SV_SO_1617_2a!N68/SV_SO_1617_2a!$O68*100</f>
        <v>8.344429649356414</v>
      </c>
      <c r="O68" s="189">
        <f>SV_SO_1617_2a!O68/SV_SO_1617_2a!$O68*100</f>
        <v>100</v>
      </c>
      <c r="P68" s="189">
        <f>SV_SO_1617_2a!P68/SV_SO_1617_2a!$V68*100</f>
        <v>0.019968051118210862</v>
      </c>
      <c r="Q68" s="190">
        <f>SV_SO_1617_2a!Q68/SV_SO_1617_2a!$V68*100</f>
        <v>0.21964856230031948</v>
      </c>
      <c r="R68" s="189">
        <f>SV_SO_1617_2a!R68/SV_SO_1617_2a!$V68*100</f>
        <v>28.953674121405747</v>
      </c>
      <c r="S68" s="189">
        <f>SV_SO_1617_2a!S68/SV_SO_1617_2a!$V68*100</f>
        <v>36.42172523961661</v>
      </c>
      <c r="T68" s="190">
        <f>SV_SO_1617_2a!T68/SV_SO_1617_2a!$V68*100</f>
        <v>25.139776357827476</v>
      </c>
      <c r="U68" s="192">
        <f>SV_SO_1617_2a!U68/SV_SO_1617_2a!$V68*100</f>
        <v>9.245207667731629</v>
      </c>
      <c r="V68" s="189">
        <f>SV_SO_1617_2a!V68/SV_SO_1617_2a!$V68*100</f>
        <v>100</v>
      </c>
    </row>
    <row r="69" spans="1:22" s="74" customFormat="1" ht="12.75">
      <c r="A69" s="212" t="s">
        <v>69</v>
      </c>
      <c r="B69" s="189">
        <f>SV_SO_1617_2a!B69/SV_SO_1617_2a!$H69*100</f>
        <v>0</v>
      </c>
      <c r="C69" s="190">
        <f>SV_SO_1617_2a!C69/SV_SO_1617_2a!$H69*100</f>
        <v>0</v>
      </c>
      <c r="D69" s="191">
        <f>SV_SO_1617_2a!D69/SV_SO_1617_2a!$H69*100</f>
        <v>22.31404958677686</v>
      </c>
      <c r="E69" s="190">
        <f>SV_SO_1617_2a!E69/SV_SO_1617_2a!$H69*100</f>
        <v>41.32231404958678</v>
      </c>
      <c r="F69" s="190">
        <f>SV_SO_1617_2a!F69/SV_SO_1617_2a!$H69*100</f>
        <v>27.27272727272727</v>
      </c>
      <c r="G69" s="190">
        <f>SV_SO_1617_2a!G69/SV_SO_1617_2a!$H69*100</f>
        <v>9.090909090909092</v>
      </c>
      <c r="H69" s="189">
        <f>SV_SO_1617_2a!H69/SV_SO_1617_2a!$H69*100</f>
        <v>100</v>
      </c>
      <c r="I69" s="189">
        <f>SV_SO_1617_2a!I69/SV_SO_1617_2a!$O69*100</f>
        <v>0</v>
      </c>
      <c r="J69" s="190">
        <f>SV_SO_1617_2a!J69/SV_SO_1617_2a!$O69*100</f>
        <v>1.0676156583629894</v>
      </c>
      <c r="K69" s="191">
        <f>SV_SO_1617_2a!K69/SV_SO_1617_2a!$O69*100</f>
        <v>29.537366548042705</v>
      </c>
      <c r="L69" s="190">
        <f>SV_SO_1617_2a!L69/SV_SO_1617_2a!$O69*100</f>
        <v>41.99288256227758</v>
      </c>
      <c r="M69" s="190">
        <f>SV_SO_1617_2a!M69/SV_SO_1617_2a!$O69*100</f>
        <v>19.9288256227758</v>
      </c>
      <c r="N69" s="190">
        <f>SV_SO_1617_2a!N69/SV_SO_1617_2a!$O69*100</f>
        <v>7.473309608540925</v>
      </c>
      <c r="O69" s="189">
        <f>SV_SO_1617_2a!O69/SV_SO_1617_2a!$O69*100</f>
        <v>100</v>
      </c>
      <c r="P69" s="189">
        <f>SV_SO_1617_2a!P69/SV_SO_1617_2a!$V69*100</f>
        <v>0</v>
      </c>
      <c r="Q69" s="190">
        <f>SV_SO_1617_2a!Q69/SV_SO_1617_2a!$V69*100</f>
        <v>0.7462686567164178</v>
      </c>
      <c r="R69" s="189">
        <f>SV_SO_1617_2a!R69/SV_SO_1617_2a!$V69*100</f>
        <v>27.363184079601986</v>
      </c>
      <c r="S69" s="189">
        <f>SV_SO_1617_2a!S69/SV_SO_1617_2a!$V69*100</f>
        <v>41.7910447761194</v>
      </c>
      <c r="T69" s="190">
        <f>SV_SO_1617_2a!T69/SV_SO_1617_2a!$V69*100</f>
        <v>22.139303482587064</v>
      </c>
      <c r="U69" s="192">
        <f>SV_SO_1617_2a!U69/SV_SO_1617_2a!$V69*100</f>
        <v>7.960199004975125</v>
      </c>
      <c r="V69" s="189">
        <f>SV_SO_1617_2a!V69/SV_SO_1617_2a!$V69*100</f>
        <v>100</v>
      </c>
    </row>
    <row r="70" spans="1:22" s="74" customFormat="1" ht="12.75">
      <c r="A70" s="212" t="s">
        <v>71</v>
      </c>
      <c r="B70" s="189">
        <f>SV_SO_1617_2a!B70/SV_SO_1617_2a!$H70*100</f>
        <v>0</v>
      </c>
      <c r="C70" s="190">
        <f>SV_SO_1617_2a!C70/SV_SO_1617_2a!$H70*100</f>
        <v>0.0646830530401035</v>
      </c>
      <c r="D70" s="191">
        <f>SV_SO_1617_2a!D70/SV_SO_1617_2a!$H70*100</f>
        <v>21.04355325571367</v>
      </c>
      <c r="E70" s="190">
        <f>SV_SO_1617_2a!E70/SV_SO_1617_2a!$H70*100</f>
        <v>44.415696420871065</v>
      </c>
      <c r="F70" s="190">
        <f>SV_SO_1617_2a!F70/SV_SO_1617_2a!$H70*100</f>
        <v>22.466580422595946</v>
      </c>
      <c r="G70" s="190">
        <f>SV_SO_1617_2a!G70/SV_SO_1617_2a!$H70*100</f>
        <v>12.009486847779215</v>
      </c>
      <c r="H70" s="189">
        <f>SV_SO_1617_2a!H70/SV_SO_1617_2a!$H70*100</f>
        <v>100</v>
      </c>
      <c r="I70" s="189">
        <f>SV_SO_1617_2a!I70/SV_SO_1617_2a!$O70*100</f>
        <v>0.029403116730373418</v>
      </c>
      <c r="J70" s="190">
        <f>SV_SO_1617_2a!J70/SV_SO_1617_2a!$O70*100</f>
        <v>0.08820935019112026</v>
      </c>
      <c r="K70" s="191">
        <f>SV_SO_1617_2a!K70/SV_SO_1617_2a!$O70*100</f>
        <v>21.905321964128195</v>
      </c>
      <c r="L70" s="190">
        <f>SV_SO_1617_2a!L70/SV_SO_1617_2a!$O70*100</f>
        <v>46.36871508379888</v>
      </c>
      <c r="M70" s="190">
        <f>SV_SO_1617_2a!M70/SV_SO_1617_2a!$O70*100</f>
        <v>21.787709497206702</v>
      </c>
      <c r="N70" s="190">
        <f>SV_SO_1617_2a!N70/SV_SO_1617_2a!$O70*100</f>
        <v>9.820640987944723</v>
      </c>
      <c r="O70" s="189">
        <f>SV_SO_1617_2a!O70/SV_SO_1617_2a!$O70*100</f>
        <v>100</v>
      </c>
      <c r="P70" s="189">
        <f>SV_SO_1617_2a!P70/SV_SO_1617_2a!$V70*100</f>
        <v>0.012439358129120536</v>
      </c>
      <c r="Q70" s="190">
        <f>SV_SO_1617_2a!Q70/SV_SO_1617_2a!$V70*100</f>
        <v>0.07463614877472322</v>
      </c>
      <c r="R70" s="189">
        <f>SV_SO_1617_2a!R70/SV_SO_1617_2a!$V70*100</f>
        <v>21.408135340216443</v>
      </c>
      <c r="S70" s="189">
        <f>SV_SO_1617_2a!S70/SV_SO_1617_2a!$V70*100</f>
        <v>45.24194551561139</v>
      </c>
      <c r="T70" s="190">
        <f>SV_SO_1617_2a!T70/SV_SO_1617_2a!$V70*100</f>
        <v>22.17937554422192</v>
      </c>
      <c r="U70" s="192">
        <f>SV_SO_1617_2a!U70/SV_SO_1617_2a!$V70*100</f>
        <v>11.083468093046399</v>
      </c>
      <c r="V70" s="189">
        <f>SV_SO_1617_2a!V70/SV_SO_1617_2a!$V70*100</f>
        <v>100</v>
      </c>
    </row>
    <row r="71" spans="1:22" s="60" customFormat="1" ht="12.75">
      <c r="A71" s="29" t="s">
        <v>1</v>
      </c>
      <c r="B71" s="154">
        <f>SV_SO_1617_2a!B71/SV_SO_1617_2a!$H71*100</f>
        <v>0.031091304798424705</v>
      </c>
      <c r="C71" s="155">
        <f>SV_SO_1617_2a!C71/SV_SO_1617_2a!$H71*100</f>
        <v>0.45600580371022903</v>
      </c>
      <c r="D71" s="156">
        <f>SV_SO_1617_2a!D71/SV_SO_1617_2a!$H71*100</f>
        <v>29.619649704632607</v>
      </c>
      <c r="E71" s="155">
        <f>SV_SO_1617_2a!E71/SV_SO_1617_2a!$H71*100</f>
        <v>39.29940926520883</v>
      </c>
      <c r="F71" s="155">
        <f>SV_SO_1617_2a!F71/SV_SO_1617_2a!$H71*100</f>
        <v>21.173178567727224</v>
      </c>
      <c r="G71" s="155">
        <f>SV_SO_1617_2a!G71/SV_SO_1617_2a!$H71*100</f>
        <v>9.420665353922686</v>
      </c>
      <c r="H71" s="154">
        <f>SV_SO_1617_2a!H71/SV_SO_1617_2a!$H71*100</f>
        <v>100</v>
      </c>
      <c r="I71" s="154">
        <f>SV_SO_1617_2a!I71/SV_SO_1617_2a!$O71*100</f>
        <v>0.0226218753534668</v>
      </c>
      <c r="J71" s="155">
        <f>SV_SO_1617_2a!J71/SV_SO_1617_2a!$O71*100</f>
        <v>0.6334125098970704</v>
      </c>
      <c r="K71" s="156">
        <f>SV_SO_1617_2a!K71/SV_SO_1617_2a!$O71*100</f>
        <v>33.92150209252347</v>
      </c>
      <c r="L71" s="155">
        <f>SV_SO_1617_2a!L71/SV_SO_1617_2a!$O71*100</f>
        <v>39.22633186291144</v>
      </c>
      <c r="M71" s="155">
        <f>SV_SO_1617_2a!M71/SV_SO_1617_2a!$O71*100</f>
        <v>19.364325302567583</v>
      </c>
      <c r="N71" s="155">
        <f>SV_SO_1617_2a!N71/SV_SO_1617_2a!$O71*100</f>
        <v>6.831806356746975</v>
      </c>
      <c r="O71" s="154">
        <f>SV_SO_1617_2a!O71/SV_SO_1617_2a!$O71*100</f>
        <v>100</v>
      </c>
      <c r="P71" s="154">
        <f>SV_SO_1617_2a!P71/SV_SO_1617_2a!$V71*100</f>
        <v>0.027041644131963225</v>
      </c>
      <c r="Q71" s="155">
        <f>SV_SO_1617_2a!Q71/SV_SO_1617_2a!$V71*100</f>
        <v>0.5408328826392644</v>
      </c>
      <c r="R71" s="154">
        <f>SV_SO_1617_2a!R71/SV_SO_1617_2a!$V71*100</f>
        <v>31.67658193618172</v>
      </c>
      <c r="S71" s="154">
        <f>SV_SO_1617_2a!S71/SV_SO_1617_2a!$V71*100</f>
        <v>39.2644672796106</v>
      </c>
      <c r="T71" s="155">
        <f>SV_SO_1617_2a!T71/SV_SO_1617_2a!$V71*100</f>
        <v>20.30827474310438</v>
      </c>
      <c r="U71" s="188">
        <f>SV_SO_1617_2a!U71/SV_SO_1617_2a!$V71*100</f>
        <v>8.182801514332072</v>
      </c>
      <c r="V71" s="154">
        <f>SV_SO_1617_2a!V71/SV_SO_1617_2a!$V71*100</f>
        <v>100</v>
      </c>
    </row>
    <row r="72" spans="1:22" s="111" customFormat="1" ht="15" customHeight="1">
      <c r="A72" s="29"/>
      <c r="B72" s="163"/>
      <c r="C72" s="163"/>
      <c r="D72" s="163"/>
      <c r="E72" s="163"/>
      <c r="F72" s="163"/>
      <c r="G72" s="163"/>
      <c r="H72" s="163"/>
      <c r="I72" s="163"/>
      <c r="J72" s="163"/>
      <c r="K72" s="163"/>
      <c r="L72" s="163"/>
      <c r="M72" s="163"/>
      <c r="N72" s="163"/>
      <c r="O72" s="163"/>
      <c r="P72" s="163"/>
      <c r="Q72" s="163"/>
      <c r="R72" s="163"/>
      <c r="S72" s="163"/>
      <c r="T72" s="163"/>
      <c r="U72" s="163"/>
      <c r="V72" s="163"/>
    </row>
    <row r="73" spans="1:22" s="111" customFormat="1" ht="15" customHeight="1">
      <c r="A73" s="29"/>
      <c r="B73" s="163"/>
      <c r="C73" s="163"/>
      <c r="D73" s="163"/>
      <c r="E73" s="163"/>
      <c r="F73" s="163"/>
      <c r="G73" s="163"/>
      <c r="H73" s="163"/>
      <c r="I73" s="163"/>
      <c r="J73" s="163"/>
      <c r="K73" s="163"/>
      <c r="L73" s="163"/>
      <c r="M73" s="163"/>
      <c r="N73" s="163"/>
      <c r="O73" s="163"/>
      <c r="P73" s="163"/>
      <c r="Q73" s="163"/>
      <c r="R73" s="163"/>
      <c r="S73" s="163"/>
      <c r="T73" s="163"/>
      <c r="U73" s="163"/>
      <c r="V73" s="163"/>
    </row>
    <row r="74" spans="1:22" s="111" customFormat="1" ht="15" customHeight="1">
      <c r="A74" s="29"/>
      <c r="B74" s="163"/>
      <c r="C74" s="163"/>
      <c r="D74" s="163"/>
      <c r="E74" s="163"/>
      <c r="F74" s="163"/>
      <c r="G74" s="163"/>
      <c r="H74" s="163"/>
      <c r="I74" s="163"/>
      <c r="J74" s="163"/>
      <c r="K74" s="163"/>
      <c r="L74" s="163"/>
      <c r="M74" s="163"/>
      <c r="N74" s="163"/>
      <c r="O74" s="163"/>
      <c r="P74" s="163"/>
      <c r="Q74" s="163"/>
      <c r="R74" s="163"/>
      <c r="S74" s="163"/>
      <c r="T74" s="163"/>
      <c r="U74" s="163"/>
      <c r="V74" s="163"/>
    </row>
    <row r="75" spans="1:22" s="111" customFormat="1" ht="15" customHeight="1">
      <c r="A75" s="29"/>
      <c r="B75" s="163"/>
      <c r="C75" s="163"/>
      <c r="D75" s="163"/>
      <c r="E75" s="163"/>
      <c r="F75" s="163"/>
      <c r="G75" s="163"/>
      <c r="H75" s="163"/>
      <c r="I75" s="163"/>
      <c r="J75" s="163"/>
      <c r="K75" s="163"/>
      <c r="L75" s="163"/>
      <c r="M75" s="163"/>
      <c r="N75" s="163"/>
      <c r="O75" s="163"/>
      <c r="P75" s="163"/>
      <c r="Q75" s="163"/>
      <c r="R75" s="163"/>
      <c r="S75" s="163"/>
      <c r="T75" s="163"/>
      <c r="U75" s="163"/>
      <c r="V75" s="163"/>
    </row>
    <row r="76" spans="1:22" s="111" customFormat="1" ht="15" customHeight="1">
      <c r="A76" s="29"/>
      <c r="B76" s="163"/>
      <c r="C76" s="163"/>
      <c r="D76" s="163"/>
      <c r="E76" s="163"/>
      <c r="F76" s="163"/>
      <c r="G76" s="163"/>
      <c r="H76" s="163"/>
      <c r="I76" s="163"/>
      <c r="J76" s="163"/>
      <c r="K76" s="163"/>
      <c r="L76" s="163"/>
      <c r="M76" s="163"/>
      <c r="N76" s="163"/>
      <c r="O76" s="163"/>
      <c r="P76" s="163"/>
      <c r="Q76" s="163"/>
      <c r="R76" s="163"/>
      <c r="S76" s="163"/>
      <c r="T76" s="163"/>
      <c r="U76" s="163"/>
      <c r="V76" s="163"/>
    </row>
    <row r="77" spans="1:22" s="111" customFormat="1" ht="15" customHeight="1">
      <c r="A77" s="29"/>
      <c r="B77" s="163"/>
      <c r="C77" s="163"/>
      <c r="D77" s="163"/>
      <c r="E77" s="163"/>
      <c r="F77" s="163"/>
      <c r="G77" s="163"/>
      <c r="H77" s="163"/>
      <c r="I77" s="163"/>
      <c r="J77" s="163"/>
      <c r="K77" s="163"/>
      <c r="L77" s="163"/>
      <c r="M77" s="163"/>
      <c r="N77" s="163"/>
      <c r="O77" s="163"/>
      <c r="P77" s="163"/>
      <c r="Q77" s="163"/>
      <c r="R77" s="163"/>
      <c r="S77" s="163"/>
      <c r="T77" s="163"/>
      <c r="U77" s="163"/>
      <c r="V77" s="163"/>
    </row>
    <row r="78" spans="1:22" s="111" customFormat="1" ht="15" customHeight="1">
      <c r="A78" s="29"/>
      <c r="B78" s="163"/>
      <c r="C78" s="163"/>
      <c r="D78" s="163"/>
      <c r="E78" s="163"/>
      <c r="F78" s="163"/>
      <c r="G78" s="163"/>
      <c r="H78" s="163"/>
      <c r="I78" s="163"/>
      <c r="J78" s="163"/>
      <c r="K78" s="163"/>
      <c r="L78" s="163"/>
      <c r="M78" s="163"/>
      <c r="N78" s="163"/>
      <c r="O78" s="163"/>
      <c r="P78" s="163"/>
      <c r="Q78" s="163"/>
      <c r="R78" s="163"/>
      <c r="S78" s="163"/>
      <c r="T78" s="163"/>
      <c r="U78" s="163"/>
      <c r="V78" s="163"/>
    </row>
    <row r="79" spans="1:22" s="111" customFormat="1" ht="12.75">
      <c r="A79" s="29"/>
      <c r="B79" s="163"/>
      <c r="C79" s="163"/>
      <c r="D79" s="163"/>
      <c r="E79" s="163"/>
      <c r="F79" s="163"/>
      <c r="G79" s="163"/>
      <c r="H79" s="163"/>
      <c r="I79" s="163"/>
      <c r="J79" s="163"/>
      <c r="K79" s="163"/>
      <c r="L79" s="163"/>
      <c r="M79" s="163"/>
      <c r="N79" s="163"/>
      <c r="O79" s="163"/>
      <c r="P79" s="163"/>
      <c r="Q79" s="163"/>
      <c r="R79" s="163"/>
      <c r="S79" s="163"/>
      <c r="T79" s="163"/>
      <c r="U79" s="163"/>
      <c r="V79" s="163"/>
    </row>
    <row r="80" spans="1:22" s="111" customFormat="1" ht="12.75">
      <c r="A80" s="29"/>
      <c r="B80" s="163"/>
      <c r="C80" s="163"/>
      <c r="D80" s="163"/>
      <c r="E80" s="163"/>
      <c r="F80" s="163"/>
      <c r="G80" s="163"/>
      <c r="H80" s="163"/>
      <c r="I80" s="163"/>
      <c r="J80" s="163"/>
      <c r="K80" s="163"/>
      <c r="L80" s="163"/>
      <c r="M80" s="163"/>
      <c r="N80" s="163"/>
      <c r="O80" s="163"/>
      <c r="P80" s="163"/>
      <c r="Q80" s="163"/>
      <c r="R80" s="163"/>
      <c r="S80" s="163"/>
      <c r="T80" s="163"/>
      <c r="U80" s="163"/>
      <c r="V80" s="163"/>
    </row>
    <row r="81" spans="1:22" s="111" customFormat="1" ht="12.75">
      <c r="A81" s="29"/>
      <c r="B81" s="163"/>
      <c r="C81" s="163"/>
      <c r="D81" s="163"/>
      <c r="E81" s="163"/>
      <c r="F81" s="163"/>
      <c r="G81" s="163"/>
      <c r="H81" s="163"/>
      <c r="I81" s="163"/>
      <c r="J81" s="163"/>
      <c r="K81" s="163"/>
      <c r="L81" s="163"/>
      <c r="M81" s="163"/>
      <c r="N81" s="163"/>
      <c r="O81" s="163"/>
      <c r="P81" s="163"/>
      <c r="Q81" s="163"/>
      <c r="R81" s="163"/>
      <c r="S81" s="163"/>
      <c r="T81" s="163"/>
      <c r="U81" s="163"/>
      <c r="V81" s="163"/>
    </row>
    <row r="82" spans="1:22" s="111" customFormat="1" ht="14.25" customHeight="1">
      <c r="A82" s="29"/>
      <c r="B82" s="163"/>
      <c r="C82" s="163"/>
      <c r="D82" s="163"/>
      <c r="E82" s="163"/>
      <c r="F82" s="163"/>
      <c r="G82" s="163"/>
      <c r="H82" s="163"/>
      <c r="I82" s="163"/>
      <c r="J82" s="163"/>
      <c r="K82" s="163"/>
      <c r="L82" s="163"/>
      <c r="M82" s="163"/>
      <c r="N82" s="163"/>
      <c r="O82" s="163"/>
      <c r="P82" s="163"/>
      <c r="Q82" s="163"/>
      <c r="R82" s="163"/>
      <c r="S82" s="163"/>
      <c r="T82" s="163"/>
      <c r="U82" s="163"/>
      <c r="V82" s="163"/>
    </row>
    <row r="83" spans="1:3" ht="12.75">
      <c r="A83" s="30" t="s">
        <v>67</v>
      </c>
      <c r="C83"/>
    </row>
    <row r="84" spans="1:22" ht="12.75">
      <c r="A84" s="227" t="s">
        <v>5</v>
      </c>
      <c r="B84" s="227"/>
      <c r="C84" s="227"/>
      <c r="D84" s="227"/>
      <c r="E84" s="227"/>
      <c r="F84" s="227"/>
      <c r="G84" s="227"/>
      <c r="H84" s="227"/>
      <c r="I84" s="227"/>
      <c r="J84" s="227"/>
      <c r="K84" s="227"/>
      <c r="L84" s="227"/>
      <c r="M84" s="227"/>
      <c r="N84" s="227"/>
      <c r="O84" s="227"/>
      <c r="P84" s="227"/>
      <c r="Q84" s="227"/>
      <c r="R84" s="227"/>
      <c r="S84" s="227"/>
      <c r="T84" s="227"/>
      <c r="U84" s="227"/>
      <c r="V84" s="227"/>
    </row>
    <row r="85" spans="1:22" ht="12.75">
      <c r="A85" s="219" t="s">
        <v>51</v>
      </c>
      <c r="B85" s="219"/>
      <c r="C85" s="219"/>
      <c r="D85" s="219"/>
      <c r="E85" s="219"/>
      <c r="F85" s="219"/>
      <c r="G85" s="219"/>
      <c r="H85" s="219"/>
      <c r="I85" s="219"/>
      <c r="J85" s="219"/>
      <c r="K85" s="219"/>
      <c r="L85" s="219"/>
      <c r="M85" s="219"/>
      <c r="N85" s="219"/>
      <c r="O85" s="219"/>
      <c r="P85" s="219"/>
      <c r="Q85" s="219"/>
      <c r="R85" s="219"/>
      <c r="S85" s="219"/>
      <c r="T85" s="219"/>
      <c r="U85" s="219"/>
      <c r="V85" s="219"/>
    </row>
    <row r="86" spans="1:22" s="114" customFormat="1" ht="12.75">
      <c r="A86" s="220" t="s">
        <v>26</v>
      </c>
      <c r="B86" s="220"/>
      <c r="C86" s="220"/>
      <c r="D86" s="220"/>
      <c r="E86" s="220"/>
      <c r="F86" s="220"/>
      <c r="G86" s="220"/>
      <c r="H86" s="220"/>
      <c r="I86" s="220"/>
      <c r="J86" s="220"/>
      <c r="K86" s="220"/>
      <c r="L86" s="220"/>
      <c r="M86" s="220"/>
      <c r="N86" s="220"/>
      <c r="O86" s="220"/>
      <c r="P86" s="220"/>
      <c r="Q86" s="220"/>
      <c r="R86" s="220"/>
      <c r="S86" s="220"/>
      <c r="T86" s="220"/>
      <c r="U86" s="220"/>
      <c r="V86" s="220"/>
    </row>
    <row r="87" spans="1:22"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row>
    <row r="88" spans="1:22" ht="12.75">
      <c r="A88" s="227" t="s">
        <v>20</v>
      </c>
      <c r="B88" s="227"/>
      <c r="C88" s="227"/>
      <c r="D88" s="227"/>
      <c r="E88" s="227"/>
      <c r="F88" s="227"/>
      <c r="G88" s="227"/>
      <c r="H88" s="227"/>
      <c r="I88" s="227"/>
      <c r="J88" s="227"/>
      <c r="K88" s="227"/>
      <c r="L88" s="227"/>
      <c r="M88" s="227"/>
      <c r="N88" s="227"/>
      <c r="O88" s="227"/>
      <c r="P88" s="227"/>
      <c r="Q88" s="227"/>
      <c r="R88" s="227"/>
      <c r="S88" s="227"/>
      <c r="T88" s="227"/>
      <c r="U88" s="227"/>
      <c r="V88" s="227"/>
    </row>
    <row r="89" ht="7.5" customHeight="1" thickBot="1"/>
    <row r="90" spans="1:22" ht="12.75">
      <c r="A90" s="115"/>
      <c r="B90" s="221" t="s">
        <v>30</v>
      </c>
      <c r="C90" s="222"/>
      <c r="D90" s="222"/>
      <c r="E90" s="222"/>
      <c r="F90" s="222"/>
      <c r="G90" s="222"/>
      <c r="H90" s="223"/>
      <c r="I90" s="221" t="s">
        <v>31</v>
      </c>
      <c r="J90" s="222"/>
      <c r="K90" s="222"/>
      <c r="L90" s="222"/>
      <c r="M90" s="222"/>
      <c r="N90" s="222"/>
      <c r="O90" s="223"/>
      <c r="P90" s="221" t="s">
        <v>1</v>
      </c>
      <c r="Q90" s="222"/>
      <c r="R90" s="222"/>
      <c r="S90" s="222"/>
      <c r="T90" s="222"/>
      <c r="U90" s="222"/>
      <c r="V90" s="222"/>
    </row>
    <row r="91" spans="2:22" ht="12.75">
      <c r="B91" s="232" t="s">
        <v>32</v>
      </c>
      <c r="C91" s="233"/>
      <c r="D91" s="116" t="s">
        <v>33</v>
      </c>
      <c r="E91" s="233" t="s">
        <v>34</v>
      </c>
      <c r="F91" s="233"/>
      <c r="G91" s="233"/>
      <c r="H91" s="117" t="s">
        <v>1</v>
      </c>
      <c r="I91" s="232" t="s">
        <v>32</v>
      </c>
      <c r="J91" s="234"/>
      <c r="K91" s="112" t="s">
        <v>33</v>
      </c>
      <c r="L91" s="232" t="s">
        <v>34</v>
      </c>
      <c r="M91" s="233"/>
      <c r="N91" s="233"/>
      <c r="O91" s="117" t="s">
        <v>1</v>
      </c>
      <c r="P91" s="232" t="s">
        <v>32</v>
      </c>
      <c r="Q91" s="234"/>
      <c r="R91" s="112" t="s">
        <v>33</v>
      </c>
      <c r="S91" s="232" t="s">
        <v>34</v>
      </c>
      <c r="T91" s="233"/>
      <c r="U91" s="233"/>
      <c r="V91" s="117" t="s">
        <v>1</v>
      </c>
    </row>
    <row r="92" spans="1:22" ht="12.75">
      <c r="A92" s="182" t="s">
        <v>35</v>
      </c>
      <c r="B92" s="183" t="s">
        <v>36</v>
      </c>
      <c r="C92" s="182">
        <v>1</v>
      </c>
      <c r="D92" s="184" t="s">
        <v>37</v>
      </c>
      <c r="E92" s="182" t="s">
        <v>38</v>
      </c>
      <c r="F92" s="182" t="s">
        <v>39</v>
      </c>
      <c r="G92" s="182" t="s">
        <v>40</v>
      </c>
      <c r="H92" s="185"/>
      <c r="I92" s="183" t="s">
        <v>36</v>
      </c>
      <c r="J92" s="182">
        <v>1</v>
      </c>
      <c r="K92" s="184" t="s">
        <v>37</v>
      </c>
      <c r="L92" s="182" t="s">
        <v>38</v>
      </c>
      <c r="M92" s="182" t="s">
        <v>39</v>
      </c>
      <c r="N92" s="182" t="s">
        <v>40</v>
      </c>
      <c r="O92" s="185"/>
      <c r="P92" s="183" t="s">
        <v>36</v>
      </c>
      <c r="Q92" s="182">
        <v>1</v>
      </c>
      <c r="R92" s="184" t="s">
        <v>37</v>
      </c>
      <c r="S92" s="182" t="s">
        <v>38</v>
      </c>
      <c r="T92" s="182" t="s">
        <v>39</v>
      </c>
      <c r="U92" s="182" t="s">
        <v>40</v>
      </c>
      <c r="V92" s="185"/>
    </row>
    <row r="93" spans="1:22" s="74" customFormat="1"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s="74" customFormat="1" ht="12.75">
      <c r="A94" s="212" t="s">
        <v>68</v>
      </c>
      <c r="B94" s="150">
        <f>SV_SO_1617_2a!B94/SV_SO_1617_2a!$H94*100</f>
        <v>0.07517989474814735</v>
      </c>
      <c r="C94" s="151">
        <f>SV_SO_1617_2a!C94/SV_SO_1617_2a!$H94*100</f>
        <v>3.0071957899258943</v>
      </c>
      <c r="D94" s="152">
        <f>SV_SO_1617_2a!D94/SV_SO_1617_2a!$H94*100</f>
        <v>84.90674113056241</v>
      </c>
      <c r="E94" s="151">
        <f>SV_SO_1617_2a!E94/SV_SO_1617_2a!$H94*100</f>
        <v>10.281745605556154</v>
      </c>
      <c r="F94" s="151">
        <f>SV_SO_1617_2a!F94/SV_SO_1617_2a!$H94*100</f>
        <v>1.5429778398310243</v>
      </c>
      <c r="G94" s="151">
        <f>SV_SO_1617_2a!G94/SV_SO_1617_2a!$H94*100</f>
        <v>0.18615973937636487</v>
      </c>
      <c r="H94" s="150">
        <f>SV_SO_1617_2a!H94/SV_SO_1617_2a!$H94*100</f>
        <v>100</v>
      </c>
      <c r="I94" s="150">
        <f>SV_SO_1617_2a!I94/SV_SO_1617_2a!$O94*100</f>
        <v>0.03443624989238672</v>
      </c>
      <c r="J94" s="151">
        <f>SV_SO_1617_2a!J94/SV_SO_1617_2a!$O94*100</f>
        <v>2.2957499928257814</v>
      </c>
      <c r="K94" s="152">
        <f>SV_SO_1617_2a!K94/SV_SO_1617_2a!$O94*100</f>
        <v>87.66608316354349</v>
      </c>
      <c r="L94" s="151">
        <f>SV_SO_1617_2a!L94/SV_SO_1617_2a!$O94*100</f>
        <v>8.468447786036101</v>
      </c>
      <c r="M94" s="151">
        <f>SV_SO_1617_2a!M94/SV_SO_1617_2a!$O94*100</f>
        <v>1.3516228082761788</v>
      </c>
      <c r="N94" s="151">
        <f>SV_SO_1617_2a!N94/SV_SO_1617_2a!$O94*100</f>
        <v>0.1836599994260625</v>
      </c>
      <c r="O94" s="150">
        <f>SV_SO_1617_2a!O94/SV_SO_1617_2a!$O94*100</f>
        <v>100</v>
      </c>
      <c r="P94" s="150">
        <f>SV_SO_1617_2a!P94/SV_SO_1617_2a!$V94*100</f>
        <v>0.052564510990761384</v>
      </c>
      <c r="Q94" s="151">
        <f>SV_SO_1617_2a!Q94/SV_SO_1617_2a!$V94*100</f>
        <v>2.612296909843899</v>
      </c>
      <c r="R94" s="152">
        <f>SV_SO_1617_2a!R94/SV_SO_1617_2a!$V94*100</f>
        <v>86.43835616438355</v>
      </c>
      <c r="S94" s="151">
        <f>SV_SO_1617_2a!S94/SV_SO_1617_2a!$V94*100</f>
        <v>9.27524689391526</v>
      </c>
      <c r="T94" s="151">
        <f>SV_SO_1617_2a!T94/SV_SO_1617_2a!$V94*100</f>
        <v>1.4367633004141447</v>
      </c>
      <c r="U94" s="151">
        <f>SV_SO_1617_2a!U94/SV_SO_1617_2a!$V94*100</f>
        <v>0.18477222045237338</v>
      </c>
      <c r="V94" s="150">
        <f>SV_SO_1617_2a!V94/SV_SO_1617_2a!$V94*100</f>
        <v>100</v>
      </c>
    </row>
    <row r="95" spans="1:22" s="74" customFormat="1" ht="12.75">
      <c r="A95" s="212" t="s">
        <v>70</v>
      </c>
      <c r="B95" s="150">
        <f>SV_SO_1617_2a!B95/SV_SO_1617_2a!$H95*100</f>
        <v>0.0043217079389774845</v>
      </c>
      <c r="C95" s="153">
        <f>SV_SO_1617_2a!C95/SV_SO_1617_2a!$H95*100</f>
        <v>0.36302346687410864</v>
      </c>
      <c r="D95" s="152">
        <f>SV_SO_1617_2a!D95/SV_SO_1617_2a!$H95*100</f>
        <v>65.28804183413286</v>
      </c>
      <c r="E95" s="153">
        <f>SV_SO_1617_2a!E95/SV_SO_1617_2a!$H95*100</f>
        <v>26.55257357707766</v>
      </c>
      <c r="F95" s="153">
        <f>SV_SO_1617_2a!F95/SV_SO_1617_2a!$H95*100</f>
        <v>6.71593413717101</v>
      </c>
      <c r="G95" s="153">
        <f>SV_SO_1617_2a!G95/SV_SO_1617_2a!$H95*100</f>
        <v>1.0761052768053936</v>
      </c>
      <c r="H95" s="150">
        <f>SV_SO_1617_2a!H95/SV_SO_1617_2a!$H95*100</f>
        <v>100</v>
      </c>
      <c r="I95" s="150">
        <f>SV_SO_1617_2a!I95/SV_SO_1617_2a!$O95*100</f>
        <v>0</v>
      </c>
      <c r="J95" s="153">
        <f>SV_SO_1617_2a!J95/SV_SO_1617_2a!$O95*100</f>
        <v>0.3032508491023775</v>
      </c>
      <c r="K95" s="152">
        <f>SV_SO_1617_2a!K95/SV_SO_1617_2a!$O95*100</f>
        <v>67.32775351770985</v>
      </c>
      <c r="L95" s="153">
        <f>SV_SO_1617_2a!L95/SV_SO_1617_2a!$O95*100</f>
        <v>26.006792819019893</v>
      </c>
      <c r="M95" s="153">
        <f>SV_SO_1617_2a!M95/SV_SO_1617_2a!$O95*100</f>
        <v>5.555555555555555</v>
      </c>
      <c r="N95" s="153">
        <f>SV_SO_1617_2a!N95/SV_SO_1617_2a!$O95*100</f>
        <v>0.8066472586123242</v>
      </c>
      <c r="O95" s="150">
        <f>SV_SO_1617_2a!O95/SV_SO_1617_2a!$O95*100</f>
        <v>100</v>
      </c>
      <c r="P95" s="150">
        <f>SV_SO_1617_2a!P95/SV_SO_1617_2a!$V95*100</f>
        <v>0.002523531935296641</v>
      </c>
      <c r="Q95" s="151">
        <f>SV_SO_1617_2a!Q95/SV_SO_1617_2a!$V95*100</f>
        <v>0.3381532793297499</v>
      </c>
      <c r="R95" s="150">
        <f>SV_SO_1617_2a!R95/SV_SO_1617_2a!$V95*100</f>
        <v>66.13672496025437</v>
      </c>
      <c r="S95" s="150">
        <f>SV_SO_1617_2a!S95/SV_SO_1617_2a!$V95*100</f>
        <v>26.32548514901456</v>
      </c>
      <c r="T95" s="151">
        <f>SV_SO_1617_2a!T95/SV_SO_1617_2a!$V95*100</f>
        <v>6.233123880182704</v>
      </c>
      <c r="U95" s="186">
        <f>SV_SO_1617_2a!U95/SV_SO_1617_2a!$V95*100</f>
        <v>0.9639891992833169</v>
      </c>
      <c r="V95" s="150">
        <f>SV_SO_1617_2a!V95/SV_SO_1617_2a!$V95*100</f>
        <v>100</v>
      </c>
    </row>
    <row r="96" spans="1:22" s="74" customFormat="1" ht="12.75">
      <c r="A96" s="212" t="s">
        <v>69</v>
      </c>
      <c r="B96" s="150">
        <f>SV_SO_1617_2a!B96/SV_SO_1617_2a!$H96*100</f>
        <v>0</v>
      </c>
      <c r="C96" s="153">
        <f>SV_SO_1617_2a!C96/SV_SO_1617_2a!$H96*100</f>
        <v>0.7121057985757884</v>
      </c>
      <c r="D96" s="152">
        <f>SV_SO_1617_2a!D96/SV_SO_1617_2a!$H96*100</f>
        <v>55.5442522889115</v>
      </c>
      <c r="E96" s="153">
        <f>SV_SO_1617_2a!E96/SV_SO_1617_2a!$H96*100</f>
        <v>32.45167853509665</v>
      </c>
      <c r="F96" s="153">
        <f>SV_SO_1617_2a!F96/SV_SO_1617_2a!$H96*100</f>
        <v>9.35910478128179</v>
      </c>
      <c r="G96" s="153">
        <f>SV_SO_1617_2a!G96/SV_SO_1617_2a!$H96*100</f>
        <v>1.9328585961342828</v>
      </c>
      <c r="H96" s="150">
        <f>SV_SO_1617_2a!H96/SV_SO_1617_2a!$H96*100</f>
        <v>100</v>
      </c>
      <c r="I96" s="150">
        <f>SV_SO_1617_2a!I96/SV_SO_1617_2a!$O96*100</f>
        <v>0.05589714924538849</v>
      </c>
      <c r="J96" s="153">
        <f>SV_SO_1617_2a!J96/SV_SO_1617_2a!$O96*100</f>
        <v>1.285634432643935</v>
      </c>
      <c r="K96" s="152">
        <f>SV_SO_1617_2a!K96/SV_SO_1617_2a!$O96*100</f>
        <v>65.84684181106763</v>
      </c>
      <c r="L96" s="153">
        <f>SV_SO_1617_2a!L96/SV_SO_1617_2a!$O96*100</f>
        <v>25.656791503633315</v>
      </c>
      <c r="M96" s="153">
        <f>SV_SO_1617_2a!M96/SV_SO_1617_2a!$O96*100</f>
        <v>6.092789267747345</v>
      </c>
      <c r="N96" s="153">
        <f>SV_SO_1617_2a!N96/SV_SO_1617_2a!$O96*100</f>
        <v>1.0620458356623812</v>
      </c>
      <c r="O96" s="150">
        <f>SV_SO_1617_2a!O96/SV_SO_1617_2a!$O96*100</f>
        <v>100</v>
      </c>
      <c r="P96" s="150">
        <f>SV_SO_1617_2a!P96/SV_SO_1617_2a!$V96*100</f>
        <v>0.03607503607503607</v>
      </c>
      <c r="Q96" s="151">
        <f>SV_SO_1617_2a!Q96/SV_SO_1617_2a!$V96*100</f>
        <v>1.0822510822510822</v>
      </c>
      <c r="R96" s="150">
        <f>SV_SO_1617_2a!R96/SV_SO_1617_2a!$V96*100</f>
        <v>62.19336219336219</v>
      </c>
      <c r="S96" s="150">
        <f>SV_SO_1617_2a!S96/SV_SO_1617_2a!$V96*100</f>
        <v>28.066378066378068</v>
      </c>
      <c r="T96" s="151">
        <f>SV_SO_1617_2a!T96/SV_SO_1617_2a!$V96*100</f>
        <v>7.251082251082251</v>
      </c>
      <c r="U96" s="186">
        <f>SV_SO_1617_2a!U96/SV_SO_1617_2a!$V96*100</f>
        <v>1.3708513708513708</v>
      </c>
      <c r="V96" s="150">
        <f>SV_SO_1617_2a!V96/SV_SO_1617_2a!$V96*100</f>
        <v>100</v>
      </c>
    </row>
    <row r="97" spans="1:22" s="74" customFormat="1" ht="12.75">
      <c r="A97" s="212" t="s">
        <v>71</v>
      </c>
      <c r="B97" s="150">
        <f>SV_SO_1617_2a!B97/SV_SO_1617_2a!$H97*100</f>
        <v>0</v>
      </c>
      <c r="C97" s="153">
        <f>SV_SO_1617_2a!C97/SV_SO_1617_2a!$H97*100</f>
        <v>0.05439052396204751</v>
      </c>
      <c r="D97" s="152">
        <f>SV_SO_1617_2a!D97/SV_SO_1617_2a!$H97*100</f>
        <v>39.75342962470538</v>
      </c>
      <c r="E97" s="153">
        <f>SV_SO_1617_2a!E97/SV_SO_1617_2a!$H97*100</f>
        <v>45.99020970568683</v>
      </c>
      <c r="F97" s="153">
        <f>SV_SO_1617_2a!F97/SV_SO_1617_2a!$H97*100</f>
        <v>11.276968634797848</v>
      </c>
      <c r="G97" s="153">
        <f>SV_SO_1617_2a!G97/SV_SO_1617_2a!$H97*100</f>
        <v>2.925001510847888</v>
      </c>
      <c r="H97" s="150">
        <f>SV_SO_1617_2a!H97/SV_SO_1617_2a!$H97*100</f>
        <v>100</v>
      </c>
      <c r="I97" s="150">
        <f>SV_SO_1617_2a!I97/SV_SO_1617_2a!$O97*100</f>
        <v>0.008023106546854942</v>
      </c>
      <c r="J97" s="153">
        <f>SV_SO_1617_2a!J97/SV_SO_1617_2a!$O97*100</f>
        <v>0.04011553273427471</v>
      </c>
      <c r="K97" s="152">
        <f>SV_SO_1617_2a!K97/SV_SO_1617_2a!$O97*100</f>
        <v>43.661745827984596</v>
      </c>
      <c r="L97" s="153">
        <f>SV_SO_1617_2a!L97/SV_SO_1617_2a!$O97*100</f>
        <v>45.699614890885755</v>
      </c>
      <c r="M97" s="153">
        <f>SV_SO_1617_2a!M97/SV_SO_1617_2a!$O97*100</f>
        <v>8.721116816431323</v>
      </c>
      <c r="N97" s="153">
        <f>SV_SO_1617_2a!N97/SV_SO_1617_2a!$O97*100</f>
        <v>1.8693838254172015</v>
      </c>
      <c r="O97" s="150">
        <f>SV_SO_1617_2a!O97/SV_SO_1617_2a!$O97*100</f>
        <v>100</v>
      </c>
      <c r="P97" s="150">
        <f>SV_SO_1617_2a!P97/SV_SO_1617_2a!$V97*100</f>
        <v>0.003446968391299852</v>
      </c>
      <c r="Q97" s="151">
        <f>SV_SO_1617_2a!Q97/SV_SO_1617_2a!$V97*100</f>
        <v>0.048257557478197925</v>
      </c>
      <c r="R97" s="150">
        <f>SV_SO_1617_2a!R97/SV_SO_1617_2a!$V97*100</f>
        <v>41.43256006342422</v>
      </c>
      <c r="S97" s="150">
        <f>SV_SO_1617_2a!S97/SV_SO_1617_2a!$V97*100</f>
        <v>45.86536141463583</v>
      </c>
      <c r="T97" s="151">
        <f>SV_SO_1617_2a!T97/SV_SO_1617_2a!$V97*100</f>
        <v>10.178897659508463</v>
      </c>
      <c r="U97" s="186">
        <f>SV_SO_1617_2a!U97/SV_SO_1617_2a!$V97*100</f>
        <v>2.471476336561994</v>
      </c>
      <c r="V97" s="150">
        <f>SV_SO_1617_2a!V97/SV_SO_1617_2a!$V97*100</f>
        <v>100</v>
      </c>
    </row>
    <row r="98" spans="1:22" s="110" customFormat="1" ht="12.75">
      <c r="A98" s="29" t="s">
        <v>1</v>
      </c>
      <c r="B98" s="147">
        <f>SV_SO_1617_2a!B98/SV_SO_1617_2a!$H98*100</f>
        <v>0.03206903588816653</v>
      </c>
      <c r="C98" s="148">
        <f>SV_SO_1617_2a!C98/SV_SO_1617_2a!$H98*100</f>
        <v>1.3702224424943878</v>
      </c>
      <c r="D98" s="149">
        <f>SV_SO_1617_2a!D98/SV_SO_1617_2a!$H98*100</f>
        <v>66.97763913588524</v>
      </c>
      <c r="E98" s="148">
        <f>SV_SO_1617_2a!E98/SV_SO_1617_2a!$H98*100</f>
        <v>24.700446051135536</v>
      </c>
      <c r="F98" s="148">
        <f>SV_SO_1617_2a!F98/SV_SO_1617_2a!$H98*100</f>
        <v>5.747645841229119</v>
      </c>
      <c r="G98" s="148">
        <f>SV_SO_1617_2a!G98/SV_SO_1617_2a!$H98*100</f>
        <v>1.1719774933675402</v>
      </c>
      <c r="H98" s="147">
        <f>SV_SO_1617_2a!H98/SV_SO_1617_2a!$H98*100</f>
        <v>100</v>
      </c>
      <c r="I98" s="147">
        <f>SV_SO_1617_2a!I98/SV_SO_1617_2a!$O98*100</f>
        <v>0.021345368055132034</v>
      </c>
      <c r="J98" s="148">
        <f>SV_SO_1617_2a!J98/SV_SO_1617_2a!$O98*100</f>
        <v>1.3386595108861377</v>
      </c>
      <c r="K98" s="149">
        <f>SV_SO_1617_2a!K98/SV_SO_1617_2a!$O98*100</f>
        <v>73.59577971580167</v>
      </c>
      <c r="L98" s="148">
        <f>SV_SO_1617_2a!L98/SV_SO_1617_2a!$O98*100</f>
        <v>20.421418552174178</v>
      </c>
      <c r="M98" s="148">
        <f>SV_SO_1617_2a!M98/SV_SO_1617_2a!$O98*100</f>
        <v>3.938220406171861</v>
      </c>
      <c r="N98" s="148">
        <f>SV_SO_1617_2a!N98/SV_SO_1617_2a!$O98*100</f>
        <v>0.6845764469110203</v>
      </c>
      <c r="O98" s="147">
        <f>SV_SO_1617_2a!O98/SV_SO_1617_2a!$O98*100</f>
        <v>100</v>
      </c>
      <c r="P98" s="147">
        <f>SV_SO_1617_2a!P98/SV_SO_1617_2a!$V98*100</f>
        <v>0.026827632461435276</v>
      </c>
      <c r="Q98" s="148">
        <f>SV_SO_1617_2a!Q98/SV_SO_1617_2a!$V98*100</f>
        <v>1.3547954393024815</v>
      </c>
      <c r="R98" s="147">
        <f>SV_SO_1617_2a!R98/SV_SO_1617_2a!$V98*100</f>
        <v>70.21238542365303</v>
      </c>
      <c r="S98" s="147">
        <f>SV_SO_1617_2a!S98/SV_SO_1617_2a!$V98*100</f>
        <v>22.60898725687458</v>
      </c>
      <c r="T98" s="148">
        <f>SV_SO_1617_2a!T98/SV_SO_1617_2a!$V98*100</f>
        <v>4.8632535956479614</v>
      </c>
      <c r="U98" s="187">
        <f>SV_SO_1617_2a!U98/SV_SO_1617_2a!$V98*100</f>
        <v>0.9337506520605112</v>
      </c>
      <c r="V98" s="147">
        <f>SV_SO_1617_2a!V98/SV_SO_1617_2a!$V98*100</f>
        <v>100</v>
      </c>
    </row>
    <row r="99" spans="1:22" s="74" customFormat="1" ht="7.5" customHeight="1">
      <c r="A99" s="73"/>
      <c r="B99" s="88"/>
      <c r="C99" s="89"/>
      <c r="D99" s="90"/>
      <c r="E99" s="89"/>
      <c r="F99" s="89"/>
      <c r="G99" s="89"/>
      <c r="H99" s="88"/>
      <c r="I99" s="88"/>
      <c r="J99" s="89"/>
      <c r="K99" s="90"/>
      <c r="L99" s="89"/>
      <c r="M99" s="89"/>
      <c r="N99" s="89"/>
      <c r="O99" s="88"/>
      <c r="P99" s="88"/>
      <c r="Q99" s="89"/>
      <c r="R99" s="88"/>
      <c r="S99" s="88"/>
      <c r="T99" s="89"/>
      <c r="U99" s="91"/>
      <c r="V99" s="88"/>
    </row>
    <row r="100" spans="1:22" s="74" customFormat="1"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s="74" customFormat="1" ht="12.75">
      <c r="A101" s="212" t="s">
        <v>68</v>
      </c>
      <c r="B101" s="150">
        <f>SV_SO_1617_2a!B101/SV_SO_1617_2a!$H101*100</f>
        <v>0.08981498113885396</v>
      </c>
      <c r="C101" s="151">
        <f>SV_SO_1617_2a!C101/SV_SO_1617_2a!$H101*100</f>
        <v>3.1659780851446024</v>
      </c>
      <c r="D101" s="152">
        <f>SV_SO_1617_2a!D101/SV_SO_1617_2a!$H101*100</f>
        <v>80.76163104005748</v>
      </c>
      <c r="E101" s="151">
        <f>SV_SO_1617_2a!E101/SV_SO_1617_2a!$H101*100</f>
        <v>13.359978444404527</v>
      </c>
      <c r="F101" s="151">
        <f>SV_SO_1617_2a!F101/SV_SO_1617_2a!$H101*100</f>
        <v>2.227411532243578</v>
      </c>
      <c r="G101" s="151">
        <f>SV_SO_1617_2a!G101/SV_SO_1617_2a!$H101*100</f>
        <v>0.3951859170109574</v>
      </c>
      <c r="H101" s="150">
        <f>SV_SO_1617_2a!H101/SV_SO_1617_2a!$H101*100</f>
        <v>100</v>
      </c>
      <c r="I101" s="150">
        <f>SV_SO_1617_2a!I101/SV_SO_1617_2a!$O101*100</f>
        <v>0.030324471848781967</v>
      </c>
      <c r="J101" s="151">
        <f>SV_SO_1617_2a!J101/SV_SO_1617_2a!$O101*100</f>
        <v>2.4798679200781697</v>
      </c>
      <c r="K101" s="152">
        <f>SV_SO_1617_2a!K101/SV_SO_1617_2a!$O101*100</f>
        <v>86.38768152565788</v>
      </c>
      <c r="L101" s="151">
        <f>SV_SO_1617_2a!L101/SV_SO_1617_2a!$O101*100</f>
        <v>9.430910744971193</v>
      </c>
      <c r="M101" s="151">
        <f>SV_SO_1617_2a!M101/SV_SO_1617_2a!$O101*100</f>
        <v>1.4825297348293405</v>
      </c>
      <c r="N101" s="151">
        <f>SV_SO_1617_2a!N101/SV_SO_1617_2a!$O101*100</f>
        <v>0.18868560261464334</v>
      </c>
      <c r="O101" s="150">
        <f>SV_SO_1617_2a!O101/SV_SO_1617_2a!$O101*100</f>
        <v>100</v>
      </c>
      <c r="P101" s="150">
        <f>SV_SO_1617_2a!P101/SV_SO_1617_2a!$V101*100</f>
        <v>0.0558261304791422</v>
      </c>
      <c r="Q101" s="151">
        <f>SV_SO_1617_2a!Q101/SV_SO_1617_2a!$V101*100</f>
        <v>2.773981173118756</v>
      </c>
      <c r="R101" s="150">
        <f>SV_SO_1617_2a!R101/SV_SO_1617_2a!$V101*100</f>
        <v>83.97597551350415</v>
      </c>
      <c r="S101" s="150">
        <f>SV_SO_1617_2a!S101/SV_SO_1617_2a!$V101*100</f>
        <v>11.115175082295417</v>
      </c>
      <c r="T101" s="151">
        <f>SV_SO_1617_2a!T101/SV_SO_1617_2a!$V101*100</f>
        <v>1.8018364871888657</v>
      </c>
      <c r="U101" s="186">
        <f>SV_SO_1617_2a!U101/SV_SO_1617_2a!$V101*100</f>
        <v>0.2772056134136716</v>
      </c>
      <c r="V101" s="150">
        <f>SV_SO_1617_2a!V101/SV_SO_1617_2a!$V101*100</f>
        <v>100</v>
      </c>
    </row>
    <row r="102" spans="1:22" s="74" customFormat="1" ht="12.75">
      <c r="A102" s="212" t="s">
        <v>70</v>
      </c>
      <c r="B102" s="150">
        <f>SV_SO_1617_2a!B102/SV_SO_1617_2a!$H102*100</f>
        <v>0</v>
      </c>
      <c r="C102" s="153">
        <f>SV_SO_1617_2a!C102/SV_SO_1617_2a!$H102*100</f>
        <v>0.41155552003835855</v>
      </c>
      <c r="D102" s="152">
        <f>SV_SO_1617_2a!D102/SV_SO_1617_2a!$H102*100</f>
        <v>58.173172973188954</v>
      </c>
      <c r="E102" s="153">
        <f>SV_SO_1617_2a!E102/SV_SO_1617_2a!$H102*100</f>
        <v>29.719902505294282</v>
      </c>
      <c r="F102" s="153">
        <f>SV_SO_1617_2a!F102/SV_SO_1617_2a!$H102*100</f>
        <v>9.277979781835617</v>
      </c>
      <c r="G102" s="153">
        <f>SV_SO_1617_2a!G102/SV_SO_1617_2a!$H102*100</f>
        <v>2.4173892196427857</v>
      </c>
      <c r="H102" s="150">
        <f>SV_SO_1617_2a!H102/SV_SO_1617_2a!$H102*100</f>
        <v>100</v>
      </c>
      <c r="I102" s="150">
        <f>SV_SO_1617_2a!I102/SV_SO_1617_2a!$O102*100</f>
        <v>0</v>
      </c>
      <c r="J102" s="153">
        <f>SV_SO_1617_2a!J102/SV_SO_1617_2a!$O102*100</f>
        <v>0.3000051725029742</v>
      </c>
      <c r="K102" s="152">
        <f>SV_SO_1617_2a!K102/SV_SO_1617_2a!$O102*100</f>
        <v>64.86835979930689</v>
      </c>
      <c r="L102" s="153">
        <f>SV_SO_1617_2a!L102/SV_SO_1617_2a!$O102*100</f>
        <v>26.291832617803756</v>
      </c>
      <c r="M102" s="153">
        <f>SV_SO_1617_2a!M102/SV_SO_1617_2a!$O102*100</f>
        <v>6.636321315884756</v>
      </c>
      <c r="N102" s="153">
        <f>SV_SO_1617_2a!N102/SV_SO_1617_2a!$O102*100</f>
        <v>1.9034810945016294</v>
      </c>
      <c r="O102" s="150">
        <f>SV_SO_1617_2a!O102/SV_SO_1617_2a!$O102*100</f>
        <v>100</v>
      </c>
      <c r="P102" s="150">
        <f>SV_SO_1617_2a!P102/SV_SO_1617_2a!$V102*100</f>
        <v>0</v>
      </c>
      <c r="Q102" s="151">
        <f>SV_SO_1617_2a!Q102/SV_SO_1617_2a!$V102*100</f>
        <v>0.3629395852119026</v>
      </c>
      <c r="R102" s="150">
        <f>SV_SO_1617_2a!R102/SV_SO_1617_2a!$V102*100</f>
        <v>61.09107303877367</v>
      </c>
      <c r="S102" s="150">
        <f>SV_SO_1617_2a!S102/SV_SO_1617_2a!$V102*100</f>
        <v>28.225879170423806</v>
      </c>
      <c r="T102" s="151">
        <f>SV_SO_1617_2a!T102/SV_SO_1617_2a!$V102*100</f>
        <v>8.12669071235347</v>
      </c>
      <c r="U102" s="186">
        <f>SV_SO_1617_2a!U102/SV_SO_1617_2a!$V102*100</f>
        <v>2.193417493237151</v>
      </c>
      <c r="V102" s="150">
        <f>SV_SO_1617_2a!V102/SV_SO_1617_2a!$V102*100</f>
        <v>100</v>
      </c>
    </row>
    <row r="103" spans="1:22" s="74" customFormat="1" ht="12.75">
      <c r="A103" s="212" t="s">
        <v>69</v>
      </c>
      <c r="B103" s="150">
        <f>SV_SO_1617_2a!B103/SV_SO_1617_2a!$H103*100</f>
        <v>0</v>
      </c>
      <c r="C103" s="153">
        <f>SV_SO_1617_2a!C103/SV_SO_1617_2a!$H103*100</f>
        <v>0.8181818181818182</v>
      </c>
      <c r="D103" s="152">
        <f>SV_SO_1617_2a!D103/SV_SO_1617_2a!$H103*100</f>
        <v>46.72727272727273</v>
      </c>
      <c r="E103" s="153">
        <f>SV_SO_1617_2a!E103/SV_SO_1617_2a!$H103*100</f>
        <v>36.54545454545455</v>
      </c>
      <c r="F103" s="153">
        <f>SV_SO_1617_2a!F103/SV_SO_1617_2a!$H103*100</f>
        <v>12.636363636363637</v>
      </c>
      <c r="G103" s="153">
        <f>SV_SO_1617_2a!G103/SV_SO_1617_2a!$H103*100</f>
        <v>3.272727272727273</v>
      </c>
      <c r="H103" s="150">
        <f>SV_SO_1617_2a!H103/SV_SO_1617_2a!$H103*100</f>
        <v>100</v>
      </c>
      <c r="I103" s="150">
        <f>SV_SO_1617_2a!I103/SV_SO_1617_2a!$O103*100</f>
        <v>0</v>
      </c>
      <c r="J103" s="153">
        <f>SV_SO_1617_2a!J103/SV_SO_1617_2a!$O103*100</f>
        <v>0.9680542110358179</v>
      </c>
      <c r="K103" s="152">
        <f>SV_SO_1617_2a!K103/SV_SO_1617_2a!$O103*100</f>
        <v>60.696999031945786</v>
      </c>
      <c r="L103" s="153">
        <f>SV_SO_1617_2a!L103/SV_SO_1617_2a!$O103*100</f>
        <v>29.47725072604066</v>
      </c>
      <c r="M103" s="153">
        <f>SV_SO_1617_2a!M103/SV_SO_1617_2a!$O103*100</f>
        <v>7.163601161665054</v>
      </c>
      <c r="N103" s="153">
        <f>SV_SO_1617_2a!N103/SV_SO_1617_2a!$O103*100</f>
        <v>1.6940948693126814</v>
      </c>
      <c r="O103" s="150">
        <f>SV_SO_1617_2a!O103/SV_SO_1617_2a!$O103*100</f>
        <v>100</v>
      </c>
      <c r="P103" s="150">
        <f>SV_SO_1617_2a!P103/SV_SO_1617_2a!$V103*100</f>
        <v>0</v>
      </c>
      <c r="Q103" s="151">
        <f>SV_SO_1617_2a!Q103/SV_SO_1617_2a!$V103*100</f>
        <v>0.915982312065698</v>
      </c>
      <c r="R103" s="150">
        <f>SV_SO_1617_2a!R103/SV_SO_1617_2a!$V103*100</f>
        <v>55.8433354390398</v>
      </c>
      <c r="S103" s="150">
        <f>SV_SO_1617_2a!S103/SV_SO_1617_2a!$V103*100</f>
        <v>31.9330385344283</v>
      </c>
      <c r="T103" s="151">
        <f>SV_SO_1617_2a!T103/SV_SO_1617_2a!$V103*100</f>
        <v>9.065066329753632</v>
      </c>
      <c r="U103" s="186">
        <f>SV_SO_1617_2a!U103/SV_SO_1617_2a!$V103*100</f>
        <v>2.242577384712571</v>
      </c>
      <c r="V103" s="150">
        <f>SV_SO_1617_2a!V103/SV_SO_1617_2a!$V103*100</f>
        <v>100</v>
      </c>
    </row>
    <row r="104" spans="1:22" s="74" customFormat="1" ht="12.75">
      <c r="A104" s="212" t="s">
        <v>71</v>
      </c>
      <c r="B104" s="150">
        <f>SV_SO_1617_2a!B104/SV_SO_1617_2a!$H104*100</f>
        <v>0</v>
      </c>
      <c r="C104" s="153">
        <f>SV_SO_1617_2a!C104/SV_SO_1617_2a!$H104*100</f>
        <v>0.018198362147406735</v>
      </c>
      <c r="D104" s="152">
        <f>SV_SO_1617_2a!D104/SV_SO_1617_2a!$H104*100</f>
        <v>37.59175007582651</v>
      </c>
      <c r="E104" s="153">
        <f>SV_SO_1617_2a!E104/SV_SO_1617_2a!$H104*100</f>
        <v>43.427358204428266</v>
      </c>
      <c r="F104" s="153">
        <f>SV_SO_1617_2a!F104/SV_SO_1617_2a!$H104*100</f>
        <v>14.085532302092812</v>
      </c>
      <c r="G104" s="153">
        <f>SV_SO_1617_2a!G104/SV_SO_1617_2a!$H104*100</f>
        <v>4.877161055505005</v>
      </c>
      <c r="H104" s="150">
        <f>SV_SO_1617_2a!H104/SV_SO_1617_2a!$H104*100</f>
        <v>100</v>
      </c>
      <c r="I104" s="150">
        <f>SV_SO_1617_2a!I104/SV_SO_1617_2a!$O104*100</f>
        <v>0</v>
      </c>
      <c r="J104" s="153">
        <f>SV_SO_1617_2a!J104/SV_SO_1617_2a!$O104*100</f>
        <v>0.03744757339724386</v>
      </c>
      <c r="K104" s="152">
        <f>SV_SO_1617_2a!K104/SV_SO_1617_2a!$O104*100</f>
        <v>41.35710005991612</v>
      </c>
      <c r="L104" s="153">
        <f>SV_SO_1617_2a!L104/SV_SO_1617_2a!$O104*100</f>
        <v>43.251947273816654</v>
      </c>
      <c r="M104" s="153">
        <f>SV_SO_1617_2a!M104/SV_SO_1617_2a!$O104*100</f>
        <v>11.45895745955662</v>
      </c>
      <c r="N104" s="153">
        <f>SV_SO_1617_2a!N104/SV_SO_1617_2a!$O104*100</f>
        <v>3.894547633313361</v>
      </c>
      <c r="O104" s="150">
        <f>SV_SO_1617_2a!O104/SV_SO_1617_2a!$O104*100</f>
        <v>100</v>
      </c>
      <c r="P104" s="150">
        <f>SV_SO_1617_2a!P104/SV_SO_1617_2a!$V104*100</f>
        <v>0</v>
      </c>
      <c r="Q104" s="151">
        <f>SV_SO_1617_2a!Q104/SV_SO_1617_2a!$V104*100</f>
        <v>0.026812347085833025</v>
      </c>
      <c r="R104" s="150">
        <f>SV_SO_1617_2a!R104/SV_SO_1617_2a!$V104*100</f>
        <v>39.27673693735965</v>
      </c>
      <c r="S104" s="150">
        <f>SV_SO_1617_2a!S104/SV_SO_1617_2a!$V104*100</f>
        <v>43.34886215102055</v>
      </c>
      <c r="T104" s="151">
        <f>SV_SO_1617_2a!T104/SV_SO_1617_2a!$V104*100</f>
        <v>12.910145121828604</v>
      </c>
      <c r="U104" s="186">
        <f>SV_SO_1617_2a!U104/SV_SO_1617_2a!$V104*100</f>
        <v>4.437443442705366</v>
      </c>
      <c r="V104" s="150">
        <f>SV_SO_1617_2a!V104/SV_SO_1617_2a!$V104*100</f>
        <v>100</v>
      </c>
    </row>
    <row r="105" spans="1:22" s="74" customFormat="1" ht="12.75">
      <c r="A105" s="29" t="s">
        <v>1</v>
      </c>
      <c r="B105" s="154">
        <f>SV_SO_1617_2a!B105/SV_SO_1617_2a!$H105*100</f>
        <v>0.030826140567200986</v>
      </c>
      <c r="C105" s="155">
        <f>SV_SO_1617_2a!C105/SV_SO_1617_2a!$H105*100</f>
        <v>1.2638717632552405</v>
      </c>
      <c r="D105" s="156">
        <f>SV_SO_1617_2a!D105/SV_SO_1617_2a!$H105*100</f>
        <v>60.502466091245374</v>
      </c>
      <c r="E105" s="155">
        <f>SV_SO_1617_2a!E105/SV_SO_1617_2a!$H105*100</f>
        <v>27.703452527743526</v>
      </c>
      <c r="F105" s="155">
        <f>SV_SO_1617_2a!F105/SV_SO_1617_2a!$H105*100</f>
        <v>8.1365598027127</v>
      </c>
      <c r="G105" s="155">
        <f>SV_SO_1617_2a!G105/SV_SO_1617_2a!$H105*100</f>
        <v>2.3628236744759556</v>
      </c>
      <c r="H105" s="154">
        <f>SV_SO_1617_2a!H105/SV_SO_1617_2a!$H105*100</f>
        <v>100</v>
      </c>
      <c r="I105" s="154">
        <f>SV_SO_1617_2a!I105/SV_SO_1617_2a!$O105*100</f>
        <v>0.013968648145273942</v>
      </c>
      <c r="J105" s="155">
        <f>SV_SO_1617_2a!J105/SV_SO_1617_2a!$O105*100</f>
        <v>1.2711469812199288</v>
      </c>
      <c r="K105" s="156">
        <f>SV_SO_1617_2a!K105/SV_SO_1617_2a!$O105*100</f>
        <v>69.77494955765947</v>
      </c>
      <c r="L105" s="155">
        <f>SV_SO_1617_2a!L105/SV_SO_1617_2a!$O105*100</f>
        <v>22.141859382275335</v>
      </c>
      <c r="M105" s="155">
        <f>SV_SO_1617_2a!M105/SV_SO_1617_2a!$O105*100</f>
        <v>5.278596926897408</v>
      </c>
      <c r="N105" s="155">
        <f>SV_SO_1617_2a!N105/SV_SO_1617_2a!$O105*100</f>
        <v>1.5194785038025764</v>
      </c>
      <c r="O105" s="154">
        <f>SV_SO_1617_2a!O105/SV_SO_1617_2a!$O105*100</f>
        <v>100</v>
      </c>
      <c r="P105" s="154">
        <f>SV_SO_1617_2a!P105/SV_SO_1617_2a!$V105*100</f>
        <v>0.02242672647127059</v>
      </c>
      <c r="Q105" s="155">
        <f>SV_SO_1617_2a!Q105/SV_SO_1617_2a!$V105*100</f>
        <v>1.267496713324569</v>
      </c>
      <c r="R105" s="154">
        <f>SV_SO_1617_2a!R105/SV_SO_1617_2a!$V105*100</f>
        <v>65.12257366019642</v>
      </c>
      <c r="S105" s="154">
        <f>SV_SO_1617_2a!S105/SV_SO_1617_2a!$V105*100</f>
        <v>24.932333152888408</v>
      </c>
      <c r="T105" s="155">
        <f>SV_SO_1617_2a!T105/SV_SO_1617_2a!$V105*100</f>
        <v>6.712551233469956</v>
      </c>
      <c r="U105" s="188">
        <f>SV_SO_1617_2a!U105/SV_SO_1617_2a!$V105*100</f>
        <v>1.9426185136493697</v>
      </c>
      <c r="V105" s="154">
        <f>SV_SO_1617_2a!V105/SV_SO_1617_2a!$V105*100</f>
        <v>100</v>
      </c>
    </row>
    <row r="106" spans="1:22" s="74" customFormat="1" ht="12.75">
      <c r="A106" s="177" t="s">
        <v>29</v>
      </c>
      <c r="B106" s="97"/>
      <c r="C106" s="98"/>
      <c r="D106" s="99"/>
      <c r="E106" s="98"/>
      <c r="F106" s="98"/>
      <c r="G106" s="98"/>
      <c r="H106" s="97"/>
      <c r="I106" s="97"/>
      <c r="J106" s="98"/>
      <c r="K106" s="99"/>
      <c r="L106" s="98"/>
      <c r="M106" s="98"/>
      <c r="N106" s="98"/>
      <c r="O106" s="97"/>
      <c r="P106" s="97"/>
      <c r="Q106" s="98"/>
      <c r="R106" s="97"/>
      <c r="S106" s="97"/>
      <c r="T106" s="98"/>
      <c r="U106" s="100"/>
      <c r="V106" s="97"/>
    </row>
    <row r="107" spans="1:22" s="74" customFormat="1" ht="12.75">
      <c r="A107" s="212" t="s">
        <v>68</v>
      </c>
      <c r="B107" s="189">
        <f>SV_SO_1617_2a!B107/SV_SO_1617_2a!$H107*100</f>
        <v>0.081671679847015</v>
      </c>
      <c r="C107" s="190">
        <f>SV_SO_1617_2a!C107/SV_SO_1617_2a!$H107*100</f>
        <v>3.077627935698492</v>
      </c>
      <c r="D107" s="191">
        <f>SV_SO_1617_2a!D107/SV_SO_1617_2a!$H107*100</f>
        <v>83.06806637317982</v>
      </c>
      <c r="E107" s="190">
        <f>SV_SO_1617_2a!E107/SV_SO_1617_2a!$H107*100</f>
        <v>11.647178343060896</v>
      </c>
      <c r="F107" s="190">
        <f>SV_SO_1617_2a!F107/SV_SO_1617_2a!$H107*100</f>
        <v>1.8465767614190953</v>
      </c>
      <c r="G107" s="190">
        <f>SV_SO_1617_2a!G107/SV_SO_1617_2a!$H107*100</f>
        <v>0.27887890679468536</v>
      </c>
      <c r="H107" s="189">
        <f>SV_SO_1617_2a!H107/SV_SO_1617_2a!$H107*100</f>
        <v>100</v>
      </c>
      <c r="I107" s="189">
        <f>SV_SO_1617_2a!I107/SV_SO_1617_2a!$O107*100</f>
        <v>0.03254502061184639</v>
      </c>
      <c r="J107" s="190">
        <f>SV_SO_1617_2a!J107/SV_SO_1617_2a!$O107*100</f>
        <v>2.3804357933236218</v>
      </c>
      <c r="K107" s="191">
        <f>SV_SO_1617_2a!K107/SV_SO_1617_2a!$O107*100</f>
        <v>87.0780770542107</v>
      </c>
      <c r="L107" s="190">
        <f>SV_SO_1617_2a!L107/SV_SO_1617_2a!$O107*100</f>
        <v>8.911136596100796</v>
      </c>
      <c r="M107" s="190">
        <f>SV_SO_1617_2a!M107/SV_SO_1617_2a!$O107*100</f>
        <v>1.411833989399622</v>
      </c>
      <c r="N107" s="190">
        <f>SV_SO_1617_2a!N107/SV_SO_1617_2a!$O107*100</f>
        <v>0.18597154635340793</v>
      </c>
      <c r="O107" s="189">
        <f>SV_SO_1617_2a!O107/SV_SO_1617_2a!$O107*100</f>
        <v>100</v>
      </c>
      <c r="P107" s="189">
        <f>SV_SO_1617_2a!P107/SV_SO_1617_2a!$V107*100</f>
        <v>0.05404133290332702</v>
      </c>
      <c r="Q107" s="190">
        <f>SV_SO_1617_2a!Q107/SV_SO_1617_2a!$V107*100</f>
        <v>2.6855055915346866</v>
      </c>
      <c r="R107" s="189">
        <f>SV_SO_1617_2a!R107/SV_SO_1617_2a!$V107*100</f>
        <v>85.32341994473838</v>
      </c>
      <c r="S107" s="189">
        <f>SV_SO_1617_2a!S107/SV_SO_1617_2a!$V107*100</f>
        <v>10.108344156127155</v>
      </c>
      <c r="T107" s="190">
        <f>SV_SO_1617_2a!T107/SV_SO_1617_2a!$V107*100</f>
        <v>1.6020640302631464</v>
      </c>
      <c r="U107" s="192">
        <f>SV_SO_1617_2a!U107/SV_SO_1617_2a!$V107*100</f>
        <v>0.22662494443330689</v>
      </c>
      <c r="V107" s="189">
        <f>SV_SO_1617_2a!V107/SV_SO_1617_2a!$V107*100</f>
        <v>100</v>
      </c>
    </row>
    <row r="108" spans="1:22" s="74" customFormat="1" ht="12.75">
      <c r="A108" s="212" t="s">
        <v>70</v>
      </c>
      <c r="B108" s="189">
        <f>SV_SO_1617_2a!B108/SV_SO_1617_2a!$H108*100</f>
        <v>0.0020761533031599055</v>
      </c>
      <c r="C108" s="190">
        <f>SV_SO_1617_2a!C108/SV_SO_1617_2a!$H108*100</f>
        <v>0.38824066769090226</v>
      </c>
      <c r="D108" s="191">
        <f>SV_SO_1617_2a!D108/SV_SO_1617_2a!$H108*100</f>
        <v>61.591163891541754</v>
      </c>
      <c r="E108" s="190">
        <f>SV_SO_1617_2a!E108/SV_SO_1617_2a!$H108*100</f>
        <v>28.198314163517836</v>
      </c>
      <c r="F108" s="190">
        <f>SV_SO_1617_2a!F108/SV_SO_1617_2a!$H108*100</f>
        <v>8.047170203047793</v>
      </c>
      <c r="G108" s="190">
        <f>SV_SO_1617_2a!G108/SV_SO_1617_2a!$H108*100</f>
        <v>1.7730349208985592</v>
      </c>
      <c r="H108" s="189">
        <f>SV_SO_1617_2a!H108/SV_SO_1617_2a!$H108*100</f>
        <v>100</v>
      </c>
      <c r="I108" s="189">
        <f>SV_SO_1617_2a!I108/SV_SO_1617_2a!$O108*100</f>
        <v>0</v>
      </c>
      <c r="J108" s="190">
        <f>SV_SO_1617_2a!J108/SV_SO_1617_2a!$O108*100</f>
        <v>0.30149912062756484</v>
      </c>
      <c r="K108" s="191">
        <f>SV_SO_1617_2a!K108/SV_SO_1617_2a!$O108*100</f>
        <v>66.0003908321934</v>
      </c>
      <c r="L108" s="190">
        <f>SV_SO_1617_2a!L108/SV_SO_1617_2a!$O108*100</f>
        <v>26.160632031489904</v>
      </c>
      <c r="M108" s="190">
        <f>SV_SO_1617_2a!M108/SV_SO_1617_2a!$O108*100</f>
        <v>6.138857095000139</v>
      </c>
      <c r="N108" s="190">
        <f>SV_SO_1617_2a!N108/SV_SO_1617_2a!$O108*100</f>
        <v>1.3986209206889815</v>
      </c>
      <c r="O108" s="189">
        <f>SV_SO_1617_2a!O108/SV_SO_1617_2a!$O108*100</f>
        <v>100</v>
      </c>
      <c r="P108" s="189">
        <f>SV_SO_1617_2a!P108/SV_SO_1617_2a!$V108*100</f>
        <v>0.0011906604593568053</v>
      </c>
      <c r="Q108" s="190">
        <f>SV_SO_1617_2a!Q108/SV_SO_1617_2a!$V108*100</f>
        <v>0.35124483551025754</v>
      </c>
      <c r="R108" s="189">
        <f>SV_SO_1617_2a!R108/SV_SO_1617_2a!$V108*100</f>
        <v>63.47172776739257</v>
      </c>
      <c r="S108" s="189">
        <f>SV_SO_1617_2a!S108/SV_SO_1617_2a!$V108*100</f>
        <v>27.32922952361675</v>
      </c>
      <c r="T108" s="190">
        <f>SV_SO_1617_2a!T108/SV_SO_1617_2a!$V108*100</f>
        <v>7.233262290592592</v>
      </c>
      <c r="U108" s="192">
        <f>SV_SO_1617_2a!U108/SV_SO_1617_2a!$V108*100</f>
        <v>1.613344922428471</v>
      </c>
      <c r="V108" s="189">
        <f>SV_SO_1617_2a!V108/SV_SO_1617_2a!$V108*100</f>
        <v>100</v>
      </c>
    </row>
    <row r="109" spans="1:22" s="74" customFormat="1" ht="12.75">
      <c r="A109" s="212" t="s">
        <v>69</v>
      </c>
      <c r="B109" s="189">
        <f>SV_SO_1617_2a!B109/SV_SO_1617_2a!$H109*100</f>
        <v>0</v>
      </c>
      <c r="C109" s="190">
        <f>SV_SO_1617_2a!C109/SV_SO_1617_2a!$H109*100</f>
        <v>0.7681228996639462</v>
      </c>
      <c r="D109" s="191">
        <f>SV_SO_1617_2a!D109/SV_SO_1617_2a!$H109*100</f>
        <v>50.88814210273643</v>
      </c>
      <c r="E109" s="190">
        <f>SV_SO_1617_2a!E109/SV_SO_1617_2a!$H109*100</f>
        <v>34.61353816610658</v>
      </c>
      <c r="F109" s="190">
        <f>SV_SO_1617_2a!F109/SV_SO_1617_2a!$H109*100</f>
        <v>11.089774363898224</v>
      </c>
      <c r="G109" s="190">
        <f>SV_SO_1617_2a!G109/SV_SO_1617_2a!$H109*100</f>
        <v>2.6404224675948154</v>
      </c>
      <c r="H109" s="189">
        <f>SV_SO_1617_2a!H109/SV_SO_1617_2a!$H109*100</f>
        <v>100</v>
      </c>
      <c r="I109" s="189">
        <f>SV_SO_1617_2a!I109/SV_SO_1617_2a!$O109*100</f>
        <v>0.02594033722438392</v>
      </c>
      <c r="J109" s="190">
        <f>SV_SO_1617_2a!J109/SV_SO_1617_2a!$O109*100</f>
        <v>1.1154345006485085</v>
      </c>
      <c r="K109" s="191">
        <f>SV_SO_1617_2a!K109/SV_SO_1617_2a!$O109*100</f>
        <v>63.08690012970168</v>
      </c>
      <c r="L109" s="190">
        <f>SV_SO_1617_2a!L109/SV_SO_1617_2a!$O109*100</f>
        <v>27.704280155642024</v>
      </c>
      <c r="M109" s="190">
        <f>SV_SO_1617_2a!M109/SV_SO_1617_2a!$O109*100</f>
        <v>6.666666666666667</v>
      </c>
      <c r="N109" s="190">
        <f>SV_SO_1617_2a!N109/SV_SO_1617_2a!$O109*100</f>
        <v>1.4007782101167316</v>
      </c>
      <c r="O109" s="189">
        <f>SV_SO_1617_2a!O109/SV_SO_1617_2a!$O109*100</f>
        <v>100</v>
      </c>
      <c r="P109" s="189">
        <f>SV_SO_1617_2a!P109/SV_SO_1617_2a!$V109*100</f>
        <v>0.016840687100033683</v>
      </c>
      <c r="Q109" s="190">
        <f>SV_SO_1617_2a!Q109/SV_SO_1617_2a!$V109*100</f>
        <v>0.9936005389019872</v>
      </c>
      <c r="R109" s="189">
        <f>SV_SO_1617_2a!R109/SV_SO_1617_2a!$V109*100</f>
        <v>58.80767935331761</v>
      </c>
      <c r="S109" s="189">
        <f>SV_SO_1617_2a!S109/SV_SO_1617_2a!$V109*100</f>
        <v>30.127989221960256</v>
      </c>
      <c r="T109" s="190">
        <f>SV_SO_1617_2a!T109/SV_SO_1617_2a!$V109*100</f>
        <v>8.218255304816436</v>
      </c>
      <c r="U109" s="192">
        <f>SV_SO_1617_2a!U109/SV_SO_1617_2a!$V109*100</f>
        <v>1.835634893903671</v>
      </c>
      <c r="V109" s="189">
        <f>SV_SO_1617_2a!V109/SV_SO_1617_2a!$V109*100</f>
        <v>100</v>
      </c>
    </row>
    <row r="110" spans="1:22" s="74" customFormat="1" ht="12.75">
      <c r="A110" s="212" t="s">
        <v>71</v>
      </c>
      <c r="B110" s="189">
        <f>SV_SO_1617_2a!B110/SV_SO_1617_2a!$H110*100</f>
        <v>0</v>
      </c>
      <c r="C110" s="190">
        <f>SV_SO_1617_2a!C110/SV_SO_1617_2a!$H110*100</f>
        <v>0.03632840881569387</v>
      </c>
      <c r="D110" s="191">
        <f>SV_SO_1617_2a!D110/SV_SO_1617_2a!$H110*100</f>
        <v>38.67461855170743</v>
      </c>
      <c r="E110" s="190">
        <f>SV_SO_1617_2a!E110/SV_SO_1617_2a!$H110*100</f>
        <v>44.71118914991523</v>
      </c>
      <c r="F110" s="190">
        <f>SV_SO_1617_2a!F110/SV_SO_1617_2a!$H110*100</f>
        <v>12.67861467667716</v>
      </c>
      <c r="G110" s="190">
        <f>SV_SO_1617_2a!G110/SV_SO_1617_2a!$H110*100</f>
        <v>3.8992492128844756</v>
      </c>
      <c r="H110" s="189">
        <f>SV_SO_1617_2a!H110/SV_SO_1617_2a!$H110*100</f>
        <v>100</v>
      </c>
      <c r="I110" s="189">
        <f>SV_SO_1617_2a!I110/SV_SO_1617_2a!$O110*100</f>
        <v>0.0038735667802912922</v>
      </c>
      <c r="J110" s="190">
        <f>SV_SO_1617_2a!J110/SV_SO_1617_2a!$O110*100</f>
        <v>0.03873566780291292</v>
      </c>
      <c r="K110" s="191">
        <f>SV_SO_1617_2a!K110/SV_SO_1617_2a!$O110*100</f>
        <v>42.469786179113726</v>
      </c>
      <c r="L110" s="190">
        <f>SV_SO_1617_2a!L110/SV_SO_1617_2a!$O110*100</f>
        <v>44.433684536721415</v>
      </c>
      <c r="M110" s="190">
        <f>SV_SO_1617_2a!M110/SV_SO_1617_2a!$O110*100</f>
        <v>10.137124264022312</v>
      </c>
      <c r="N110" s="190">
        <f>SV_SO_1617_2a!N110/SV_SO_1617_2a!$O110*100</f>
        <v>2.916795785559343</v>
      </c>
      <c r="O110" s="189">
        <f>SV_SO_1617_2a!O110/SV_SO_1617_2a!$O110*100</f>
        <v>100</v>
      </c>
      <c r="P110" s="189">
        <f>SV_SO_1617_2a!P110/SV_SO_1617_2a!$V110*100</f>
        <v>0.0016992930940728655</v>
      </c>
      <c r="Q110" s="190">
        <f>SV_SO_1617_2a!Q110/SV_SO_1617_2a!$V110*100</f>
        <v>0.037384448069603046</v>
      </c>
      <c r="R110" s="189">
        <f>SV_SO_1617_2a!R110/SV_SO_1617_2a!$V110*100</f>
        <v>40.33951876019576</v>
      </c>
      <c r="S110" s="189">
        <f>SV_SO_1617_2a!S110/SV_SO_1617_2a!$V110*100</f>
        <v>44.58945078847199</v>
      </c>
      <c r="T110" s="190">
        <f>SV_SO_1617_2a!T110/SV_SO_1617_2a!$V110*100</f>
        <v>11.56368950516585</v>
      </c>
      <c r="U110" s="192">
        <f>SV_SO_1617_2a!U110/SV_SO_1617_2a!$V110*100</f>
        <v>3.4682572050027187</v>
      </c>
      <c r="V110" s="189">
        <f>SV_SO_1617_2a!V110/SV_SO_1617_2a!$V110*100</f>
        <v>100</v>
      </c>
    </row>
    <row r="111" spans="1:22" s="74" customFormat="1" ht="12.75">
      <c r="A111" s="29" t="s">
        <v>1</v>
      </c>
      <c r="B111" s="154">
        <f>SV_SO_1617_2a!B111/SV_SO_1617_2a!$H111*100</f>
        <v>0.03146491661797096</v>
      </c>
      <c r="C111" s="155">
        <f>SV_SO_1617_2a!C111/SV_SO_1617_2a!$H111*100</f>
        <v>1.3185298392292595</v>
      </c>
      <c r="D111" s="156">
        <f>SV_SO_1617_2a!D111/SV_SO_1617_2a!$H111*100</f>
        <v>63.830329182961</v>
      </c>
      <c r="E111" s="155">
        <f>SV_SO_1617_2a!E111/SV_SO_1617_2a!$H111*100</f>
        <v>26.160081509117333</v>
      </c>
      <c r="F111" s="155">
        <f>SV_SO_1617_2a!F111/SV_SO_1617_2a!$H111*100</f>
        <v>6.908796691688766</v>
      </c>
      <c r="G111" s="155">
        <f>SV_SO_1617_2a!G111/SV_SO_1617_2a!$H111*100</f>
        <v>1.7507978603856702</v>
      </c>
      <c r="H111" s="154">
        <f>SV_SO_1617_2a!H111/SV_SO_1617_2a!$H111*100</f>
        <v>100</v>
      </c>
      <c r="I111" s="154">
        <f>SV_SO_1617_2a!I111/SV_SO_1617_2a!$O111*100</f>
        <v>0.017689858327308527</v>
      </c>
      <c r="J111" s="155">
        <f>SV_SO_1617_2a!J111/SV_SO_1617_2a!$O111*100</f>
        <v>1.3052038948453293</v>
      </c>
      <c r="K111" s="156">
        <f>SV_SO_1617_2a!K111/SV_SO_1617_2a!$O111*100</f>
        <v>71.70237967050717</v>
      </c>
      <c r="L111" s="155">
        <f>SV_SO_1617_2a!L111/SV_SO_1617_2a!$O111*100</f>
        <v>21.273977449276256</v>
      </c>
      <c r="M111" s="155">
        <f>SV_SO_1617_2a!M111/SV_SO_1617_2a!$O111*100</f>
        <v>4.602439662200618</v>
      </c>
      <c r="N111" s="155">
        <f>SV_SO_1617_2a!N111/SV_SO_1617_2a!$O111*100</f>
        <v>1.0983094648433294</v>
      </c>
      <c r="O111" s="154">
        <f>SV_SO_1617_2a!O111/SV_SO_1617_2a!$O111*100</f>
        <v>100</v>
      </c>
      <c r="P111" s="154">
        <f>SV_SO_1617_2a!P111/SV_SO_1617_2a!$V111*100</f>
        <v>0.024667931688804556</v>
      </c>
      <c r="Q111" s="155">
        <f>SV_SO_1617_2a!Q111/SV_SO_1617_2a!$V111*100</f>
        <v>1.311954459203036</v>
      </c>
      <c r="R111" s="154">
        <f>SV_SO_1617_2a!R111/SV_SO_1617_2a!$V111*100</f>
        <v>67.7146110056926</v>
      </c>
      <c r="S111" s="154">
        <f>SV_SO_1617_2a!S111/SV_SO_1617_2a!$V111*100</f>
        <v>23.749146110056927</v>
      </c>
      <c r="T111" s="155">
        <f>SV_SO_1617_2a!T111/SV_SO_1617_2a!$V111*100</f>
        <v>5.770777988614801</v>
      </c>
      <c r="U111" s="188">
        <f>SV_SO_1617_2a!U111/SV_SO_1617_2a!$V111*100</f>
        <v>1.428842504743833</v>
      </c>
      <c r="V111" s="154">
        <f>SV_SO_1617_2a!V111/SV_SO_1617_2a!$V111*100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2"/>
  <sheetViews>
    <sheetView zoomScalePageLayoutView="0" workbookViewId="0" topLeftCell="A1">
      <selection activeCell="A193" sqref="A193"/>
    </sheetView>
  </sheetViews>
  <sheetFormatPr defaultColWidth="9.140625" defaultRowHeight="12.75"/>
  <cols>
    <col min="1" max="1" width="27.57421875" style="2" customWidth="1"/>
    <col min="2" max="12" width="8.7109375" style="2" customWidth="1"/>
    <col min="13" max="13" width="8.7109375" style="3" customWidth="1"/>
    <col min="14" max="14" width="1.421875" style="2" customWidth="1"/>
    <col min="15" max="16384" width="9.140625" style="2" customWidth="1"/>
  </cols>
  <sheetData>
    <row r="1" ht="12.75">
      <c r="A1" s="30" t="s">
        <v>67</v>
      </c>
    </row>
    <row r="2" spans="1:17" ht="12.75">
      <c r="A2" s="219" t="s">
        <v>5</v>
      </c>
      <c r="B2" s="219"/>
      <c r="C2" s="219"/>
      <c r="D2" s="219"/>
      <c r="E2" s="219"/>
      <c r="F2" s="219"/>
      <c r="G2" s="219"/>
      <c r="H2" s="219"/>
      <c r="I2" s="219"/>
      <c r="J2" s="219"/>
      <c r="K2" s="219"/>
      <c r="L2" s="219"/>
      <c r="M2" s="219"/>
      <c r="N2" s="219"/>
      <c r="O2" s="219"/>
      <c r="P2" s="219"/>
      <c r="Q2" s="219"/>
    </row>
    <row r="3" spans="1:17" ht="12.75">
      <c r="A3" s="219" t="s">
        <v>25</v>
      </c>
      <c r="B3" s="219"/>
      <c r="C3" s="219"/>
      <c r="D3" s="219"/>
      <c r="E3" s="219"/>
      <c r="F3" s="219"/>
      <c r="G3" s="219"/>
      <c r="H3" s="219"/>
      <c r="I3" s="219"/>
      <c r="J3" s="219"/>
      <c r="K3" s="219"/>
      <c r="L3" s="219"/>
      <c r="M3" s="219"/>
      <c r="N3" s="219"/>
      <c r="O3" s="219"/>
      <c r="P3" s="219"/>
      <c r="Q3" s="219"/>
    </row>
    <row r="4" spans="1:17" ht="12.75">
      <c r="A4" s="235" t="s">
        <v>27</v>
      </c>
      <c r="B4" s="235"/>
      <c r="C4" s="235"/>
      <c r="D4" s="235"/>
      <c r="E4" s="235"/>
      <c r="F4" s="235"/>
      <c r="G4" s="235"/>
      <c r="H4" s="235"/>
      <c r="I4" s="235"/>
      <c r="J4" s="235"/>
      <c r="K4" s="235"/>
      <c r="L4" s="235"/>
      <c r="M4" s="235"/>
      <c r="N4" s="235"/>
      <c r="O4" s="235"/>
      <c r="P4" s="235"/>
      <c r="Q4" s="235"/>
    </row>
    <row r="5" ht="12.75">
      <c r="A5" s="1"/>
    </row>
    <row r="6" spans="1:17" ht="12.75">
      <c r="A6" s="219" t="s">
        <v>6</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7</v>
      </c>
      <c r="I8" s="240"/>
      <c r="J8" s="241"/>
      <c r="K8" s="236" t="s">
        <v>1</v>
      </c>
      <c r="L8" s="236"/>
      <c r="M8" s="236"/>
      <c r="N8" s="54"/>
      <c r="O8" s="236" t="s">
        <v>53</v>
      </c>
      <c r="P8" s="236"/>
      <c r="Q8" s="236"/>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3" customFormat="1" ht="12.75">
      <c r="A10" s="17" t="s">
        <v>10</v>
      </c>
      <c r="B10" s="193"/>
      <c r="C10" s="194"/>
      <c r="D10" s="195"/>
      <c r="E10" s="194"/>
      <c r="F10" s="194"/>
      <c r="G10" s="194"/>
      <c r="H10" s="193"/>
      <c r="I10" s="194"/>
      <c r="J10" s="195"/>
      <c r="K10" s="194"/>
      <c r="L10" s="194"/>
      <c r="M10" s="194"/>
      <c r="N10" s="55"/>
      <c r="O10" s="194"/>
      <c r="P10" s="194"/>
      <c r="Q10" s="194"/>
    </row>
    <row r="11" spans="1:17" s="1" customFormat="1" ht="12.75">
      <c r="A11" s="17" t="s">
        <v>13</v>
      </c>
      <c r="B11" s="196"/>
      <c r="C11" s="197"/>
      <c r="D11" s="198"/>
      <c r="E11" s="197"/>
      <c r="F11" s="197"/>
      <c r="G11" s="197"/>
      <c r="H11" s="196"/>
      <c r="I11" s="197"/>
      <c r="J11" s="198"/>
      <c r="K11" s="197"/>
      <c r="L11" s="197"/>
      <c r="M11" s="197"/>
      <c r="N11" s="56"/>
      <c r="O11" s="197"/>
      <c r="P11" s="197"/>
      <c r="Q11" s="197"/>
    </row>
    <row r="12" spans="1:17" ht="12.75">
      <c r="A12" s="71" t="s">
        <v>11</v>
      </c>
      <c r="B12" s="11">
        <v>761</v>
      </c>
      <c r="C12" s="12">
        <v>469</v>
      </c>
      <c r="D12" s="13">
        <v>1230</v>
      </c>
      <c r="E12" s="12">
        <v>27002</v>
      </c>
      <c r="F12" s="12">
        <v>27457</v>
      </c>
      <c r="G12" s="12">
        <v>54459</v>
      </c>
      <c r="H12" s="11">
        <v>129</v>
      </c>
      <c r="I12" s="12">
        <v>150</v>
      </c>
      <c r="J12" s="13">
        <v>279</v>
      </c>
      <c r="K12" s="12">
        <f aca="true" t="shared" si="0" ref="K12:M13">SUM(H12,E12,B12)</f>
        <v>27892</v>
      </c>
      <c r="L12" s="12">
        <f t="shared" si="0"/>
        <v>28076</v>
      </c>
      <c r="M12" s="12">
        <f t="shared" si="0"/>
        <v>55968</v>
      </c>
      <c r="N12" s="55"/>
      <c r="O12" s="51">
        <f aca="true" t="shared" si="1" ref="O12:Q14">B12/(B12+E12)*100</f>
        <v>2.741058242985268</v>
      </c>
      <c r="P12" s="51">
        <f t="shared" si="1"/>
        <v>1.6794385160782066</v>
      </c>
      <c r="Q12" s="51">
        <f t="shared" si="1"/>
        <v>2.208694715293864</v>
      </c>
    </row>
    <row r="13" spans="1:17" ht="12.75">
      <c r="A13" s="71" t="s">
        <v>12</v>
      </c>
      <c r="B13" s="14">
        <v>50</v>
      </c>
      <c r="C13" s="15">
        <v>16</v>
      </c>
      <c r="D13" s="16">
        <v>66</v>
      </c>
      <c r="E13" s="15">
        <v>4031</v>
      </c>
      <c r="F13" s="15">
        <v>3212</v>
      </c>
      <c r="G13" s="15">
        <v>7243</v>
      </c>
      <c r="H13" s="14">
        <v>40</v>
      </c>
      <c r="I13" s="15">
        <v>19</v>
      </c>
      <c r="J13" s="16">
        <v>59</v>
      </c>
      <c r="K13" s="15">
        <f t="shared" si="0"/>
        <v>4121</v>
      </c>
      <c r="L13" s="15">
        <f t="shared" si="0"/>
        <v>3247</v>
      </c>
      <c r="M13" s="15">
        <f t="shared" si="0"/>
        <v>7368</v>
      </c>
      <c r="N13" s="55"/>
      <c r="O13" s="52">
        <f t="shared" si="1"/>
        <v>1.2251899044351875</v>
      </c>
      <c r="P13" s="52">
        <f t="shared" si="1"/>
        <v>0.49566294919454773</v>
      </c>
      <c r="Q13" s="52">
        <f t="shared" si="1"/>
        <v>0.902996305924203</v>
      </c>
    </row>
    <row r="14" spans="1:17" s="1" customFormat="1" ht="12.75">
      <c r="A14" s="24" t="s">
        <v>23</v>
      </c>
      <c r="B14" s="18">
        <f>SUM(B12:B13)</f>
        <v>811</v>
      </c>
      <c r="C14" s="19">
        <f aca="true" t="shared" si="2" ref="C14:J14">SUM(C12:C13)</f>
        <v>485</v>
      </c>
      <c r="D14" s="20">
        <f t="shared" si="2"/>
        <v>1296</v>
      </c>
      <c r="E14" s="19">
        <f t="shared" si="2"/>
        <v>31033</v>
      </c>
      <c r="F14" s="19">
        <f t="shared" si="2"/>
        <v>30669</v>
      </c>
      <c r="G14" s="19">
        <f t="shared" si="2"/>
        <v>61702</v>
      </c>
      <c r="H14" s="18">
        <f t="shared" si="2"/>
        <v>169</v>
      </c>
      <c r="I14" s="19">
        <f t="shared" si="2"/>
        <v>169</v>
      </c>
      <c r="J14" s="20">
        <f t="shared" si="2"/>
        <v>338</v>
      </c>
      <c r="K14" s="19">
        <f>SUM(K12:K13)</f>
        <v>32013</v>
      </c>
      <c r="L14" s="19">
        <f>SUM(L12:L13)</f>
        <v>31323</v>
      </c>
      <c r="M14" s="19">
        <f>SUM(M12:M13)</f>
        <v>63336</v>
      </c>
      <c r="N14" s="56"/>
      <c r="O14" s="57">
        <f t="shared" si="1"/>
        <v>2.546790604195453</v>
      </c>
      <c r="P14" s="57">
        <f t="shared" si="1"/>
        <v>1.5567824356422932</v>
      </c>
      <c r="Q14" s="57">
        <f t="shared" si="1"/>
        <v>2.057208165338582</v>
      </c>
    </row>
    <row r="15" spans="1:17" s="1" customFormat="1" ht="12.75">
      <c r="A15" s="28" t="s">
        <v>14</v>
      </c>
      <c r="B15" s="25"/>
      <c r="C15" s="26"/>
      <c r="D15" s="27"/>
      <c r="E15" s="26"/>
      <c r="F15" s="26"/>
      <c r="G15" s="26"/>
      <c r="H15" s="25"/>
      <c r="I15" s="26"/>
      <c r="J15" s="27"/>
      <c r="K15" s="26"/>
      <c r="L15" s="26"/>
      <c r="M15" s="26"/>
      <c r="N15" s="56"/>
      <c r="O15" s="53"/>
      <c r="P15" s="53"/>
      <c r="Q15" s="53"/>
    </row>
    <row r="16" spans="1:17" ht="12.75">
      <c r="A16" s="71" t="s">
        <v>14</v>
      </c>
      <c r="B16" s="11">
        <v>641</v>
      </c>
      <c r="C16" s="12">
        <v>339</v>
      </c>
      <c r="D16" s="13">
        <v>980</v>
      </c>
      <c r="E16" s="12">
        <v>24920</v>
      </c>
      <c r="F16" s="12">
        <v>25758</v>
      </c>
      <c r="G16" s="12">
        <v>50678</v>
      </c>
      <c r="H16" s="11">
        <v>42</v>
      </c>
      <c r="I16" s="12">
        <v>45</v>
      </c>
      <c r="J16" s="13">
        <v>87</v>
      </c>
      <c r="K16" s="12">
        <f aca="true" t="shared" si="3" ref="K16:M19">SUM(H16,E16,B16)</f>
        <v>25603</v>
      </c>
      <c r="L16" s="12">
        <f t="shared" si="3"/>
        <v>26142</v>
      </c>
      <c r="M16" s="12">
        <f t="shared" si="3"/>
        <v>51745</v>
      </c>
      <c r="N16" s="55"/>
      <c r="O16" s="51">
        <f aca="true" t="shared" si="4" ref="O16:Q19">B16/(B16+E16)*100</f>
        <v>2.5077266147646804</v>
      </c>
      <c r="P16" s="51">
        <f t="shared" si="4"/>
        <v>1.2989998850442581</v>
      </c>
      <c r="Q16" s="51">
        <f t="shared" si="4"/>
        <v>1.8970924155019553</v>
      </c>
    </row>
    <row r="17" spans="1:17" ht="12.75">
      <c r="A17" s="73" t="s">
        <v>43</v>
      </c>
      <c r="B17" s="14">
        <v>189</v>
      </c>
      <c r="C17" s="15">
        <v>111</v>
      </c>
      <c r="D17" s="16">
        <v>300</v>
      </c>
      <c r="E17" s="15">
        <v>5181</v>
      </c>
      <c r="F17" s="15">
        <v>3885</v>
      </c>
      <c r="G17" s="15">
        <v>9066</v>
      </c>
      <c r="H17" s="14">
        <v>37</v>
      </c>
      <c r="I17" s="15">
        <v>32</v>
      </c>
      <c r="J17" s="16">
        <v>69</v>
      </c>
      <c r="K17" s="15">
        <f t="shared" si="3"/>
        <v>5407</v>
      </c>
      <c r="L17" s="15">
        <f t="shared" si="3"/>
        <v>4028</v>
      </c>
      <c r="M17" s="15">
        <f t="shared" si="3"/>
        <v>9435</v>
      </c>
      <c r="N17" s="55"/>
      <c r="O17" s="52">
        <f t="shared" si="4"/>
        <v>3.519553072625698</v>
      </c>
      <c r="P17" s="52">
        <f t="shared" si="4"/>
        <v>2.7777777777777777</v>
      </c>
      <c r="Q17" s="52">
        <f t="shared" si="4"/>
        <v>3.2030749519538757</v>
      </c>
    </row>
    <row r="18" spans="1:17" s="1" customFormat="1" ht="12.75">
      <c r="A18" s="24" t="s">
        <v>24</v>
      </c>
      <c r="B18" s="21">
        <f>SUM(B16:B17)</f>
        <v>830</v>
      </c>
      <c r="C18" s="22">
        <f aca="true" t="shared" si="5" ref="C18:J18">SUM(C16:C17)</f>
        <v>450</v>
      </c>
      <c r="D18" s="23">
        <f t="shared" si="5"/>
        <v>1280</v>
      </c>
      <c r="E18" s="22">
        <f t="shared" si="5"/>
        <v>30101</v>
      </c>
      <c r="F18" s="22">
        <f t="shared" si="5"/>
        <v>29643</v>
      </c>
      <c r="G18" s="22">
        <f t="shared" si="5"/>
        <v>59744</v>
      </c>
      <c r="H18" s="21">
        <f t="shared" si="5"/>
        <v>79</v>
      </c>
      <c r="I18" s="22">
        <f t="shared" si="5"/>
        <v>77</v>
      </c>
      <c r="J18" s="23">
        <f t="shared" si="5"/>
        <v>156</v>
      </c>
      <c r="K18" s="22">
        <f>SUM(K16:K17)</f>
        <v>31010</v>
      </c>
      <c r="L18" s="22">
        <f>SUM(L16:L17)</f>
        <v>30170</v>
      </c>
      <c r="M18" s="22">
        <f>SUM(M16:M17)</f>
        <v>61180</v>
      </c>
      <c r="N18" s="56"/>
      <c r="O18" s="58">
        <f t="shared" si="4"/>
        <v>2.683392066211891</v>
      </c>
      <c r="P18" s="58">
        <f t="shared" si="4"/>
        <v>1.4953643704516</v>
      </c>
      <c r="Q18" s="58">
        <f t="shared" si="4"/>
        <v>2.097535395909806</v>
      </c>
    </row>
    <row r="19" spans="1:17" s="1" customFormat="1" ht="12.75">
      <c r="A19" s="24" t="s">
        <v>15</v>
      </c>
      <c r="B19" s="18">
        <f>SUM(B18,B14)</f>
        <v>1641</v>
      </c>
      <c r="C19" s="19">
        <f aca="true" t="shared" si="6" ref="C19:J19">SUM(C18,C14)</f>
        <v>935</v>
      </c>
      <c r="D19" s="20">
        <f t="shared" si="6"/>
        <v>2576</v>
      </c>
      <c r="E19" s="19">
        <f t="shared" si="6"/>
        <v>61134</v>
      </c>
      <c r="F19" s="19">
        <f t="shared" si="6"/>
        <v>60312</v>
      </c>
      <c r="G19" s="19">
        <f t="shared" si="6"/>
        <v>121446</v>
      </c>
      <c r="H19" s="18">
        <f t="shared" si="6"/>
        <v>248</v>
      </c>
      <c r="I19" s="19">
        <f t="shared" si="6"/>
        <v>246</v>
      </c>
      <c r="J19" s="20">
        <f t="shared" si="6"/>
        <v>494</v>
      </c>
      <c r="K19" s="19">
        <f t="shared" si="3"/>
        <v>63023</v>
      </c>
      <c r="L19" s="19">
        <f t="shared" si="3"/>
        <v>61493</v>
      </c>
      <c r="M19" s="19">
        <f t="shared" si="3"/>
        <v>124516</v>
      </c>
      <c r="N19" s="56"/>
      <c r="O19" s="57">
        <f t="shared" si="4"/>
        <v>2.6140979689366786</v>
      </c>
      <c r="P19" s="57">
        <f t="shared" si="4"/>
        <v>1.5266053847535388</v>
      </c>
      <c r="Q19" s="57">
        <f t="shared" si="4"/>
        <v>2.0770508458176775</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16</v>
      </c>
      <c r="B21" s="25"/>
      <c r="C21" s="26"/>
      <c r="D21" s="27"/>
      <c r="E21" s="26"/>
      <c r="F21" s="26"/>
      <c r="G21" s="26"/>
      <c r="H21" s="25"/>
      <c r="I21" s="26"/>
      <c r="J21" s="27"/>
      <c r="K21" s="26"/>
      <c r="L21" s="26"/>
      <c r="M21" s="26"/>
      <c r="N21" s="56"/>
      <c r="O21" s="26"/>
      <c r="P21" s="26"/>
      <c r="Q21" s="26"/>
    </row>
    <row r="22" spans="1:17" s="1" customFormat="1" ht="12.75">
      <c r="A22" s="17" t="s">
        <v>13</v>
      </c>
      <c r="B22" s="25"/>
      <c r="C22" s="26"/>
      <c r="D22" s="27"/>
      <c r="E22" s="26"/>
      <c r="F22" s="26"/>
      <c r="G22" s="26"/>
      <c r="H22" s="25"/>
      <c r="I22" s="26"/>
      <c r="J22" s="27"/>
      <c r="K22" s="26"/>
      <c r="L22" s="26"/>
      <c r="M22" s="26"/>
      <c r="N22" s="56"/>
      <c r="O22" s="26"/>
      <c r="P22" s="26"/>
      <c r="Q22" s="26"/>
    </row>
    <row r="23" spans="1:17" ht="12.75">
      <c r="A23" s="212" t="s">
        <v>68</v>
      </c>
      <c r="B23" s="11">
        <v>401</v>
      </c>
      <c r="C23" s="12">
        <v>278</v>
      </c>
      <c r="D23" s="13">
        <v>679</v>
      </c>
      <c r="E23" s="12">
        <v>13847</v>
      </c>
      <c r="F23" s="12">
        <v>16905</v>
      </c>
      <c r="G23" s="12">
        <v>30752</v>
      </c>
      <c r="H23" s="11">
        <v>42</v>
      </c>
      <c r="I23" s="12">
        <v>44</v>
      </c>
      <c r="J23" s="13">
        <v>86</v>
      </c>
      <c r="K23" s="12">
        <f aca="true" t="shared" si="7" ref="K23:M27">SUM(H23,E23,B23)</f>
        <v>14290</v>
      </c>
      <c r="L23" s="12">
        <f t="shared" si="7"/>
        <v>17227</v>
      </c>
      <c r="M23" s="12">
        <f t="shared" si="7"/>
        <v>31517</v>
      </c>
      <c r="N23" s="55"/>
      <c r="O23" s="51">
        <f aca="true" t="shared" si="8" ref="O23:Q27">B23/(B23+E23)*100</f>
        <v>2.814430095451993</v>
      </c>
      <c r="P23" s="51">
        <f t="shared" si="8"/>
        <v>1.6178781353663505</v>
      </c>
      <c r="Q23" s="51">
        <f t="shared" si="8"/>
        <v>2.1602876141389076</v>
      </c>
    </row>
    <row r="24" spans="1:17" ht="12.75">
      <c r="A24" s="212" t="s">
        <v>70</v>
      </c>
      <c r="B24" s="11">
        <v>1105</v>
      </c>
      <c r="C24" s="12">
        <v>502</v>
      </c>
      <c r="D24" s="13">
        <v>1607</v>
      </c>
      <c r="E24" s="12">
        <v>9334</v>
      </c>
      <c r="F24" s="12">
        <v>6773</v>
      </c>
      <c r="G24" s="12">
        <v>16107</v>
      </c>
      <c r="H24" s="11">
        <v>38</v>
      </c>
      <c r="I24" s="12">
        <v>24</v>
      </c>
      <c r="J24" s="13">
        <v>62</v>
      </c>
      <c r="K24" s="12">
        <f t="shared" si="7"/>
        <v>10477</v>
      </c>
      <c r="L24" s="12">
        <f t="shared" si="7"/>
        <v>7299</v>
      </c>
      <c r="M24" s="12">
        <f t="shared" si="7"/>
        <v>17776</v>
      </c>
      <c r="N24" s="55"/>
      <c r="O24" s="51">
        <f t="shared" si="8"/>
        <v>10.585305105853053</v>
      </c>
      <c r="P24" s="51">
        <f t="shared" si="8"/>
        <v>6.900343642611684</v>
      </c>
      <c r="Q24" s="51">
        <f t="shared" si="8"/>
        <v>9.071920514847013</v>
      </c>
    </row>
    <row r="25" spans="1:17" ht="12.75">
      <c r="A25" s="212" t="s">
        <v>69</v>
      </c>
      <c r="B25" s="11">
        <v>71</v>
      </c>
      <c r="C25" s="12">
        <v>72</v>
      </c>
      <c r="D25" s="13">
        <v>143</v>
      </c>
      <c r="E25" s="12">
        <v>342</v>
      </c>
      <c r="F25" s="12">
        <v>696</v>
      </c>
      <c r="G25" s="12">
        <v>1038</v>
      </c>
      <c r="H25" s="11">
        <v>2</v>
      </c>
      <c r="I25" s="12">
        <v>12</v>
      </c>
      <c r="J25" s="13">
        <v>14</v>
      </c>
      <c r="K25" s="12">
        <f t="shared" si="7"/>
        <v>415</v>
      </c>
      <c r="L25" s="12">
        <f t="shared" si="7"/>
        <v>780</v>
      </c>
      <c r="M25" s="12">
        <f t="shared" si="7"/>
        <v>1195</v>
      </c>
      <c r="N25" s="55"/>
      <c r="O25" s="51">
        <f t="shared" si="8"/>
        <v>17.191283292978206</v>
      </c>
      <c r="P25" s="51">
        <f t="shared" si="8"/>
        <v>9.375</v>
      </c>
      <c r="Q25" s="51">
        <f t="shared" si="8"/>
        <v>12.108382726502963</v>
      </c>
    </row>
    <row r="26" spans="1:17" ht="12.75">
      <c r="A26" s="212" t="s">
        <v>71</v>
      </c>
      <c r="B26" s="11">
        <v>639</v>
      </c>
      <c r="C26" s="12">
        <v>242</v>
      </c>
      <c r="D26" s="13">
        <v>881</v>
      </c>
      <c r="E26" s="12">
        <v>6060</v>
      </c>
      <c r="F26" s="12">
        <v>4858</v>
      </c>
      <c r="G26" s="12">
        <v>10918</v>
      </c>
      <c r="H26" s="11">
        <v>126</v>
      </c>
      <c r="I26" s="12">
        <v>77</v>
      </c>
      <c r="J26" s="13">
        <v>203</v>
      </c>
      <c r="K26" s="12">
        <f t="shared" si="7"/>
        <v>6825</v>
      </c>
      <c r="L26" s="12">
        <f t="shared" si="7"/>
        <v>5177</v>
      </c>
      <c r="M26" s="12">
        <f t="shared" si="7"/>
        <v>12002</v>
      </c>
      <c r="N26" s="55"/>
      <c r="O26" s="51">
        <f t="shared" si="8"/>
        <v>9.538737124944022</v>
      </c>
      <c r="P26" s="51">
        <f t="shared" si="8"/>
        <v>4.745098039215686</v>
      </c>
      <c r="Q26" s="51">
        <f t="shared" si="8"/>
        <v>7.466734469022798</v>
      </c>
    </row>
    <row r="27" spans="1:17" s="60" customFormat="1" ht="12.75">
      <c r="A27" s="24" t="s">
        <v>1</v>
      </c>
      <c r="B27" s="18">
        <f>SUM(B23:B26)</f>
        <v>2216</v>
      </c>
      <c r="C27" s="19">
        <f aca="true" t="shared" si="9" ref="C27:I27">SUM(C23:C26)</f>
        <v>1094</v>
      </c>
      <c r="D27" s="20">
        <f t="shared" si="9"/>
        <v>3310</v>
      </c>
      <c r="E27" s="19">
        <f t="shared" si="9"/>
        <v>29583</v>
      </c>
      <c r="F27" s="19">
        <f t="shared" si="9"/>
        <v>29232</v>
      </c>
      <c r="G27" s="19">
        <f t="shared" si="9"/>
        <v>58815</v>
      </c>
      <c r="H27" s="18">
        <f t="shared" si="9"/>
        <v>208</v>
      </c>
      <c r="I27" s="19">
        <f t="shared" si="9"/>
        <v>157</v>
      </c>
      <c r="J27" s="20">
        <f>SUM(H27:I27)</f>
        <v>365</v>
      </c>
      <c r="K27" s="19">
        <f t="shared" si="7"/>
        <v>32007</v>
      </c>
      <c r="L27" s="19">
        <f t="shared" si="7"/>
        <v>30483</v>
      </c>
      <c r="M27" s="20">
        <f t="shared" si="7"/>
        <v>62490</v>
      </c>
      <c r="N27" s="59"/>
      <c r="O27" s="63">
        <f t="shared" si="8"/>
        <v>6.968772602912041</v>
      </c>
      <c r="P27" s="57">
        <f t="shared" si="8"/>
        <v>3.607465541119831</v>
      </c>
      <c r="Q27" s="57">
        <f t="shared" si="8"/>
        <v>5.3279678068410465</v>
      </c>
    </row>
    <row r="28" spans="1:17" ht="12.75">
      <c r="A28" s="17" t="s">
        <v>14</v>
      </c>
      <c r="B28" s="11"/>
      <c r="C28" s="12"/>
      <c r="D28" s="13"/>
      <c r="E28" s="12"/>
      <c r="F28" s="12"/>
      <c r="G28" s="12"/>
      <c r="H28" s="11"/>
      <c r="I28" s="12"/>
      <c r="J28" s="13"/>
      <c r="K28" s="12"/>
      <c r="L28" s="12"/>
      <c r="M28" s="12"/>
      <c r="N28" s="55"/>
      <c r="O28" s="51"/>
      <c r="P28" s="51"/>
      <c r="Q28" s="51"/>
    </row>
    <row r="29" spans="1:17" ht="12.75">
      <c r="A29" s="212" t="s">
        <v>68</v>
      </c>
      <c r="B29" s="11">
        <v>342</v>
      </c>
      <c r="C29" s="12">
        <v>183</v>
      </c>
      <c r="D29" s="13">
        <v>525</v>
      </c>
      <c r="E29" s="12">
        <v>12015</v>
      </c>
      <c r="F29" s="12">
        <v>15705</v>
      </c>
      <c r="G29" s="12">
        <v>27720</v>
      </c>
      <c r="H29" s="11">
        <v>23</v>
      </c>
      <c r="I29" s="12">
        <v>32</v>
      </c>
      <c r="J29" s="13">
        <v>55</v>
      </c>
      <c r="K29" s="12">
        <f aca="true" t="shared" si="10" ref="K29:M33">SUM(H29,E29,B29)</f>
        <v>12380</v>
      </c>
      <c r="L29" s="12">
        <f t="shared" si="10"/>
        <v>15920</v>
      </c>
      <c r="M29" s="12">
        <f t="shared" si="10"/>
        <v>28300</v>
      </c>
      <c r="N29" s="55"/>
      <c r="O29" s="51">
        <f aca="true" t="shared" si="11" ref="O29:O34">B29/(B29+E29)*100</f>
        <v>2.7676620538965766</v>
      </c>
      <c r="P29" s="51">
        <f aca="true" t="shared" si="12" ref="P29:P34">C29/(C29+F29)*100</f>
        <v>1.1518126888217521</v>
      </c>
      <c r="Q29" s="51">
        <f aca="true" t="shared" si="13" ref="Q29:Q34">D29/(D29+G29)*100</f>
        <v>1.858736059479554</v>
      </c>
    </row>
    <row r="30" spans="1:17" s="3" customFormat="1" ht="12.75">
      <c r="A30" s="212" t="s">
        <v>70</v>
      </c>
      <c r="B30" s="11">
        <v>833</v>
      </c>
      <c r="C30" s="12">
        <v>324</v>
      </c>
      <c r="D30" s="13">
        <v>1157</v>
      </c>
      <c r="E30" s="12">
        <v>10314</v>
      </c>
      <c r="F30" s="12">
        <v>7668</v>
      </c>
      <c r="G30" s="12">
        <v>17982</v>
      </c>
      <c r="H30" s="11">
        <v>23</v>
      </c>
      <c r="I30" s="12">
        <v>9</v>
      </c>
      <c r="J30" s="13">
        <v>32</v>
      </c>
      <c r="K30" s="12">
        <f t="shared" si="10"/>
        <v>11170</v>
      </c>
      <c r="L30" s="12">
        <f t="shared" si="10"/>
        <v>8001</v>
      </c>
      <c r="M30" s="12">
        <f t="shared" si="10"/>
        <v>19171</v>
      </c>
      <c r="N30" s="55"/>
      <c r="O30" s="51">
        <f t="shared" si="11"/>
        <v>7.472862653628779</v>
      </c>
      <c r="P30" s="51">
        <f t="shared" si="12"/>
        <v>4.054054054054054</v>
      </c>
      <c r="Q30" s="51">
        <f t="shared" si="13"/>
        <v>6.04524792308898</v>
      </c>
    </row>
    <row r="31" spans="1:17" s="3" customFormat="1" ht="12.75">
      <c r="A31" s="212" t="s">
        <v>69</v>
      </c>
      <c r="B31" s="11">
        <v>60</v>
      </c>
      <c r="C31" s="12">
        <v>57</v>
      </c>
      <c r="D31" s="13">
        <v>117</v>
      </c>
      <c r="E31" s="12">
        <v>444</v>
      </c>
      <c r="F31" s="12">
        <v>814</v>
      </c>
      <c r="G31" s="12">
        <v>1258</v>
      </c>
      <c r="H31" s="11"/>
      <c r="I31" s="12">
        <v>4</v>
      </c>
      <c r="J31" s="13">
        <v>4</v>
      </c>
      <c r="K31" s="12">
        <f t="shared" si="10"/>
        <v>504</v>
      </c>
      <c r="L31" s="12">
        <f t="shared" si="10"/>
        <v>875</v>
      </c>
      <c r="M31" s="12">
        <f t="shared" si="10"/>
        <v>1379</v>
      </c>
      <c r="N31" s="55"/>
      <c r="O31" s="51">
        <f t="shared" si="11"/>
        <v>11.904761904761903</v>
      </c>
      <c r="P31" s="51">
        <f t="shared" si="12"/>
        <v>6.544202066590127</v>
      </c>
      <c r="Q31" s="51">
        <f t="shared" si="13"/>
        <v>8.50909090909091</v>
      </c>
    </row>
    <row r="32" spans="1:17" ht="12.75">
      <c r="A32" s="212" t="s">
        <v>71</v>
      </c>
      <c r="B32" s="14">
        <v>417</v>
      </c>
      <c r="C32" s="15">
        <v>223</v>
      </c>
      <c r="D32" s="16">
        <v>640</v>
      </c>
      <c r="E32" s="15">
        <v>6612</v>
      </c>
      <c r="F32" s="15">
        <v>5209</v>
      </c>
      <c r="G32" s="15">
        <v>11821</v>
      </c>
      <c r="H32" s="14">
        <v>80</v>
      </c>
      <c r="I32" s="15">
        <v>49</v>
      </c>
      <c r="J32" s="16">
        <v>129</v>
      </c>
      <c r="K32" s="12">
        <f t="shared" si="10"/>
        <v>7109</v>
      </c>
      <c r="L32" s="12">
        <f t="shared" si="10"/>
        <v>5481</v>
      </c>
      <c r="M32" s="12">
        <f t="shared" si="10"/>
        <v>12590</v>
      </c>
      <c r="N32" s="55"/>
      <c r="O32" s="52">
        <f t="shared" si="11"/>
        <v>5.932565087494665</v>
      </c>
      <c r="P32" s="52">
        <f t="shared" si="12"/>
        <v>4.105301914580265</v>
      </c>
      <c r="Q32" s="52">
        <f t="shared" si="13"/>
        <v>5.136024396115881</v>
      </c>
    </row>
    <row r="33" spans="1:17" s="60" customFormat="1" ht="12.75">
      <c r="A33" s="24" t="s">
        <v>1</v>
      </c>
      <c r="B33" s="25">
        <f aca="true" t="shared" si="14" ref="B33:J33">SUM(B29:B32)</f>
        <v>1652</v>
      </c>
      <c r="C33" s="26">
        <f t="shared" si="14"/>
        <v>787</v>
      </c>
      <c r="D33" s="27">
        <f t="shared" si="14"/>
        <v>2439</v>
      </c>
      <c r="E33" s="26">
        <f t="shared" si="14"/>
        <v>29385</v>
      </c>
      <c r="F33" s="26">
        <f t="shared" si="14"/>
        <v>29396</v>
      </c>
      <c r="G33" s="26">
        <f t="shared" si="14"/>
        <v>58781</v>
      </c>
      <c r="H33" s="25">
        <f t="shared" si="14"/>
        <v>126</v>
      </c>
      <c r="I33" s="26">
        <f t="shared" si="14"/>
        <v>94</v>
      </c>
      <c r="J33" s="27">
        <f t="shared" si="14"/>
        <v>220</v>
      </c>
      <c r="K33" s="26">
        <f t="shared" si="10"/>
        <v>31163</v>
      </c>
      <c r="L33" s="26">
        <f t="shared" si="10"/>
        <v>30277</v>
      </c>
      <c r="M33" s="26">
        <f t="shared" si="10"/>
        <v>61440</v>
      </c>
      <c r="N33" s="59"/>
      <c r="O33" s="53">
        <f t="shared" si="11"/>
        <v>5.322679382672294</v>
      </c>
      <c r="P33" s="53">
        <f t="shared" si="12"/>
        <v>2.6074280223967135</v>
      </c>
      <c r="Q33" s="53">
        <f t="shared" si="13"/>
        <v>3.9839921594250245</v>
      </c>
    </row>
    <row r="34" spans="1:17" s="1" customFormat="1" ht="12.75">
      <c r="A34" s="24" t="s">
        <v>17</v>
      </c>
      <c r="B34" s="18">
        <f>SUM(B33,B27)</f>
        <v>3868</v>
      </c>
      <c r="C34" s="19">
        <f aca="true" t="shared" si="15" ref="C34:J34">SUM(C33,C27)</f>
        <v>1881</v>
      </c>
      <c r="D34" s="20">
        <f t="shared" si="15"/>
        <v>5749</v>
      </c>
      <c r="E34" s="19">
        <f t="shared" si="15"/>
        <v>58968</v>
      </c>
      <c r="F34" s="19">
        <f t="shared" si="15"/>
        <v>58628</v>
      </c>
      <c r="G34" s="19">
        <f t="shared" si="15"/>
        <v>117596</v>
      </c>
      <c r="H34" s="18">
        <f t="shared" si="15"/>
        <v>334</v>
      </c>
      <c r="I34" s="19">
        <f t="shared" si="15"/>
        <v>251</v>
      </c>
      <c r="J34" s="20">
        <f t="shared" si="15"/>
        <v>585</v>
      </c>
      <c r="K34" s="19">
        <f>SUM(K27,K33)</f>
        <v>63170</v>
      </c>
      <c r="L34" s="19">
        <f>SUM(L27,L33)</f>
        <v>60760</v>
      </c>
      <c r="M34" s="19">
        <f>SUM(M27,M33)</f>
        <v>123930</v>
      </c>
      <c r="N34" s="56"/>
      <c r="O34" s="57">
        <f t="shared" si="11"/>
        <v>6.155706919600229</v>
      </c>
      <c r="P34" s="57">
        <f t="shared" si="12"/>
        <v>3.1086284684922907</v>
      </c>
      <c r="Q34" s="57">
        <f t="shared" si="13"/>
        <v>4.660910454416474</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18</v>
      </c>
      <c r="B36" s="25"/>
      <c r="C36" s="26"/>
      <c r="D36" s="27"/>
      <c r="E36" s="26"/>
      <c r="F36" s="26"/>
      <c r="G36" s="26"/>
      <c r="H36" s="25"/>
      <c r="I36" s="26"/>
      <c r="J36" s="27"/>
      <c r="K36" s="26"/>
      <c r="L36" s="26"/>
      <c r="M36" s="26"/>
      <c r="N36" s="56"/>
      <c r="O36" s="26"/>
      <c r="P36" s="26"/>
      <c r="Q36" s="26"/>
    </row>
    <row r="37" spans="1:17" s="1" customFormat="1" ht="12.75">
      <c r="A37" s="17" t="s">
        <v>13</v>
      </c>
      <c r="B37" s="25"/>
      <c r="C37" s="26"/>
      <c r="D37" s="27"/>
      <c r="E37" s="26"/>
      <c r="F37" s="26"/>
      <c r="G37" s="26"/>
      <c r="H37" s="25"/>
      <c r="I37" s="26"/>
      <c r="J37" s="27"/>
      <c r="K37" s="26"/>
      <c r="L37" s="26"/>
      <c r="M37" s="26"/>
      <c r="N37" s="56"/>
      <c r="O37" s="26"/>
      <c r="P37" s="26"/>
      <c r="Q37" s="26"/>
    </row>
    <row r="38" spans="1:17" ht="12.75">
      <c r="A38" s="212" t="s">
        <v>68</v>
      </c>
      <c r="B38" s="11">
        <v>623</v>
      </c>
      <c r="C38" s="12">
        <v>356</v>
      </c>
      <c r="D38" s="13">
        <v>979</v>
      </c>
      <c r="E38" s="12">
        <v>10377</v>
      </c>
      <c r="F38" s="12">
        <v>14203</v>
      </c>
      <c r="G38" s="12">
        <v>24580</v>
      </c>
      <c r="H38" s="11">
        <v>26</v>
      </c>
      <c r="I38" s="12">
        <v>46</v>
      </c>
      <c r="J38" s="13">
        <v>72</v>
      </c>
      <c r="K38" s="12">
        <f aca="true" t="shared" si="16" ref="K38:M42">SUM(H38,E38,B38)</f>
        <v>11026</v>
      </c>
      <c r="L38" s="12">
        <f t="shared" si="16"/>
        <v>14605</v>
      </c>
      <c r="M38" s="12">
        <f t="shared" si="16"/>
        <v>25631</v>
      </c>
      <c r="N38" s="55"/>
      <c r="O38" s="51">
        <f aca="true" t="shared" si="17" ref="O38:Q42">B38/(B38+E38)*100</f>
        <v>5.663636363636364</v>
      </c>
      <c r="P38" s="51">
        <f t="shared" si="17"/>
        <v>2.445222886187238</v>
      </c>
      <c r="Q38" s="51">
        <f t="shared" si="17"/>
        <v>3.8303533002073635</v>
      </c>
    </row>
    <row r="39" spans="1:17" ht="12.75">
      <c r="A39" s="212" t="s">
        <v>70</v>
      </c>
      <c r="B39" s="11">
        <v>1598</v>
      </c>
      <c r="C39" s="12">
        <v>820</v>
      </c>
      <c r="D39" s="13">
        <v>2418</v>
      </c>
      <c r="E39" s="12">
        <v>11001</v>
      </c>
      <c r="F39" s="12">
        <v>8637</v>
      </c>
      <c r="G39" s="12">
        <v>19638</v>
      </c>
      <c r="H39" s="11">
        <v>44</v>
      </c>
      <c r="I39" s="12">
        <v>31</v>
      </c>
      <c r="J39" s="13">
        <v>75</v>
      </c>
      <c r="K39" s="12">
        <f t="shared" si="16"/>
        <v>12643</v>
      </c>
      <c r="L39" s="12">
        <f t="shared" si="16"/>
        <v>9488</v>
      </c>
      <c r="M39" s="12">
        <f t="shared" si="16"/>
        <v>22131</v>
      </c>
      <c r="N39" s="55"/>
      <c r="O39" s="51">
        <f t="shared" si="17"/>
        <v>12.683546313199459</v>
      </c>
      <c r="P39" s="51">
        <f t="shared" si="17"/>
        <v>8.670825843290684</v>
      </c>
      <c r="Q39" s="51">
        <f t="shared" si="17"/>
        <v>10.963003264417845</v>
      </c>
    </row>
    <row r="40" spans="1:17" ht="12.75">
      <c r="A40" s="212" t="s">
        <v>69</v>
      </c>
      <c r="B40" s="11">
        <v>113</v>
      </c>
      <c r="C40" s="12">
        <v>91</v>
      </c>
      <c r="D40" s="13">
        <v>204</v>
      </c>
      <c r="E40" s="12">
        <v>465</v>
      </c>
      <c r="F40" s="12">
        <v>940</v>
      </c>
      <c r="G40" s="12">
        <v>1405</v>
      </c>
      <c r="H40" s="11">
        <v>7</v>
      </c>
      <c r="I40" s="12">
        <v>10</v>
      </c>
      <c r="J40" s="13">
        <v>17</v>
      </c>
      <c r="K40" s="12">
        <f t="shared" si="16"/>
        <v>585</v>
      </c>
      <c r="L40" s="12">
        <f t="shared" si="16"/>
        <v>1041</v>
      </c>
      <c r="M40" s="12">
        <f t="shared" si="16"/>
        <v>1626</v>
      </c>
      <c r="N40" s="55"/>
      <c r="O40" s="51">
        <f t="shared" si="17"/>
        <v>19.55017301038062</v>
      </c>
      <c r="P40" s="51">
        <f t="shared" si="17"/>
        <v>8.826382153249272</v>
      </c>
      <c r="Q40" s="51">
        <f t="shared" si="17"/>
        <v>12.678682411435673</v>
      </c>
    </row>
    <row r="41" spans="1:17" ht="12.75">
      <c r="A41" s="212" t="s">
        <v>71</v>
      </c>
      <c r="B41" s="11">
        <v>603</v>
      </c>
      <c r="C41" s="12">
        <v>453</v>
      </c>
      <c r="D41" s="13">
        <v>1056</v>
      </c>
      <c r="E41" s="12">
        <v>6866</v>
      </c>
      <c r="F41" s="12">
        <v>5512</v>
      </c>
      <c r="G41" s="12">
        <v>12378</v>
      </c>
      <c r="H41" s="11">
        <v>105</v>
      </c>
      <c r="I41" s="12">
        <v>99</v>
      </c>
      <c r="J41" s="13">
        <v>204</v>
      </c>
      <c r="K41" s="12">
        <f t="shared" si="16"/>
        <v>7574</v>
      </c>
      <c r="L41" s="12">
        <f t="shared" si="16"/>
        <v>6064</v>
      </c>
      <c r="M41" s="12">
        <f t="shared" si="16"/>
        <v>13638</v>
      </c>
      <c r="N41" s="55"/>
      <c r="O41" s="51">
        <f t="shared" si="17"/>
        <v>8.073369929040032</v>
      </c>
      <c r="P41" s="51">
        <f t="shared" si="17"/>
        <v>7.594300083822297</v>
      </c>
      <c r="Q41" s="51">
        <f t="shared" si="17"/>
        <v>7.860652076820009</v>
      </c>
    </row>
    <row r="42" spans="1:17" s="60" customFormat="1" ht="12.75">
      <c r="A42" s="24" t="s">
        <v>1</v>
      </c>
      <c r="B42" s="18">
        <f aca="true" t="shared" si="18" ref="B42:J42">SUM(B38:B41)</f>
        <v>2937</v>
      </c>
      <c r="C42" s="19">
        <f t="shared" si="18"/>
        <v>1720</v>
      </c>
      <c r="D42" s="20">
        <f t="shared" si="18"/>
        <v>4657</v>
      </c>
      <c r="E42" s="19">
        <f t="shared" si="18"/>
        <v>28709</v>
      </c>
      <c r="F42" s="19">
        <f t="shared" si="18"/>
        <v>29292</v>
      </c>
      <c r="G42" s="19">
        <f t="shared" si="18"/>
        <v>58001</v>
      </c>
      <c r="H42" s="18">
        <f t="shared" si="18"/>
        <v>182</v>
      </c>
      <c r="I42" s="19">
        <f t="shared" si="18"/>
        <v>186</v>
      </c>
      <c r="J42" s="20">
        <f t="shared" si="18"/>
        <v>368</v>
      </c>
      <c r="K42" s="19">
        <f t="shared" si="16"/>
        <v>31828</v>
      </c>
      <c r="L42" s="19">
        <f t="shared" si="16"/>
        <v>31198</v>
      </c>
      <c r="M42" s="20">
        <f t="shared" si="16"/>
        <v>63026</v>
      </c>
      <c r="N42" s="59"/>
      <c r="O42" s="63">
        <f t="shared" si="17"/>
        <v>9.280793781204576</v>
      </c>
      <c r="P42" s="57">
        <f t="shared" si="17"/>
        <v>5.546240165097382</v>
      </c>
      <c r="Q42" s="57">
        <f t="shared" si="17"/>
        <v>7.432410865332439</v>
      </c>
    </row>
    <row r="43" spans="1:17" ht="12.75">
      <c r="A43" s="17" t="s">
        <v>14</v>
      </c>
      <c r="B43" s="11"/>
      <c r="C43" s="12"/>
      <c r="D43" s="13"/>
      <c r="E43" s="12"/>
      <c r="F43" s="12"/>
      <c r="G43" s="12"/>
      <c r="H43" s="11"/>
      <c r="I43" s="12"/>
      <c r="J43" s="13"/>
      <c r="K43" s="12"/>
      <c r="L43" s="12"/>
      <c r="M43" s="12"/>
      <c r="N43" s="55"/>
      <c r="O43" s="51"/>
      <c r="P43" s="51"/>
      <c r="Q43" s="51"/>
    </row>
    <row r="44" spans="1:17" ht="12.75">
      <c r="A44" s="212" t="s">
        <v>68</v>
      </c>
      <c r="B44" s="11">
        <v>198</v>
      </c>
      <c r="C44" s="12">
        <v>72</v>
      </c>
      <c r="D44" s="13">
        <v>270</v>
      </c>
      <c r="E44" s="12">
        <v>10155</v>
      </c>
      <c r="F44" s="12">
        <v>13765</v>
      </c>
      <c r="G44" s="12">
        <v>23920</v>
      </c>
      <c r="H44" s="11">
        <v>17</v>
      </c>
      <c r="I44" s="12">
        <v>31</v>
      </c>
      <c r="J44" s="13">
        <v>48</v>
      </c>
      <c r="K44" s="12">
        <f aca="true" t="shared" si="19" ref="K44:M48">SUM(H44,E44,B44)</f>
        <v>10370</v>
      </c>
      <c r="L44" s="12">
        <f t="shared" si="19"/>
        <v>13868</v>
      </c>
      <c r="M44" s="12">
        <f t="shared" si="19"/>
        <v>24238</v>
      </c>
      <c r="N44" s="55"/>
      <c r="O44" s="51">
        <f aca="true" t="shared" si="20" ref="O44:O50">B44/(B44+E44)*100</f>
        <v>1.9124891335844683</v>
      </c>
      <c r="P44" s="51">
        <f aca="true" t="shared" si="21" ref="P44:P50">C44/(C44+F44)*100</f>
        <v>0.52034400520344</v>
      </c>
      <c r="Q44" s="51">
        <f aca="true" t="shared" si="22" ref="Q44:Q50">D44/(D44+G44)*100</f>
        <v>1.1161637040099215</v>
      </c>
    </row>
    <row r="45" spans="1:17" s="3" customFormat="1" ht="12.75">
      <c r="A45" s="212" t="s">
        <v>70</v>
      </c>
      <c r="B45" s="11">
        <v>470</v>
      </c>
      <c r="C45" s="12">
        <v>180</v>
      </c>
      <c r="D45" s="13">
        <v>650</v>
      </c>
      <c r="E45" s="12">
        <v>10637</v>
      </c>
      <c r="F45" s="12">
        <v>8588</v>
      </c>
      <c r="G45" s="12">
        <v>19225</v>
      </c>
      <c r="H45" s="11">
        <v>14</v>
      </c>
      <c r="I45" s="12">
        <v>12</v>
      </c>
      <c r="J45" s="13">
        <v>26</v>
      </c>
      <c r="K45" s="12">
        <f t="shared" si="19"/>
        <v>11121</v>
      </c>
      <c r="L45" s="12">
        <f t="shared" si="19"/>
        <v>8780</v>
      </c>
      <c r="M45" s="12">
        <f t="shared" si="19"/>
        <v>19901</v>
      </c>
      <c r="N45" s="55"/>
      <c r="O45" s="51">
        <f t="shared" si="20"/>
        <v>4.231565679301341</v>
      </c>
      <c r="P45" s="51">
        <f t="shared" si="21"/>
        <v>2.052919708029197</v>
      </c>
      <c r="Q45" s="51">
        <f t="shared" si="22"/>
        <v>3.270440251572327</v>
      </c>
    </row>
    <row r="46" spans="1:17" s="3" customFormat="1" ht="12.75">
      <c r="A46" s="212" t="s">
        <v>69</v>
      </c>
      <c r="B46" s="11">
        <v>18</v>
      </c>
      <c r="C46" s="12">
        <v>19</v>
      </c>
      <c r="D46" s="13">
        <v>37</v>
      </c>
      <c r="E46" s="12">
        <v>439</v>
      </c>
      <c r="F46" s="12">
        <v>857</v>
      </c>
      <c r="G46" s="12">
        <v>1296</v>
      </c>
      <c r="H46" s="11">
        <v>1</v>
      </c>
      <c r="I46" s="12">
        <v>2</v>
      </c>
      <c r="J46" s="13">
        <v>3</v>
      </c>
      <c r="K46" s="12">
        <f t="shared" si="19"/>
        <v>458</v>
      </c>
      <c r="L46" s="12">
        <f t="shared" si="19"/>
        <v>878</v>
      </c>
      <c r="M46" s="12">
        <f t="shared" si="19"/>
        <v>1336</v>
      </c>
      <c r="N46" s="55"/>
      <c r="O46" s="51">
        <f t="shared" si="20"/>
        <v>3.938730853391685</v>
      </c>
      <c r="P46" s="51">
        <f t="shared" si="21"/>
        <v>2.1689497716894977</v>
      </c>
      <c r="Q46" s="51">
        <f t="shared" si="22"/>
        <v>2.77569392348087</v>
      </c>
    </row>
    <row r="47" spans="1:17" ht="12.75">
      <c r="A47" s="212" t="s">
        <v>71</v>
      </c>
      <c r="B47" s="14">
        <v>314</v>
      </c>
      <c r="C47" s="15">
        <v>196</v>
      </c>
      <c r="D47" s="16">
        <v>510</v>
      </c>
      <c r="E47" s="15">
        <v>6545</v>
      </c>
      <c r="F47" s="15">
        <v>5485</v>
      </c>
      <c r="G47" s="15">
        <v>12030</v>
      </c>
      <c r="H47" s="14">
        <v>27</v>
      </c>
      <c r="I47" s="15">
        <v>12</v>
      </c>
      <c r="J47" s="16">
        <v>39</v>
      </c>
      <c r="K47" s="15">
        <f t="shared" si="19"/>
        <v>6886</v>
      </c>
      <c r="L47" s="15">
        <f t="shared" si="19"/>
        <v>5693</v>
      </c>
      <c r="M47" s="15">
        <f t="shared" si="19"/>
        <v>12579</v>
      </c>
      <c r="N47" s="55"/>
      <c r="O47" s="52">
        <f t="shared" si="20"/>
        <v>4.577926811488555</v>
      </c>
      <c r="P47" s="52">
        <f t="shared" si="21"/>
        <v>3.450096813941207</v>
      </c>
      <c r="Q47" s="52">
        <f t="shared" si="22"/>
        <v>4.0669856459330145</v>
      </c>
    </row>
    <row r="48" spans="1:17" s="1" customFormat="1" ht="12.75">
      <c r="A48" s="24" t="s">
        <v>1</v>
      </c>
      <c r="B48" s="18">
        <f aca="true" t="shared" si="23" ref="B48:J48">SUM(B44:B47)</f>
        <v>1000</v>
      </c>
      <c r="C48" s="19">
        <f t="shared" si="23"/>
        <v>467</v>
      </c>
      <c r="D48" s="20">
        <f t="shared" si="23"/>
        <v>1467</v>
      </c>
      <c r="E48" s="19">
        <f t="shared" si="23"/>
        <v>27776</v>
      </c>
      <c r="F48" s="19">
        <f t="shared" si="23"/>
        <v>28695</v>
      </c>
      <c r="G48" s="19">
        <f t="shared" si="23"/>
        <v>56471</v>
      </c>
      <c r="H48" s="18">
        <f t="shared" si="23"/>
        <v>59</v>
      </c>
      <c r="I48" s="19">
        <f t="shared" si="23"/>
        <v>57</v>
      </c>
      <c r="J48" s="20">
        <f t="shared" si="23"/>
        <v>116</v>
      </c>
      <c r="K48" s="19">
        <f t="shared" si="19"/>
        <v>28835</v>
      </c>
      <c r="L48" s="19">
        <f t="shared" si="19"/>
        <v>29219</v>
      </c>
      <c r="M48" s="19">
        <f t="shared" si="19"/>
        <v>58054</v>
      </c>
      <c r="N48" s="56"/>
      <c r="O48" s="57">
        <f t="shared" si="20"/>
        <v>3.4751181540172364</v>
      </c>
      <c r="P48" s="57">
        <f t="shared" si="21"/>
        <v>1.6013990809958165</v>
      </c>
      <c r="Q48" s="57">
        <f t="shared" si="22"/>
        <v>2.5320169836722015</v>
      </c>
    </row>
    <row r="49" spans="1:17" s="1" customFormat="1" ht="12.75">
      <c r="A49" s="29" t="s">
        <v>19</v>
      </c>
      <c r="B49" s="18">
        <f>SUM(B48,B42)</f>
        <v>3937</v>
      </c>
      <c r="C49" s="19">
        <f aca="true" t="shared" si="24" ref="C49:M49">SUM(C48,C42)</f>
        <v>2187</v>
      </c>
      <c r="D49" s="20">
        <f t="shared" si="24"/>
        <v>6124</v>
      </c>
      <c r="E49" s="19">
        <f t="shared" si="24"/>
        <v>56485</v>
      </c>
      <c r="F49" s="19">
        <f t="shared" si="24"/>
        <v>57987</v>
      </c>
      <c r="G49" s="19">
        <f t="shared" si="24"/>
        <v>114472</v>
      </c>
      <c r="H49" s="18">
        <f t="shared" si="24"/>
        <v>241</v>
      </c>
      <c r="I49" s="19">
        <f t="shared" si="24"/>
        <v>243</v>
      </c>
      <c r="J49" s="20">
        <f t="shared" si="24"/>
        <v>484</v>
      </c>
      <c r="K49" s="19">
        <f t="shared" si="24"/>
        <v>60663</v>
      </c>
      <c r="L49" s="19">
        <f t="shared" si="24"/>
        <v>60417</v>
      </c>
      <c r="M49" s="19">
        <f t="shared" si="24"/>
        <v>121080</v>
      </c>
      <c r="N49" s="56"/>
      <c r="O49" s="57">
        <f t="shared" si="20"/>
        <v>6.515838601833769</v>
      </c>
      <c r="P49" s="57">
        <f t="shared" si="21"/>
        <v>3.634460065809154</v>
      </c>
      <c r="Q49" s="57">
        <f t="shared" si="22"/>
        <v>5.078112043517198</v>
      </c>
    </row>
    <row r="50" spans="1:17" s="210" customFormat="1" ht="18" customHeight="1">
      <c r="A50" s="204" t="s">
        <v>20</v>
      </c>
      <c r="B50" s="205">
        <f>SUM(B49,B34,B19)</f>
        <v>9446</v>
      </c>
      <c r="C50" s="206">
        <f aca="true" t="shared" si="25" ref="C50:M50">SUM(C49,C34,C19)</f>
        <v>5003</v>
      </c>
      <c r="D50" s="207">
        <f t="shared" si="25"/>
        <v>14449</v>
      </c>
      <c r="E50" s="206">
        <f t="shared" si="25"/>
        <v>176587</v>
      </c>
      <c r="F50" s="206">
        <f t="shared" si="25"/>
        <v>176927</v>
      </c>
      <c r="G50" s="206">
        <f t="shared" si="25"/>
        <v>353514</v>
      </c>
      <c r="H50" s="205">
        <f t="shared" si="25"/>
        <v>823</v>
      </c>
      <c r="I50" s="206">
        <f t="shared" si="25"/>
        <v>740</v>
      </c>
      <c r="J50" s="207">
        <f t="shared" si="25"/>
        <v>1563</v>
      </c>
      <c r="K50" s="206">
        <f t="shared" si="25"/>
        <v>186856</v>
      </c>
      <c r="L50" s="206">
        <f t="shared" si="25"/>
        <v>182670</v>
      </c>
      <c r="M50" s="206">
        <f t="shared" si="25"/>
        <v>369526</v>
      </c>
      <c r="N50" s="208"/>
      <c r="O50" s="209">
        <f t="shared" si="20"/>
        <v>5.077593760246838</v>
      </c>
      <c r="P50" s="209">
        <f t="shared" si="21"/>
        <v>2.7499587753531576</v>
      </c>
      <c r="Q50" s="209">
        <f t="shared" si="22"/>
        <v>3.9267535051078504</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ht="12.75">
      <c r="A66" s="30" t="s">
        <v>67</v>
      </c>
    </row>
    <row r="67" spans="1:17" ht="12.75">
      <c r="A67" s="219" t="s">
        <v>5</v>
      </c>
      <c r="B67" s="219"/>
      <c r="C67" s="219"/>
      <c r="D67" s="219"/>
      <c r="E67" s="219"/>
      <c r="F67" s="219"/>
      <c r="G67" s="219"/>
      <c r="H67" s="219"/>
      <c r="I67" s="219"/>
      <c r="J67" s="219"/>
      <c r="K67" s="219"/>
      <c r="L67" s="219"/>
      <c r="M67" s="219"/>
      <c r="N67" s="219"/>
      <c r="O67" s="219"/>
      <c r="P67" s="219"/>
      <c r="Q67" s="219"/>
    </row>
    <row r="68" spans="1:17" ht="12.75">
      <c r="A68" s="219" t="s">
        <v>25</v>
      </c>
      <c r="B68" s="219"/>
      <c r="C68" s="219"/>
      <c r="D68" s="219"/>
      <c r="E68" s="219"/>
      <c r="F68" s="219"/>
      <c r="G68" s="219"/>
      <c r="H68" s="219"/>
      <c r="I68" s="219"/>
      <c r="J68" s="219"/>
      <c r="K68" s="219"/>
      <c r="L68" s="219"/>
      <c r="M68" s="219"/>
      <c r="N68" s="219"/>
      <c r="O68" s="219"/>
      <c r="P68" s="219"/>
      <c r="Q68" s="219"/>
    </row>
    <row r="69" spans="1:17" ht="12.75">
      <c r="A69" s="235" t="s">
        <v>27</v>
      </c>
      <c r="B69" s="235"/>
      <c r="C69" s="235"/>
      <c r="D69" s="235"/>
      <c r="E69" s="235"/>
      <c r="F69" s="235"/>
      <c r="G69" s="235"/>
      <c r="H69" s="235"/>
      <c r="I69" s="235"/>
      <c r="J69" s="235"/>
      <c r="K69" s="235"/>
      <c r="L69" s="235"/>
      <c r="M69" s="235"/>
      <c r="N69" s="235"/>
      <c r="O69" s="235"/>
      <c r="P69" s="235"/>
      <c r="Q69" s="235"/>
    </row>
    <row r="70" ht="12.75">
      <c r="A70" s="1"/>
    </row>
    <row r="71" spans="1:17" ht="12.75">
      <c r="A71" s="219" t="s">
        <v>21</v>
      </c>
      <c r="B71" s="219"/>
      <c r="C71" s="219"/>
      <c r="D71" s="219"/>
      <c r="E71" s="219"/>
      <c r="F71" s="219"/>
      <c r="G71" s="219"/>
      <c r="H71" s="219"/>
      <c r="I71" s="219"/>
      <c r="J71" s="219"/>
      <c r="K71" s="219"/>
      <c r="L71" s="219"/>
      <c r="M71" s="219"/>
      <c r="N71" s="219"/>
      <c r="O71" s="219"/>
      <c r="P71" s="219"/>
      <c r="Q71" s="219"/>
    </row>
    <row r="72" ht="7.5" customHeight="1" thickBot="1"/>
    <row r="73" spans="1:109" ht="13.5" customHeight="1">
      <c r="A73" s="4"/>
      <c r="B73" s="237" t="s">
        <v>2</v>
      </c>
      <c r="C73" s="236"/>
      <c r="D73" s="238"/>
      <c r="E73" s="236" t="s">
        <v>3</v>
      </c>
      <c r="F73" s="236"/>
      <c r="G73" s="236"/>
      <c r="H73" s="239" t="s">
        <v>7</v>
      </c>
      <c r="I73" s="240"/>
      <c r="J73" s="241"/>
      <c r="K73" s="236" t="s">
        <v>1</v>
      </c>
      <c r="L73" s="236"/>
      <c r="M73" s="236"/>
      <c r="N73" s="54"/>
      <c r="O73" s="236" t="s">
        <v>53</v>
      </c>
      <c r="P73" s="236"/>
      <c r="Q73" s="236"/>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row>
    <row r="74" spans="1:109" ht="12.75">
      <c r="A74" s="5"/>
      <c r="B74" s="6" t="s">
        <v>8</v>
      </c>
      <c r="C74" s="7" t="s">
        <v>0</v>
      </c>
      <c r="D74" s="8" t="s">
        <v>9</v>
      </c>
      <c r="E74" s="7" t="s">
        <v>8</v>
      </c>
      <c r="F74" s="7" t="s">
        <v>0</v>
      </c>
      <c r="G74" s="7" t="s">
        <v>9</v>
      </c>
      <c r="H74" s="6" t="s">
        <v>8</v>
      </c>
      <c r="I74" s="7" t="s">
        <v>0</v>
      </c>
      <c r="J74" s="8" t="s">
        <v>9</v>
      </c>
      <c r="K74" s="7" t="s">
        <v>8</v>
      </c>
      <c r="L74" s="7" t="s">
        <v>0</v>
      </c>
      <c r="M74" s="7" t="s">
        <v>9</v>
      </c>
      <c r="N74" s="55"/>
      <c r="O74" s="7" t="s">
        <v>8</v>
      </c>
      <c r="P74" s="7" t="s">
        <v>0</v>
      </c>
      <c r="Q74" s="7" t="s">
        <v>9</v>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row>
    <row r="75" spans="1:93" s="3" customFormat="1" ht="12.75">
      <c r="A75" s="9" t="s">
        <v>10</v>
      </c>
      <c r="B75" s="32"/>
      <c r="C75" s="33"/>
      <c r="D75" s="34"/>
      <c r="E75" s="33"/>
      <c r="F75" s="33"/>
      <c r="G75" s="33"/>
      <c r="H75" s="32"/>
      <c r="I75" s="33"/>
      <c r="J75" s="34"/>
      <c r="K75" s="33"/>
      <c r="L75" s="33"/>
      <c r="M75" s="33"/>
      <c r="N75" s="56"/>
      <c r="O75" s="10"/>
      <c r="P75" s="10"/>
      <c r="Q75" s="10"/>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s="3" customFormat="1" ht="12.75">
      <c r="A76" s="28" t="s">
        <v>13</v>
      </c>
      <c r="B76" s="48"/>
      <c r="C76" s="35"/>
      <c r="D76" s="49"/>
      <c r="E76" s="35"/>
      <c r="F76" s="35"/>
      <c r="G76" s="35"/>
      <c r="H76" s="48"/>
      <c r="I76" s="35"/>
      <c r="J76" s="49"/>
      <c r="K76" s="35"/>
      <c r="L76" s="35"/>
      <c r="M76" s="35"/>
      <c r="N76" s="56"/>
      <c r="O76" s="197"/>
      <c r="P76" s="197"/>
      <c r="Q76" s="197"/>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65" s="37" customFormat="1" ht="12.75">
      <c r="A77" s="71" t="s">
        <v>11</v>
      </c>
      <c r="B77" s="11">
        <v>151</v>
      </c>
      <c r="C77" s="12">
        <v>119</v>
      </c>
      <c r="D77" s="13">
        <v>270</v>
      </c>
      <c r="E77" s="12">
        <v>1531</v>
      </c>
      <c r="F77" s="12">
        <v>1667</v>
      </c>
      <c r="G77" s="12">
        <v>3198</v>
      </c>
      <c r="H77" s="11">
        <v>260</v>
      </c>
      <c r="I77" s="12">
        <v>210</v>
      </c>
      <c r="J77" s="13">
        <v>470</v>
      </c>
      <c r="K77" s="12">
        <f aca="true" t="shared" si="26" ref="K77:M78">SUM(H77,E77,B77)</f>
        <v>1942</v>
      </c>
      <c r="L77" s="12">
        <f t="shared" si="26"/>
        <v>1996</v>
      </c>
      <c r="M77" s="12">
        <f t="shared" si="26"/>
        <v>3938</v>
      </c>
      <c r="N77" s="55"/>
      <c r="O77" s="51">
        <f aca="true" t="shared" si="27" ref="O77:Q79">B77/(B77+E77)*100</f>
        <v>8.977407847800238</v>
      </c>
      <c r="P77" s="51">
        <f t="shared" si="27"/>
        <v>6.662933930571109</v>
      </c>
      <c r="Q77" s="51">
        <f t="shared" si="27"/>
        <v>7.7854671280276815</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1" t="s">
        <v>12</v>
      </c>
      <c r="B78" s="38">
        <v>20</v>
      </c>
      <c r="C78" s="39">
        <v>18</v>
      </c>
      <c r="D78" s="40">
        <v>38</v>
      </c>
      <c r="E78" s="39">
        <v>643</v>
      </c>
      <c r="F78" s="39">
        <v>474</v>
      </c>
      <c r="G78" s="39">
        <v>1117</v>
      </c>
      <c r="H78" s="38">
        <v>252</v>
      </c>
      <c r="I78" s="39">
        <v>132</v>
      </c>
      <c r="J78" s="40">
        <v>384</v>
      </c>
      <c r="K78" s="39">
        <f t="shared" si="26"/>
        <v>915</v>
      </c>
      <c r="L78" s="39">
        <f t="shared" si="26"/>
        <v>624</v>
      </c>
      <c r="M78" s="39">
        <f t="shared" si="26"/>
        <v>1539</v>
      </c>
      <c r="N78" s="55"/>
      <c r="O78" s="52">
        <f t="shared" si="27"/>
        <v>3.0165912518853695</v>
      </c>
      <c r="P78" s="52">
        <f t="shared" si="27"/>
        <v>3.6585365853658534</v>
      </c>
      <c r="Q78" s="52">
        <f t="shared" si="27"/>
        <v>3.29004329004329</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23</v>
      </c>
      <c r="B79" s="41">
        <f>SUM(B77:B78)</f>
        <v>171</v>
      </c>
      <c r="C79" s="42">
        <f aca="true" t="shared" si="28" ref="C79:J79">SUM(C77:C78)</f>
        <v>137</v>
      </c>
      <c r="D79" s="43">
        <f t="shared" si="28"/>
        <v>308</v>
      </c>
      <c r="E79" s="42">
        <f t="shared" si="28"/>
        <v>2174</v>
      </c>
      <c r="F79" s="42">
        <f t="shared" si="28"/>
        <v>2141</v>
      </c>
      <c r="G79" s="42">
        <f t="shared" si="28"/>
        <v>4315</v>
      </c>
      <c r="H79" s="41">
        <f t="shared" si="28"/>
        <v>512</v>
      </c>
      <c r="I79" s="42">
        <f t="shared" si="28"/>
        <v>342</v>
      </c>
      <c r="J79" s="43">
        <f t="shared" si="28"/>
        <v>854</v>
      </c>
      <c r="K79" s="42">
        <f>SUM(K77:K78)</f>
        <v>2857</v>
      </c>
      <c r="L79" s="42">
        <f>SUM(L77:L78)</f>
        <v>2620</v>
      </c>
      <c r="M79" s="42">
        <f>SUM(M77:M78)</f>
        <v>5477</v>
      </c>
      <c r="N79" s="56"/>
      <c r="O79" s="57">
        <f t="shared" si="27"/>
        <v>7.292110874200426</v>
      </c>
      <c r="P79" s="57">
        <f t="shared" si="27"/>
        <v>6.0140474100087795</v>
      </c>
      <c r="Q79" s="57">
        <f t="shared" si="27"/>
        <v>6.662340471555267</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28" t="s">
        <v>14</v>
      </c>
      <c r="B80" s="25"/>
      <c r="C80" s="26"/>
      <c r="D80" s="27"/>
      <c r="E80" s="26"/>
      <c r="F80" s="26"/>
      <c r="G80" s="26"/>
      <c r="H80" s="25"/>
      <c r="I80" s="26"/>
      <c r="J80" s="27"/>
      <c r="K80" s="26"/>
      <c r="L80" s="26"/>
      <c r="M80" s="26"/>
      <c r="N80" s="56"/>
      <c r="O80" s="53"/>
      <c r="P80" s="53"/>
      <c r="Q80" s="5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71" t="s">
        <v>14</v>
      </c>
      <c r="B81" s="11">
        <v>70</v>
      </c>
      <c r="C81" s="12">
        <v>34</v>
      </c>
      <c r="D81" s="13">
        <v>104</v>
      </c>
      <c r="E81" s="12">
        <v>1375</v>
      </c>
      <c r="F81" s="12">
        <v>1508</v>
      </c>
      <c r="G81" s="12">
        <v>2883</v>
      </c>
      <c r="H81" s="11">
        <v>118</v>
      </c>
      <c r="I81" s="12">
        <v>96</v>
      </c>
      <c r="J81" s="13">
        <v>214</v>
      </c>
      <c r="K81" s="12">
        <f aca="true" t="shared" si="29" ref="K81:M84">SUM(H81,E81,B81)</f>
        <v>1563</v>
      </c>
      <c r="L81" s="12">
        <f t="shared" si="29"/>
        <v>1638</v>
      </c>
      <c r="M81" s="12">
        <f t="shared" si="29"/>
        <v>3201</v>
      </c>
      <c r="N81" s="55"/>
      <c r="O81" s="51">
        <f aca="true" t="shared" si="30" ref="O81:Q84">B81/(B81+E81)*100</f>
        <v>4.844290657439446</v>
      </c>
      <c r="P81" s="51">
        <f t="shared" si="30"/>
        <v>2.204928664072633</v>
      </c>
      <c r="Q81" s="51">
        <f t="shared" si="30"/>
        <v>3.4817542684968195</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73" t="s">
        <v>43</v>
      </c>
      <c r="B82" s="38">
        <v>42</v>
      </c>
      <c r="C82" s="39">
        <v>33</v>
      </c>
      <c r="D82" s="40">
        <v>75</v>
      </c>
      <c r="E82" s="39">
        <v>849</v>
      </c>
      <c r="F82" s="39">
        <v>576</v>
      </c>
      <c r="G82" s="39">
        <v>1425</v>
      </c>
      <c r="H82" s="38">
        <v>144</v>
      </c>
      <c r="I82" s="39">
        <v>106</v>
      </c>
      <c r="J82" s="40">
        <v>250</v>
      </c>
      <c r="K82" s="39">
        <f t="shared" si="29"/>
        <v>1035</v>
      </c>
      <c r="L82" s="39">
        <f t="shared" si="29"/>
        <v>715</v>
      </c>
      <c r="M82" s="39">
        <f t="shared" si="29"/>
        <v>1750</v>
      </c>
      <c r="N82" s="55"/>
      <c r="O82" s="52">
        <f t="shared" si="30"/>
        <v>4.713804713804714</v>
      </c>
      <c r="P82" s="52">
        <f t="shared" si="30"/>
        <v>5.41871921182266</v>
      </c>
      <c r="Q82" s="52">
        <f t="shared" si="30"/>
        <v>5</v>
      </c>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24" t="s">
        <v>24</v>
      </c>
      <c r="B83" s="44">
        <f>SUM(B81:B82)</f>
        <v>112</v>
      </c>
      <c r="C83" s="45">
        <f aca="true" t="shared" si="31" ref="C83:J83">SUM(C81:C82)</f>
        <v>67</v>
      </c>
      <c r="D83" s="46">
        <f t="shared" si="31"/>
        <v>179</v>
      </c>
      <c r="E83" s="45">
        <f t="shared" si="31"/>
        <v>2224</v>
      </c>
      <c r="F83" s="45">
        <f t="shared" si="31"/>
        <v>2084</v>
      </c>
      <c r="G83" s="45">
        <f t="shared" si="31"/>
        <v>4308</v>
      </c>
      <c r="H83" s="44">
        <f t="shared" si="31"/>
        <v>262</v>
      </c>
      <c r="I83" s="45">
        <f t="shared" si="31"/>
        <v>202</v>
      </c>
      <c r="J83" s="46">
        <f t="shared" si="31"/>
        <v>464</v>
      </c>
      <c r="K83" s="45">
        <f>SUM(K81:K82)</f>
        <v>2598</v>
      </c>
      <c r="L83" s="45">
        <f>SUM(L81:L82)</f>
        <v>2353</v>
      </c>
      <c r="M83" s="45">
        <f>SUM(M81:M82)</f>
        <v>4951</v>
      </c>
      <c r="N83" s="56"/>
      <c r="O83" s="58">
        <f t="shared" si="30"/>
        <v>4.794520547945205</v>
      </c>
      <c r="P83" s="58">
        <f t="shared" si="30"/>
        <v>3.114830311483031</v>
      </c>
      <c r="Q83" s="58">
        <f t="shared" si="30"/>
        <v>3.989302429240027</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3.5" customHeight="1">
      <c r="A84" s="24" t="s">
        <v>15</v>
      </c>
      <c r="B84" s="41">
        <f>SUM(B83,B79)</f>
        <v>283</v>
      </c>
      <c r="C84" s="42">
        <f aca="true" t="shared" si="32" ref="C84:J84">SUM(C83,C79)</f>
        <v>204</v>
      </c>
      <c r="D84" s="43">
        <f t="shared" si="32"/>
        <v>487</v>
      </c>
      <c r="E84" s="42">
        <f t="shared" si="32"/>
        <v>4398</v>
      </c>
      <c r="F84" s="42">
        <f t="shared" si="32"/>
        <v>4225</v>
      </c>
      <c r="G84" s="42">
        <f t="shared" si="32"/>
        <v>8623</v>
      </c>
      <c r="H84" s="41">
        <f t="shared" si="32"/>
        <v>774</v>
      </c>
      <c r="I84" s="42">
        <f t="shared" si="32"/>
        <v>544</v>
      </c>
      <c r="J84" s="43">
        <f t="shared" si="32"/>
        <v>1318</v>
      </c>
      <c r="K84" s="42">
        <f t="shared" si="29"/>
        <v>5455</v>
      </c>
      <c r="L84" s="42">
        <f t="shared" si="29"/>
        <v>4973</v>
      </c>
      <c r="M84" s="42">
        <f t="shared" si="29"/>
        <v>10428</v>
      </c>
      <c r="N84" s="56"/>
      <c r="O84" s="57">
        <f t="shared" si="30"/>
        <v>6.045716727195044</v>
      </c>
      <c r="P84" s="57">
        <f t="shared" si="30"/>
        <v>4.606005870399639</v>
      </c>
      <c r="Q84" s="57">
        <f t="shared" si="30"/>
        <v>5.345773874862788</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3.5" customHeight="1">
      <c r="A85" s="24"/>
      <c r="B85" s="25"/>
      <c r="C85" s="26"/>
      <c r="D85" s="27"/>
      <c r="E85" s="26"/>
      <c r="F85" s="26"/>
      <c r="G85" s="26"/>
      <c r="H85" s="25"/>
      <c r="I85" s="26"/>
      <c r="J85" s="27"/>
      <c r="K85" s="26"/>
      <c r="L85" s="26"/>
      <c r="M85" s="26"/>
      <c r="N85" s="56"/>
      <c r="O85" s="53"/>
      <c r="P85" s="53"/>
      <c r="Q85" s="5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8" t="s">
        <v>4</v>
      </c>
      <c r="B86" s="25"/>
      <c r="C86" s="26"/>
      <c r="D86" s="27"/>
      <c r="E86" s="26"/>
      <c r="F86" s="26"/>
      <c r="G86" s="26"/>
      <c r="H86" s="25"/>
      <c r="I86" s="26"/>
      <c r="J86" s="27"/>
      <c r="K86" s="26"/>
      <c r="L86" s="26"/>
      <c r="M86" s="26"/>
      <c r="N86" s="56"/>
      <c r="O86" s="26"/>
      <c r="P86" s="26"/>
      <c r="Q86" s="2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17" t="s">
        <v>13</v>
      </c>
      <c r="B87" s="25"/>
      <c r="C87" s="26"/>
      <c r="D87" s="27"/>
      <c r="E87" s="26"/>
      <c r="F87" s="26"/>
      <c r="G87" s="26"/>
      <c r="H87" s="25"/>
      <c r="I87" s="26"/>
      <c r="J87" s="27"/>
      <c r="K87" s="26"/>
      <c r="L87" s="26"/>
      <c r="M87" s="26"/>
      <c r="N87" s="56"/>
      <c r="O87" s="26"/>
      <c r="P87" s="26"/>
      <c r="Q87" s="2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2.75">
      <c r="A88" s="212" t="s">
        <v>68</v>
      </c>
      <c r="B88" s="11">
        <v>28</v>
      </c>
      <c r="C88" s="12">
        <v>30</v>
      </c>
      <c r="D88" s="13">
        <v>58</v>
      </c>
      <c r="E88" s="12">
        <v>648</v>
      </c>
      <c r="F88" s="12">
        <v>864</v>
      </c>
      <c r="G88" s="12">
        <v>1512</v>
      </c>
      <c r="H88" s="11">
        <v>44</v>
      </c>
      <c r="I88" s="12">
        <v>51</v>
      </c>
      <c r="J88" s="13">
        <v>95</v>
      </c>
      <c r="K88" s="12">
        <f aca="true" t="shared" si="33" ref="K88:M92">SUM(H88,E88,B88)</f>
        <v>720</v>
      </c>
      <c r="L88" s="12">
        <f t="shared" si="33"/>
        <v>945</v>
      </c>
      <c r="M88" s="12">
        <f t="shared" si="33"/>
        <v>1665</v>
      </c>
      <c r="N88" s="55"/>
      <c r="O88" s="51">
        <f aca="true" t="shared" si="34" ref="O88:Q92">B88/(B88+E88)*100</f>
        <v>4.142011834319527</v>
      </c>
      <c r="P88" s="51">
        <f t="shared" si="34"/>
        <v>3.3557046979865772</v>
      </c>
      <c r="Q88" s="51">
        <f t="shared" si="34"/>
        <v>3.694267515923567</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212" t="s">
        <v>70</v>
      </c>
      <c r="B89" s="11">
        <v>80</v>
      </c>
      <c r="C89" s="12">
        <v>69</v>
      </c>
      <c r="D89" s="13">
        <v>149</v>
      </c>
      <c r="E89" s="12">
        <v>573</v>
      </c>
      <c r="F89" s="12">
        <v>411</v>
      </c>
      <c r="G89" s="12">
        <v>984</v>
      </c>
      <c r="H89" s="11">
        <v>130</v>
      </c>
      <c r="I89" s="12">
        <v>97</v>
      </c>
      <c r="J89" s="13">
        <v>227</v>
      </c>
      <c r="K89" s="12">
        <f t="shared" si="33"/>
        <v>783</v>
      </c>
      <c r="L89" s="12">
        <f t="shared" si="33"/>
        <v>577</v>
      </c>
      <c r="M89" s="12">
        <f t="shared" si="33"/>
        <v>1360</v>
      </c>
      <c r="N89" s="55"/>
      <c r="O89" s="51">
        <f t="shared" si="34"/>
        <v>12.251148545176111</v>
      </c>
      <c r="P89" s="51">
        <f t="shared" si="34"/>
        <v>14.374999999999998</v>
      </c>
      <c r="Q89" s="51">
        <f t="shared" si="34"/>
        <v>13.150926743159753</v>
      </c>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212" t="s">
        <v>69</v>
      </c>
      <c r="B90" s="11">
        <v>7</v>
      </c>
      <c r="C90" s="12">
        <v>8</v>
      </c>
      <c r="D90" s="13">
        <v>15</v>
      </c>
      <c r="E90" s="12">
        <v>16</v>
      </c>
      <c r="F90" s="12">
        <v>49</v>
      </c>
      <c r="G90" s="12">
        <v>65</v>
      </c>
      <c r="H90" s="11">
        <v>3</v>
      </c>
      <c r="I90" s="12">
        <v>10</v>
      </c>
      <c r="J90" s="13">
        <v>13</v>
      </c>
      <c r="K90" s="12">
        <f t="shared" si="33"/>
        <v>26</v>
      </c>
      <c r="L90" s="12">
        <f t="shared" si="33"/>
        <v>67</v>
      </c>
      <c r="M90" s="12">
        <f t="shared" si="33"/>
        <v>93</v>
      </c>
      <c r="N90" s="55"/>
      <c r="O90" s="51">
        <f t="shared" si="34"/>
        <v>30.434782608695656</v>
      </c>
      <c r="P90" s="51">
        <f t="shared" si="34"/>
        <v>14.035087719298245</v>
      </c>
      <c r="Q90" s="51">
        <f t="shared" si="34"/>
        <v>18.75</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212" t="s">
        <v>71</v>
      </c>
      <c r="B91" s="11">
        <v>126</v>
      </c>
      <c r="C91" s="12">
        <v>68</v>
      </c>
      <c r="D91" s="13">
        <v>194</v>
      </c>
      <c r="E91" s="12">
        <v>934</v>
      </c>
      <c r="F91" s="12">
        <v>690</v>
      </c>
      <c r="G91" s="12">
        <v>1624</v>
      </c>
      <c r="H91" s="11">
        <v>252</v>
      </c>
      <c r="I91" s="12">
        <v>166</v>
      </c>
      <c r="J91" s="13">
        <v>418</v>
      </c>
      <c r="K91" s="12">
        <f t="shared" si="33"/>
        <v>1312</v>
      </c>
      <c r="L91" s="12">
        <f t="shared" si="33"/>
        <v>924</v>
      </c>
      <c r="M91" s="12">
        <f t="shared" si="33"/>
        <v>2236</v>
      </c>
      <c r="N91" s="55"/>
      <c r="O91" s="51">
        <f t="shared" si="34"/>
        <v>11.88679245283019</v>
      </c>
      <c r="P91" s="51">
        <f t="shared" si="34"/>
        <v>8.970976253298153</v>
      </c>
      <c r="Q91" s="51">
        <f t="shared" si="34"/>
        <v>10.671067106710671</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64" customFormat="1" ht="12.75">
      <c r="A92" s="24" t="s">
        <v>1</v>
      </c>
      <c r="B92" s="18">
        <f aca="true" t="shared" si="35" ref="B92:J92">SUM(B88:B91)</f>
        <v>241</v>
      </c>
      <c r="C92" s="19">
        <f t="shared" si="35"/>
        <v>175</v>
      </c>
      <c r="D92" s="20">
        <f t="shared" si="35"/>
        <v>416</v>
      </c>
      <c r="E92" s="19">
        <f t="shared" si="35"/>
        <v>2171</v>
      </c>
      <c r="F92" s="19">
        <f t="shared" si="35"/>
        <v>2014</v>
      </c>
      <c r="G92" s="19">
        <f t="shared" si="35"/>
        <v>4185</v>
      </c>
      <c r="H92" s="18">
        <f t="shared" si="35"/>
        <v>429</v>
      </c>
      <c r="I92" s="19">
        <f t="shared" si="35"/>
        <v>324</v>
      </c>
      <c r="J92" s="20">
        <f t="shared" si="35"/>
        <v>753</v>
      </c>
      <c r="K92" s="19">
        <f t="shared" si="33"/>
        <v>2841</v>
      </c>
      <c r="L92" s="19">
        <f t="shared" si="33"/>
        <v>2513</v>
      </c>
      <c r="M92" s="20">
        <f t="shared" si="33"/>
        <v>5354</v>
      </c>
      <c r="N92" s="59"/>
      <c r="O92" s="63">
        <f t="shared" si="34"/>
        <v>9.991708126036485</v>
      </c>
      <c r="P92" s="57">
        <f t="shared" si="34"/>
        <v>7.994518044769301</v>
      </c>
      <c r="Q92" s="57">
        <f t="shared" si="34"/>
        <v>9.041512714627254</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17" t="s">
        <v>14</v>
      </c>
      <c r="B93" s="11"/>
      <c r="C93" s="12"/>
      <c r="D93" s="13"/>
      <c r="E93" s="12"/>
      <c r="F93" s="12"/>
      <c r="G93" s="12"/>
      <c r="H93" s="11"/>
      <c r="I93" s="12"/>
      <c r="J93" s="13"/>
      <c r="K93" s="12"/>
      <c r="L93" s="12"/>
      <c r="M93" s="12"/>
      <c r="N93" s="55"/>
      <c r="O93" s="51"/>
      <c r="P93" s="51"/>
      <c r="Q93" s="51"/>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37" customFormat="1" ht="12.75">
      <c r="A94" s="212" t="s">
        <v>68</v>
      </c>
      <c r="B94" s="11">
        <v>25</v>
      </c>
      <c r="C94" s="12">
        <v>27</v>
      </c>
      <c r="D94" s="13">
        <v>52</v>
      </c>
      <c r="E94" s="12">
        <v>485</v>
      </c>
      <c r="F94" s="12">
        <v>684</v>
      </c>
      <c r="G94" s="12">
        <v>1169</v>
      </c>
      <c r="H94" s="11">
        <v>33</v>
      </c>
      <c r="I94" s="12">
        <v>44</v>
      </c>
      <c r="J94" s="13">
        <v>77</v>
      </c>
      <c r="K94" s="12">
        <f aca="true" t="shared" si="36" ref="K94:M98">SUM(H94,E94,B94)</f>
        <v>543</v>
      </c>
      <c r="L94" s="12">
        <f t="shared" si="36"/>
        <v>755</v>
      </c>
      <c r="M94" s="12">
        <f t="shared" si="36"/>
        <v>1298</v>
      </c>
      <c r="N94" s="55"/>
      <c r="O94" s="51">
        <f aca="true" t="shared" si="37" ref="O94:O99">B94/(B94+E94)*100</f>
        <v>4.901960784313726</v>
      </c>
      <c r="P94" s="51">
        <f aca="true" t="shared" si="38" ref="P94:P99">C94/(C94+F94)*100</f>
        <v>3.79746835443038</v>
      </c>
      <c r="Q94" s="51">
        <f aca="true" t="shared" si="39" ref="Q94:Q99">D94/(D94+G94)*100</f>
        <v>4.2588042588042585</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212" t="s">
        <v>70</v>
      </c>
      <c r="B95" s="11">
        <v>71</v>
      </c>
      <c r="C95" s="12">
        <v>40</v>
      </c>
      <c r="D95" s="13">
        <v>111</v>
      </c>
      <c r="E95" s="12">
        <v>580</v>
      </c>
      <c r="F95" s="12">
        <v>522</v>
      </c>
      <c r="G95" s="12">
        <v>1102</v>
      </c>
      <c r="H95" s="11">
        <v>58</v>
      </c>
      <c r="I95" s="12">
        <v>49</v>
      </c>
      <c r="J95" s="13">
        <v>107</v>
      </c>
      <c r="K95" s="12">
        <f t="shared" si="36"/>
        <v>709</v>
      </c>
      <c r="L95" s="12">
        <f t="shared" si="36"/>
        <v>611</v>
      </c>
      <c r="M95" s="12">
        <f t="shared" si="36"/>
        <v>1320</v>
      </c>
      <c r="N95" s="55"/>
      <c r="O95" s="51">
        <f t="shared" si="37"/>
        <v>10.906298003072196</v>
      </c>
      <c r="P95" s="51">
        <f t="shared" si="38"/>
        <v>7.11743772241993</v>
      </c>
      <c r="Q95" s="51">
        <f t="shared" si="39"/>
        <v>9.150865622423742</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212" t="s">
        <v>69</v>
      </c>
      <c r="B96" s="11">
        <v>5</v>
      </c>
      <c r="C96" s="12">
        <v>5</v>
      </c>
      <c r="D96" s="13">
        <v>10</v>
      </c>
      <c r="E96" s="12">
        <v>26</v>
      </c>
      <c r="F96" s="12">
        <v>54</v>
      </c>
      <c r="G96" s="12">
        <v>80</v>
      </c>
      <c r="H96" s="11">
        <v>7</v>
      </c>
      <c r="I96" s="12">
        <v>8</v>
      </c>
      <c r="J96" s="13">
        <v>15</v>
      </c>
      <c r="K96" s="12">
        <f t="shared" si="36"/>
        <v>38</v>
      </c>
      <c r="L96" s="12">
        <f t="shared" si="36"/>
        <v>67</v>
      </c>
      <c r="M96" s="12">
        <f t="shared" si="36"/>
        <v>105</v>
      </c>
      <c r="N96" s="55"/>
      <c r="O96" s="51">
        <f t="shared" si="37"/>
        <v>16.129032258064516</v>
      </c>
      <c r="P96" s="51">
        <f t="shared" si="38"/>
        <v>8.47457627118644</v>
      </c>
      <c r="Q96" s="51">
        <f t="shared" si="39"/>
        <v>11.11111111111111</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212" t="s">
        <v>71</v>
      </c>
      <c r="B97" s="38">
        <v>77</v>
      </c>
      <c r="C97" s="39">
        <v>36</v>
      </c>
      <c r="D97" s="40">
        <v>113</v>
      </c>
      <c r="E97" s="39">
        <v>1058</v>
      </c>
      <c r="F97" s="39">
        <v>732</v>
      </c>
      <c r="G97" s="39">
        <v>1790</v>
      </c>
      <c r="H97" s="38">
        <v>166</v>
      </c>
      <c r="I97" s="39">
        <v>114</v>
      </c>
      <c r="J97" s="40">
        <v>280</v>
      </c>
      <c r="K97" s="39">
        <f t="shared" si="36"/>
        <v>1301</v>
      </c>
      <c r="L97" s="39">
        <f t="shared" si="36"/>
        <v>882</v>
      </c>
      <c r="M97" s="39">
        <f t="shared" si="36"/>
        <v>2183</v>
      </c>
      <c r="N97" s="55"/>
      <c r="O97" s="52">
        <f t="shared" si="37"/>
        <v>6.784140969162995</v>
      </c>
      <c r="P97" s="52">
        <f t="shared" si="38"/>
        <v>4.6875</v>
      </c>
      <c r="Q97" s="52">
        <f t="shared" si="39"/>
        <v>5.9379926431949555</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24" t="s">
        <v>1</v>
      </c>
      <c r="B98" s="44">
        <f aca="true" t="shared" si="40" ref="B98:J98">SUM(B94:B97)</f>
        <v>178</v>
      </c>
      <c r="C98" s="45">
        <f t="shared" si="40"/>
        <v>108</v>
      </c>
      <c r="D98" s="46">
        <f t="shared" si="40"/>
        <v>286</v>
      </c>
      <c r="E98" s="45">
        <f t="shared" si="40"/>
        <v>2149</v>
      </c>
      <c r="F98" s="45">
        <f t="shared" si="40"/>
        <v>1992</v>
      </c>
      <c r="G98" s="45">
        <f t="shared" si="40"/>
        <v>4141</v>
      </c>
      <c r="H98" s="44">
        <f t="shared" si="40"/>
        <v>264</v>
      </c>
      <c r="I98" s="45">
        <f t="shared" si="40"/>
        <v>215</v>
      </c>
      <c r="J98" s="46">
        <f t="shared" si="40"/>
        <v>479</v>
      </c>
      <c r="K98" s="45">
        <f t="shared" si="36"/>
        <v>2591</v>
      </c>
      <c r="L98" s="45">
        <f t="shared" si="36"/>
        <v>2315</v>
      </c>
      <c r="M98" s="45">
        <f t="shared" si="36"/>
        <v>4906</v>
      </c>
      <c r="N98" s="56"/>
      <c r="O98" s="53">
        <f t="shared" si="37"/>
        <v>7.649333906317146</v>
      </c>
      <c r="P98" s="53">
        <f t="shared" si="38"/>
        <v>5.142857142857142</v>
      </c>
      <c r="Q98" s="53">
        <f t="shared" si="39"/>
        <v>6.46035690083578</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4" t="s">
        <v>17</v>
      </c>
      <c r="B99" s="41">
        <f>SUM(B98,B92)</f>
        <v>419</v>
      </c>
      <c r="C99" s="42">
        <f aca="true" t="shared" si="41" ref="C99:M99">SUM(C98,C92)</f>
        <v>283</v>
      </c>
      <c r="D99" s="43">
        <f t="shared" si="41"/>
        <v>702</v>
      </c>
      <c r="E99" s="42">
        <f t="shared" si="41"/>
        <v>4320</v>
      </c>
      <c r="F99" s="42">
        <f t="shared" si="41"/>
        <v>4006</v>
      </c>
      <c r="G99" s="42">
        <f t="shared" si="41"/>
        <v>8326</v>
      </c>
      <c r="H99" s="41">
        <f t="shared" si="41"/>
        <v>693</v>
      </c>
      <c r="I99" s="42">
        <f t="shared" si="41"/>
        <v>539</v>
      </c>
      <c r="J99" s="43">
        <f t="shared" si="41"/>
        <v>1232</v>
      </c>
      <c r="K99" s="42">
        <f t="shared" si="41"/>
        <v>5432</v>
      </c>
      <c r="L99" s="42">
        <f t="shared" si="41"/>
        <v>4828</v>
      </c>
      <c r="M99" s="42">
        <f t="shared" si="41"/>
        <v>10260</v>
      </c>
      <c r="N99" s="56"/>
      <c r="O99" s="57">
        <f t="shared" si="37"/>
        <v>8.841527748470142</v>
      </c>
      <c r="P99" s="57">
        <f t="shared" si="38"/>
        <v>6.598274656096992</v>
      </c>
      <c r="Q99" s="57">
        <f t="shared" si="39"/>
        <v>7.775808595480727</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c r="B100" s="25"/>
      <c r="C100" s="26"/>
      <c r="D100" s="27"/>
      <c r="E100" s="26"/>
      <c r="F100" s="26"/>
      <c r="G100" s="26"/>
      <c r="H100" s="25"/>
      <c r="I100" s="26"/>
      <c r="J100" s="27"/>
      <c r="K100" s="26"/>
      <c r="L100" s="26"/>
      <c r="M100" s="26"/>
      <c r="N100" s="56"/>
      <c r="O100" s="53"/>
      <c r="P100" s="53"/>
      <c r="Q100" s="53"/>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8" t="s">
        <v>18</v>
      </c>
      <c r="B101" s="25"/>
      <c r="C101" s="26"/>
      <c r="D101" s="27"/>
      <c r="E101" s="26"/>
      <c r="F101" s="26"/>
      <c r="G101" s="26"/>
      <c r="H101" s="25"/>
      <c r="I101" s="26"/>
      <c r="J101" s="27"/>
      <c r="K101" s="26"/>
      <c r="L101" s="26"/>
      <c r="M101" s="26"/>
      <c r="N101" s="56"/>
      <c r="O101" s="26"/>
      <c r="P101" s="26"/>
      <c r="Q101" s="2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17" t="s">
        <v>13</v>
      </c>
      <c r="B102" s="25"/>
      <c r="C102" s="26"/>
      <c r="D102" s="27"/>
      <c r="E102" s="26"/>
      <c r="F102" s="26"/>
      <c r="G102" s="26"/>
      <c r="H102" s="25"/>
      <c r="I102" s="26"/>
      <c r="J102" s="27"/>
      <c r="K102" s="26"/>
      <c r="L102" s="26"/>
      <c r="M102" s="26"/>
      <c r="N102" s="56"/>
      <c r="O102" s="26"/>
      <c r="P102" s="26"/>
      <c r="Q102" s="2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ht="12.75">
      <c r="A103" s="212" t="s">
        <v>68</v>
      </c>
      <c r="B103" s="11">
        <v>32</v>
      </c>
      <c r="C103" s="12">
        <v>40</v>
      </c>
      <c r="D103" s="13">
        <v>72</v>
      </c>
      <c r="E103" s="12">
        <v>430</v>
      </c>
      <c r="F103" s="12">
        <v>584</v>
      </c>
      <c r="G103" s="12">
        <v>1014</v>
      </c>
      <c r="H103" s="11">
        <v>30</v>
      </c>
      <c r="I103" s="12">
        <v>43</v>
      </c>
      <c r="J103" s="13">
        <v>73</v>
      </c>
      <c r="K103" s="12">
        <f aca="true" t="shared" si="42" ref="K103:M107">SUM(H103,E103,B103)</f>
        <v>492</v>
      </c>
      <c r="L103" s="12">
        <f t="shared" si="42"/>
        <v>667</v>
      </c>
      <c r="M103" s="12">
        <f t="shared" si="42"/>
        <v>1159</v>
      </c>
      <c r="N103" s="55"/>
      <c r="O103" s="51">
        <f aca="true" t="shared" si="43" ref="O103:Q107">B103/(B103+E103)*100</f>
        <v>6.926406926406926</v>
      </c>
      <c r="P103" s="51">
        <f t="shared" si="43"/>
        <v>6.41025641025641</v>
      </c>
      <c r="Q103" s="51">
        <f t="shared" si="43"/>
        <v>6.629834254143646</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212" t="s">
        <v>70</v>
      </c>
      <c r="B104" s="11">
        <v>99</v>
      </c>
      <c r="C104" s="12">
        <v>61</v>
      </c>
      <c r="D104" s="13">
        <v>160</v>
      </c>
      <c r="E104" s="12">
        <v>554</v>
      </c>
      <c r="F104" s="12">
        <v>507</v>
      </c>
      <c r="G104" s="12">
        <v>1061</v>
      </c>
      <c r="H104" s="11">
        <v>56</v>
      </c>
      <c r="I104" s="12">
        <v>52</v>
      </c>
      <c r="J104" s="13">
        <v>108</v>
      </c>
      <c r="K104" s="12">
        <f t="shared" si="42"/>
        <v>709</v>
      </c>
      <c r="L104" s="12">
        <f t="shared" si="42"/>
        <v>620</v>
      </c>
      <c r="M104" s="12">
        <f t="shared" si="42"/>
        <v>1329</v>
      </c>
      <c r="N104" s="55"/>
      <c r="O104" s="51">
        <f t="shared" si="43"/>
        <v>15.160796324655438</v>
      </c>
      <c r="P104" s="51">
        <f t="shared" si="43"/>
        <v>10.73943661971831</v>
      </c>
      <c r="Q104" s="51">
        <f t="shared" si="43"/>
        <v>13.104013104013104</v>
      </c>
    </row>
    <row r="105" spans="1:17" ht="12.75">
      <c r="A105" s="212" t="s">
        <v>69</v>
      </c>
      <c r="B105" s="11">
        <v>4</v>
      </c>
      <c r="C105" s="12">
        <v>6</v>
      </c>
      <c r="D105" s="13">
        <v>10</v>
      </c>
      <c r="E105" s="12">
        <v>20</v>
      </c>
      <c r="F105" s="12">
        <v>60</v>
      </c>
      <c r="G105" s="12">
        <v>80</v>
      </c>
      <c r="H105" s="11">
        <v>7</v>
      </c>
      <c r="I105" s="12">
        <v>17</v>
      </c>
      <c r="J105" s="13">
        <v>24</v>
      </c>
      <c r="K105" s="12">
        <f t="shared" si="42"/>
        <v>31</v>
      </c>
      <c r="L105" s="12">
        <f t="shared" si="42"/>
        <v>83</v>
      </c>
      <c r="M105" s="12">
        <f t="shared" si="42"/>
        <v>114</v>
      </c>
      <c r="N105" s="55"/>
      <c r="O105" s="51">
        <f t="shared" si="43"/>
        <v>16.666666666666664</v>
      </c>
      <c r="P105" s="51">
        <f t="shared" si="43"/>
        <v>9.090909090909092</v>
      </c>
      <c r="Q105" s="51">
        <f t="shared" si="43"/>
        <v>11.11111111111111</v>
      </c>
    </row>
    <row r="106" spans="1:17" ht="12.75">
      <c r="A106" s="212" t="s">
        <v>71</v>
      </c>
      <c r="B106" s="11">
        <v>78</v>
      </c>
      <c r="C106" s="12">
        <v>69</v>
      </c>
      <c r="D106" s="13">
        <v>147</v>
      </c>
      <c r="E106" s="12">
        <v>955</v>
      </c>
      <c r="F106" s="12">
        <v>709</v>
      </c>
      <c r="G106" s="12">
        <v>1664</v>
      </c>
      <c r="H106" s="11">
        <v>101</v>
      </c>
      <c r="I106" s="12">
        <v>82</v>
      </c>
      <c r="J106" s="13">
        <v>183</v>
      </c>
      <c r="K106" s="12">
        <f t="shared" si="42"/>
        <v>1134</v>
      </c>
      <c r="L106" s="12">
        <f t="shared" si="42"/>
        <v>860</v>
      </c>
      <c r="M106" s="12">
        <f t="shared" si="42"/>
        <v>1994</v>
      </c>
      <c r="N106" s="55"/>
      <c r="O106" s="51">
        <f t="shared" si="43"/>
        <v>7.55082284607938</v>
      </c>
      <c r="P106" s="51">
        <f t="shared" si="43"/>
        <v>8.868894601542417</v>
      </c>
      <c r="Q106" s="51">
        <f t="shared" si="43"/>
        <v>8.117062396466041</v>
      </c>
    </row>
    <row r="107" spans="1:65" s="24" customFormat="1" ht="12.75">
      <c r="A107" s="24" t="s">
        <v>1</v>
      </c>
      <c r="B107" s="18">
        <f aca="true" t="shared" si="44" ref="B107:J107">SUM(B103:B106)</f>
        <v>213</v>
      </c>
      <c r="C107" s="19">
        <f t="shared" si="44"/>
        <v>176</v>
      </c>
      <c r="D107" s="20">
        <f t="shared" si="44"/>
        <v>389</v>
      </c>
      <c r="E107" s="19">
        <f t="shared" si="44"/>
        <v>1959</v>
      </c>
      <c r="F107" s="19">
        <f t="shared" si="44"/>
        <v>1860</v>
      </c>
      <c r="G107" s="19">
        <f t="shared" si="44"/>
        <v>3819</v>
      </c>
      <c r="H107" s="18">
        <f t="shared" si="44"/>
        <v>194</v>
      </c>
      <c r="I107" s="19">
        <f t="shared" si="44"/>
        <v>194</v>
      </c>
      <c r="J107" s="20">
        <f t="shared" si="44"/>
        <v>388</v>
      </c>
      <c r="K107" s="19">
        <f t="shared" si="42"/>
        <v>2366</v>
      </c>
      <c r="L107" s="19">
        <f t="shared" si="42"/>
        <v>2230</v>
      </c>
      <c r="M107" s="20">
        <f t="shared" si="42"/>
        <v>4596</v>
      </c>
      <c r="N107" s="59"/>
      <c r="O107" s="63">
        <f t="shared" si="43"/>
        <v>9.806629834254144</v>
      </c>
      <c r="P107" s="57">
        <f t="shared" si="43"/>
        <v>8.644400785854616</v>
      </c>
      <c r="Q107" s="57">
        <f t="shared" si="43"/>
        <v>9.244296577946768</v>
      </c>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row>
    <row r="108" spans="1:17" ht="12.75">
      <c r="A108" s="17" t="s">
        <v>14</v>
      </c>
      <c r="B108" s="65"/>
      <c r="C108" s="3"/>
      <c r="D108" s="66"/>
      <c r="H108" s="65"/>
      <c r="I108" s="3"/>
      <c r="J108" s="66"/>
      <c r="K108" s="65"/>
      <c r="L108" s="3"/>
      <c r="M108" s="66"/>
      <c r="N108" s="55"/>
      <c r="O108" s="51"/>
      <c r="P108" s="51"/>
      <c r="Q108" s="51"/>
    </row>
    <row r="109" spans="1:65" ht="12.75">
      <c r="A109" s="212" t="s">
        <v>68</v>
      </c>
      <c r="B109" s="11">
        <v>12</v>
      </c>
      <c r="C109" s="12">
        <v>8</v>
      </c>
      <c r="D109" s="13">
        <v>20</v>
      </c>
      <c r="E109" s="12">
        <v>356</v>
      </c>
      <c r="F109" s="12">
        <v>505</v>
      </c>
      <c r="G109" s="12">
        <v>861</v>
      </c>
      <c r="H109" s="11">
        <v>12</v>
      </c>
      <c r="I109" s="12">
        <v>26</v>
      </c>
      <c r="J109" s="13">
        <v>38</v>
      </c>
      <c r="K109" s="12">
        <f aca="true" t="shared" si="45" ref="K109:M113">SUM(H109,E109,B109)</f>
        <v>380</v>
      </c>
      <c r="L109" s="12">
        <f t="shared" si="45"/>
        <v>539</v>
      </c>
      <c r="M109" s="12">
        <f t="shared" si="45"/>
        <v>919</v>
      </c>
      <c r="N109" s="55"/>
      <c r="O109" s="51">
        <f aca="true" t="shared" si="46" ref="O109:O115">B109/(B109+E109)*100</f>
        <v>3.260869565217391</v>
      </c>
      <c r="P109" s="51">
        <f aca="true" t="shared" si="47" ref="P109:P115">C109/(C109+F109)*100</f>
        <v>1.5594541910331383</v>
      </c>
      <c r="Q109" s="51">
        <f aca="true" t="shared" si="48" ref="Q109:Q115">D109/(D109+G109)*100</f>
        <v>2.2701475595913734</v>
      </c>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row>
    <row r="110" spans="1:17" s="3" customFormat="1" ht="12.75">
      <c r="A110" s="212" t="s">
        <v>70</v>
      </c>
      <c r="B110" s="11">
        <v>24</v>
      </c>
      <c r="C110" s="12">
        <v>17</v>
      </c>
      <c r="D110" s="13">
        <v>41</v>
      </c>
      <c r="E110" s="12">
        <v>512</v>
      </c>
      <c r="F110" s="12">
        <v>406</v>
      </c>
      <c r="G110" s="12">
        <v>918</v>
      </c>
      <c r="H110" s="11">
        <v>18</v>
      </c>
      <c r="I110" s="12">
        <v>22</v>
      </c>
      <c r="J110" s="13">
        <v>40</v>
      </c>
      <c r="K110" s="12">
        <f t="shared" si="45"/>
        <v>554</v>
      </c>
      <c r="L110" s="12">
        <f t="shared" si="45"/>
        <v>445</v>
      </c>
      <c r="M110" s="12">
        <f t="shared" si="45"/>
        <v>999</v>
      </c>
      <c r="N110" s="55"/>
      <c r="O110" s="51">
        <f t="shared" si="46"/>
        <v>4.477611940298507</v>
      </c>
      <c r="P110" s="51">
        <f t="shared" si="47"/>
        <v>4.0189125295508275</v>
      </c>
      <c r="Q110" s="51">
        <f t="shared" si="48"/>
        <v>4.275286757038582</v>
      </c>
    </row>
    <row r="111" spans="1:17" s="3" customFormat="1" ht="12.75">
      <c r="A111" s="212" t="s">
        <v>69</v>
      </c>
      <c r="B111" s="11">
        <v>2</v>
      </c>
      <c r="C111" s="12">
        <v>2</v>
      </c>
      <c r="D111" s="13">
        <v>4</v>
      </c>
      <c r="E111" s="12">
        <v>24</v>
      </c>
      <c r="F111" s="12">
        <v>60</v>
      </c>
      <c r="G111" s="12">
        <v>84</v>
      </c>
      <c r="H111" s="11">
        <v>0</v>
      </c>
      <c r="I111" s="12">
        <v>2</v>
      </c>
      <c r="J111" s="13">
        <v>2</v>
      </c>
      <c r="K111" s="12">
        <f t="shared" si="45"/>
        <v>26</v>
      </c>
      <c r="L111" s="12">
        <f t="shared" si="45"/>
        <v>64</v>
      </c>
      <c r="M111" s="12">
        <f t="shared" si="45"/>
        <v>90</v>
      </c>
      <c r="N111" s="55"/>
      <c r="O111" s="51">
        <f t="shared" si="46"/>
        <v>7.6923076923076925</v>
      </c>
      <c r="P111" s="51">
        <f t="shared" si="47"/>
        <v>3.225806451612903</v>
      </c>
      <c r="Q111" s="51">
        <f t="shared" si="48"/>
        <v>4.545454545454546</v>
      </c>
    </row>
    <row r="112" spans="1:17" ht="12.75">
      <c r="A112" s="212" t="s">
        <v>71</v>
      </c>
      <c r="B112" s="38">
        <v>50</v>
      </c>
      <c r="C112" s="39">
        <v>36</v>
      </c>
      <c r="D112" s="40">
        <v>86</v>
      </c>
      <c r="E112" s="39">
        <v>838</v>
      </c>
      <c r="F112" s="39">
        <v>689</v>
      </c>
      <c r="G112" s="39">
        <v>1527</v>
      </c>
      <c r="H112" s="38">
        <v>3</v>
      </c>
      <c r="I112" s="39">
        <v>10</v>
      </c>
      <c r="J112" s="40">
        <v>13</v>
      </c>
      <c r="K112" s="39">
        <f t="shared" si="45"/>
        <v>891</v>
      </c>
      <c r="L112" s="39">
        <f t="shared" si="45"/>
        <v>735</v>
      </c>
      <c r="M112" s="39">
        <f t="shared" si="45"/>
        <v>1626</v>
      </c>
      <c r="N112" s="55"/>
      <c r="O112" s="52">
        <f t="shared" si="46"/>
        <v>5.63063063063063</v>
      </c>
      <c r="P112" s="52">
        <f t="shared" si="47"/>
        <v>4.9655172413793105</v>
      </c>
      <c r="Q112" s="52">
        <f t="shared" si="48"/>
        <v>5.331680099194049</v>
      </c>
    </row>
    <row r="113" spans="1:17" s="1" customFormat="1" ht="12.75">
      <c r="A113" s="24" t="s">
        <v>1</v>
      </c>
      <c r="B113" s="41">
        <f aca="true" t="shared" si="49" ref="B113:J113">SUM(B109:B112)</f>
        <v>88</v>
      </c>
      <c r="C113" s="42">
        <f t="shared" si="49"/>
        <v>63</v>
      </c>
      <c r="D113" s="43">
        <f t="shared" si="49"/>
        <v>151</v>
      </c>
      <c r="E113" s="42">
        <f t="shared" si="49"/>
        <v>1730</v>
      </c>
      <c r="F113" s="42">
        <f t="shared" si="49"/>
        <v>1660</v>
      </c>
      <c r="G113" s="42">
        <f t="shared" si="49"/>
        <v>3390</v>
      </c>
      <c r="H113" s="41">
        <f t="shared" si="49"/>
        <v>33</v>
      </c>
      <c r="I113" s="42">
        <f t="shared" si="49"/>
        <v>60</v>
      </c>
      <c r="J113" s="43">
        <f t="shared" si="49"/>
        <v>93</v>
      </c>
      <c r="K113" s="42">
        <f t="shared" si="45"/>
        <v>1851</v>
      </c>
      <c r="L113" s="42">
        <f t="shared" si="45"/>
        <v>1783</v>
      </c>
      <c r="M113" s="42">
        <f t="shared" si="45"/>
        <v>3634</v>
      </c>
      <c r="N113" s="56"/>
      <c r="O113" s="57">
        <f t="shared" si="46"/>
        <v>4.84048404840484</v>
      </c>
      <c r="P113" s="57">
        <f t="shared" si="47"/>
        <v>3.656413232733604</v>
      </c>
      <c r="Q113" s="57">
        <f t="shared" si="48"/>
        <v>4.264332109573567</v>
      </c>
    </row>
    <row r="114" spans="1:17" s="1" customFormat="1" ht="12.75">
      <c r="A114" s="29" t="s">
        <v>19</v>
      </c>
      <c r="B114" s="18">
        <f>SUM(B113,B107)</f>
        <v>301</v>
      </c>
      <c r="C114" s="19">
        <f aca="true" t="shared" si="50" ref="C114:M114">SUM(C113,C107)</f>
        <v>239</v>
      </c>
      <c r="D114" s="20">
        <f t="shared" si="50"/>
        <v>540</v>
      </c>
      <c r="E114" s="19">
        <f t="shared" si="50"/>
        <v>3689</v>
      </c>
      <c r="F114" s="19">
        <f t="shared" si="50"/>
        <v>3520</v>
      </c>
      <c r="G114" s="19">
        <f t="shared" si="50"/>
        <v>7209</v>
      </c>
      <c r="H114" s="18">
        <f t="shared" si="50"/>
        <v>227</v>
      </c>
      <c r="I114" s="19">
        <f t="shared" si="50"/>
        <v>254</v>
      </c>
      <c r="J114" s="20">
        <f t="shared" si="50"/>
        <v>481</v>
      </c>
      <c r="K114" s="19">
        <f t="shared" si="50"/>
        <v>4217</v>
      </c>
      <c r="L114" s="19">
        <f t="shared" si="50"/>
        <v>4013</v>
      </c>
      <c r="M114" s="19">
        <f t="shared" si="50"/>
        <v>8230</v>
      </c>
      <c r="N114" s="56"/>
      <c r="O114" s="57">
        <f t="shared" si="46"/>
        <v>7.5438596491228065</v>
      </c>
      <c r="P114" s="57">
        <f t="shared" si="47"/>
        <v>6.358073955839319</v>
      </c>
      <c r="Q114" s="57">
        <f t="shared" si="48"/>
        <v>6.968641114982578</v>
      </c>
    </row>
    <row r="115" spans="1:17" s="210" customFormat="1" ht="16.5" customHeight="1">
      <c r="A115" s="204" t="s">
        <v>20</v>
      </c>
      <c r="B115" s="205">
        <f>SUM(B114,B99,B84)</f>
        <v>1003</v>
      </c>
      <c r="C115" s="206">
        <f aca="true" t="shared" si="51" ref="C115:M115">SUM(C114,C99,C84)</f>
        <v>726</v>
      </c>
      <c r="D115" s="207">
        <f t="shared" si="51"/>
        <v>1729</v>
      </c>
      <c r="E115" s="206">
        <f t="shared" si="51"/>
        <v>12407</v>
      </c>
      <c r="F115" s="206">
        <f t="shared" si="51"/>
        <v>11751</v>
      </c>
      <c r="G115" s="206">
        <f t="shared" si="51"/>
        <v>24158</v>
      </c>
      <c r="H115" s="205">
        <f t="shared" si="51"/>
        <v>1694</v>
      </c>
      <c r="I115" s="206">
        <f t="shared" si="51"/>
        <v>1337</v>
      </c>
      <c r="J115" s="207">
        <f t="shared" si="51"/>
        <v>3031</v>
      </c>
      <c r="K115" s="206">
        <f t="shared" si="51"/>
        <v>15104</v>
      </c>
      <c r="L115" s="206">
        <f t="shared" si="51"/>
        <v>13814</v>
      </c>
      <c r="M115" s="206">
        <f t="shared" si="51"/>
        <v>28918</v>
      </c>
      <c r="N115" s="208"/>
      <c r="O115" s="209">
        <f t="shared" si="46"/>
        <v>7.479492915734526</v>
      </c>
      <c r="P115" s="209">
        <f t="shared" si="47"/>
        <v>5.818706419812455</v>
      </c>
      <c r="Q115" s="209">
        <f t="shared" si="48"/>
        <v>6.6790280835940825</v>
      </c>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8.75" customHeight="1">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ht="12.75">
      <c r="A131" s="30" t="s">
        <v>67</v>
      </c>
    </row>
    <row r="132" spans="1:17" ht="12.75">
      <c r="A132" s="219" t="s">
        <v>5</v>
      </c>
      <c r="B132" s="219"/>
      <c r="C132" s="219"/>
      <c r="D132" s="219"/>
      <c r="E132" s="219"/>
      <c r="F132" s="219"/>
      <c r="G132" s="219"/>
      <c r="H132" s="219"/>
      <c r="I132" s="219"/>
      <c r="J132" s="219"/>
      <c r="K132" s="219"/>
      <c r="L132" s="219"/>
      <c r="M132" s="219"/>
      <c r="N132" s="219"/>
      <c r="O132" s="219"/>
      <c r="P132" s="219"/>
      <c r="Q132" s="219"/>
    </row>
    <row r="133" spans="1:17" ht="12.75">
      <c r="A133" s="219" t="s">
        <v>25</v>
      </c>
      <c r="B133" s="219"/>
      <c r="C133" s="219"/>
      <c r="D133" s="219"/>
      <c r="E133" s="219"/>
      <c r="F133" s="219"/>
      <c r="G133" s="219"/>
      <c r="H133" s="219"/>
      <c r="I133" s="219"/>
      <c r="J133" s="219"/>
      <c r="K133" s="219"/>
      <c r="L133" s="219"/>
      <c r="M133" s="219"/>
      <c r="N133" s="219"/>
      <c r="O133" s="219"/>
      <c r="P133" s="219"/>
      <c r="Q133" s="219"/>
    </row>
    <row r="134" spans="1:17" ht="12.75">
      <c r="A134" s="235" t="s">
        <v>27</v>
      </c>
      <c r="B134" s="235"/>
      <c r="C134" s="235"/>
      <c r="D134" s="235"/>
      <c r="E134" s="235"/>
      <c r="F134" s="235"/>
      <c r="G134" s="235"/>
      <c r="H134" s="235"/>
      <c r="I134" s="235"/>
      <c r="J134" s="235"/>
      <c r="K134" s="235"/>
      <c r="L134" s="235"/>
      <c r="M134" s="235"/>
      <c r="N134" s="235"/>
      <c r="O134" s="235"/>
      <c r="P134" s="235"/>
      <c r="Q134" s="235"/>
    </row>
    <row r="135" ht="12.75">
      <c r="A135" s="1"/>
    </row>
    <row r="136" spans="1:17" ht="12.75">
      <c r="A136" s="219" t="s">
        <v>22</v>
      </c>
      <c r="B136" s="219"/>
      <c r="C136" s="219"/>
      <c r="D136" s="219"/>
      <c r="E136" s="219"/>
      <c r="F136" s="219"/>
      <c r="G136" s="219"/>
      <c r="H136" s="219"/>
      <c r="I136" s="219"/>
      <c r="J136" s="219"/>
      <c r="K136" s="219"/>
      <c r="L136" s="219"/>
      <c r="M136" s="219"/>
      <c r="N136" s="219"/>
      <c r="O136" s="219"/>
      <c r="P136" s="219"/>
      <c r="Q136" s="219"/>
    </row>
    <row r="137" ht="13.5" thickBot="1"/>
    <row r="138" spans="1:17" ht="13.5" customHeight="1">
      <c r="A138" s="4"/>
      <c r="B138" s="237" t="s">
        <v>2</v>
      </c>
      <c r="C138" s="236"/>
      <c r="D138" s="238"/>
      <c r="E138" s="236" t="s">
        <v>3</v>
      </c>
      <c r="F138" s="236"/>
      <c r="G138" s="236"/>
      <c r="H138" s="239" t="s">
        <v>7</v>
      </c>
      <c r="I138" s="240"/>
      <c r="J138" s="241"/>
      <c r="K138" s="236" t="s">
        <v>1</v>
      </c>
      <c r="L138" s="236"/>
      <c r="M138" s="236"/>
      <c r="N138" s="54"/>
      <c r="O138" s="236" t="s">
        <v>53</v>
      </c>
      <c r="P138" s="236"/>
      <c r="Q138" s="236"/>
    </row>
    <row r="139" spans="1:17" ht="12.75">
      <c r="A139" s="5"/>
      <c r="B139" s="6" t="s">
        <v>8</v>
      </c>
      <c r="C139" s="7" t="s">
        <v>0</v>
      </c>
      <c r="D139" s="8" t="s">
        <v>9</v>
      </c>
      <c r="E139" s="7" t="s">
        <v>8</v>
      </c>
      <c r="F139" s="7" t="s">
        <v>0</v>
      </c>
      <c r="G139" s="7" t="s">
        <v>9</v>
      </c>
      <c r="H139" s="6" t="s">
        <v>8</v>
      </c>
      <c r="I139" s="7" t="s">
        <v>0</v>
      </c>
      <c r="J139" s="8" t="s">
        <v>9</v>
      </c>
      <c r="K139" s="7" t="s">
        <v>8</v>
      </c>
      <c r="L139" s="7" t="s">
        <v>0</v>
      </c>
      <c r="M139" s="7" t="s">
        <v>9</v>
      </c>
      <c r="N139" s="55"/>
      <c r="O139" s="7" t="s">
        <v>8</v>
      </c>
      <c r="P139" s="7" t="s">
        <v>0</v>
      </c>
      <c r="Q139" s="7" t="s">
        <v>9</v>
      </c>
    </row>
    <row r="140" spans="1:17" s="30" customFormat="1" ht="12.75">
      <c r="A140" s="17" t="s">
        <v>10</v>
      </c>
      <c r="B140" s="48"/>
      <c r="C140" s="35"/>
      <c r="D140" s="49"/>
      <c r="E140" s="35"/>
      <c r="F140" s="35"/>
      <c r="G140" s="35"/>
      <c r="H140" s="48"/>
      <c r="I140" s="35"/>
      <c r="J140" s="49"/>
      <c r="K140" s="35"/>
      <c r="L140" s="35"/>
      <c r="M140" s="35"/>
      <c r="N140" s="56"/>
      <c r="O140" s="10"/>
      <c r="P140" s="10"/>
      <c r="Q140" s="10"/>
    </row>
    <row r="141" spans="1:17" s="30" customFormat="1" ht="12.75">
      <c r="A141" s="28" t="s">
        <v>13</v>
      </c>
      <c r="B141" s="48"/>
      <c r="C141" s="35"/>
      <c r="D141" s="49"/>
      <c r="E141" s="35"/>
      <c r="F141" s="35"/>
      <c r="G141" s="35"/>
      <c r="H141" s="48"/>
      <c r="I141" s="35"/>
      <c r="J141" s="49"/>
      <c r="K141" s="35"/>
      <c r="L141" s="35"/>
      <c r="M141" s="35"/>
      <c r="N141" s="56"/>
      <c r="O141" s="197"/>
      <c r="P141" s="197"/>
      <c r="Q141" s="197"/>
    </row>
    <row r="142" spans="1:17" ht="12.75">
      <c r="A142" s="71" t="s">
        <v>11</v>
      </c>
      <c r="B142" s="11">
        <f>SUM(B77,B12)</f>
        <v>912</v>
      </c>
      <c r="C142" s="12">
        <f aca="true" t="shared" si="52" ref="C142:M142">SUM(C77,C12)</f>
        <v>588</v>
      </c>
      <c r="D142" s="13">
        <f t="shared" si="52"/>
        <v>1500</v>
      </c>
      <c r="E142" s="12">
        <f t="shared" si="52"/>
        <v>28533</v>
      </c>
      <c r="F142" s="12">
        <f t="shared" si="52"/>
        <v>29124</v>
      </c>
      <c r="G142" s="12">
        <f t="shared" si="52"/>
        <v>57657</v>
      </c>
      <c r="H142" s="11">
        <f t="shared" si="52"/>
        <v>389</v>
      </c>
      <c r="I142" s="12">
        <f t="shared" si="52"/>
        <v>360</v>
      </c>
      <c r="J142" s="13">
        <f t="shared" si="52"/>
        <v>749</v>
      </c>
      <c r="K142" s="12">
        <f t="shared" si="52"/>
        <v>29834</v>
      </c>
      <c r="L142" s="12">
        <f t="shared" si="52"/>
        <v>30072</v>
      </c>
      <c r="M142" s="12">
        <f t="shared" si="52"/>
        <v>59906</v>
      </c>
      <c r="N142" s="55"/>
      <c r="O142" s="51">
        <f aca="true" t="shared" si="53" ref="O142:Q144">B142/(B142+E142)*100</f>
        <v>3.097300050942435</v>
      </c>
      <c r="P142" s="51">
        <f t="shared" si="53"/>
        <v>1.9789983844911148</v>
      </c>
      <c r="Q142" s="51">
        <f t="shared" si="53"/>
        <v>2.535625538820427</v>
      </c>
    </row>
    <row r="143" spans="1:17" ht="12.75">
      <c r="A143" s="71" t="s">
        <v>12</v>
      </c>
      <c r="B143" s="38">
        <f aca="true" t="shared" si="54" ref="B143:M143">SUM(B78,B13)</f>
        <v>70</v>
      </c>
      <c r="C143" s="39">
        <f t="shared" si="54"/>
        <v>34</v>
      </c>
      <c r="D143" s="40">
        <f t="shared" si="54"/>
        <v>104</v>
      </c>
      <c r="E143" s="39">
        <f t="shared" si="54"/>
        <v>4674</v>
      </c>
      <c r="F143" s="39">
        <f t="shared" si="54"/>
        <v>3686</v>
      </c>
      <c r="G143" s="39">
        <f t="shared" si="54"/>
        <v>8360</v>
      </c>
      <c r="H143" s="38">
        <f t="shared" si="54"/>
        <v>292</v>
      </c>
      <c r="I143" s="39">
        <f t="shared" si="54"/>
        <v>151</v>
      </c>
      <c r="J143" s="40">
        <f t="shared" si="54"/>
        <v>443</v>
      </c>
      <c r="K143" s="39">
        <f t="shared" si="54"/>
        <v>5036</v>
      </c>
      <c r="L143" s="39">
        <f t="shared" si="54"/>
        <v>3871</v>
      </c>
      <c r="M143" s="39">
        <f t="shared" si="54"/>
        <v>8907</v>
      </c>
      <c r="N143" s="55"/>
      <c r="O143" s="52">
        <f t="shared" si="53"/>
        <v>1.475548060708263</v>
      </c>
      <c r="P143" s="52">
        <f t="shared" si="53"/>
        <v>0.913978494623656</v>
      </c>
      <c r="Q143" s="52">
        <f t="shared" si="53"/>
        <v>1.2287334593572778</v>
      </c>
    </row>
    <row r="144" spans="1:17" s="1" customFormat="1" ht="12.75">
      <c r="A144" s="24" t="s">
        <v>23</v>
      </c>
      <c r="B144" s="41">
        <f aca="true" t="shared" si="55" ref="B144:M144">SUM(B79,B14)</f>
        <v>982</v>
      </c>
      <c r="C144" s="42">
        <f t="shared" si="55"/>
        <v>622</v>
      </c>
      <c r="D144" s="43">
        <f t="shared" si="55"/>
        <v>1604</v>
      </c>
      <c r="E144" s="42">
        <f t="shared" si="55"/>
        <v>33207</v>
      </c>
      <c r="F144" s="42">
        <f t="shared" si="55"/>
        <v>32810</v>
      </c>
      <c r="G144" s="42">
        <f t="shared" si="55"/>
        <v>66017</v>
      </c>
      <c r="H144" s="41">
        <f t="shared" si="55"/>
        <v>681</v>
      </c>
      <c r="I144" s="42">
        <f t="shared" si="55"/>
        <v>511</v>
      </c>
      <c r="J144" s="43">
        <f t="shared" si="55"/>
        <v>1192</v>
      </c>
      <c r="K144" s="42">
        <f t="shared" si="55"/>
        <v>34870</v>
      </c>
      <c r="L144" s="42">
        <f>SUM(L79,L14)</f>
        <v>33943</v>
      </c>
      <c r="M144" s="42">
        <f t="shared" si="55"/>
        <v>68813</v>
      </c>
      <c r="N144" s="56"/>
      <c r="O144" s="57">
        <f t="shared" si="53"/>
        <v>2.87226885840475</v>
      </c>
      <c r="P144" s="57">
        <f t="shared" si="53"/>
        <v>1.8604929408949509</v>
      </c>
      <c r="Q144" s="57">
        <f t="shared" si="53"/>
        <v>2.372044187456559</v>
      </c>
    </row>
    <row r="145" spans="1:17" s="1" customFormat="1" ht="12.75">
      <c r="A145" s="28" t="s">
        <v>14</v>
      </c>
      <c r="B145" s="25"/>
      <c r="C145" s="26"/>
      <c r="D145" s="27"/>
      <c r="E145" s="26"/>
      <c r="F145" s="26"/>
      <c r="G145" s="26"/>
      <c r="H145" s="25"/>
      <c r="I145" s="26"/>
      <c r="J145" s="27"/>
      <c r="K145" s="26"/>
      <c r="L145" s="26"/>
      <c r="M145" s="26"/>
      <c r="N145" s="56"/>
      <c r="O145" s="53"/>
      <c r="P145" s="53"/>
      <c r="Q145" s="53"/>
    </row>
    <row r="146" spans="1:17" ht="12.75">
      <c r="A146" s="71" t="s">
        <v>14</v>
      </c>
      <c r="B146" s="11">
        <f aca="true" t="shared" si="56" ref="B146:M146">SUM(B81,B16)</f>
        <v>711</v>
      </c>
      <c r="C146" s="12">
        <f t="shared" si="56"/>
        <v>373</v>
      </c>
      <c r="D146" s="13">
        <f t="shared" si="56"/>
        <v>1084</v>
      </c>
      <c r="E146" s="12">
        <f t="shared" si="56"/>
        <v>26295</v>
      </c>
      <c r="F146" s="12">
        <f t="shared" si="56"/>
        <v>27266</v>
      </c>
      <c r="G146" s="12">
        <f t="shared" si="56"/>
        <v>53561</v>
      </c>
      <c r="H146" s="11">
        <f t="shared" si="56"/>
        <v>160</v>
      </c>
      <c r="I146" s="12">
        <f t="shared" si="56"/>
        <v>141</v>
      </c>
      <c r="J146" s="13">
        <f t="shared" si="56"/>
        <v>301</v>
      </c>
      <c r="K146" s="12">
        <f t="shared" si="56"/>
        <v>27166</v>
      </c>
      <c r="L146" s="12">
        <f t="shared" si="56"/>
        <v>27780</v>
      </c>
      <c r="M146" s="12">
        <f t="shared" si="56"/>
        <v>54946</v>
      </c>
      <c r="N146" s="55"/>
      <c r="O146" s="51">
        <f aca="true" t="shared" si="57" ref="O146:Q149">B146/(B146+E146)*100</f>
        <v>2.632748278160409</v>
      </c>
      <c r="P146" s="51">
        <f t="shared" si="57"/>
        <v>1.3495423133977351</v>
      </c>
      <c r="Q146" s="51">
        <f t="shared" si="57"/>
        <v>1.9837130570043005</v>
      </c>
    </row>
    <row r="147" spans="1:17" ht="12.75">
      <c r="A147" s="73" t="s">
        <v>43</v>
      </c>
      <c r="B147" s="38">
        <f aca="true" t="shared" si="58" ref="B147:M147">SUM(B82,B17)</f>
        <v>231</v>
      </c>
      <c r="C147" s="39">
        <f t="shared" si="58"/>
        <v>144</v>
      </c>
      <c r="D147" s="40">
        <f t="shared" si="58"/>
        <v>375</v>
      </c>
      <c r="E147" s="39">
        <f t="shared" si="58"/>
        <v>6030</v>
      </c>
      <c r="F147" s="39">
        <f t="shared" si="58"/>
        <v>4461</v>
      </c>
      <c r="G147" s="39">
        <f t="shared" si="58"/>
        <v>10491</v>
      </c>
      <c r="H147" s="38">
        <f t="shared" si="58"/>
        <v>181</v>
      </c>
      <c r="I147" s="39">
        <f t="shared" si="58"/>
        <v>138</v>
      </c>
      <c r="J147" s="40">
        <f t="shared" si="58"/>
        <v>319</v>
      </c>
      <c r="K147" s="39">
        <f t="shared" si="58"/>
        <v>6442</v>
      </c>
      <c r="L147" s="39">
        <f t="shared" si="58"/>
        <v>4743</v>
      </c>
      <c r="M147" s="39">
        <f t="shared" si="58"/>
        <v>11185</v>
      </c>
      <c r="N147" s="55"/>
      <c r="O147" s="52">
        <f t="shared" si="57"/>
        <v>3.689506468615237</v>
      </c>
      <c r="P147" s="52">
        <f t="shared" si="57"/>
        <v>3.1270358306188926</v>
      </c>
      <c r="Q147" s="52">
        <f t="shared" si="57"/>
        <v>3.451131971286582</v>
      </c>
    </row>
    <row r="148" spans="1:17" s="1" customFormat="1" ht="12.75">
      <c r="A148" s="24" t="s">
        <v>24</v>
      </c>
      <c r="B148" s="44">
        <f aca="true" t="shared" si="59" ref="B148:M148">SUM(B83,B18)</f>
        <v>942</v>
      </c>
      <c r="C148" s="45">
        <f t="shared" si="59"/>
        <v>517</v>
      </c>
      <c r="D148" s="46">
        <f t="shared" si="59"/>
        <v>1459</v>
      </c>
      <c r="E148" s="45">
        <f t="shared" si="59"/>
        <v>32325</v>
      </c>
      <c r="F148" s="45">
        <f t="shared" si="59"/>
        <v>31727</v>
      </c>
      <c r="G148" s="45">
        <f t="shared" si="59"/>
        <v>64052</v>
      </c>
      <c r="H148" s="44">
        <f t="shared" si="59"/>
        <v>341</v>
      </c>
      <c r="I148" s="45">
        <f t="shared" si="59"/>
        <v>279</v>
      </c>
      <c r="J148" s="46">
        <f t="shared" si="59"/>
        <v>620</v>
      </c>
      <c r="K148" s="45">
        <f t="shared" si="59"/>
        <v>33608</v>
      </c>
      <c r="L148" s="45">
        <f t="shared" si="59"/>
        <v>32523</v>
      </c>
      <c r="M148" s="45">
        <f t="shared" si="59"/>
        <v>66131</v>
      </c>
      <c r="N148" s="56"/>
      <c r="O148" s="58">
        <f t="shared" si="57"/>
        <v>2.8316349535575798</v>
      </c>
      <c r="P148" s="58">
        <f t="shared" si="57"/>
        <v>1.603399081999752</v>
      </c>
      <c r="Q148" s="58">
        <f t="shared" si="57"/>
        <v>2.227106898078185</v>
      </c>
    </row>
    <row r="149" spans="1:17" s="1" customFormat="1" ht="13.5" customHeight="1">
      <c r="A149" s="26" t="s">
        <v>15</v>
      </c>
      <c r="B149" s="41">
        <f aca="true" t="shared" si="60" ref="B149:M149">SUM(B84,B19)</f>
        <v>1924</v>
      </c>
      <c r="C149" s="42">
        <f t="shared" si="60"/>
        <v>1139</v>
      </c>
      <c r="D149" s="43">
        <f t="shared" si="60"/>
        <v>3063</v>
      </c>
      <c r="E149" s="42">
        <f t="shared" si="60"/>
        <v>65532</v>
      </c>
      <c r="F149" s="42">
        <f t="shared" si="60"/>
        <v>64537</v>
      </c>
      <c r="G149" s="42">
        <f t="shared" si="60"/>
        <v>130069</v>
      </c>
      <c r="H149" s="41">
        <f t="shared" si="60"/>
        <v>1022</v>
      </c>
      <c r="I149" s="42">
        <f t="shared" si="60"/>
        <v>790</v>
      </c>
      <c r="J149" s="43">
        <f t="shared" si="60"/>
        <v>1812</v>
      </c>
      <c r="K149" s="42">
        <f t="shared" si="60"/>
        <v>68478</v>
      </c>
      <c r="L149" s="42">
        <f>SUM(L84,L19)</f>
        <v>66466</v>
      </c>
      <c r="M149" s="42">
        <f t="shared" si="60"/>
        <v>134944</v>
      </c>
      <c r="N149" s="56"/>
      <c r="O149" s="57">
        <f t="shared" si="57"/>
        <v>2.8522296015180264</v>
      </c>
      <c r="P149" s="57">
        <f t="shared" si="57"/>
        <v>1.7342712710883734</v>
      </c>
      <c r="Q149" s="57">
        <f t="shared" si="57"/>
        <v>2.3007240933810054</v>
      </c>
    </row>
    <row r="150" spans="1:17" s="1" customFormat="1" ht="13.5" customHeight="1">
      <c r="A150" s="26"/>
      <c r="B150" s="25"/>
      <c r="C150" s="26"/>
      <c r="D150" s="27"/>
      <c r="E150" s="26"/>
      <c r="F150" s="26"/>
      <c r="G150" s="26"/>
      <c r="H150" s="25"/>
      <c r="I150" s="26"/>
      <c r="J150" s="27"/>
      <c r="K150" s="26"/>
      <c r="L150" s="26"/>
      <c r="M150" s="26"/>
      <c r="N150" s="56"/>
      <c r="O150" s="53"/>
      <c r="P150" s="53"/>
      <c r="Q150" s="53"/>
    </row>
    <row r="151" spans="1:17" s="1" customFormat="1" ht="13.5" customHeight="1">
      <c r="A151" s="28" t="s">
        <v>4</v>
      </c>
      <c r="B151" s="25"/>
      <c r="C151" s="26"/>
      <c r="D151" s="27"/>
      <c r="E151" s="26"/>
      <c r="F151" s="26"/>
      <c r="G151" s="26"/>
      <c r="H151" s="25"/>
      <c r="I151" s="26"/>
      <c r="J151" s="27"/>
      <c r="K151" s="26"/>
      <c r="L151" s="26"/>
      <c r="M151" s="26"/>
      <c r="N151" s="56"/>
      <c r="O151" s="26"/>
      <c r="P151" s="26"/>
      <c r="Q151" s="26"/>
    </row>
    <row r="152" spans="1:17" s="1" customFormat="1" ht="13.5" customHeight="1">
      <c r="A152" s="17" t="s">
        <v>13</v>
      </c>
      <c r="B152" s="25"/>
      <c r="C152" s="26"/>
      <c r="D152" s="27"/>
      <c r="E152" s="26"/>
      <c r="F152" s="26"/>
      <c r="G152" s="26"/>
      <c r="H152" s="25"/>
      <c r="I152" s="26"/>
      <c r="J152" s="27"/>
      <c r="K152" s="26"/>
      <c r="L152" s="26"/>
      <c r="M152" s="26"/>
      <c r="N152" s="56"/>
      <c r="O152" s="26"/>
      <c r="P152" s="26"/>
      <c r="Q152" s="26"/>
    </row>
    <row r="153" spans="1:17" ht="12.75">
      <c r="A153" s="212" t="s">
        <v>68</v>
      </c>
      <c r="B153" s="11">
        <f aca="true" t="shared" si="61" ref="B153:M153">SUM(B88,B23)</f>
        <v>429</v>
      </c>
      <c r="C153" s="12">
        <f t="shared" si="61"/>
        <v>308</v>
      </c>
      <c r="D153" s="13">
        <f t="shared" si="61"/>
        <v>737</v>
      </c>
      <c r="E153" s="12">
        <f t="shared" si="61"/>
        <v>14495</v>
      </c>
      <c r="F153" s="12">
        <f t="shared" si="61"/>
        <v>17769</v>
      </c>
      <c r="G153" s="12">
        <f t="shared" si="61"/>
        <v>32264</v>
      </c>
      <c r="H153" s="11">
        <f t="shared" si="61"/>
        <v>86</v>
      </c>
      <c r="I153" s="12">
        <f t="shared" si="61"/>
        <v>95</v>
      </c>
      <c r="J153" s="13">
        <f t="shared" si="61"/>
        <v>181</v>
      </c>
      <c r="K153" s="12">
        <f t="shared" si="61"/>
        <v>15010</v>
      </c>
      <c r="L153" s="12">
        <f t="shared" si="61"/>
        <v>18172</v>
      </c>
      <c r="M153" s="12">
        <f t="shared" si="61"/>
        <v>33182</v>
      </c>
      <c r="N153" s="55"/>
      <c r="O153" s="51">
        <f aca="true" t="shared" si="62" ref="O153:Q157">B153/(B153+E153)*100</f>
        <v>2.8745644599303137</v>
      </c>
      <c r="P153" s="51">
        <f t="shared" si="62"/>
        <v>1.7038225369253746</v>
      </c>
      <c r="Q153" s="51">
        <f t="shared" si="62"/>
        <v>2.2332656586164052</v>
      </c>
    </row>
    <row r="154" spans="1:17" ht="12.75">
      <c r="A154" s="212" t="s">
        <v>70</v>
      </c>
      <c r="B154" s="11">
        <f aca="true" t="shared" si="63" ref="B154:M154">SUM(B89,B24)</f>
        <v>1185</v>
      </c>
      <c r="C154" s="12">
        <f t="shared" si="63"/>
        <v>571</v>
      </c>
      <c r="D154" s="13">
        <f t="shared" si="63"/>
        <v>1756</v>
      </c>
      <c r="E154" s="12">
        <f t="shared" si="63"/>
        <v>9907</v>
      </c>
      <c r="F154" s="12">
        <f t="shared" si="63"/>
        <v>7184</v>
      </c>
      <c r="G154" s="12">
        <f t="shared" si="63"/>
        <v>17091</v>
      </c>
      <c r="H154" s="11">
        <f t="shared" si="63"/>
        <v>168</v>
      </c>
      <c r="I154" s="12">
        <f t="shared" si="63"/>
        <v>121</v>
      </c>
      <c r="J154" s="13">
        <f t="shared" si="63"/>
        <v>289</v>
      </c>
      <c r="K154" s="12">
        <f t="shared" si="63"/>
        <v>11260</v>
      </c>
      <c r="L154" s="12">
        <f t="shared" si="63"/>
        <v>7876</v>
      </c>
      <c r="M154" s="12">
        <f t="shared" si="63"/>
        <v>19136</v>
      </c>
      <c r="N154" s="55"/>
      <c r="O154" s="51">
        <f t="shared" si="62"/>
        <v>10.6833754056978</v>
      </c>
      <c r="P154" s="51">
        <f t="shared" si="62"/>
        <v>7.362991618310767</v>
      </c>
      <c r="Q154" s="51">
        <f t="shared" si="62"/>
        <v>9.317132700164482</v>
      </c>
    </row>
    <row r="155" spans="1:17" ht="12.75">
      <c r="A155" s="212" t="s">
        <v>69</v>
      </c>
      <c r="B155" s="11">
        <f aca="true" t="shared" si="64" ref="B155:M155">SUM(B90,B25)</f>
        <v>78</v>
      </c>
      <c r="C155" s="12">
        <f t="shared" si="64"/>
        <v>80</v>
      </c>
      <c r="D155" s="13">
        <f t="shared" si="64"/>
        <v>158</v>
      </c>
      <c r="E155" s="12">
        <f t="shared" si="64"/>
        <v>358</v>
      </c>
      <c r="F155" s="12">
        <f t="shared" si="64"/>
        <v>745</v>
      </c>
      <c r="G155" s="12">
        <f t="shared" si="64"/>
        <v>1103</v>
      </c>
      <c r="H155" s="11">
        <f t="shared" si="64"/>
        <v>5</v>
      </c>
      <c r="I155" s="12">
        <f t="shared" si="64"/>
        <v>22</v>
      </c>
      <c r="J155" s="13">
        <f t="shared" si="64"/>
        <v>27</v>
      </c>
      <c r="K155" s="12">
        <f t="shared" si="64"/>
        <v>441</v>
      </c>
      <c r="L155" s="12">
        <f t="shared" si="64"/>
        <v>847</v>
      </c>
      <c r="M155" s="12">
        <f t="shared" si="64"/>
        <v>1288</v>
      </c>
      <c r="N155" s="55"/>
      <c r="O155" s="51">
        <f t="shared" si="62"/>
        <v>17.889908256880734</v>
      </c>
      <c r="P155" s="51">
        <f t="shared" si="62"/>
        <v>9.696969696969697</v>
      </c>
      <c r="Q155" s="51">
        <f t="shared" si="62"/>
        <v>12.52973830293418</v>
      </c>
    </row>
    <row r="156" spans="1:17" ht="12.75">
      <c r="A156" s="212" t="s">
        <v>71</v>
      </c>
      <c r="B156" s="11">
        <f aca="true" t="shared" si="65" ref="B156:M156">SUM(B91,B26)</f>
        <v>765</v>
      </c>
      <c r="C156" s="12">
        <f t="shared" si="65"/>
        <v>310</v>
      </c>
      <c r="D156" s="13">
        <f t="shared" si="65"/>
        <v>1075</v>
      </c>
      <c r="E156" s="12">
        <f t="shared" si="65"/>
        <v>6994</v>
      </c>
      <c r="F156" s="12">
        <f t="shared" si="65"/>
        <v>5548</v>
      </c>
      <c r="G156" s="12">
        <f t="shared" si="65"/>
        <v>12542</v>
      </c>
      <c r="H156" s="11">
        <f t="shared" si="65"/>
        <v>378</v>
      </c>
      <c r="I156" s="12">
        <f t="shared" si="65"/>
        <v>243</v>
      </c>
      <c r="J156" s="13">
        <f t="shared" si="65"/>
        <v>621</v>
      </c>
      <c r="K156" s="12">
        <f t="shared" si="65"/>
        <v>8137</v>
      </c>
      <c r="L156" s="12">
        <f t="shared" si="65"/>
        <v>6101</v>
      </c>
      <c r="M156" s="12">
        <f t="shared" si="65"/>
        <v>14238</v>
      </c>
      <c r="N156" s="55"/>
      <c r="O156" s="51">
        <f t="shared" si="62"/>
        <v>9.859517979121021</v>
      </c>
      <c r="P156" s="51">
        <f t="shared" si="62"/>
        <v>5.291908501194947</v>
      </c>
      <c r="Q156" s="51">
        <f t="shared" si="62"/>
        <v>7.894543585224352</v>
      </c>
    </row>
    <row r="157" spans="1:17" s="62" customFormat="1" ht="12.75">
      <c r="A157" s="24" t="s">
        <v>1</v>
      </c>
      <c r="B157" s="18">
        <f aca="true" t="shared" si="66" ref="B157:M157">SUM(B92,B27)</f>
        <v>2457</v>
      </c>
      <c r="C157" s="19">
        <f t="shared" si="66"/>
        <v>1269</v>
      </c>
      <c r="D157" s="20">
        <f t="shared" si="66"/>
        <v>3726</v>
      </c>
      <c r="E157" s="19">
        <f t="shared" si="66"/>
        <v>31754</v>
      </c>
      <c r="F157" s="19">
        <f t="shared" si="66"/>
        <v>31246</v>
      </c>
      <c r="G157" s="19">
        <f t="shared" si="66"/>
        <v>63000</v>
      </c>
      <c r="H157" s="18">
        <f t="shared" si="66"/>
        <v>637</v>
      </c>
      <c r="I157" s="19">
        <f t="shared" si="66"/>
        <v>481</v>
      </c>
      <c r="J157" s="20">
        <f t="shared" si="66"/>
        <v>1118</v>
      </c>
      <c r="K157" s="19">
        <f t="shared" si="66"/>
        <v>34848</v>
      </c>
      <c r="L157" s="19">
        <f t="shared" si="66"/>
        <v>32996</v>
      </c>
      <c r="M157" s="20">
        <f t="shared" si="66"/>
        <v>67844</v>
      </c>
      <c r="N157" s="61"/>
      <c r="O157" s="63">
        <f t="shared" si="62"/>
        <v>7.181900558299962</v>
      </c>
      <c r="P157" s="57">
        <f t="shared" si="62"/>
        <v>3.902814085806551</v>
      </c>
      <c r="Q157" s="57">
        <f t="shared" si="62"/>
        <v>5.584030213110331</v>
      </c>
    </row>
    <row r="158" spans="1:17" ht="12.75">
      <c r="A158" s="17" t="s">
        <v>14</v>
      </c>
      <c r="B158" s="11"/>
      <c r="C158" s="12"/>
      <c r="D158" s="13"/>
      <c r="E158" s="12"/>
      <c r="F158" s="12"/>
      <c r="G158" s="12"/>
      <c r="H158" s="11"/>
      <c r="I158" s="12"/>
      <c r="J158" s="13"/>
      <c r="K158" s="12"/>
      <c r="L158" s="12"/>
      <c r="M158" s="12"/>
      <c r="N158" s="55"/>
      <c r="O158" s="51"/>
      <c r="P158" s="51"/>
      <c r="Q158" s="51"/>
    </row>
    <row r="159" spans="1:17" ht="12.75">
      <c r="A159" s="212" t="s">
        <v>68</v>
      </c>
      <c r="B159" s="11">
        <f aca="true" t="shared" si="67" ref="B159:M159">SUM(B94,B29)</f>
        <v>367</v>
      </c>
      <c r="C159" s="12">
        <f t="shared" si="67"/>
        <v>210</v>
      </c>
      <c r="D159" s="13">
        <f t="shared" si="67"/>
        <v>577</v>
      </c>
      <c r="E159" s="12">
        <f t="shared" si="67"/>
        <v>12500</v>
      </c>
      <c r="F159" s="12">
        <f t="shared" si="67"/>
        <v>16389</v>
      </c>
      <c r="G159" s="12">
        <f t="shared" si="67"/>
        <v>28889</v>
      </c>
      <c r="H159" s="11">
        <f t="shared" si="67"/>
        <v>56</v>
      </c>
      <c r="I159" s="12">
        <f t="shared" si="67"/>
        <v>76</v>
      </c>
      <c r="J159" s="13">
        <f t="shared" si="67"/>
        <v>132</v>
      </c>
      <c r="K159" s="12">
        <f t="shared" si="67"/>
        <v>12923</v>
      </c>
      <c r="L159" s="12">
        <f t="shared" si="67"/>
        <v>16675</v>
      </c>
      <c r="M159" s="12">
        <f t="shared" si="67"/>
        <v>29598</v>
      </c>
      <c r="N159" s="55"/>
      <c r="O159" s="51">
        <f aca="true" t="shared" si="68" ref="O159:O164">B159/(B159+E159)*100</f>
        <v>2.852257713530738</v>
      </c>
      <c r="P159" s="51">
        <f aca="true" t="shared" si="69" ref="P159:P164">C159/(C159+F159)*100</f>
        <v>1.2651364540032533</v>
      </c>
      <c r="Q159" s="51">
        <f aca="true" t="shared" si="70" ref="Q159:Q164">D159/(D159+G159)*100</f>
        <v>1.9581890993008892</v>
      </c>
    </row>
    <row r="160" spans="1:17" s="3" customFormat="1" ht="12.75">
      <c r="A160" s="212" t="s">
        <v>70</v>
      </c>
      <c r="B160" s="11">
        <f aca="true" t="shared" si="71" ref="B160:M160">SUM(B95,B30)</f>
        <v>904</v>
      </c>
      <c r="C160" s="12">
        <f t="shared" si="71"/>
        <v>364</v>
      </c>
      <c r="D160" s="13">
        <f t="shared" si="71"/>
        <v>1268</v>
      </c>
      <c r="E160" s="12">
        <f t="shared" si="71"/>
        <v>10894</v>
      </c>
      <c r="F160" s="12">
        <f t="shared" si="71"/>
        <v>8190</v>
      </c>
      <c r="G160" s="12">
        <f t="shared" si="71"/>
        <v>19084</v>
      </c>
      <c r="H160" s="11">
        <f t="shared" si="71"/>
        <v>81</v>
      </c>
      <c r="I160" s="12">
        <f t="shared" si="71"/>
        <v>58</v>
      </c>
      <c r="J160" s="13">
        <f t="shared" si="71"/>
        <v>139</v>
      </c>
      <c r="K160" s="12">
        <f t="shared" si="71"/>
        <v>11879</v>
      </c>
      <c r="L160" s="12">
        <f t="shared" si="71"/>
        <v>8612</v>
      </c>
      <c r="M160" s="12">
        <f t="shared" si="71"/>
        <v>20491</v>
      </c>
      <c r="N160" s="55"/>
      <c r="O160" s="51">
        <f t="shared" si="68"/>
        <v>7.662315646719783</v>
      </c>
      <c r="P160" s="51">
        <f t="shared" si="69"/>
        <v>4.25531914893617</v>
      </c>
      <c r="Q160" s="51">
        <f t="shared" si="70"/>
        <v>6.230345911949685</v>
      </c>
    </row>
    <row r="161" spans="1:17" s="3" customFormat="1" ht="13.5" customHeight="1">
      <c r="A161" s="212" t="s">
        <v>69</v>
      </c>
      <c r="B161" s="11">
        <f aca="true" t="shared" si="72" ref="B161:M161">SUM(B96,B31)</f>
        <v>65</v>
      </c>
      <c r="C161" s="12">
        <f t="shared" si="72"/>
        <v>62</v>
      </c>
      <c r="D161" s="13">
        <f t="shared" si="72"/>
        <v>127</v>
      </c>
      <c r="E161" s="12">
        <f t="shared" si="72"/>
        <v>470</v>
      </c>
      <c r="F161" s="12">
        <f t="shared" si="72"/>
        <v>868</v>
      </c>
      <c r="G161" s="12">
        <f t="shared" si="72"/>
        <v>1338</v>
      </c>
      <c r="H161" s="11">
        <f t="shared" si="72"/>
        <v>7</v>
      </c>
      <c r="I161" s="12">
        <f t="shared" si="72"/>
        <v>12</v>
      </c>
      <c r="J161" s="13">
        <f t="shared" si="72"/>
        <v>19</v>
      </c>
      <c r="K161" s="12">
        <f t="shared" si="72"/>
        <v>542</v>
      </c>
      <c r="L161" s="12">
        <f t="shared" si="72"/>
        <v>942</v>
      </c>
      <c r="M161" s="12">
        <f t="shared" si="72"/>
        <v>1484</v>
      </c>
      <c r="N161" s="55"/>
      <c r="O161" s="51">
        <f t="shared" si="68"/>
        <v>12.149532710280374</v>
      </c>
      <c r="P161" s="51">
        <f t="shared" si="69"/>
        <v>6.666666666666667</v>
      </c>
      <c r="Q161" s="51">
        <f t="shared" si="70"/>
        <v>8.668941979522184</v>
      </c>
    </row>
    <row r="162" spans="1:17" ht="12.75">
      <c r="A162" s="212" t="s">
        <v>71</v>
      </c>
      <c r="B162" s="38">
        <f aca="true" t="shared" si="73" ref="B162:M162">SUM(B97,B32)</f>
        <v>494</v>
      </c>
      <c r="C162" s="39">
        <f t="shared" si="73"/>
        <v>259</v>
      </c>
      <c r="D162" s="40">
        <f t="shared" si="73"/>
        <v>753</v>
      </c>
      <c r="E162" s="39">
        <f t="shared" si="73"/>
        <v>7670</v>
      </c>
      <c r="F162" s="39">
        <f t="shared" si="73"/>
        <v>5941</v>
      </c>
      <c r="G162" s="39">
        <f t="shared" si="73"/>
        <v>13611</v>
      </c>
      <c r="H162" s="38">
        <f t="shared" si="73"/>
        <v>246</v>
      </c>
      <c r="I162" s="39">
        <f t="shared" si="73"/>
        <v>163</v>
      </c>
      <c r="J162" s="40">
        <f t="shared" si="73"/>
        <v>409</v>
      </c>
      <c r="K162" s="39">
        <f t="shared" si="73"/>
        <v>8410</v>
      </c>
      <c r="L162" s="39">
        <f t="shared" si="73"/>
        <v>6363</v>
      </c>
      <c r="M162" s="39">
        <f t="shared" si="73"/>
        <v>14773</v>
      </c>
      <c r="N162" s="55"/>
      <c r="O162" s="52">
        <f t="shared" si="68"/>
        <v>6.050955414012739</v>
      </c>
      <c r="P162" s="52">
        <f t="shared" si="69"/>
        <v>4.177419354838709</v>
      </c>
      <c r="Q162" s="52">
        <f t="shared" si="70"/>
        <v>5.242272347535505</v>
      </c>
    </row>
    <row r="163" spans="1:17" s="1" customFormat="1" ht="12.75">
      <c r="A163" s="24" t="s">
        <v>1</v>
      </c>
      <c r="B163" s="44">
        <f aca="true" t="shared" si="74" ref="B163:M163">SUM(B98,B33)</f>
        <v>1830</v>
      </c>
      <c r="C163" s="45">
        <f t="shared" si="74"/>
        <v>895</v>
      </c>
      <c r="D163" s="46">
        <f t="shared" si="74"/>
        <v>2725</v>
      </c>
      <c r="E163" s="45">
        <f t="shared" si="74"/>
        <v>31534</v>
      </c>
      <c r="F163" s="45">
        <f t="shared" si="74"/>
        <v>31388</v>
      </c>
      <c r="G163" s="45">
        <f t="shared" si="74"/>
        <v>62922</v>
      </c>
      <c r="H163" s="44">
        <f t="shared" si="74"/>
        <v>390</v>
      </c>
      <c r="I163" s="45">
        <f t="shared" si="74"/>
        <v>309</v>
      </c>
      <c r="J163" s="46">
        <f t="shared" si="74"/>
        <v>699</v>
      </c>
      <c r="K163" s="45">
        <f t="shared" si="74"/>
        <v>33754</v>
      </c>
      <c r="L163" s="45">
        <f t="shared" si="74"/>
        <v>32592</v>
      </c>
      <c r="M163" s="45">
        <f t="shared" si="74"/>
        <v>66346</v>
      </c>
      <c r="N163" s="56"/>
      <c r="O163" s="53">
        <f t="shared" si="68"/>
        <v>5.4849538424649324</v>
      </c>
      <c r="P163" s="53">
        <f t="shared" si="69"/>
        <v>2.772356968063687</v>
      </c>
      <c r="Q163" s="53">
        <f t="shared" si="70"/>
        <v>4.150989382606974</v>
      </c>
    </row>
    <row r="164" spans="1:17" s="1" customFormat="1" ht="12.75">
      <c r="A164" s="24" t="s">
        <v>17</v>
      </c>
      <c r="B164" s="41">
        <f aca="true" t="shared" si="75" ref="B164:M164">SUM(B99,B34)</f>
        <v>4287</v>
      </c>
      <c r="C164" s="42">
        <f t="shared" si="75"/>
        <v>2164</v>
      </c>
      <c r="D164" s="43">
        <f t="shared" si="75"/>
        <v>6451</v>
      </c>
      <c r="E164" s="42">
        <f t="shared" si="75"/>
        <v>63288</v>
      </c>
      <c r="F164" s="42">
        <f t="shared" si="75"/>
        <v>62634</v>
      </c>
      <c r="G164" s="42">
        <f t="shared" si="75"/>
        <v>125922</v>
      </c>
      <c r="H164" s="41">
        <f t="shared" si="75"/>
        <v>1027</v>
      </c>
      <c r="I164" s="42">
        <f t="shared" si="75"/>
        <v>790</v>
      </c>
      <c r="J164" s="43">
        <f t="shared" si="75"/>
        <v>1817</v>
      </c>
      <c r="K164" s="42">
        <f t="shared" si="75"/>
        <v>68602</v>
      </c>
      <c r="L164" s="42">
        <f t="shared" si="75"/>
        <v>65588</v>
      </c>
      <c r="M164" s="42">
        <f t="shared" si="75"/>
        <v>134190</v>
      </c>
      <c r="N164" s="56"/>
      <c r="O164" s="57">
        <f t="shared" si="68"/>
        <v>6.344062153163152</v>
      </c>
      <c r="P164" s="57">
        <f t="shared" si="69"/>
        <v>3.3396092471989873</v>
      </c>
      <c r="Q164" s="57">
        <f t="shared" si="70"/>
        <v>4.873350305575911</v>
      </c>
    </row>
    <row r="165" spans="1:17" s="1" customFormat="1" ht="12.75">
      <c r="A165" s="24"/>
      <c r="B165" s="25"/>
      <c r="C165" s="26"/>
      <c r="D165" s="27"/>
      <c r="E165" s="26"/>
      <c r="F165" s="26"/>
      <c r="G165" s="26"/>
      <c r="H165" s="25"/>
      <c r="I165" s="26"/>
      <c r="J165" s="27"/>
      <c r="K165" s="26"/>
      <c r="L165" s="26"/>
      <c r="M165" s="26"/>
      <c r="N165" s="56"/>
      <c r="O165" s="53"/>
      <c r="P165" s="53"/>
      <c r="Q165" s="53"/>
    </row>
    <row r="166" spans="1:17" s="1" customFormat="1" ht="12.75">
      <c r="A166" s="28" t="s">
        <v>18</v>
      </c>
      <c r="B166" s="25"/>
      <c r="C166" s="26"/>
      <c r="D166" s="27"/>
      <c r="E166" s="26"/>
      <c r="F166" s="26"/>
      <c r="G166" s="26"/>
      <c r="H166" s="25"/>
      <c r="I166" s="26"/>
      <c r="J166" s="27"/>
      <c r="K166" s="26"/>
      <c r="L166" s="26"/>
      <c r="M166" s="26"/>
      <c r="N166" s="56"/>
      <c r="O166" s="26"/>
      <c r="P166" s="26"/>
      <c r="Q166" s="26"/>
    </row>
    <row r="167" spans="1:17" s="1" customFormat="1" ht="12.75">
      <c r="A167" s="17" t="s">
        <v>13</v>
      </c>
      <c r="B167" s="25"/>
      <c r="C167" s="26"/>
      <c r="D167" s="27"/>
      <c r="E167" s="26"/>
      <c r="F167" s="26"/>
      <c r="G167" s="26"/>
      <c r="H167" s="25"/>
      <c r="I167" s="26"/>
      <c r="J167" s="27"/>
      <c r="K167" s="26"/>
      <c r="L167" s="26"/>
      <c r="M167" s="26"/>
      <c r="N167" s="56"/>
      <c r="O167" s="26"/>
      <c r="P167" s="26"/>
      <c r="Q167" s="26"/>
    </row>
    <row r="168" spans="1:17" ht="12.75">
      <c r="A168" s="212" t="s">
        <v>68</v>
      </c>
      <c r="B168" s="11">
        <f aca="true" t="shared" si="76" ref="B168:M168">SUM(B103,B38)</f>
        <v>655</v>
      </c>
      <c r="C168" s="12">
        <f t="shared" si="76"/>
        <v>396</v>
      </c>
      <c r="D168" s="13">
        <f t="shared" si="76"/>
        <v>1051</v>
      </c>
      <c r="E168" s="12">
        <f t="shared" si="76"/>
        <v>10807</v>
      </c>
      <c r="F168" s="12">
        <f t="shared" si="76"/>
        <v>14787</v>
      </c>
      <c r="G168" s="12">
        <f t="shared" si="76"/>
        <v>25594</v>
      </c>
      <c r="H168" s="11">
        <f t="shared" si="76"/>
        <v>56</v>
      </c>
      <c r="I168" s="12">
        <f t="shared" si="76"/>
        <v>89</v>
      </c>
      <c r="J168" s="13">
        <f t="shared" si="76"/>
        <v>145</v>
      </c>
      <c r="K168" s="12">
        <f t="shared" si="76"/>
        <v>11518</v>
      </c>
      <c r="L168" s="12">
        <f t="shared" si="76"/>
        <v>15272</v>
      </c>
      <c r="M168" s="12">
        <f t="shared" si="76"/>
        <v>26790</v>
      </c>
      <c r="N168" s="55"/>
      <c r="O168" s="51">
        <f aca="true" t="shared" si="77" ref="O168:Q172">B168/(B168+E168)*100</f>
        <v>5.714534985168383</v>
      </c>
      <c r="P168" s="51">
        <f t="shared" si="77"/>
        <v>2.6081802015411975</v>
      </c>
      <c r="Q168" s="51">
        <f t="shared" si="77"/>
        <v>3.944454869581535</v>
      </c>
    </row>
    <row r="169" spans="1:17" ht="12.75">
      <c r="A169" s="212" t="s">
        <v>70</v>
      </c>
      <c r="B169" s="11">
        <f aca="true" t="shared" si="78" ref="B169:M169">SUM(B104,B39)</f>
        <v>1697</v>
      </c>
      <c r="C169" s="12">
        <f t="shared" si="78"/>
        <v>881</v>
      </c>
      <c r="D169" s="13">
        <f t="shared" si="78"/>
        <v>2578</v>
      </c>
      <c r="E169" s="12">
        <f t="shared" si="78"/>
        <v>11555</v>
      </c>
      <c r="F169" s="12">
        <f t="shared" si="78"/>
        <v>9144</v>
      </c>
      <c r="G169" s="12">
        <f t="shared" si="78"/>
        <v>20699</v>
      </c>
      <c r="H169" s="11">
        <f t="shared" si="78"/>
        <v>100</v>
      </c>
      <c r="I169" s="12">
        <f t="shared" si="78"/>
        <v>83</v>
      </c>
      <c r="J169" s="13">
        <f t="shared" si="78"/>
        <v>183</v>
      </c>
      <c r="K169" s="12">
        <f t="shared" si="78"/>
        <v>13352</v>
      </c>
      <c r="L169" s="12">
        <f t="shared" si="78"/>
        <v>10108</v>
      </c>
      <c r="M169" s="12">
        <f t="shared" si="78"/>
        <v>23460</v>
      </c>
      <c r="N169" s="55"/>
      <c r="O169" s="51">
        <f t="shared" si="77"/>
        <v>12.805614246906128</v>
      </c>
      <c r="P169" s="51">
        <f t="shared" si="77"/>
        <v>8.788029925187033</v>
      </c>
      <c r="Q169" s="51">
        <f t="shared" si="77"/>
        <v>11.075310392232677</v>
      </c>
    </row>
    <row r="170" spans="1:17" ht="12.75">
      <c r="A170" s="212" t="s">
        <v>69</v>
      </c>
      <c r="B170" s="11">
        <f aca="true" t="shared" si="79" ref="B170:M170">SUM(B105,B40)</f>
        <v>117</v>
      </c>
      <c r="C170" s="12">
        <f t="shared" si="79"/>
        <v>97</v>
      </c>
      <c r="D170" s="13">
        <f t="shared" si="79"/>
        <v>214</v>
      </c>
      <c r="E170" s="12">
        <f t="shared" si="79"/>
        <v>485</v>
      </c>
      <c r="F170" s="12">
        <f t="shared" si="79"/>
        <v>1000</v>
      </c>
      <c r="G170" s="12">
        <f t="shared" si="79"/>
        <v>1485</v>
      </c>
      <c r="H170" s="11">
        <f t="shared" si="79"/>
        <v>14</v>
      </c>
      <c r="I170" s="12">
        <f t="shared" si="79"/>
        <v>27</v>
      </c>
      <c r="J170" s="13">
        <f t="shared" si="79"/>
        <v>41</v>
      </c>
      <c r="K170" s="12">
        <f t="shared" si="79"/>
        <v>616</v>
      </c>
      <c r="L170" s="12">
        <f t="shared" si="79"/>
        <v>1124</v>
      </c>
      <c r="M170" s="12">
        <f t="shared" si="79"/>
        <v>1740</v>
      </c>
      <c r="N170" s="55"/>
      <c r="O170" s="51">
        <f t="shared" si="77"/>
        <v>19.435215946843854</v>
      </c>
      <c r="P170" s="51">
        <f t="shared" si="77"/>
        <v>8.842297174111211</v>
      </c>
      <c r="Q170" s="51">
        <f t="shared" si="77"/>
        <v>12.5956444967628</v>
      </c>
    </row>
    <row r="171" spans="1:17" ht="12.75">
      <c r="A171" s="212" t="s">
        <v>71</v>
      </c>
      <c r="B171" s="11">
        <f aca="true" t="shared" si="80" ref="B171:M171">SUM(B106,B41)</f>
        <v>681</v>
      </c>
      <c r="C171" s="12">
        <f t="shared" si="80"/>
        <v>522</v>
      </c>
      <c r="D171" s="13">
        <f t="shared" si="80"/>
        <v>1203</v>
      </c>
      <c r="E171" s="12">
        <f t="shared" si="80"/>
        <v>7821</v>
      </c>
      <c r="F171" s="12">
        <f t="shared" si="80"/>
        <v>6221</v>
      </c>
      <c r="G171" s="12">
        <f t="shared" si="80"/>
        <v>14042</v>
      </c>
      <c r="H171" s="11">
        <f t="shared" si="80"/>
        <v>206</v>
      </c>
      <c r="I171" s="12">
        <f t="shared" si="80"/>
        <v>181</v>
      </c>
      <c r="J171" s="13">
        <f t="shared" si="80"/>
        <v>387</v>
      </c>
      <c r="K171" s="12">
        <f t="shared" si="80"/>
        <v>8708</v>
      </c>
      <c r="L171" s="12">
        <f t="shared" si="80"/>
        <v>6924</v>
      </c>
      <c r="M171" s="12">
        <f t="shared" si="80"/>
        <v>15632</v>
      </c>
      <c r="N171" s="55"/>
      <c r="O171" s="51">
        <f t="shared" si="77"/>
        <v>8.009880028228652</v>
      </c>
      <c r="P171" s="51">
        <f t="shared" si="77"/>
        <v>7.741361411834495</v>
      </c>
      <c r="Q171" s="51">
        <f t="shared" si="77"/>
        <v>7.8911118399475235</v>
      </c>
    </row>
    <row r="172" spans="1:17" s="62" customFormat="1" ht="12.75">
      <c r="A172" s="24" t="s">
        <v>1</v>
      </c>
      <c r="B172" s="18">
        <f aca="true" t="shared" si="81" ref="B172:M172">SUM(B107,B42)</f>
        <v>3150</v>
      </c>
      <c r="C172" s="19">
        <f t="shared" si="81"/>
        <v>1896</v>
      </c>
      <c r="D172" s="20">
        <f t="shared" si="81"/>
        <v>5046</v>
      </c>
      <c r="E172" s="19">
        <f t="shared" si="81"/>
        <v>30668</v>
      </c>
      <c r="F172" s="19">
        <f t="shared" si="81"/>
        <v>31152</v>
      </c>
      <c r="G172" s="19">
        <f t="shared" si="81"/>
        <v>61820</v>
      </c>
      <c r="H172" s="18">
        <f t="shared" si="81"/>
        <v>376</v>
      </c>
      <c r="I172" s="19">
        <f t="shared" si="81"/>
        <v>380</v>
      </c>
      <c r="J172" s="20">
        <f t="shared" si="81"/>
        <v>756</v>
      </c>
      <c r="K172" s="19">
        <f t="shared" si="81"/>
        <v>34194</v>
      </c>
      <c r="L172" s="19">
        <f t="shared" si="81"/>
        <v>33428</v>
      </c>
      <c r="M172" s="20">
        <f t="shared" si="81"/>
        <v>67622</v>
      </c>
      <c r="N172" s="61"/>
      <c r="O172" s="63">
        <f t="shared" si="77"/>
        <v>9.314566207345202</v>
      </c>
      <c r="P172" s="57">
        <f t="shared" si="77"/>
        <v>5.737109658678286</v>
      </c>
      <c r="Q172" s="57">
        <f t="shared" si="77"/>
        <v>7.546436155893878</v>
      </c>
    </row>
    <row r="173" spans="1:17" ht="12.75">
      <c r="A173" s="17" t="s">
        <v>14</v>
      </c>
      <c r="B173" s="11"/>
      <c r="C173" s="12"/>
      <c r="D173" s="13"/>
      <c r="E173" s="12"/>
      <c r="F173" s="12"/>
      <c r="G173" s="12"/>
      <c r="H173" s="11"/>
      <c r="I173" s="12"/>
      <c r="J173" s="13"/>
      <c r="K173" s="12"/>
      <c r="L173" s="12"/>
      <c r="M173" s="12"/>
      <c r="N173" s="55"/>
      <c r="O173" s="51"/>
      <c r="P173" s="51"/>
      <c r="Q173" s="51"/>
    </row>
    <row r="174" spans="1:17" ht="12.75">
      <c r="A174" s="212" t="s">
        <v>68</v>
      </c>
      <c r="B174" s="11">
        <f aca="true" t="shared" si="82" ref="B174:M174">SUM(B109,B44)</f>
        <v>210</v>
      </c>
      <c r="C174" s="12">
        <f t="shared" si="82"/>
        <v>80</v>
      </c>
      <c r="D174" s="13">
        <f t="shared" si="82"/>
        <v>290</v>
      </c>
      <c r="E174" s="12">
        <f t="shared" si="82"/>
        <v>10511</v>
      </c>
      <c r="F174" s="12">
        <f t="shared" si="82"/>
        <v>14270</v>
      </c>
      <c r="G174" s="12">
        <f t="shared" si="82"/>
        <v>24781</v>
      </c>
      <c r="H174" s="11">
        <f t="shared" si="82"/>
        <v>29</v>
      </c>
      <c r="I174" s="12">
        <f t="shared" si="82"/>
        <v>57</v>
      </c>
      <c r="J174" s="13">
        <f t="shared" si="82"/>
        <v>86</v>
      </c>
      <c r="K174" s="12">
        <f t="shared" si="82"/>
        <v>10750</v>
      </c>
      <c r="L174" s="12">
        <f t="shared" si="82"/>
        <v>14407</v>
      </c>
      <c r="M174" s="12">
        <f t="shared" si="82"/>
        <v>25157</v>
      </c>
      <c r="N174" s="55"/>
      <c r="O174" s="51">
        <f aca="true" t="shared" si="83" ref="O174:O180">B174/(B174+E174)*100</f>
        <v>1.9587725025650593</v>
      </c>
      <c r="P174" s="51">
        <f aca="true" t="shared" si="84" ref="P174:P180">C174/(C174+F174)*100</f>
        <v>0.5574912891986062</v>
      </c>
      <c r="Q174" s="51">
        <f aca="true" t="shared" si="85" ref="Q174:Q180">D174/(D174+G174)*100</f>
        <v>1.1567149295999362</v>
      </c>
    </row>
    <row r="175" spans="1:17" s="3" customFormat="1" ht="12.75">
      <c r="A175" s="212" t="s">
        <v>70</v>
      </c>
      <c r="B175" s="11">
        <f aca="true" t="shared" si="86" ref="B175:M175">SUM(B110,B45)</f>
        <v>494</v>
      </c>
      <c r="C175" s="12">
        <f t="shared" si="86"/>
        <v>197</v>
      </c>
      <c r="D175" s="13">
        <f t="shared" si="86"/>
        <v>691</v>
      </c>
      <c r="E175" s="12">
        <f t="shared" si="86"/>
        <v>11149</v>
      </c>
      <c r="F175" s="12">
        <f t="shared" si="86"/>
        <v>8994</v>
      </c>
      <c r="G175" s="12">
        <f t="shared" si="86"/>
        <v>20143</v>
      </c>
      <c r="H175" s="11">
        <f t="shared" si="86"/>
        <v>32</v>
      </c>
      <c r="I175" s="12">
        <f t="shared" si="86"/>
        <v>34</v>
      </c>
      <c r="J175" s="13">
        <f t="shared" si="86"/>
        <v>66</v>
      </c>
      <c r="K175" s="12">
        <f t="shared" si="86"/>
        <v>11675</v>
      </c>
      <c r="L175" s="12">
        <f t="shared" si="86"/>
        <v>9225</v>
      </c>
      <c r="M175" s="12">
        <f t="shared" si="86"/>
        <v>20900</v>
      </c>
      <c r="N175" s="55"/>
      <c r="O175" s="51">
        <f t="shared" si="83"/>
        <v>4.242892725242635</v>
      </c>
      <c r="P175" s="51">
        <f t="shared" si="84"/>
        <v>2.1434011533021433</v>
      </c>
      <c r="Q175" s="51">
        <f t="shared" si="85"/>
        <v>3.316693865796295</v>
      </c>
    </row>
    <row r="176" spans="1:17" s="3" customFormat="1" ht="12.75">
      <c r="A176" s="212" t="s">
        <v>69</v>
      </c>
      <c r="B176" s="11">
        <f aca="true" t="shared" si="87" ref="B176:M176">SUM(B111,B46)</f>
        <v>20</v>
      </c>
      <c r="C176" s="12">
        <f t="shared" si="87"/>
        <v>21</v>
      </c>
      <c r="D176" s="13">
        <f t="shared" si="87"/>
        <v>41</v>
      </c>
      <c r="E176" s="12">
        <f t="shared" si="87"/>
        <v>463</v>
      </c>
      <c r="F176" s="12">
        <f t="shared" si="87"/>
        <v>917</v>
      </c>
      <c r="G176" s="12">
        <f t="shared" si="87"/>
        <v>1380</v>
      </c>
      <c r="H176" s="11">
        <f t="shared" si="87"/>
        <v>1</v>
      </c>
      <c r="I176" s="12">
        <f t="shared" si="87"/>
        <v>4</v>
      </c>
      <c r="J176" s="13">
        <f t="shared" si="87"/>
        <v>5</v>
      </c>
      <c r="K176" s="12">
        <f t="shared" si="87"/>
        <v>484</v>
      </c>
      <c r="L176" s="12">
        <f t="shared" si="87"/>
        <v>942</v>
      </c>
      <c r="M176" s="12">
        <f t="shared" si="87"/>
        <v>1426</v>
      </c>
      <c r="N176" s="55"/>
      <c r="O176" s="51">
        <f t="shared" si="83"/>
        <v>4.140786749482402</v>
      </c>
      <c r="P176" s="51">
        <f t="shared" si="84"/>
        <v>2.2388059701492535</v>
      </c>
      <c r="Q176" s="51">
        <f t="shared" si="85"/>
        <v>2.8852920478536244</v>
      </c>
    </row>
    <row r="177" spans="1:17" ht="12.75">
      <c r="A177" s="212" t="s">
        <v>71</v>
      </c>
      <c r="B177" s="38">
        <f aca="true" t="shared" si="88" ref="B177:M177">SUM(B112,B47)</f>
        <v>364</v>
      </c>
      <c r="C177" s="39">
        <f t="shared" si="88"/>
        <v>232</v>
      </c>
      <c r="D177" s="40">
        <f t="shared" si="88"/>
        <v>596</v>
      </c>
      <c r="E177" s="39">
        <f t="shared" si="88"/>
        <v>7383</v>
      </c>
      <c r="F177" s="39">
        <f t="shared" si="88"/>
        <v>6174</v>
      </c>
      <c r="G177" s="39">
        <f t="shared" si="88"/>
        <v>13557</v>
      </c>
      <c r="H177" s="38">
        <f t="shared" si="88"/>
        <v>30</v>
      </c>
      <c r="I177" s="39">
        <f t="shared" si="88"/>
        <v>22</v>
      </c>
      <c r="J177" s="40">
        <f t="shared" si="88"/>
        <v>52</v>
      </c>
      <c r="K177" s="39">
        <f t="shared" si="88"/>
        <v>7777</v>
      </c>
      <c r="L177" s="39">
        <f t="shared" si="88"/>
        <v>6428</v>
      </c>
      <c r="M177" s="39">
        <f t="shared" si="88"/>
        <v>14205</v>
      </c>
      <c r="N177" s="55"/>
      <c r="O177" s="52">
        <f t="shared" si="83"/>
        <v>4.698593003743384</v>
      </c>
      <c r="P177" s="52">
        <f t="shared" si="84"/>
        <v>3.621604745551046</v>
      </c>
      <c r="Q177" s="52">
        <f t="shared" si="85"/>
        <v>4.211121317035257</v>
      </c>
    </row>
    <row r="178" spans="1:17" s="1" customFormat="1" ht="12.75">
      <c r="A178" s="24" t="s">
        <v>1</v>
      </c>
      <c r="B178" s="41">
        <f aca="true" t="shared" si="89" ref="B178:M178">SUM(B113,B48)</f>
        <v>1088</v>
      </c>
      <c r="C178" s="42">
        <f t="shared" si="89"/>
        <v>530</v>
      </c>
      <c r="D178" s="43">
        <f t="shared" si="89"/>
        <v>1618</v>
      </c>
      <c r="E178" s="42">
        <f t="shared" si="89"/>
        <v>29506</v>
      </c>
      <c r="F178" s="42">
        <f t="shared" si="89"/>
        <v>30355</v>
      </c>
      <c r="G178" s="42">
        <f t="shared" si="89"/>
        <v>59861</v>
      </c>
      <c r="H178" s="41">
        <f t="shared" si="89"/>
        <v>92</v>
      </c>
      <c r="I178" s="42">
        <f t="shared" si="89"/>
        <v>117</v>
      </c>
      <c r="J178" s="43">
        <f t="shared" si="89"/>
        <v>209</v>
      </c>
      <c r="K178" s="42">
        <f t="shared" si="89"/>
        <v>30686</v>
      </c>
      <c r="L178" s="42">
        <f t="shared" si="89"/>
        <v>31002</v>
      </c>
      <c r="M178" s="42">
        <f t="shared" si="89"/>
        <v>61688</v>
      </c>
      <c r="N178" s="56"/>
      <c r="O178" s="57">
        <f t="shared" si="83"/>
        <v>3.5562528600379157</v>
      </c>
      <c r="P178" s="57">
        <f t="shared" si="84"/>
        <v>1.7160433867573255</v>
      </c>
      <c r="Q178" s="57">
        <f t="shared" si="85"/>
        <v>2.631792969957221</v>
      </c>
    </row>
    <row r="179" spans="1:17" s="1" customFormat="1" ht="12.75">
      <c r="A179" s="29" t="s">
        <v>19</v>
      </c>
      <c r="B179" s="18">
        <f aca="true" t="shared" si="90" ref="B179:M179">SUM(B114,B49)</f>
        <v>4238</v>
      </c>
      <c r="C179" s="19">
        <f t="shared" si="90"/>
        <v>2426</v>
      </c>
      <c r="D179" s="20">
        <f t="shared" si="90"/>
        <v>6664</v>
      </c>
      <c r="E179" s="19">
        <f t="shared" si="90"/>
        <v>60174</v>
      </c>
      <c r="F179" s="19">
        <f t="shared" si="90"/>
        <v>61507</v>
      </c>
      <c r="G179" s="19">
        <f t="shared" si="90"/>
        <v>121681</v>
      </c>
      <c r="H179" s="18">
        <f t="shared" si="90"/>
        <v>468</v>
      </c>
      <c r="I179" s="19">
        <f t="shared" si="90"/>
        <v>497</v>
      </c>
      <c r="J179" s="20">
        <f t="shared" si="90"/>
        <v>965</v>
      </c>
      <c r="K179" s="19">
        <f t="shared" si="90"/>
        <v>64880</v>
      </c>
      <c r="L179" s="19">
        <f t="shared" si="90"/>
        <v>64430</v>
      </c>
      <c r="M179" s="20">
        <f t="shared" si="90"/>
        <v>129310</v>
      </c>
      <c r="N179" s="56"/>
      <c r="O179" s="57">
        <f t="shared" si="83"/>
        <v>6.579519344221573</v>
      </c>
      <c r="P179" s="57">
        <f t="shared" si="84"/>
        <v>3.7945974692255953</v>
      </c>
      <c r="Q179" s="57">
        <f t="shared" si="85"/>
        <v>5.192255249522771</v>
      </c>
    </row>
    <row r="180" spans="1:17" s="210" customFormat="1" ht="18" customHeight="1">
      <c r="A180" s="204" t="s">
        <v>20</v>
      </c>
      <c r="B180" s="205">
        <f aca="true" t="shared" si="91" ref="B180:M180">SUM(B115,B50)</f>
        <v>10449</v>
      </c>
      <c r="C180" s="206">
        <f t="shared" si="91"/>
        <v>5729</v>
      </c>
      <c r="D180" s="207">
        <f t="shared" si="91"/>
        <v>16178</v>
      </c>
      <c r="E180" s="206">
        <f t="shared" si="91"/>
        <v>188994</v>
      </c>
      <c r="F180" s="206">
        <f t="shared" si="91"/>
        <v>188678</v>
      </c>
      <c r="G180" s="206">
        <f t="shared" si="91"/>
        <v>377672</v>
      </c>
      <c r="H180" s="205">
        <f t="shared" si="91"/>
        <v>2517</v>
      </c>
      <c r="I180" s="206">
        <f t="shared" si="91"/>
        <v>2077</v>
      </c>
      <c r="J180" s="207">
        <f t="shared" si="91"/>
        <v>4594</v>
      </c>
      <c r="K180" s="206">
        <f t="shared" si="91"/>
        <v>201960</v>
      </c>
      <c r="L180" s="206">
        <f t="shared" si="91"/>
        <v>196484</v>
      </c>
      <c r="M180" s="206">
        <f t="shared" si="91"/>
        <v>398444</v>
      </c>
      <c r="N180" s="208"/>
      <c r="O180" s="209">
        <f t="shared" si="83"/>
        <v>5.239090868067568</v>
      </c>
      <c r="P180" s="209">
        <f t="shared" si="84"/>
        <v>2.9469103478784198</v>
      </c>
      <c r="Q180" s="209">
        <f t="shared" si="85"/>
        <v>4.1076551986797005</v>
      </c>
    </row>
    <row r="181" ht="6" customHeight="1"/>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sheetData>
  <sheetProtection/>
  <mergeCells count="27">
    <mergeCell ref="A67:Q67"/>
    <mergeCell ref="A6:Q6"/>
    <mergeCell ref="A4:Q4"/>
    <mergeCell ref="A3:Q3"/>
    <mergeCell ref="A2:Q2"/>
    <mergeCell ref="O8:Q8"/>
    <mergeCell ref="B8:D8"/>
    <mergeCell ref="E8:G8"/>
    <mergeCell ref="H8:J8"/>
    <mergeCell ref="K8:M8"/>
    <mergeCell ref="A69:Q69"/>
    <mergeCell ref="A68:Q68"/>
    <mergeCell ref="B73:D73"/>
    <mergeCell ref="E73:G73"/>
    <mergeCell ref="H73:J73"/>
    <mergeCell ref="K73:M73"/>
    <mergeCell ref="A71:Q71"/>
    <mergeCell ref="O73:Q73"/>
    <mergeCell ref="A134:Q134"/>
    <mergeCell ref="A133:Q133"/>
    <mergeCell ref="A132:Q132"/>
    <mergeCell ref="O138:Q138"/>
    <mergeCell ref="B138:D138"/>
    <mergeCell ref="E138:G138"/>
    <mergeCell ref="H138:J138"/>
    <mergeCell ref="K138:M138"/>
    <mergeCell ref="A136:Q136"/>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5" max="255" man="1"/>
    <brk id="130"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PageLayoutView="0" workbookViewId="0" topLeftCell="A1">
      <selection activeCell="A126" sqref="A126"/>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67</v>
      </c>
    </row>
    <row r="2" spans="1:17" ht="12.75">
      <c r="A2" s="219" t="s">
        <v>5</v>
      </c>
      <c r="B2" s="219"/>
      <c r="C2" s="219"/>
      <c r="D2" s="219"/>
      <c r="E2" s="219"/>
      <c r="F2" s="219"/>
      <c r="G2" s="219"/>
      <c r="H2" s="219"/>
      <c r="I2" s="219"/>
      <c r="J2" s="219"/>
      <c r="K2" s="219"/>
      <c r="L2" s="219"/>
      <c r="M2" s="219"/>
      <c r="N2" s="219"/>
      <c r="O2" s="219"/>
      <c r="P2" s="219"/>
      <c r="Q2" s="219"/>
    </row>
    <row r="3" spans="1:17" ht="12.75">
      <c r="A3" s="219" t="s">
        <v>28</v>
      </c>
      <c r="B3" s="219"/>
      <c r="C3" s="219"/>
      <c r="D3" s="219"/>
      <c r="E3" s="219"/>
      <c r="F3" s="219"/>
      <c r="G3" s="219"/>
      <c r="H3" s="219"/>
      <c r="I3" s="219"/>
      <c r="J3" s="219"/>
      <c r="K3" s="219"/>
      <c r="L3" s="219"/>
      <c r="M3" s="219"/>
      <c r="N3" s="219"/>
      <c r="O3" s="219"/>
      <c r="P3" s="219"/>
      <c r="Q3" s="219"/>
    </row>
    <row r="4" spans="1:17" ht="12.75">
      <c r="A4" s="235" t="s">
        <v>26</v>
      </c>
      <c r="B4" s="235"/>
      <c r="C4" s="235"/>
      <c r="D4" s="235"/>
      <c r="E4" s="235"/>
      <c r="F4" s="235"/>
      <c r="G4" s="235"/>
      <c r="H4" s="235"/>
      <c r="I4" s="235"/>
      <c r="J4" s="235"/>
      <c r="K4" s="235"/>
      <c r="L4" s="235"/>
      <c r="M4" s="235"/>
      <c r="N4" s="235"/>
      <c r="O4" s="235"/>
      <c r="P4" s="235"/>
      <c r="Q4" s="235"/>
    </row>
    <row r="5" ht="12.75">
      <c r="A5" s="1"/>
    </row>
    <row r="6" spans="1:17" ht="12.75">
      <c r="A6" s="219" t="s">
        <v>6</v>
      </c>
      <c r="B6" s="219"/>
      <c r="C6" s="219"/>
      <c r="D6" s="219"/>
      <c r="E6" s="219"/>
      <c r="F6" s="219"/>
      <c r="G6" s="219"/>
      <c r="H6" s="219"/>
      <c r="I6" s="219"/>
      <c r="J6" s="219"/>
      <c r="K6" s="219"/>
      <c r="L6" s="219"/>
      <c r="M6" s="219"/>
      <c r="N6" s="219"/>
      <c r="O6" s="219"/>
      <c r="P6" s="219"/>
      <c r="Q6" s="219"/>
    </row>
    <row r="7" ht="9" customHeight="1" thickBot="1"/>
    <row r="8" spans="1:17" ht="12.75" customHeight="1">
      <c r="A8" s="4"/>
      <c r="B8" s="237" t="s">
        <v>2</v>
      </c>
      <c r="C8" s="236"/>
      <c r="D8" s="238"/>
      <c r="E8" s="236" t="s">
        <v>3</v>
      </c>
      <c r="F8" s="236"/>
      <c r="G8" s="236"/>
      <c r="H8" s="239" t="s">
        <v>7</v>
      </c>
      <c r="I8" s="240"/>
      <c r="J8" s="241"/>
      <c r="K8" s="236" t="s">
        <v>1</v>
      </c>
      <c r="L8" s="236"/>
      <c r="M8" s="236"/>
      <c r="N8" s="54"/>
      <c r="O8" s="236" t="s">
        <v>53</v>
      </c>
      <c r="P8" s="236"/>
      <c r="Q8" s="236"/>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1" customFormat="1" ht="12.75">
      <c r="A10" s="17" t="s">
        <v>16</v>
      </c>
      <c r="B10" s="25"/>
      <c r="C10" s="26"/>
      <c r="D10" s="27"/>
      <c r="E10" s="26"/>
      <c r="F10" s="26"/>
      <c r="G10" s="26"/>
      <c r="H10" s="25"/>
      <c r="I10" s="26"/>
      <c r="J10" s="27"/>
      <c r="K10" s="26"/>
      <c r="L10" s="26"/>
      <c r="M10" s="26"/>
      <c r="N10" s="56"/>
      <c r="O10" s="26"/>
      <c r="P10" s="26"/>
      <c r="Q10" s="26"/>
    </row>
    <row r="11" spans="1:17" ht="12.75">
      <c r="A11" s="212" t="s">
        <v>68</v>
      </c>
      <c r="B11" s="11">
        <v>743</v>
      </c>
      <c r="C11" s="12">
        <v>461</v>
      </c>
      <c r="D11" s="13">
        <v>1204</v>
      </c>
      <c r="E11" s="12">
        <v>25862</v>
      </c>
      <c r="F11" s="12">
        <v>32610</v>
      </c>
      <c r="G11" s="12">
        <v>58472</v>
      </c>
      <c r="H11" s="11">
        <v>65</v>
      </c>
      <c r="I11" s="12">
        <v>76</v>
      </c>
      <c r="J11" s="13">
        <v>141</v>
      </c>
      <c r="K11" s="12">
        <f aca="true" t="shared" si="0" ref="K11:L15">SUM(H11,E11,B11)</f>
        <v>26670</v>
      </c>
      <c r="L11" s="12">
        <f t="shared" si="0"/>
        <v>33147</v>
      </c>
      <c r="M11" s="12">
        <f>SUM(K11:L11)</f>
        <v>59817</v>
      </c>
      <c r="N11" s="55"/>
      <c r="O11" s="51">
        <f aca="true" t="shared" si="1" ref="O11:Q15">B11/(B11+E11)*100</f>
        <v>2.7927081375681264</v>
      </c>
      <c r="P11" s="51">
        <f t="shared" si="1"/>
        <v>1.3939705482144478</v>
      </c>
      <c r="Q11" s="51">
        <f t="shared" si="1"/>
        <v>2.0175614987599704</v>
      </c>
    </row>
    <row r="12" spans="1:17" ht="12.75">
      <c r="A12" s="212" t="s">
        <v>70</v>
      </c>
      <c r="B12" s="11">
        <v>1938</v>
      </c>
      <c r="C12" s="12">
        <v>826</v>
      </c>
      <c r="D12" s="13">
        <v>2764</v>
      </c>
      <c r="E12" s="12">
        <v>19648</v>
      </c>
      <c r="F12" s="12">
        <v>14441</v>
      </c>
      <c r="G12" s="12">
        <v>34089</v>
      </c>
      <c r="H12" s="11">
        <v>61</v>
      </c>
      <c r="I12" s="12">
        <v>33</v>
      </c>
      <c r="J12" s="13">
        <v>94</v>
      </c>
      <c r="K12" s="12">
        <f t="shared" si="0"/>
        <v>21647</v>
      </c>
      <c r="L12" s="12">
        <f t="shared" si="0"/>
        <v>15300</v>
      </c>
      <c r="M12" s="12">
        <f>SUM(K12:L12)</f>
        <v>36947</v>
      </c>
      <c r="N12" s="55"/>
      <c r="O12" s="51">
        <f t="shared" si="1"/>
        <v>8.978041323079774</v>
      </c>
      <c r="P12" s="51">
        <f t="shared" si="1"/>
        <v>5.4103622191655205</v>
      </c>
      <c r="Q12" s="51">
        <f t="shared" si="1"/>
        <v>7.5000678370824625</v>
      </c>
    </row>
    <row r="13" spans="1:17" ht="12.75">
      <c r="A13" s="212" t="s">
        <v>69</v>
      </c>
      <c r="B13" s="11">
        <v>131</v>
      </c>
      <c r="C13" s="12">
        <v>129</v>
      </c>
      <c r="D13" s="13">
        <v>260</v>
      </c>
      <c r="E13" s="12">
        <v>786</v>
      </c>
      <c r="F13" s="12">
        <v>1510</v>
      </c>
      <c r="G13" s="12">
        <v>2296</v>
      </c>
      <c r="H13" s="11">
        <v>2</v>
      </c>
      <c r="I13" s="12">
        <v>16</v>
      </c>
      <c r="J13" s="13">
        <v>18</v>
      </c>
      <c r="K13" s="12">
        <f t="shared" si="0"/>
        <v>919</v>
      </c>
      <c r="L13" s="12">
        <f t="shared" si="0"/>
        <v>1655</v>
      </c>
      <c r="M13" s="12">
        <f>SUM(K13:L13)</f>
        <v>2574</v>
      </c>
      <c r="N13" s="55"/>
      <c r="O13" s="51">
        <f t="shared" si="1"/>
        <v>14.285714285714285</v>
      </c>
      <c r="P13" s="51">
        <f t="shared" si="1"/>
        <v>7.87065283709579</v>
      </c>
      <c r="Q13" s="51">
        <f t="shared" si="1"/>
        <v>10.172143974960877</v>
      </c>
    </row>
    <row r="14" spans="1:17" ht="12.75">
      <c r="A14" s="212" t="s">
        <v>71</v>
      </c>
      <c r="B14" s="11">
        <v>1056</v>
      </c>
      <c r="C14" s="12">
        <v>465</v>
      </c>
      <c r="D14" s="13">
        <v>1521</v>
      </c>
      <c r="E14" s="12">
        <v>12672</v>
      </c>
      <c r="F14" s="12">
        <v>10067</v>
      </c>
      <c r="G14" s="12">
        <v>22739</v>
      </c>
      <c r="H14" s="11">
        <v>206</v>
      </c>
      <c r="I14" s="12">
        <v>126</v>
      </c>
      <c r="J14" s="13">
        <v>332</v>
      </c>
      <c r="K14" s="12">
        <f t="shared" si="0"/>
        <v>13934</v>
      </c>
      <c r="L14" s="12">
        <f t="shared" si="0"/>
        <v>10658</v>
      </c>
      <c r="M14" s="12">
        <f>SUM(K14:L14)</f>
        <v>24592</v>
      </c>
      <c r="N14" s="55"/>
      <c r="O14" s="51">
        <f t="shared" si="1"/>
        <v>7.6923076923076925</v>
      </c>
      <c r="P14" s="51">
        <f t="shared" si="1"/>
        <v>4.415115837447779</v>
      </c>
      <c r="Q14" s="51">
        <f t="shared" si="1"/>
        <v>6.269579554822753</v>
      </c>
    </row>
    <row r="15" spans="1:17" s="60" customFormat="1" ht="12.75">
      <c r="A15" s="24" t="s">
        <v>1</v>
      </c>
      <c r="B15" s="18">
        <f aca="true" t="shared" si="2" ref="B15:J15">SUM(B11:B14)</f>
        <v>3868</v>
      </c>
      <c r="C15" s="19">
        <f t="shared" si="2"/>
        <v>1881</v>
      </c>
      <c r="D15" s="20">
        <f t="shared" si="2"/>
        <v>5749</v>
      </c>
      <c r="E15" s="19">
        <f t="shared" si="2"/>
        <v>58968</v>
      </c>
      <c r="F15" s="19">
        <f t="shared" si="2"/>
        <v>58628</v>
      </c>
      <c r="G15" s="19">
        <f t="shared" si="2"/>
        <v>117596</v>
      </c>
      <c r="H15" s="18">
        <f t="shared" si="2"/>
        <v>334</v>
      </c>
      <c r="I15" s="19">
        <f t="shared" si="2"/>
        <v>251</v>
      </c>
      <c r="J15" s="20">
        <f t="shared" si="2"/>
        <v>585</v>
      </c>
      <c r="K15" s="19">
        <f t="shared" si="0"/>
        <v>63170</v>
      </c>
      <c r="L15" s="19">
        <f t="shared" si="0"/>
        <v>60760</v>
      </c>
      <c r="M15" s="20">
        <f>SUM(K15:L15)</f>
        <v>123930</v>
      </c>
      <c r="N15" s="59"/>
      <c r="O15" s="63">
        <f t="shared" si="1"/>
        <v>6.155706919600229</v>
      </c>
      <c r="P15" s="57">
        <f t="shared" si="1"/>
        <v>3.1086284684922907</v>
      </c>
      <c r="Q15" s="57">
        <f t="shared" si="1"/>
        <v>4.660910454416474</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18</v>
      </c>
      <c r="B17" s="25"/>
      <c r="C17" s="26"/>
      <c r="D17" s="27"/>
      <c r="E17" s="26"/>
      <c r="F17" s="26"/>
      <c r="G17" s="26"/>
      <c r="H17" s="25"/>
      <c r="I17" s="26"/>
      <c r="J17" s="27"/>
      <c r="K17" s="26"/>
      <c r="L17" s="26"/>
      <c r="M17" s="26"/>
      <c r="N17" s="56"/>
      <c r="O17" s="26"/>
      <c r="P17" s="26"/>
      <c r="Q17" s="26"/>
    </row>
    <row r="18" spans="1:17" ht="12.75">
      <c r="A18" s="212" t="s">
        <v>68</v>
      </c>
      <c r="B18" s="11">
        <v>821</v>
      </c>
      <c r="C18" s="12">
        <v>428</v>
      </c>
      <c r="D18" s="13">
        <v>1249</v>
      </c>
      <c r="E18" s="12">
        <v>20532</v>
      </c>
      <c r="F18" s="12">
        <v>27968</v>
      </c>
      <c r="G18" s="12">
        <v>48500</v>
      </c>
      <c r="H18" s="11">
        <v>43</v>
      </c>
      <c r="I18" s="12">
        <v>77</v>
      </c>
      <c r="J18" s="13">
        <v>120</v>
      </c>
      <c r="K18" s="12">
        <f aca="true" t="shared" si="3" ref="K18:L22">SUM(H18,E18,B18)</f>
        <v>21396</v>
      </c>
      <c r="L18" s="12">
        <f t="shared" si="3"/>
        <v>28473</v>
      </c>
      <c r="M18" s="12">
        <f>SUM(K18:L18)</f>
        <v>49869</v>
      </c>
      <c r="N18" s="55"/>
      <c r="O18" s="51">
        <f aca="true" t="shared" si="4" ref="O18:Q22">B18/(B18+E18)*100</f>
        <v>3.844892989275512</v>
      </c>
      <c r="P18" s="51">
        <f t="shared" si="4"/>
        <v>1.5072545428933652</v>
      </c>
      <c r="Q18" s="51">
        <f t="shared" si="4"/>
        <v>2.510603228205592</v>
      </c>
    </row>
    <row r="19" spans="1:17" ht="12.75">
      <c r="A19" s="212" t="s">
        <v>70</v>
      </c>
      <c r="B19" s="11">
        <v>2068</v>
      </c>
      <c r="C19" s="12">
        <v>1000</v>
      </c>
      <c r="D19" s="13">
        <v>3068</v>
      </c>
      <c r="E19" s="12">
        <v>21638</v>
      </c>
      <c r="F19" s="12">
        <v>17225</v>
      </c>
      <c r="G19" s="12">
        <v>38863</v>
      </c>
      <c r="H19" s="11">
        <v>58</v>
      </c>
      <c r="I19" s="12">
        <v>43</v>
      </c>
      <c r="J19" s="13">
        <v>101</v>
      </c>
      <c r="K19" s="12">
        <f t="shared" si="3"/>
        <v>23764</v>
      </c>
      <c r="L19" s="12">
        <f t="shared" si="3"/>
        <v>18268</v>
      </c>
      <c r="M19" s="12">
        <f>SUM(K19:L19)</f>
        <v>42032</v>
      </c>
      <c r="N19" s="55"/>
      <c r="O19" s="51">
        <f t="shared" si="4"/>
        <v>8.72352990804016</v>
      </c>
      <c r="P19" s="51">
        <f t="shared" si="4"/>
        <v>5.486968449931413</v>
      </c>
      <c r="Q19" s="51">
        <f t="shared" si="4"/>
        <v>7.316782332880208</v>
      </c>
    </row>
    <row r="20" spans="1:17" ht="12.75">
      <c r="A20" s="212" t="s">
        <v>69</v>
      </c>
      <c r="B20" s="11">
        <v>131</v>
      </c>
      <c r="C20" s="12">
        <v>110</v>
      </c>
      <c r="D20" s="13">
        <v>241</v>
      </c>
      <c r="E20" s="12">
        <v>904</v>
      </c>
      <c r="F20" s="12">
        <v>1797</v>
      </c>
      <c r="G20" s="12">
        <v>2701</v>
      </c>
      <c r="H20" s="11">
        <v>8</v>
      </c>
      <c r="I20" s="12">
        <v>12</v>
      </c>
      <c r="J20" s="13">
        <v>20</v>
      </c>
      <c r="K20" s="12">
        <f t="shared" si="3"/>
        <v>1043</v>
      </c>
      <c r="L20" s="12">
        <f t="shared" si="3"/>
        <v>1919</v>
      </c>
      <c r="M20" s="12">
        <f>SUM(K20:L20)</f>
        <v>2962</v>
      </c>
      <c r="N20" s="55"/>
      <c r="O20" s="51">
        <f t="shared" si="4"/>
        <v>12.657004830917876</v>
      </c>
      <c r="P20" s="51">
        <f t="shared" si="4"/>
        <v>5.768222338751967</v>
      </c>
      <c r="Q20" s="51">
        <f t="shared" si="4"/>
        <v>8.191706322229777</v>
      </c>
    </row>
    <row r="21" spans="1:17" ht="12.75">
      <c r="A21" s="212" t="s">
        <v>71</v>
      </c>
      <c r="B21" s="11">
        <v>917</v>
      </c>
      <c r="C21" s="12">
        <v>649</v>
      </c>
      <c r="D21" s="13">
        <v>1566</v>
      </c>
      <c r="E21" s="12">
        <v>13411</v>
      </c>
      <c r="F21" s="12">
        <v>10997</v>
      </c>
      <c r="G21" s="12">
        <v>24408</v>
      </c>
      <c r="H21" s="11">
        <v>132</v>
      </c>
      <c r="I21" s="12">
        <v>111</v>
      </c>
      <c r="J21" s="13">
        <v>243</v>
      </c>
      <c r="K21" s="12">
        <f t="shared" si="3"/>
        <v>14460</v>
      </c>
      <c r="L21" s="12">
        <f t="shared" si="3"/>
        <v>11757</v>
      </c>
      <c r="M21" s="12">
        <f>SUM(K21:L21)</f>
        <v>26217</v>
      </c>
      <c r="N21" s="55"/>
      <c r="O21" s="51">
        <f t="shared" si="4"/>
        <v>6.400055834729201</v>
      </c>
      <c r="P21" s="51">
        <f t="shared" si="4"/>
        <v>5.5727288339343986</v>
      </c>
      <c r="Q21" s="51">
        <f t="shared" si="4"/>
        <v>6.029106029106029</v>
      </c>
    </row>
    <row r="22" spans="1:17" s="60" customFormat="1" ht="12.75">
      <c r="A22" s="24" t="s">
        <v>1</v>
      </c>
      <c r="B22" s="18">
        <f aca="true" t="shared" si="5" ref="B22:J22">SUM(B18:B21)</f>
        <v>3937</v>
      </c>
      <c r="C22" s="19">
        <f t="shared" si="5"/>
        <v>2187</v>
      </c>
      <c r="D22" s="20">
        <f t="shared" si="5"/>
        <v>6124</v>
      </c>
      <c r="E22" s="19">
        <f t="shared" si="5"/>
        <v>56485</v>
      </c>
      <c r="F22" s="19">
        <f t="shared" si="5"/>
        <v>57987</v>
      </c>
      <c r="G22" s="19">
        <f t="shared" si="5"/>
        <v>114472</v>
      </c>
      <c r="H22" s="18">
        <f t="shared" si="5"/>
        <v>241</v>
      </c>
      <c r="I22" s="19">
        <f t="shared" si="5"/>
        <v>243</v>
      </c>
      <c r="J22" s="20">
        <f t="shared" si="5"/>
        <v>484</v>
      </c>
      <c r="K22" s="19">
        <f t="shared" si="3"/>
        <v>60663</v>
      </c>
      <c r="L22" s="19">
        <f t="shared" si="3"/>
        <v>60417</v>
      </c>
      <c r="M22" s="20">
        <f>SUM(K22:L22)</f>
        <v>121080</v>
      </c>
      <c r="N22" s="59"/>
      <c r="O22" s="63">
        <f t="shared" si="4"/>
        <v>6.515838601833769</v>
      </c>
      <c r="P22" s="57">
        <f t="shared" si="4"/>
        <v>3.634460065809154</v>
      </c>
      <c r="Q22" s="57">
        <f t="shared" si="4"/>
        <v>5.078112043517198</v>
      </c>
    </row>
    <row r="23" spans="1:18" ht="12.75">
      <c r="A23" s="9" t="s">
        <v>29</v>
      </c>
      <c r="B23" s="67"/>
      <c r="C23" s="68"/>
      <c r="D23" s="69"/>
      <c r="E23" s="68"/>
      <c r="F23" s="68"/>
      <c r="G23" s="68"/>
      <c r="H23" s="67"/>
      <c r="I23" s="68"/>
      <c r="J23" s="69"/>
      <c r="K23" s="68"/>
      <c r="L23" s="68"/>
      <c r="M23" s="68"/>
      <c r="N23" s="55"/>
      <c r="O23" s="70"/>
      <c r="P23" s="70"/>
      <c r="Q23" s="70"/>
      <c r="R23" s="199"/>
    </row>
    <row r="24" spans="1:17" ht="12.75">
      <c r="A24" s="212" t="s">
        <v>68</v>
      </c>
      <c r="B24" s="11">
        <f>SUM(B18,B11)</f>
        <v>1564</v>
      </c>
      <c r="C24" s="12">
        <f aca="true" t="shared" si="6" ref="C24:J24">SUM(C18,C11)</f>
        <v>889</v>
      </c>
      <c r="D24" s="13">
        <f t="shared" si="6"/>
        <v>2453</v>
      </c>
      <c r="E24" s="12">
        <f t="shared" si="6"/>
        <v>46394</v>
      </c>
      <c r="F24" s="12">
        <f t="shared" si="6"/>
        <v>60578</v>
      </c>
      <c r="G24" s="12">
        <f t="shared" si="6"/>
        <v>106972</v>
      </c>
      <c r="H24" s="11">
        <f t="shared" si="6"/>
        <v>108</v>
      </c>
      <c r="I24" s="12">
        <f t="shared" si="6"/>
        <v>153</v>
      </c>
      <c r="J24" s="13">
        <f t="shared" si="6"/>
        <v>261</v>
      </c>
      <c r="K24" s="12">
        <f aca="true" t="shared" si="7" ref="K24:L28">SUM(H24,E24,B24)</f>
        <v>48066</v>
      </c>
      <c r="L24" s="12">
        <f t="shared" si="7"/>
        <v>61620</v>
      </c>
      <c r="M24" s="12">
        <f>SUM(K24:L24)</f>
        <v>109686</v>
      </c>
      <c r="N24" s="55"/>
      <c r="O24" s="51">
        <f aca="true" t="shared" si="8" ref="O24:Q28">B24/(B24+E24)*100</f>
        <v>3.2611868718461987</v>
      </c>
      <c r="P24" s="51">
        <f t="shared" si="8"/>
        <v>1.4463045211251566</v>
      </c>
      <c r="Q24" s="51">
        <f t="shared" si="8"/>
        <v>2.241718071738634</v>
      </c>
    </row>
    <row r="25" spans="1:17" s="3" customFormat="1" ht="12.75">
      <c r="A25" s="212" t="s">
        <v>70</v>
      </c>
      <c r="B25" s="11">
        <f aca="true" t="shared" si="9" ref="B25:J25">SUM(B19,B12)</f>
        <v>4006</v>
      </c>
      <c r="C25" s="12">
        <f t="shared" si="9"/>
        <v>1826</v>
      </c>
      <c r="D25" s="13">
        <f t="shared" si="9"/>
        <v>5832</v>
      </c>
      <c r="E25" s="12">
        <f t="shared" si="9"/>
        <v>41286</v>
      </c>
      <c r="F25" s="12">
        <f t="shared" si="9"/>
        <v>31666</v>
      </c>
      <c r="G25" s="12">
        <f t="shared" si="9"/>
        <v>72952</v>
      </c>
      <c r="H25" s="11">
        <f t="shared" si="9"/>
        <v>119</v>
      </c>
      <c r="I25" s="12">
        <f t="shared" si="9"/>
        <v>76</v>
      </c>
      <c r="J25" s="13">
        <f t="shared" si="9"/>
        <v>195</v>
      </c>
      <c r="K25" s="12">
        <f t="shared" si="7"/>
        <v>45411</v>
      </c>
      <c r="L25" s="12">
        <f t="shared" si="7"/>
        <v>33568</v>
      </c>
      <c r="M25" s="12">
        <f>SUM(K25:L25)</f>
        <v>78979</v>
      </c>
      <c r="N25" s="55"/>
      <c r="O25" s="51">
        <f t="shared" si="8"/>
        <v>8.844829108893402</v>
      </c>
      <c r="P25" s="51">
        <f t="shared" si="8"/>
        <v>5.452048250328437</v>
      </c>
      <c r="Q25" s="51">
        <f t="shared" si="8"/>
        <v>7.402518277822908</v>
      </c>
    </row>
    <row r="26" spans="1:17" s="3" customFormat="1" ht="12.75">
      <c r="A26" s="212" t="s">
        <v>69</v>
      </c>
      <c r="B26" s="11">
        <f aca="true" t="shared" si="10" ref="B26:J26">SUM(B20,B13)</f>
        <v>262</v>
      </c>
      <c r="C26" s="12">
        <f t="shared" si="10"/>
        <v>239</v>
      </c>
      <c r="D26" s="13">
        <f t="shared" si="10"/>
        <v>501</v>
      </c>
      <c r="E26" s="12">
        <f t="shared" si="10"/>
        <v>1690</v>
      </c>
      <c r="F26" s="12">
        <f t="shared" si="10"/>
        <v>3307</v>
      </c>
      <c r="G26" s="12">
        <f t="shared" si="10"/>
        <v>4997</v>
      </c>
      <c r="H26" s="11">
        <f t="shared" si="10"/>
        <v>10</v>
      </c>
      <c r="I26" s="12">
        <f t="shared" si="10"/>
        <v>28</v>
      </c>
      <c r="J26" s="13">
        <f t="shared" si="10"/>
        <v>38</v>
      </c>
      <c r="K26" s="12">
        <f t="shared" si="7"/>
        <v>1962</v>
      </c>
      <c r="L26" s="12">
        <f t="shared" si="7"/>
        <v>3574</v>
      </c>
      <c r="M26" s="12">
        <f>SUM(K26:L26)</f>
        <v>5536</v>
      </c>
      <c r="N26" s="55"/>
      <c r="O26" s="51">
        <f t="shared" si="8"/>
        <v>13.422131147540984</v>
      </c>
      <c r="P26" s="51">
        <f t="shared" si="8"/>
        <v>6.739988719684151</v>
      </c>
      <c r="Q26" s="51">
        <f t="shared" si="8"/>
        <v>9.112404510731174</v>
      </c>
    </row>
    <row r="27" spans="1:17" ht="12.75">
      <c r="A27" s="212" t="s">
        <v>71</v>
      </c>
      <c r="B27" s="11">
        <f aca="true" t="shared" si="11" ref="B27:J27">SUM(B21,B14)</f>
        <v>1973</v>
      </c>
      <c r="C27" s="15">
        <f t="shared" si="11"/>
        <v>1114</v>
      </c>
      <c r="D27" s="16">
        <f t="shared" si="11"/>
        <v>3087</v>
      </c>
      <c r="E27" s="15">
        <f t="shared" si="11"/>
        <v>26083</v>
      </c>
      <c r="F27" s="15">
        <f t="shared" si="11"/>
        <v>21064</v>
      </c>
      <c r="G27" s="15">
        <f t="shared" si="11"/>
        <v>47147</v>
      </c>
      <c r="H27" s="14">
        <f t="shared" si="11"/>
        <v>338</v>
      </c>
      <c r="I27" s="15">
        <f t="shared" si="11"/>
        <v>237</v>
      </c>
      <c r="J27" s="16">
        <f t="shared" si="11"/>
        <v>575</v>
      </c>
      <c r="K27" s="15">
        <f t="shared" si="7"/>
        <v>28394</v>
      </c>
      <c r="L27" s="15">
        <f t="shared" si="7"/>
        <v>22415</v>
      </c>
      <c r="M27" s="15">
        <f>SUM(K27:L27)</f>
        <v>50809</v>
      </c>
      <c r="N27" s="55"/>
      <c r="O27" s="52">
        <f t="shared" si="8"/>
        <v>7.03236384374109</v>
      </c>
      <c r="P27" s="52">
        <f t="shared" si="8"/>
        <v>5.022995761565515</v>
      </c>
      <c r="Q27" s="52">
        <f t="shared" si="8"/>
        <v>6.145240275510611</v>
      </c>
    </row>
    <row r="28" spans="1:17" s="1" customFormat="1" ht="12.75">
      <c r="A28" s="24" t="s">
        <v>1</v>
      </c>
      <c r="B28" s="18">
        <f aca="true" t="shared" si="12" ref="B28:J28">SUM(B22,B15)</f>
        <v>7805</v>
      </c>
      <c r="C28" s="19">
        <f t="shared" si="12"/>
        <v>4068</v>
      </c>
      <c r="D28" s="20">
        <f t="shared" si="12"/>
        <v>11873</v>
      </c>
      <c r="E28" s="19">
        <f t="shared" si="12"/>
        <v>115453</v>
      </c>
      <c r="F28" s="19">
        <f t="shared" si="12"/>
        <v>116615</v>
      </c>
      <c r="G28" s="19">
        <f t="shared" si="12"/>
        <v>232068</v>
      </c>
      <c r="H28" s="18">
        <f t="shared" si="12"/>
        <v>575</v>
      </c>
      <c r="I28" s="19">
        <f t="shared" si="12"/>
        <v>494</v>
      </c>
      <c r="J28" s="20">
        <f t="shared" si="12"/>
        <v>1069</v>
      </c>
      <c r="K28" s="19">
        <f t="shared" si="7"/>
        <v>123833</v>
      </c>
      <c r="L28" s="19">
        <f t="shared" si="7"/>
        <v>121177</v>
      </c>
      <c r="M28" s="19">
        <f>SUM(K28:L28)</f>
        <v>245010</v>
      </c>
      <c r="N28" s="56"/>
      <c r="O28" s="57">
        <f t="shared" si="8"/>
        <v>6.33224618280355</v>
      </c>
      <c r="P28" s="57">
        <f t="shared" si="8"/>
        <v>3.3708144477681197</v>
      </c>
      <c r="Q28" s="57">
        <f t="shared" si="8"/>
        <v>4.867160501924646</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67</v>
      </c>
    </row>
    <row r="44" spans="1:17" ht="12.75">
      <c r="A44" s="219" t="s">
        <v>5</v>
      </c>
      <c r="B44" s="219"/>
      <c r="C44" s="219"/>
      <c r="D44" s="219"/>
      <c r="E44" s="219"/>
      <c r="F44" s="219"/>
      <c r="G44" s="219"/>
      <c r="H44" s="219"/>
      <c r="I44" s="219"/>
      <c r="J44" s="219"/>
      <c r="K44" s="219"/>
      <c r="L44" s="219"/>
      <c r="M44" s="219"/>
      <c r="N44" s="219"/>
      <c r="O44" s="219"/>
      <c r="P44" s="219"/>
      <c r="Q44" s="219"/>
    </row>
    <row r="45" spans="1:17" ht="12.75">
      <c r="A45" s="219" t="s">
        <v>28</v>
      </c>
      <c r="B45" s="219"/>
      <c r="C45" s="219"/>
      <c r="D45" s="219"/>
      <c r="E45" s="219"/>
      <c r="F45" s="219"/>
      <c r="G45" s="219"/>
      <c r="H45" s="219"/>
      <c r="I45" s="219"/>
      <c r="J45" s="219"/>
      <c r="K45" s="219"/>
      <c r="L45" s="219"/>
      <c r="M45" s="219"/>
      <c r="N45" s="219"/>
      <c r="O45" s="219"/>
      <c r="P45" s="219"/>
      <c r="Q45" s="219"/>
    </row>
    <row r="46" spans="1:17" ht="12.75">
      <c r="A46" s="235" t="s">
        <v>26</v>
      </c>
      <c r="B46" s="235"/>
      <c r="C46" s="235"/>
      <c r="D46" s="235"/>
      <c r="E46" s="235"/>
      <c r="F46" s="235"/>
      <c r="G46" s="235"/>
      <c r="H46" s="235"/>
      <c r="I46" s="235"/>
      <c r="J46" s="235"/>
      <c r="K46" s="235"/>
      <c r="L46" s="235"/>
      <c r="M46" s="235"/>
      <c r="N46" s="235"/>
      <c r="O46" s="235"/>
      <c r="P46" s="235"/>
      <c r="Q46" s="235"/>
    </row>
    <row r="47" ht="12.75">
      <c r="A47" s="1"/>
    </row>
    <row r="48" spans="1:17" ht="12.75">
      <c r="A48" s="219" t="s">
        <v>21</v>
      </c>
      <c r="B48" s="219"/>
      <c r="C48" s="219"/>
      <c r="D48" s="219"/>
      <c r="E48" s="219"/>
      <c r="F48" s="219"/>
      <c r="G48" s="219"/>
      <c r="H48" s="219"/>
      <c r="I48" s="219"/>
      <c r="J48" s="219"/>
      <c r="K48" s="219"/>
      <c r="L48" s="219"/>
      <c r="M48" s="219"/>
      <c r="N48" s="219"/>
      <c r="O48" s="219"/>
      <c r="P48" s="219"/>
      <c r="Q48" s="219"/>
    </row>
    <row r="49" ht="7.5" customHeight="1" thickBot="1"/>
    <row r="50" spans="1:109" ht="13.5" customHeight="1">
      <c r="A50" s="4"/>
      <c r="B50" s="237" t="s">
        <v>2</v>
      </c>
      <c r="C50" s="236"/>
      <c r="D50" s="238"/>
      <c r="E50" s="236" t="s">
        <v>3</v>
      </c>
      <c r="F50" s="236"/>
      <c r="G50" s="236"/>
      <c r="H50" s="239" t="s">
        <v>7</v>
      </c>
      <c r="I50" s="240"/>
      <c r="J50" s="241"/>
      <c r="K50" s="236" t="s">
        <v>1</v>
      </c>
      <c r="L50" s="236"/>
      <c r="M50" s="236"/>
      <c r="N50" s="54"/>
      <c r="O50" s="236" t="s">
        <v>53</v>
      </c>
      <c r="P50" s="236"/>
      <c r="Q50" s="236"/>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8</v>
      </c>
      <c r="C51" s="7" t="s">
        <v>0</v>
      </c>
      <c r="D51" s="8" t="s">
        <v>9</v>
      </c>
      <c r="E51" s="7" t="s">
        <v>8</v>
      </c>
      <c r="F51" s="7" t="s">
        <v>0</v>
      </c>
      <c r="G51" s="7" t="s">
        <v>9</v>
      </c>
      <c r="H51" s="6" t="s">
        <v>8</v>
      </c>
      <c r="I51" s="7" t="s">
        <v>0</v>
      </c>
      <c r="J51" s="8" t="s">
        <v>9</v>
      </c>
      <c r="K51" s="7" t="s">
        <v>8</v>
      </c>
      <c r="L51" s="7" t="s">
        <v>0</v>
      </c>
      <c r="M51" s="7" t="s">
        <v>9</v>
      </c>
      <c r="N51" s="55"/>
      <c r="O51" s="7" t="s">
        <v>8</v>
      </c>
      <c r="P51" s="7" t="s">
        <v>0</v>
      </c>
      <c r="Q51" s="7" t="s">
        <v>9</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212" t="s">
        <v>68</v>
      </c>
      <c r="B53" s="11">
        <v>53</v>
      </c>
      <c r="C53" s="12">
        <v>57</v>
      </c>
      <c r="D53" s="13">
        <v>110</v>
      </c>
      <c r="E53" s="12">
        <v>1133</v>
      </c>
      <c r="F53" s="12">
        <v>1548</v>
      </c>
      <c r="G53" s="12">
        <v>2681</v>
      </c>
      <c r="H53" s="11">
        <v>77</v>
      </c>
      <c r="I53" s="12">
        <v>95</v>
      </c>
      <c r="J53" s="13">
        <v>172</v>
      </c>
      <c r="K53" s="12">
        <f aca="true" t="shared" si="13" ref="K53:M57">(SUM(H53,E53,B53))</f>
        <v>1263</v>
      </c>
      <c r="L53" s="12">
        <f t="shared" si="13"/>
        <v>1700</v>
      </c>
      <c r="M53" s="12">
        <f t="shared" si="13"/>
        <v>2963</v>
      </c>
      <c r="N53" s="55"/>
      <c r="O53" s="51">
        <f aca="true" t="shared" si="14" ref="O53:Q57">B53/(B53+E53)*100</f>
        <v>4.4688026981450255</v>
      </c>
      <c r="P53" s="51">
        <f t="shared" si="14"/>
        <v>3.551401869158879</v>
      </c>
      <c r="Q53" s="51">
        <f t="shared" si="14"/>
        <v>3.9412396990326046</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212" t="s">
        <v>70</v>
      </c>
      <c r="B54" s="11">
        <v>151</v>
      </c>
      <c r="C54" s="12">
        <v>109</v>
      </c>
      <c r="D54" s="13">
        <v>260</v>
      </c>
      <c r="E54" s="12">
        <v>1153</v>
      </c>
      <c r="F54" s="12">
        <v>933</v>
      </c>
      <c r="G54" s="12">
        <v>2086</v>
      </c>
      <c r="H54" s="11">
        <v>188</v>
      </c>
      <c r="I54" s="12">
        <v>146</v>
      </c>
      <c r="J54" s="13">
        <v>334</v>
      </c>
      <c r="K54" s="12">
        <f t="shared" si="13"/>
        <v>1492</v>
      </c>
      <c r="L54" s="12">
        <f t="shared" si="13"/>
        <v>1188</v>
      </c>
      <c r="M54" s="12">
        <f t="shared" si="13"/>
        <v>2680</v>
      </c>
      <c r="N54" s="55"/>
      <c r="O54" s="51">
        <f t="shared" si="14"/>
        <v>11.579754601226993</v>
      </c>
      <c r="P54" s="51">
        <f t="shared" si="14"/>
        <v>10.460652591170826</v>
      </c>
      <c r="Q54" s="51">
        <f t="shared" si="14"/>
        <v>11.082693947144074</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212" t="s">
        <v>69</v>
      </c>
      <c r="B55" s="11">
        <v>12</v>
      </c>
      <c r="C55" s="12">
        <v>13</v>
      </c>
      <c r="D55" s="13">
        <v>25</v>
      </c>
      <c r="E55" s="12">
        <v>42</v>
      </c>
      <c r="F55" s="12">
        <v>103</v>
      </c>
      <c r="G55" s="12">
        <v>145</v>
      </c>
      <c r="H55" s="11">
        <v>10</v>
      </c>
      <c r="I55" s="12">
        <v>18</v>
      </c>
      <c r="J55" s="13">
        <v>28</v>
      </c>
      <c r="K55" s="12">
        <f t="shared" si="13"/>
        <v>64</v>
      </c>
      <c r="L55" s="12">
        <f t="shared" si="13"/>
        <v>134</v>
      </c>
      <c r="M55" s="12">
        <f t="shared" si="13"/>
        <v>198</v>
      </c>
      <c r="N55" s="55"/>
      <c r="O55" s="51">
        <f t="shared" si="14"/>
        <v>22.22222222222222</v>
      </c>
      <c r="P55" s="51">
        <f t="shared" si="14"/>
        <v>11.206896551724139</v>
      </c>
      <c r="Q55" s="51">
        <f t="shared" si="14"/>
        <v>14.705882352941178</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212" t="s">
        <v>71</v>
      </c>
      <c r="B56" s="11">
        <v>203</v>
      </c>
      <c r="C56" s="12">
        <v>104</v>
      </c>
      <c r="D56" s="13">
        <v>307</v>
      </c>
      <c r="E56" s="12">
        <v>1992</v>
      </c>
      <c r="F56" s="12">
        <v>1422</v>
      </c>
      <c r="G56" s="12">
        <v>3414</v>
      </c>
      <c r="H56" s="11">
        <v>418</v>
      </c>
      <c r="I56" s="12">
        <v>280</v>
      </c>
      <c r="J56" s="13">
        <v>698</v>
      </c>
      <c r="K56" s="12">
        <f t="shared" si="13"/>
        <v>2613</v>
      </c>
      <c r="L56" s="12">
        <f t="shared" si="13"/>
        <v>1806</v>
      </c>
      <c r="M56" s="12">
        <f t="shared" si="13"/>
        <v>4419</v>
      </c>
      <c r="N56" s="55"/>
      <c r="O56" s="51">
        <f t="shared" si="14"/>
        <v>9.248291571753986</v>
      </c>
      <c r="P56" s="51">
        <f t="shared" si="14"/>
        <v>6.8152031454783755</v>
      </c>
      <c r="Q56" s="51">
        <f t="shared" si="14"/>
        <v>8.250470303681807</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5" ref="B57:J57">SUM(B53:B56)</f>
        <v>419</v>
      </c>
      <c r="C57" s="19">
        <f t="shared" si="15"/>
        <v>283</v>
      </c>
      <c r="D57" s="20">
        <f t="shared" si="15"/>
        <v>702</v>
      </c>
      <c r="E57" s="19">
        <f t="shared" si="15"/>
        <v>4320</v>
      </c>
      <c r="F57" s="19">
        <f t="shared" si="15"/>
        <v>4006</v>
      </c>
      <c r="G57" s="19">
        <f t="shared" si="15"/>
        <v>8326</v>
      </c>
      <c r="H57" s="18">
        <f t="shared" si="15"/>
        <v>693</v>
      </c>
      <c r="I57" s="19">
        <f t="shared" si="15"/>
        <v>539</v>
      </c>
      <c r="J57" s="20">
        <f t="shared" si="15"/>
        <v>1232</v>
      </c>
      <c r="K57" s="19">
        <f t="shared" si="13"/>
        <v>5432</v>
      </c>
      <c r="L57" s="19">
        <f t="shared" si="13"/>
        <v>4828</v>
      </c>
      <c r="M57" s="20">
        <f t="shared" si="13"/>
        <v>10260</v>
      </c>
      <c r="N57" s="59"/>
      <c r="O57" s="63">
        <f t="shared" si="14"/>
        <v>8.841527748470142</v>
      </c>
      <c r="P57" s="57">
        <f t="shared" si="14"/>
        <v>6.598274656096992</v>
      </c>
      <c r="Q57" s="57">
        <f t="shared" si="14"/>
        <v>7.775808595480727</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18</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212" t="s">
        <v>68</v>
      </c>
      <c r="B60" s="11">
        <v>44</v>
      </c>
      <c r="C60" s="12">
        <v>48</v>
      </c>
      <c r="D60" s="13">
        <v>92</v>
      </c>
      <c r="E60" s="12">
        <v>786</v>
      </c>
      <c r="F60" s="12">
        <v>1089</v>
      </c>
      <c r="G60" s="12">
        <v>1875</v>
      </c>
      <c r="H60" s="11">
        <v>42</v>
      </c>
      <c r="I60" s="12">
        <v>69</v>
      </c>
      <c r="J60" s="13">
        <v>111</v>
      </c>
      <c r="K60" s="12">
        <f aca="true" t="shared" si="16" ref="K60:M64">(SUM(H60,E60,B60))</f>
        <v>872</v>
      </c>
      <c r="L60" s="12">
        <f t="shared" si="16"/>
        <v>1206</v>
      </c>
      <c r="M60" s="12">
        <f t="shared" si="16"/>
        <v>2078</v>
      </c>
      <c r="N60" s="55"/>
      <c r="O60" s="51">
        <f aca="true" t="shared" si="17" ref="O60:Q64">B60/(B60+E60)*100</f>
        <v>5.301204819277109</v>
      </c>
      <c r="P60" s="51">
        <f t="shared" si="17"/>
        <v>4.221635883905013</v>
      </c>
      <c r="Q60" s="51">
        <f t="shared" si="17"/>
        <v>4.677173360447382</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212" t="s">
        <v>70</v>
      </c>
      <c r="B61" s="11">
        <v>123</v>
      </c>
      <c r="C61" s="12">
        <v>78</v>
      </c>
      <c r="D61" s="13">
        <v>201</v>
      </c>
      <c r="E61" s="12">
        <v>1066</v>
      </c>
      <c r="F61" s="12">
        <v>913</v>
      </c>
      <c r="G61" s="12">
        <v>1979</v>
      </c>
      <c r="H61" s="11">
        <v>74</v>
      </c>
      <c r="I61" s="12">
        <v>74</v>
      </c>
      <c r="J61" s="13">
        <v>148</v>
      </c>
      <c r="K61" s="12">
        <f t="shared" si="16"/>
        <v>1263</v>
      </c>
      <c r="L61" s="12">
        <f t="shared" si="16"/>
        <v>1065</v>
      </c>
      <c r="M61" s="12">
        <f t="shared" si="16"/>
        <v>2328</v>
      </c>
      <c r="N61" s="55"/>
      <c r="O61" s="51">
        <f t="shared" si="17"/>
        <v>10.344827586206897</v>
      </c>
      <c r="P61" s="51">
        <f t="shared" si="17"/>
        <v>7.870837537840565</v>
      </c>
      <c r="Q61" s="51">
        <f t="shared" si="17"/>
        <v>9.220183486238533</v>
      </c>
    </row>
    <row r="62" spans="1:17" ht="12.75">
      <c r="A62" s="212" t="s">
        <v>69</v>
      </c>
      <c r="B62" s="11">
        <v>6</v>
      </c>
      <c r="C62" s="12">
        <v>8</v>
      </c>
      <c r="D62" s="13">
        <v>14</v>
      </c>
      <c r="E62" s="12">
        <v>44</v>
      </c>
      <c r="F62" s="12">
        <v>120</v>
      </c>
      <c r="G62" s="12">
        <v>164</v>
      </c>
      <c r="H62" s="11">
        <v>7</v>
      </c>
      <c r="I62" s="12">
        <v>19</v>
      </c>
      <c r="J62" s="13">
        <v>26</v>
      </c>
      <c r="K62" s="12">
        <f t="shared" si="16"/>
        <v>57</v>
      </c>
      <c r="L62" s="12">
        <f t="shared" si="16"/>
        <v>147</v>
      </c>
      <c r="M62" s="12">
        <f t="shared" si="16"/>
        <v>204</v>
      </c>
      <c r="N62" s="55"/>
      <c r="O62" s="51">
        <f t="shared" si="17"/>
        <v>12</v>
      </c>
      <c r="P62" s="51">
        <f t="shared" si="17"/>
        <v>6.25</v>
      </c>
      <c r="Q62" s="51">
        <f t="shared" si="17"/>
        <v>7.865168539325842</v>
      </c>
    </row>
    <row r="63" spans="1:17" ht="12.75">
      <c r="A63" s="212" t="s">
        <v>71</v>
      </c>
      <c r="B63" s="11">
        <v>128</v>
      </c>
      <c r="C63" s="12">
        <v>105</v>
      </c>
      <c r="D63" s="13">
        <v>233</v>
      </c>
      <c r="E63" s="12">
        <v>1793</v>
      </c>
      <c r="F63" s="12">
        <v>1398</v>
      </c>
      <c r="G63" s="12">
        <v>3191</v>
      </c>
      <c r="H63" s="11">
        <v>104</v>
      </c>
      <c r="I63" s="12">
        <v>92</v>
      </c>
      <c r="J63" s="13">
        <v>196</v>
      </c>
      <c r="K63" s="12">
        <f t="shared" si="16"/>
        <v>2025</v>
      </c>
      <c r="L63" s="12">
        <f t="shared" si="16"/>
        <v>1595</v>
      </c>
      <c r="M63" s="12">
        <f t="shared" si="16"/>
        <v>3620</v>
      </c>
      <c r="N63" s="55"/>
      <c r="O63" s="51">
        <f t="shared" si="17"/>
        <v>6.663196251952108</v>
      </c>
      <c r="P63" s="51">
        <f t="shared" si="17"/>
        <v>6.986027944111776</v>
      </c>
      <c r="Q63" s="51">
        <f t="shared" si="17"/>
        <v>6.804906542056075</v>
      </c>
    </row>
    <row r="64" spans="1:65" s="24" customFormat="1" ht="12.75">
      <c r="A64" s="24" t="s">
        <v>1</v>
      </c>
      <c r="B64" s="18">
        <f>SUM(B60:B63)</f>
        <v>301</v>
      </c>
      <c r="C64" s="19">
        <f aca="true" t="shared" si="18" ref="C64:J64">SUM(C60:C63)</f>
        <v>239</v>
      </c>
      <c r="D64" s="20">
        <f t="shared" si="18"/>
        <v>540</v>
      </c>
      <c r="E64" s="19">
        <f t="shared" si="18"/>
        <v>3689</v>
      </c>
      <c r="F64" s="19">
        <f t="shared" si="18"/>
        <v>3520</v>
      </c>
      <c r="G64" s="19">
        <f t="shared" si="18"/>
        <v>7209</v>
      </c>
      <c r="H64" s="18">
        <f t="shared" si="18"/>
        <v>227</v>
      </c>
      <c r="I64" s="19">
        <f t="shared" si="18"/>
        <v>254</v>
      </c>
      <c r="J64" s="20">
        <f t="shared" si="18"/>
        <v>481</v>
      </c>
      <c r="K64" s="19">
        <f t="shared" si="16"/>
        <v>4217</v>
      </c>
      <c r="L64" s="19">
        <f t="shared" si="16"/>
        <v>4013</v>
      </c>
      <c r="M64" s="20">
        <f t="shared" si="16"/>
        <v>8230</v>
      </c>
      <c r="N64" s="59"/>
      <c r="O64" s="63">
        <f t="shared" si="17"/>
        <v>7.5438596491228065</v>
      </c>
      <c r="P64" s="57">
        <f t="shared" si="17"/>
        <v>6.358073955839319</v>
      </c>
      <c r="Q64" s="57">
        <f t="shared" si="17"/>
        <v>6.968641114982578</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29</v>
      </c>
      <c r="B65" s="200"/>
      <c r="C65" s="201"/>
      <c r="D65" s="202"/>
      <c r="E65" s="201"/>
      <c r="F65" s="201"/>
      <c r="G65" s="201"/>
      <c r="H65" s="200"/>
      <c r="I65" s="201"/>
      <c r="J65" s="202"/>
      <c r="K65" s="200"/>
      <c r="L65" s="201"/>
      <c r="M65" s="202"/>
      <c r="N65" s="55"/>
      <c r="O65" s="70"/>
      <c r="P65" s="70"/>
      <c r="Q65" s="70"/>
    </row>
    <row r="66" spans="1:65" ht="12.75">
      <c r="A66" s="212" t="s">
        <v>68</v>
      </c>
      <c r="B66" s="11">
        <f>SUM(B60,B53)</f>
        <v>97</v>
      </c>
      <c r="C66" s="12">
        <f aca="true" t="shared" si="19" ref="C66:J66">SUM(C60,C53)</f>
        <v>105</v>
      </c>
      <c r="D66" s="13">
        <f t="shared" si="19"/>
        <v>202</v>
      </c>
      <c r="E66" s="12">
        <f t="shared" si="19"/>
        <v>1919</v>
      </c>
      <c r="F66" s="12">
        <f t="shared" si="19"/>
        <v>2637</v>
      </c>
      <c r="G66" s="12">
        <f t="shared" si="19"/>
        <v>4556</v>
      </c>
      <c r="H66" s="11">
        <f t="shared" si="19"/>
        <v>119</v>
      </c>
      <c r="I66" s="12">
        <f t="shared" si="19"/>
        <v>164</v>
      </c>
      <c r="J66" s="13">
        <f t="shared" si="19"/>
        <v>283</v>
      </c>
      <c r="K66" s="12">
        <f aca="true" t="shared" si="20" ref="K66:M70">(SUM(H66,E66,B66))</f>
        <v>2135</v>
      </c>
      <c r="L66" s="12">
        <f t="shared" si="20"/>
        <v>2906</v>
      </c>
      <c r="M66" s="12">
        <f t="shared" si="20"/>
        <v>5041</v>
      </c>
      <c r="N66" s="55"/>
      <c r="O66" s="51">
        <f aca="true" t="shared" si="21" ref="O66:Q70">B66/(B66+E66)*100</f>
        <v>4.811507936507937</v>
      </c>
      <c r="P66" s="51">
        <f t="shared" si="21"/>
        <v>3.8293216630196936</v>
      </c>
      <c r="Q66" s="51">
        <f t="shared" si="21"/>
        <v>4.245481294661622</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212" t="s">
        <v>70</v>
      </c>
      <c r="B67" s="11">
        <f aca="true" t="shared" si="22" ref="B67:J67">SUM(B61,B54)</f>
        <v>274</v>
      </c>
      <c r="C67" s="12">
        <f t="shared" si="22"/>
        <v>187</v>
      </c>
      <c r="D67" s="13">
        <f t="shared" si="22"/>
        <v>461</v>
      </c>
      <c r="E67" s="12">
        <f t="shared" si="22"/>
        <v>2219</v>
      </c>
      <c r="F67" s="12">
        <f t="shared" si="22"/>
        <v>1846</v>
      </c>
      <c r="G67" s="12">
        <f t="shared" si="22"/>
        <v>4065</v>
      </c>
      <c r="H67" s="11">
        <f t="shared" si="22"/>
        <v>262</v>
      </c>
      <c r="I67" s="12">
        <f t="shared" si="22"/>
        <v>220</v>
      </c>
      <c r="J67" s="13">
        <f t="shared" si="22"/>
        <v>482</v>
      </c>
      <c r="K67" s="12">
        <f t="shared" si="20"/>
        <v>2755</v>
      </c>
      <c r="L67" s="12">
        <f t="shared" si="20"/>
        <v>2253</v>
      </c>
      <c r="M67" s="12">
        <f t="shared" si="20"/>
        <v>5008</v>
      </c>
      <c r="N67" s="55"/>
      <c r="O67" s="51">
        <f t="shared" si="21"/>
        <v>10.990774167669475</v>
      </c>
      <c r="P67" s="51">
        <f t="shared" si="21"/>
        <v>9.198229217904574</v>
      </c>
      <c r="Q67" s="51">
        <f t="shared" si="21"/>
        <v>10.185594343791427</v>
      </c>
    </row>
    <row r="68" spans="1:17" s="3" customFormat="1" ht="12.75">
      <c r="A68" s="212" t="s">
        <v>69</v>
      </c>
      <c r="B68" s="11">
        <f aca="true" t="shared" si="23" ref="B68:J68">SUM(B62,B55)</f>
        <v>18</v>
      </c>
      <c r="C68" s="12">
        <f t="shared" si="23"/>
        <v>21</v>
      </c>
      <c r="D68" s="13">
        <f t="shared" si="23"/>
        <v>39</v>
      </c>
      <c r="E68" s="12">
        <f t="shared" si="23"/>
        <v>86</v>
      </c>
      <c r="F68" s="12">
        <f t="shared" si="23"/>
        <v>223</v>
      </c>
      <c r="G68" s="12">
        <f t="shared" si="23"/>
        <v>309</v>
      </c>
      <c r="H68" s="11">
        <f t="shared" si="23"/>
        <v>17</v>
      </c>
      <c r="I68" s="12">
        <f t="shared" si="23"/>
        <v>37</v>
      </c>
      <c r="J68" s="13">
        <f t="shared" si="23"/>
        <v>54</v>
      </c>
      <c r="K68" s="12">
        <f t="shared" si="20"/>
        <v>121</v>
      </c>
      <c r="L68" s="12">
        <f t="shared" si="20"/>
        <v>281</v>
      </c>
      <c r="M68" s="12">
        <f t="shared" si="20"/>
        <v>402</v>
      </c>
      <c r="N68" s="55"/>
      <c r="O68" s="51">
        <f t="shared" si="21"/>
        <v>17.307692307692307</v>
      </c>
      <c r="P68" s="51">
        <f t="shared" si="21"/>
        <v>8.60655737704918</v>
      </c>
      <c r="Q68" s="51">
        <f t="shared" si="21"/>
        <v>11.206896551724139</v>
      </c>
    </row>
    <row r="69" spans="1:17" ht="12.75">
      <c r="A69" s="212" t="s">
        <v>71</v>
      </c>
      <c r="B69" s="11">
        <f aca="true" t="shared" si="24" ref="B69:J69">SUM(B63,B56)</f>
        <v>331</v>
      </c>
      <c r="C69" s="39">
        <f t="shared" si="24"/>
        <v>209</v>
      </c>
      <c r="D69" s="40">
        <f t="shared" si="24"/>
        <v>540</v>
      </c>
      <c r="E69" s="39">
        <f t="shared" si="24"/>
        <v>3785</v>
      </c>
      <c r="F69" s="39">
        <f t="shared" si="24"/>
        <v>2820</v>
      </c>
      <c r="G69" s="39">
        <f t="shared" si="24"/>
        <v>6605</v>
      </c>
      <c r="H69" s="38">
        <f t="shared" si="24"/>
        <v>522</v>
      </c>
      <c r="I69" s="39">
        <f t="shared" si="24"/>
        <v>372</v>
      </c>
      <c r="J69" s="40">
        <f t="shared" si="24"/>
        <v>894</v>
      </c>
      <c r="K69" s="39">
        <f t="shared" si="20"/>
        <v>4638</v>
      </c>
      <c r="L69" s="39">
        <f t="shared" si="20"/>
        <v>3401</v>
      </c>
      <c r="M69" s="39">
        <f t="shared" si="20"/>
        <v>8039</v>
      </c>
      <c r="N69" s="55"/>
      <c r="O69" s="52">
        <f t="shared" si="21"/>
        <v>8.04178814382896</v>
      </c>
      <c r="P69" s="52">
        <f t="shared" si="21"/>
        <v>6.899966985803896</v>
      </c>
      <c r="Q69" s="52">
        <f t="shared" si="21"/>
        <v>7.557732680195942</v>
      </c>
    </row>
    <row r="70" spans="1:17" s="1" customFormat="1" ht="12.75">
      <c r="A70" s="24" t="s">
        <v>1</v>
      </c>
      <c r="B70" s="18">
        <f aca="true" t="shared" si="25" ref="B70:J70">SUM(B64,B57)</f>
        <v>720</v>
      </c>
      <c r="C70" s="42">
        <f t="shared" si="25"/>
        <v>522</v>
      </c>
      <c r="D70" s="43">
        <f t="shared" si="25"/>
        <v>1242</v>
      </c>
      <c r="E70" s="42">
        <f t="shared" si="25"/>
        <v>8009</v>
      </c>
      <c r="F70" s="42">
        <f t="shared" si="25"/>
        <v>7526</v>
      </c>
      <c r="G70" s="42">
        <f t="shared" si="25"/>
        <v>15535</v>
      </c>
      <c r="H70" s="41">
        <f t="shared" si="25"/>
        <v>920</v>
      </c>
      <c r="I70" s="42">
        <f t="shared" si="25"/>
        <v>793</v>
      </c>
      <c r="J70" s="43">
        <f t="shared" si="25"/>
        <v>1713</v>
      </c>
      <c r="K70" s="42">
        <f t="shared" si="20"/>
        <v>9649</v>
      </c>
      <c r="L70" s="42">
        <f t="shared" si="20"/>
        <v>8841</v>
      </c>
      <c r="M70" s="42">
        <f t="shared" si="20"/>
        <v>18490</v>
      </c>
      <c r="N70" s="56"/>
      <c r="O70" s="57">
        <f t="shared" si="21"/>
        <v>8.24836751059686</v>
      </c>
      <c r="P70" s="57">
        <f t="shared" si="21"/>
        <v>6.4860834990059635</v>
      </c>
      <c r="Q70" s="57">
        <f t="shared" si="21"/>
        <v>7.402992191691006</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67</v>
      </c>
    </row>
    <row r="86" spans="1:17" ht="12.75">
      <c r="A86" s="219" t="s">
        <v>5</v>
      </c>
      <c r="B86" s="219"/>
      <c r="C86" s="219"/>
      <c r="D86" s="219"/>
      <c r="E86" s="219"/>
      <c r="F86" s="219"/>
      <c r="G86" s="219"/>
      <c r="H86" s="219"/>
      <c r="I86" s="219"/>
      <c r="J86" s="219"/>
      <c r="K86" s="219"/>
      <c r="L86" s="219"/>
      <c r="M86" s="219"/>
      <c r="N86" s="219"/>
      <c r="O86" s="219"/>
      <c r="P86" s="219"/>
      <c r="Q86" s="219"/>
    </row>
    <row r="87" spans="1:17" ht="12.75">
      <c r="A87" s="219" t="s">
        <v>28</v>
      </c>
      <c r="B87" s="219"/>
      <c r="C87" s="219"/>
      <c r="D87" s="219"/>
      <c r="E87" s="219"/>
      <c r="F87" s="219"/>
      <c r="G87" s="219"/>
      <c r="H87" s="219"/>
      <c r="I87" s="219"/>
      <c r="J87" s="219"/>
      <c r="K87" s="219"/>
      <c r="L87" s="219"/>
      <c r="M87" s="219"/>
      <c r="N87" s="219"/>
      <c r="O87" s="219"/>
      <c r="P87" s="219"/>
      <c r="Q87" s="219"/>
    </row>
    <row r="88" spans="1:17" ht="12.75">
      <c r="A88" s="235" t="s">
        <v>26</v>
      </c>
      <c r="B88" s="235"/>
      <c r="C88" s="235"/>
      <c r="D88" s="235"/>
      <c r="E88" s="235"/>
      <c r="F88" s="235"/>
      <c r="G88" s="235"/>
      <c r="H88" s="235"/>
      <c r="I88" s="235"/>
      <c r="J88" s="235"/>
      <c r="K88" s="235"/>
      <c r="L88" s="235"/>
      <c r="M88" s="235"/>
      <c r="N88" s="235"/>
      <c r="O88" s="235"/>
      <c r="P88" s="235"/>
      <c r="Q88" s="235"/>
    </row>
    <row r="89" ht="12.75">
      <c r="A89" s="1"/>
    </row>
    <row r="90" spans="1:17" ht="12.75">
      <c r="A90" s="219" t="s">
        <v>22</v>
      </c>
      <c r="B90" s="219"/>
      <c r="C90" s="219"/>
      <c r="D90" s="219"/>
      <c r="E90" s="219"/>
      <c r="F90" s="219"/>
      <c r="G90" s="219"/>
      <c r="H90" s="219"/>
      <c r="I90" s="219"/>
      <c r="J90" s="219"/>
      <c r="K90" s="219"/>
      <c r="L90" s="219"/>
      <c r="M90" s="219"/>
      <c r="N90" s="219"/>
      <c r="O90" s="219"/>
      <c r="P90" s="219"/>
      <c r="Q90" s="219"/>
    </row>
    <row r="91" ht="9" customHeight="1" thickBot="1"/>
    <row r="92" spans="1:17" ht="13.5" customHeight="1">
      <c r="A92" s="4"/>
      <c r="B92" s="237" t="s">
        <v>2</v>
      </c>
      <c r="C92" s="236"/>
      <c r="D92" s="238"/>
      <c r="E92" s="236" t="s">
        <v>3</v>
      </c>
      <c r="F92" s="236"/>
      <c r="G92" s="236"/>
      <c r="H92" s="239" t="s">
        <v>7</v>
      </c>
      <c r="I92" s="240"/>
      <c r="J92" s="241"/>
      <c r="K92" s="236" t="s">
        <v>1</v>
      </c>
      <c r="L92" s="236"/>
      <c r="M92" s="236"/>
      <c r="N92" s="54"/>
      <c r="O92" s="236" t="s">
        <v>53</v>
      </c>
      <c r="P92" s="236"/>
      <c r="Q92" s="236"/>
    </row>
    <row r="93" spans="1:17" ht="12.75">
      <c r="A93" s="5"/>
      <c r="B93" s="6" t="s">
        <v>8</v>
      </c>
      <c r="C93" s="7" t="s">
        <v>0</v>
      </c>
      <c r="D93" s="8" t="s">
        <v>9</v>
      </c>
      <c r="E93" s="7" t="s">
        <v>8</v>
      </c>
      <c r="F93" s="7" t="s">
        <v>0</v>
      </c>
      <c r="G93" s="7" t="s">
        <v>9</v>
      </c>
      <c r="H93" s="6" t="s">
        <v>8</v>
      </c>
      <c r="I93" s="7" t="s">
        <v>0</v>
      </c>
      <c r="J93" s="8" t="s">
        <v>9</v>
      </c>
      <c r="K93" s="7" t="s">
        <v>8</v>
      </c>
      <c r="L93" s="7" t="s">
        <v>0</v>
      </c>
      <c r="M93" s="7" t="s">
        <v>9</v>
      </c>
      <c r="N93" s="55"/>
      <c r="O93" s="7" t="s">
        <v>8</v>
      </c>
      <c r="P93" s="7" t="s">
        <v>0</v>
      </c>
      <c r="Q93" s="7" t="s">
        <v>9</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212" t="s">
        <v>68</v>
      </c>
      <c r="B95" s="11">
        <f>SUM(B53,B11)</f>
        <v>796</v>
      </c>
      <c r="C95" s="12">
        <f aca="true" t="shared" si="26" ref="C95:M95">SUM(C53,C11)</f>
        <v>518</v>
      </c>
      <c r="D95" s="13">
        <f t="shared" si="26"/>
        <v>1314</v>
      </c>
      <c r="E95" s="12">
        <f t="shared" si="26"/>
        <v>26995</v>
      </c>
      <c r="F95" s="12">
        <f t="shared" si="26"/>
        <v>34158</v>
      </c>
      <c r="G95" s="12">
        <f t="shared" si="26"/>
        <v>61153</v>
      </c>
      <c r="H95" s="11">
        <f t="shared" si="26"/>
        <v>142</v>
      </c>
      <c r="I95" s="12">
        <f t="shared" si="26"/>
        <v>171</v>
      </c>
      <c r="J95" s="13">
        <f t="shared" si="26"/>
        <v>313</v>
      </c>
      <c r="K95" s="12">
        <f t="shared" si="26"/>
        <v>27933</v>
      </c>
      <c r="L95" s="12">
        <f t="shared" si="26"/>
        <v>34847</v>
      </c>
      <c r="M95" s="12">
        <f t="shared" si="26"/>
        <v>62780</v>
      </c>
      <c r="N95" s="55"/>
      <c r="O95" s="51">
        <f aca="true" t="shared" si="27" ref="O95:Q99">B95/(B95+E95)*100</f>
        <v>2.864236623367277</v>
      </c>
      <c r="P95" s="51">
        <f t="shared" si="27"/>
        <v>1.4938285846118353</v>
      </c>
      <c r="Q95" s="51">
        <f t="shared" si="27"/>
        <v>2.103510653625114</v>
      </c>
    </row>
    <row r="96" spans="1:17" ht="12.75">
      <c r="A96" s="212" t="s">
        <v>70</v>
      </c>
      <c r="B96" s="11">
        <f aca="true" t="shared" si="28" ref="B96:M96">SUM(B54,B12)</f>
        <v>2089</v>
      </c>
      <c r="C96" s="12">
        <f t="shared" si="28"/>
        <v>935</v>
      </c>
      <c r="D96" s="13">
        <f t="shared" si="28"/>
        <v>3024</v>
      </c>
      <c r="E96" s="12">
        <f t="shared" si="28"/>
        <v>20801</v>
      </c>
      <c r="F96" s="12">
        <f t="shared" si="28"/>
        <v>15374</v>
      </c>
      <c r="G96" s="12">
        <f t="shared" si="28"/>
        <v>36175</v>
      </c>
      <c r="H96" s="11">
        <f t="shared" si="28"/>
        <v>249</v>
      </c>
      <c r="I96" s="12">
        <f t="shared" si="28"/>
        <v>179</v>
      </c>
      <c r="J96" s="13">
        <f t="shared" si="28"/>
        <v>428</v>
      </c>
      <c r="K96" s="12">
        <f t="shared" si="28"/>
        <v>23139</v>
      </c>
      <c r="L96" s="12">
        <f t="shared" si="28"/>
        <v>16488</v>
      </c>
      <c r="M96" s="12">
        <f t="shared" si="28"/>
        <v>39627</v>
      </c>
      <c r="N96" s="55"/>
      <c r="O96" s="51">
        <f t="shared" si="27"/>
        <v>9.126256006989951</v>
      </c>
      <c r="P96" s="51">
        <f t="shared" si="27"/>
        <v>5.733030841866454</v>
      </c>
      <c r="Q96" s="51">
        <f t="shared" si="27"/>
        <v>7.7144825123089875</v>
      </c>
    </row>
    <row r="97" spans="1:17" ht="12.75">
      <c r="A97" s="212" t="s">
        <v>69</v>
      </c>
      <c r="B97" s="11">
        <f aca="true" t="shared" si="29" ref="B97:M97">SUM(B55,B13)</f>
        <v>143</v>
      </c>
      <c r="C97" s="12">
        <f t="shared" si="29"/>
        <v>142</v>
      </c>
      <c r="D97" s="13">
        <f t="shared" si="29"/>
        <v>285</v>
      </c>
      <c r="E97" s="12">
        <f t="shared" si="29"/>
        <v>828</v>
      </c>
      <c r="F97" s="12">
        <f t="shared" si="29"/>
        <v>1613</v>
      </c>
      <c r="G97" s="12">
        <f t="shared" si="29"/>
        <v>2441</v>
      </c>
      <c r="H97" s="11">
        <f t="shared" si="29"/>
        <v>12</v>
      </c>
      <c r="I97" s="12">
        <f t="shared" si="29"/>
        <v>34</v>
      </c>
      <c r="J97" s="13">
        <f t="shared" si="29"/>
        <v>46</v>
      </c>
      <c r="K97" s="12">
        <f t="shared" si="29"/>
        <v>983</v>
      </c>
      <c r="L97" s="12">
        <f t="shared" si="29"/>
        <v>1789</v>
      </c>
      <c r="M97" s="12">
        <f t="shared" si="29"/>
        <v>2772</v>
      </c>
      <c r="N97" s="55"/>
      <c r="O97" s="51">
        <f t="shared" si="27"/>
        <v>14.727085478887744</v>
      </c>
      <c r="P97" s="51">
        <f t="shared" si="27"/>
        <v>8.091168091168091</v>
      </c>
      <c r="Q97" s="51">
        <f t="shared" si="27"/>
        <v>10.454878943506971</v>
      </c>
    </row>
    <row r="98" spans="1:17" ht="12.75">
      <c r="A98" s="212" t="s">
        <v>71</v>
      </c>
      <c r="B98" s="11">
        <f aca="true" t="shared" si="30" ref="B98:M98">SUM(B56,B14)</f>
        <v>1259</v>
      </c>
      <c r="C98" s="12">
        <f t="shared" si="30"/>
        <v>569</v>
      </c>
      <c r="D98" s="13">
        <f t="shared" si="30"/>
        <v>1828</v>
      </c>
      <c r="E98" s="12">
        <f t="shared" si="30"/>
        <v>14664</v>
      </c>
      <c r="F98" s="12">
        <f t="shared" si="30"/>
        <v>11489</v>
      </c>
      <c r="G98" s="12">
        <f t="shared" si="30"/>
        <v>26153</v>
      </c>
      <c r="H98" s="11">
        <f t="shared" si="30"/>
        <v>624</v>
      </c>
      <c r="I98" s="12">
        <f t="shared" si="30"/>
        <v>406</v>
      </c>
      <c r="J98" s="13">
        <f t="shared" si="30"/>
        <v>1030</v>
      </c>
      <c r="K98" s="12">
        <f t="shared" si="30"/>
        <v>16547</v>
      </c>
      <c r="L98" s="12">
        <f t="shared" si="30"/>
        <v>12464</v>
      </c>
      <c r="M98" s="12">
        <f t="shared" si="30"/>
        <v>29011</v>
      </c>
      <c r="N98" s="55"/>
      <c r="O98" s="51">
        <f t="shared" si="27"/>
        <v>7.906801482132764</v>
      </c>
      <c r="P98" s="51">
        <f t="shared" si="27"/>
        <v>4.718858848896998</v>
      </c>
      <c r="Q98" s="51">
        <f t="shared" si="27"/>
        <v>6.533004538794182</v>
      </c>
    </row>
    <row r="99" spans="1:17" s="62" customFormat="1" ht="12.75">
      <c r="A99" s="24" t="s">
        <v>1</v>
      </c>
      <c r="B99" s="18">
        <f aca="true" t="shared" si="31" ref="B99:M99">SUM(B57,B15)</f>
        <v>4287</v>
      </c>
      <c r="C99" s="19">
        <f t="shared" si="31"/>
        <v>2164</v>
      </c>
      <c r="D99" s="20">
        <f t="shared" si="31"/>
        <v>6451</v>
      </c>
      <c r="E99" s="19">
        <f t="shared" si="31"/>
        <v>63288</v>
      </c>
      <c r="F99" s="19">
        <f t="shared" si="31"/>
        <v>62634</v>
      </c>
      <c r="G99" s="19">
        <f t="shared" si="31"/>
        <v>125922</v>
      </c>
      <c r="H99" s="18">
        <f t="shared" si="31"/>
        <v>1027</v>
      </c>
      <c r="I99" s="19">
        <f t="shared" si="31"/>
        <v>790</v>
      </c>
      <c r="J99" s="20">
        <f t="shared" si="31"/>
        <v>1817</v>
      </c>
      <c r="K99" s="19">
        <f t="shared" si="31"/>
        <v>68602</v>
      </c>
      <c r="L99" s="19">
        <f t="shared" si="31"/>
        <v>65588</v>
      </c>
      <c r="M99" s="20">
        <f t="shared" si="31"/>
        <v>134190</v>
      </c>
      <c r="N99" s="61"/>
      <c r="O99" s="63">
        <f t="shared" si="27"/>
        <v>6.344062153163152</v>
      </c>
      <c r="P99" s="57">
        <f t="shared" si="27"/>
        <v>3.3396092471989873</v>
      </c>
      <c r="Q99" s="57">
        <f t="shared" si="27"/>
        <v>4.873350305575911</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18</v>
      </c>
      <c r="B101" s="25"/>
      <c r="C101" s="26"/>
      <c r="D101" s="27"/>
      <c r="E101" s="26"/>
      <c r="F101" s="26"/>
      <c r="G101" s="26"/>
      <c r="H101" s="25"/>
      <c r="I101" s="26"/>
      <c r="J101" s="27"/>
      <c r="K101" s="26"/>
      <c r="L101" s="26"/>
      <c r="M101" s="26"/>
      <c r="N101" s="56"/>
      <c r="O101" s="26"/>
      <c r="P101" s="26"/>
      <c r="Q101" s="26"/>
    </row>
    <row r="102" spans="1:17" ht="12.75">
      <c r="A102" s="212" t="s">
        <v>68</v>
      </c>
      <c r="B102" s="11">
        <f aca="true" t="shared" si="32" ref="B102:M102">SUM(B60,B18)</f>
        <v>865</v>
      </c>
      <c r="C102" s="12">
        <f t="shared" si="32"/>
        <v>476</v>
      </c>
      <c r="D102" s="13">
        <f t="shared" si="32"/>
        <v>1341</v>
      </c>
      <c r="E102" s="12">
        <f t="shared" si="32"/>
        <v>21318</v>
      </c>
      <c r="F102" s="12">
        <f t="shared" si="32"/>
        <v>29057</v>
      </c>
      <c r="G102" s="12">
        <f t="shared" si="32"/>
        <v>50375</v>
      </c>
      <c r="H102" s="11">
        <f t="shared" si="32"/>
        <v>85</v>
      </c>
      <c r="I102" s="12">
        <f t="shared" si="32"/>
        <v>146</v>
      </c>
      <c r="J102" s="13">
        <f t="shared" si="32"/>
        <v>231</v>
      </c>
      <c r="K102" s="12">
        <f t="shared" si="32"/>
        <v>22268</v>
      </c>
      <c r="L102" s="12">
        <f t="shared" si="32"/>
        <v>29679</v>
      </c>
      <c r="M102" s="12">
        <f t="shared" si="32"/>
        <v>51947</v>
      </c>
      <c r="N102" s="55"/>
      <c r="O102" s="51">
        <f aca="true" t="shared" si="33" ref="O102:Q106">B102/(B102+E102)*100</f>
        <v>3.899382409953568</v>
      </c>
      <c r="P102" s="51">
        <f t="shared" si="33"/>
        <v>1.6117563403650152</v>
      </c>
      <c r="Q102" s="51">
        <f t="shared" si="33"/>
        <v>2.5930079665867427</v>
      </c>
    </row>
    <row r="103" spans="1:17" ht="12.75">
      <c r="A103" s="212" t="s">
        <v>70</v>
      </c>
      <c r="B103" s="11">
        <f aca="true" t="shared" si="34" ref="B103:M103">SUM(B61,B19)</f>
        <v>2191</v>
      </c>
      <c r="C103" s="12">
        <f t="shared" si="34"/>
        <v>1078</v>
      </c>
      <c r="D103" s="13">
        <f t="shared" si="34"/>
        <v>3269</v>
      </c>
      <c r="E103" s="12">
        <f t="shared" si="34"/>
        <v>22704</v>
      </c>
      <c r="F103" s="12">
        <f t="shared" si="34"/>
        <v>18138</v>
      </c>
      <c r="G103" s="12">
        <f t="shared" si="34"/>
        <v>40842</v>
      </c>
      <c r="H103" s="11">
        <f t="shared" si="34"/>
        <v>132</v>
      </c>
      <c r="I103" s="12">
        <f t="shared" si="34"/>
        <v>117</v>
      </c>
      <c r="J103" s="13">
        <f t="shared" si="34"/>
        <v>249</v>
      </c>
      <c r="K103" s="12">
        <f t="shared" si="34"/>
        <v>25027</v>
      </c>
      <c r="L103" s="12">
        <f t="shared" si="34"/>
        <v>19333</v>
      </c>
      <c r="M103" s="12">
        <f t="shared" si="34"/>
        <v>44360</v>
      </c>
      <c r="N103" s="55"/>
      <c r="O103" s="51">
        <f t="shared" si="33"/>
        <v>8.800964049005824</v>
      </c>
      <c r="P103" s="51">
        <f t="shared" si="33"/>
        <v>5.609908409658618</v>
      </c>
      <c r="Q103" s="51">
        <f t="shared" si="33"/>
        <v>7.410849901385141</v>
      </c>
    </row>
    <row r="104" spans="1:17" ht="12.75">
      <c r="A104" s="212" t="s">
        <v>69</v>
      </c>
      <c r="B104" s="11">
        <f aca="true" t="shared" si="35" ref="B104:M104">SUM(B62,B20)</f>
        <v>137</v>
      </c>
      <c r="C104" s="12">
        <f t="shared" si="35"/>
        <v>118</v>
      </c>
      <c r="D104" s="13">
        <f t="shared" si="35"/>
        <v>255</v>
      </c>
      <c r="E104" s="12">
        <f t="shared" si="35"/>
        <v>948</v>
      </c>
      <c r="F104" s="12">
        <f t="shared" si="35"/>
        <v>1917</v>
      </c>
      <c r="G104" s="12">
        <f t="shared" si="35"/>
        <v>2865</v>
      </c>
      <c r="H104" s="11">
        <f t="shared" si="35"/>
        <v>15</v>
      </c>
      <c r="I104" s="12">
        <f t="shared" si="35"/>
        <v>31</v>
      </c>
      <c r="J104" s="13">
        <f t="shared" si="35"/>
        <v>46</v>
      </c>
      <c r="K104" s="12">
        <f t="shared" si="35"/>
        <v>1100</v>
      </c>
      <c r="L104" s="12">
        <f t="shared" si="35"/>
        <v>2066</v>
      </c>
      <c r="M104" s="12">
        <f t="shared" si="35"/>
        <v>3166</v>
      </c>
      <c r="N104" s="55"/>
      <c r="O104" s="51">
        <f t="shared" si="33"/>
        <v>12.626728110599078</v>
      </c>
      <c r="P104" s="51">
        <f t="shared" si="33"/>
        <v>5.798525798525798</v>
      </c>
      <c r="Q104" s="51">
        <f t="shared" si="33"/>
        <v>8.173076923076923</v>
      </c>
    </row>
    <row r="105" spans="1:17" ht="12.75">
      <c r="A105" s="212" t="s">
        <v>71</v>
      </c>
      <c r="B105" s="11">
        <f aca="true" t="shared" si="36" ref="B105:M105">SUM(B63,B21)</f>
        <v>1045</v>
      </c>
      <c r="C105" s="12">
        <f t="shared" si="36"/>
        <v>754</v>
      </c>
      <c r="D105" s="13">
        <f t="shared" si="36"/>
        <v>1799</v>
      </c>
      <c r="E105" s="12">
        <f t="shared" si="36"/>
        <v>15204</v>
      </c>
      <c r="F105" s="12">
        <f t="shared" si="36"/>
        <v>12395</v>
      </c>
      <c r="G105" s="12">
        <f t="shared" si="36"/>
        <v>27599</v>
      </c>
      <c r="H105" s="11">
        <f t="shared" si="36"/>
        <v>236</v>
      </c>
      <c r="I105" s="12">
        <f t="shared" si="36"/>
        <v>203</v>
      </c>
      <c r="J105" s="13">
        <f t="shared" si="36"/>
        <v>439</v>
      </c>
      <c r="K105" s="12">
        <f t="shared" si="36"/>
        <v>16485</v>
      </c>
      <c r="L105" s="12">
        <f t="shared" si="36"/>
        <v>13352</v>
      </c>
      <c r="M105" s="12">
        <f t="shared" si="36"/>
        <v>29837</v>
      </c>
      <c r="N105" s="55"/>
      <c r="O105" s="51">
        <f t="shared" si="33"/>
        <v>6.431164994768909</v>
      </c>
      <c r="P105" s="51">
        <f t="shared" si="33"/>
        <v>5.734276370826679</v>
      </c>
      <c r="Q105" s="51">
        <f t="shared" si="33"/>
        <v>6.119463909109464</v>
      </c>
    </row>
    <row r="106" spans="1:17" s="62" customFormat="1" ht="12.75">
      <c r="A106" s="24" t="s">
        <v>1</v>
      </c>
      <c r="B106" s="18">
        <f aca="true" t="shared" si="37" ref="B106:M106">SUM(B64,B22)</f>
        <v>4238</v>
      </c>
      <c r="C106" s="19">
        <f t="shared" si="37"/>
        <v>2426</v>
      </c>
      <c r="D106" s="20">
        <f t="shared" si="37"/>
        <v>6664</v>
      </c>
      <c r="E106" s="19">
        <f t="shared" si="37"/>
        <v>60174</v>
      </c>
      <c r="F106" s="19">
        <f t="shared" si="37"/>
        <v>61507</v>
      </c>
      <c r="G106" s="19">
        <f t="shared" si="37"/>
        <v>121681</v>
      </c>
      <c r="H106" s="18">
        <f t="shared" si="37"/>
        <v>468</v>
      </c>
      <c r="I106" s="19">
        <f t="shared" si="37"/>
        <v>497</v>
      </c>
      <c r="J106" s="20">
        <f t="shared" si="37"/>
        <v>965</v>
      </c>
      <c r="K106" s="19">
        <f t="shared" si="37"/>
        <v>64880</v>
      </c>
      <c r="L106" s="19">
        <f t="shared" si="37"/>
        <v>64430</v>
      </c>
      <c r="M106" s="20">
        <f t="shared" si="37"/>
        <v>129310</v>
      </c>
      <c r="N106" s="61"/>
      <c r="O106" s="63">
        <f t="shared" si="33"/>
        <v>6.579519344221573</v>
      </c>
      <c r="P106" s="57">
        <f t="shared" si="33"/>
        <v>3.7945974692255953</v>
      </c>
      <c r="Q106" s="57">
        <f t="shared" si="33"/>
        <v>5.192255249522771</v>
      </c>
    </row>
    <row r="107" spans="1:17" ht="12.75">
      <c r="A107" s="9" t="s">
        <v>29</v>
      </c>
      <c r="B107" s="67"/>
      <c r="C107" s="68"/>
      <c r="D107" s="69"/>
      <c r="E107" s="68"/>
      <c r="F107" s="68"/>
      <c r="G107" s="68"/>
      <c r="H107" s="67"/>
      <c r="I107" s="68"/>
      <c r="J107" s="69"/>
      <c r="K107" s="68"/>
      <c r="L107" s="68"/>
      <c r="M107" s="68"/>
      <c r="N107" s="55"/>
      <c r="O107" s="70"/>
      <c r="P107" s="70"/>
      <c r="Q107" s="70"/>
    </row>
    <row r="108" spans="1:17" ht="12.75">
      <c r="A108" s="212" t="s">
        <v>68</v>
      </c>
      <c r="B108" s="11">
        <f aca="true" t="shared" si="38" ref="B108:M108">SUM(B66,B24)</f>
        <v>1661</v>
      </c>
      <c r="C108" s="12">
        <f t="shared" si="38"/>
        <v>994</v>
      </c>
      <c r="D108" s="13">
        <f t="shared" si="38"/>
        <v>2655</v>
      </c>
      <c r="E108" s="12">
        <f t="shared" si="38"/>
        <v>48313</v>
      </c>
      <c r="F108" s="12">
        <f t="shared" si="38"/>
        <v>63215</v>
      </c>
      <c r="G108" s="12">
        <f t="shared" si="38"/>
        <v>111528</v>
      </c>
      <c r="H108" s="11">
        <f t="shared" si="38"/>
        <v>227</v>
      </c>
      <c r="I108" s="12">
        <f t="shared" si="38"/>
        <v>317</v>
      </c>
      <c r="J108" s="13">
        <f t="shared" si="38"/>
        <v>544</v>
      </c>
      <c r="K108" s="12">
        <f t="shared" si="38"/>
        <v>50201</v>
      </c>
      <c r="L108" s="12">
        <f t="shared" si="38"/>
        <v>64526</v>
      </c>
      <c r="M108" s="12">
        <f t="shared" si="38"/>
        <v>114727</v>
      </c>
      <c r="N108" s="55"/>
      <c r="O108" s="51">
        <f aca="true" t="shared" si="39" ref="O108:Q112">B108/(B108+E108)*100</f>
        <v>3.3237283387361427</v>
      </c>
      <c r="P108" s="51">
        <f t="shared" si="39"/>
        <v>1.5480695852606332</v>
      </c>
      <c r="Q108" s="51">
        <f t="shared" si="39"/>
        <v>2.325214786789627</v>
      </c>
    </row>
    <row r="109" spans="1:17" s="3" customFormat="1" ht="12.75">
      <c r="A109" s="212" t="s">
        <v>70</v>
      </c>
      <c r="B109" s="11">
        <f aca="true" t="shared" si="40" ref="B109:M109">SUM(B67,B25)</f>
        <v>4280</v>
      </c>
      <c r="C109" s="12">
        <f t="shared" si="40"/>
        <v>2013</v>
      </c>
      <c r="D109" s="13">
        <f t="shared" si="40"/>
        <v>6293</v>
      </c>
      <c r="E109" s="12">
        <f t="shared" si="40"/>
        <v>43505</v>
      </c>
      <c r="F109" s="12">
        <f t="shared" si="40"/>
        <v>33512</v>
      </c>
      <c r="G109" s="12">
        <f t="shared" si="40"/>
        <v>77017</v>
      </c>
      <c r="H109" s="11">
        <f t="shared" si="40"/>
        <v>381</v>
      </c>
      <c r="I109" s="12">
        <f t="shared" si="40"/>
        <v>296</v>
      </c>
      <c r="J109" s="13">
        <f t="shared" si="40"/>
        <v>677</v>
      </c>
      <c r="K109" s="12">
        <f t="shared" si="40"/>
        <v>48166</v>
      </c>
      <c r="L109" s="12">
        <f t="shared" si="40"/>
        <v>35821</v>
      </c>
      <c r="M109" s="12">
        <f t="shared" si="40"/>
        <v>83987</v>
      </c>
      <c r="N109" s="55"/>
      <c r="O109" s="51">
        <f t="shared" si="39"/>
        <v>8.956785602176415</v>
      </c>
      <c r="P109" s="51">
        <f t="shared" si="39"/>
        <v>5.666432090077411</v>
      </c>
      <c r="Q109" s="51">
        <f t="shared" si="39"/>
        <v>7.553715040211259</v>
      </c>
    </row>
    <row r="110" spans="1:17" s="3" customFormat="1" ht="12.75">
      <c r="A110" s="212" t="s">
        <v>69</v>
      </c>
      <c r="B110" s="11">
        <f aca="true" t="shared" si="41" ref="B110:M110">SUM(B68,B26)</f>
        <v>280</v>
      </c>
      <c r="C110" s="12">
        <f t="shared" si="41"/>
        <v>260</v>
      </c>
      <c r="D110" s="13">
        <f t="shared" si="41"/>
        <v>540</v>
      </c>
      <c r="E110" s="12">
        <f t="shared" si="41"/>
        <v>1776</v>
      </c>
      <c r="F110" s="12">
        <f t="shared" si="41"/>
        <v>3530</v>
      </c>
      <c r="G110" s="12">
        <f t="shared" si="41"/>
        <v>5306</v>
      </c>
      <c r="H110" s="11">
        <f t="shared" si="41"/>
        <v>27</v>
      </c>
      <c r="I110" s="12">
        <f t="shared" si="41"/>
        <v>65</v>
      </c>
      <c r="J110" s="13">
        <f t="shared" si="41"/>
        <v>92</v>
      </c>
      <c r="K110" s="12">
        <f t="shared" si="41"/>
        <v>2083</v>
      </c>
      <c r="L110" s="12">
        <f t="shared" si="41"/>
        <v>3855</v>
      </c>
      <c r="M110" s="12">
        <f t="shared" si="41"/>
        <v>5938</v>
      </c>
      <c r="N110" s="55"/>
      <c r="O110" s="51">
        <f t="shared" si="39"/>
        <v>13.618677042801556</v>
      </c>
      <c r="P110" s="51">
        <f t="shared" si="39"/>
        <v>6.860158311345646</v>
      </c>
      <c r="Q110" s="51">
        <f t="shared" si="39"/>
        <v>9.237085186452274</v>
      </c>
    </row>
    <row r="111" spans="1:17" ht="12.75">
      <c r="A111" s="212" t="s">
        <v>71</v>
      </c>
      <c r="B111" s="11">
        <f aca="true" t="shared" si="42" ref="B111:M111">SUM(B69,B27)</f>
        <v>2304</v>
      </c>
      <c r="C111" s="39">
        <f t="shared" si="42"/>
        <v>1323</v>
      </c>
      <c r="D111" s="40">
        <f t="shared" si="42"/>
        <v>3627</v>
      </c>
      <c r="E111" s="39">
        <f t="shared" si="42"/>
        <v>29868</v>
      </c>
      <c r="F111" s="39">
        <f t="shared" si="42"/>
        <v>23884</v>
      </c>
      <c r="G111" s="39">
        <f t="shared" si="42"/>
        <v>53752</v>
      </c>
      <c r="H111" s="38">
        <f t="shared" si="42"/>
        <v>860</v>
      </c>
      <c r="I111" s="39">
        <f t="shared" si="42"/>
        <v>609</v>
      </c>
      <c r="J111" s="40">
        <f t="shared" si="42"/>
        <v>1469</v>
      </c>
      <c r="K111" s="39">
        <f t="shared" si="42"/>
        <v>33032</v>
      </c>
      <c r="L111" s="39">
        <f t="shared" si="42"/>
        <v>25816</v>
      </c>
      <c r="M111" s="39">
        <f t="shared" si="42"/>
        <v>58848</v>
      </c>
      <c r="N111" s="55"/>
      <c r="O111" s="52">
        <f t="shared" si="39"/>
        <v>7.161506900410294</v>
      </c>
      <c r="P111" s="52">
        <f t="shared" si="39"/>
        <v>5.248542071646765</v>
      </c>
      <c r="Q111" s="52">
        <f t="shared" si="39"/>
        <v>6.321127938792938</v>
      </c>
    </row>
    <row r="112" spans="1:17" s="1" customFormat="1" ht="12.75">
      <c r="A112" s="24" t="s">
        <v>1</v>
      </c>
      <c r="B112" s="18">
        <f aca="true" t="shared" si="43" ref="B112:M112">SUM(B70,B28)</f>
        <v>8525</v>
      </c>
      <c r="C112" s="42">
        <f t="shared" si="43"/>
        <v>4590</v>
      </c>
      <c r="D112" s="43">
        <f t="shared" si="43"/>
        <v>13115</v>
      </c>
      <c r="E112" s="42">
        <f t="shared" si="43"/>
        <v>123462</v>
      </c>
      <c r="F112" s="42">
        <f t="shared" si="43"/>
        <v>124141</v>
      </c>
      <c r="G112" s="42">
        <f t="shared" si="43"/>
        <v>247603</v>
      </c>
      <c r="H112" s="41">
        <f t="shared" si="43"/>
        <v>1495</v>
      </c>
      <c r="I112" s="42">
        <f t="shared" si="43"/>
        <v>1287</v>
      </c>
      <c r="J112" s="43">
        <f t="shared" si="43"/>
        <v>2782</v>
      </c>
      <c r="K112" s="42">
        <f t="shared" si="43"/>
        <v>133482</v>
      </c>
      <c r="L112" s="42">
        <f t="shared" si="43"/>
        <v>130018</v>
      </c>
      <c r="M112" s="42">
        <f t="shared" si="43"/>
        <v>263500</v>
      </c>
      <c r="N112" s="56"/>
      <c r="O112" s="57">
        <f t="shared" si="39"/>
        <v>6.45896944396039</v>
      </c>
      <c r="P112" s="57">
        <f t="shared" si="39"/>
        <v>3.5655747255905728</v>
      </c>
      <c r="Q112" s="57">
        <f t="shared" si="39"/>
        <v>5.030339293796363</v>
      </c>
    </row>
    <row r="114" spans="1:71" ht="12.75">
      <c r="A114" s="3"/>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row>
    <row r="115" spans="1:71" ht="12.75">
      <c r="A115" s="3"/>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row>
    <row r="116" spans="1:71" ht="12.75">
      <c r="A116" s="3"/>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row>
    <row r="117" spans="1:71" ht="12.75">
      <c r="A117" s="3"/>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row>
    <row r="118" spans="1:71" ht="12.75">
      <c r="A118" s="3"/>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row>
    <row r="119" spans="1:71" ht="12.75">
      <c r="A119" s="3"/>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row>
    <row r="120" spans="1:71" ht="12.75">
      <c r="A120" s="3"/>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row>
    <row r="121" spans="1:71" ht="12.75">
      <c r="A121" s="3"/>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row>
    <row r="122" spans="1:71" ht="12.75">
      <c r="A122" s="3"/>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row>
    <row r="123" spans="1:71" ht="12.75">
      <c r="A123" s="3"/>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row>
    <row r="124" spans="1:71" ht="12.75">
      <c r="A124" s="3"/>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row>
    <row r="125" spans="18:71" ht="12.75">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row>
    <row r="126" spans="18:71" ht="12.75">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2015-10-16T08:26:26Z</cp:lastPrinted>
  <dcterms:created xsi:type="dcterms:W3CDTF">2010-08-09T14:07:59Z</dcterms:created>
  <dcterms:modified xsi:type="dcterms:W3CDTF">2017-10-19T08:22:18Z</dcterms:modified>
  <cp:category/>
  <cp:version/>
  <cp:contentType/>
  <cp:contentStatus/>
</cp:coreProperties>
</file>