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3040" windowHeight="10080" tabRatio="831" activeTab="0"/>
  </bookViews>
  <sheets>
    <sheet name="INHOUD" sheetId="1" r:id="rId1"/>
    <sheet name="16sec48" sheetId="2" r:id="rId2"/>
    <sheet name="16sec49" sheetId="3" r:id="rId3"/>
    <sheet name="16sec50" sheetId="4" r:id="rId4"/>
    <sheet name="16sec51" sheetId="5" r:id="rId5"/>
    <sheet name="16sec52" sheetId="6" r:id="rId6"/>
    <sheet name="16sec53" sheetId="7" r:id="rId7"/>
    <sheet name="16sec54" sheetId="8" r:id="rId8"/>
    <sheet name="16sec55" sheetId="9" r:id="rId9"/>
    <sheet name="16sec56" sheetId="10" r:id="rId10"/>
    <sheet name="16sec57" sheetId="11" r:id="rId11"/>
    <sheet name="16sec58" sheetId="12" r:id="rId12"/>
    <sheet name="16sec59" sheetId="13" r:id="rId13"/>
    <sheet name="16sec60" sheetId="14" r:id="rId14"/>
    <sheet name="16sec61" sheetId="15" r:id="rId15"/>
    <sheet name="16sec62" sheetId="16" r:id="rId16"/>
    <sheet name="16sec63" sheetId="17" r:id="rId17"/>
    <sheet name="16sec64" sheetId="18" r:id="rId18"/>
  </sheets>
  <externalReferences>
    <externalReference r:id="rId21"/>
  </externalReferences>
  <definedNames>
    <definedName name="_p412" localSheetId="1">#REF!</definedName>
    <definedName name="_p412" localSheetId="2">#REF!</definedName>
    <definedName name="_p412" localSheetId="3">#REF!</definedName>
    <definedName name="_p412" localSheetId="4">#REF!</definedName>
    <definedName name="_p412" localSheetId="5">#REF!</definedName>
    <definedName name="_p412" localSheetId="6">#REF!</definedName>
    <definedName name="_p412" localSheetId="7">#REF!</definedName>
    <definedName name="_p412" localSheetId="8">#REF!</definedName>
    <definedName name="_p412" localSheetId="9">#REF!</definedName>
    <definedName name="_p412" localSheetId="10">#REF!</definedName>
    <definedName name="_p412" localSheetId="11">#REF!</definedName>
    <definedName name="_p412" localSheetId="12">#REF!</definedName>
    <definedName name="_p412" localSheetId="13">#REF!</definedName>
    <definedName name="_p412" localSheetId="14">#REF!</definedName>
    <definedName name="_p412" localSheetId="15">#REF!</definedName>
    <definedName name="_p412" localSheetId="17">#REF!</definedName>
    <definedName name="_p412">#REF!</definedName>
    <definedName name="_p413" localSheetId="1">#REF!</definedName>
    <definedName name="_p413" localSheetId="2">#REF!</definedName>
    <definedName name="_p413" localSheetId="3">#REF!</definedName>
    <definedName name="_p413" localSheetId="4">#REF!</definedName>
    <definedName name="_p413" localSheetId="5">#REF!</definedName>
    <definedName name="_p413" localSheetId="6">#REF!</definedName>
    <definedName name="_p413" localSheetId="7">#REF!</definedName>
    <definedName name="_p413" localSheetId="8">#REF!</definedName>
    <definedName name="_p413" localSheetId="9">#REF!</definedName>
    <definedName name="_p413" localSheetId="10">#REF!</definedName>
    <definedName name="_p413" localSheetId="11">#REF!</definedName>
    <definedName name="_p413" localSheetId="12">#REF!</definedName>
    <definedName name="_p413" localSheetId="13">#REF!</definedName>
    <definedName name="_p413" localSheetId="14">#REF!</definedName>
    <definedName name="_p413" localSheetId="15">#REF!</definedName>
    <definedName name="_p413" localSheetId="17">#REF!</definedName>
    <definedName name="_p413">#REF!</definedName>
    <definedName name="_xlnm.Print_Area" localSheetId="2">'16sec49'!$A:$AN</definedName>
    <definedName name="_xlnm.Print_Area" localSheetId="9">'16sec56'!$A$1:$T$64</definedName>
    <definedName name="_xlnm.Print_Area" localSheetId="10">'16sec57'!$A$1:$W$77</definedName>
    <definedName name="_xlnm.Print_Area" localSheetId="11">'16sec58'!$A$1:$T$40</definedName>
    <definedName name="_xlnm.Print_Area" localSheetId="12">'16sec59'!$A$1:$T$68</definedName>
    <definedName name="_xlnm.Print_Area" localSheetId="16">'16sec63'!$A$1:$U$31</definedName>
    <definedName name="_xlnm.Print_Area" localSheetId="17">'16sec64'!$A$1:$W$149</definedName>
    <definedName name="eentabel">#REF!</definedName>
    <definedName name="jaarboek_per_land">#REF!</definedName>
  </definedNames>
  <calcPr fullCalcOnLoad="1"/>
</workbook>
</file>

<file path=xl/sharedStrings.xml><?xml version="1.0" encoding="utf-8"?>
<sst xmlns="http://schemas.openxmlformats.org/spreadsheetml/2006/main" count="1607" uniqueCount="200">
  <si>
    <t>J</t>
  </si>
  <si>
    <t>M</t>
  </si>
  <si>
    <t>Antwerpen</t>
  </si>
  <si>
    <t>Privaatrechtelijk</t>
  </si>
  <si>
    <t>Provincie</t>
  </si>
  <si>
    <t>Gemeente</t>
  </si>
  <si>
    <t>Vlaams-Brabant</t>
  </si>
  <si>
    <t>Brussels Hoofdstedelijk Gewest</t>
  </si>
  <si>
    <t>West-Vlaanderen</t>
  </si>
  <si>
    <t>Oost-Vlaanderen</t>
  </si>
  <si>
    <t>Limburg</t>
  </si>
  <si>
    <t>Gemeenschapsonderwijs</t>
  </si>
  <si>
    <t>Totaal</t>
  </si>
  <si>
    <t>T</t>
  </si>
  <si>
    <t>Algemeen totaal</t>
  </si>
  <si>
    <t>ALGEMEEN TOTAAL</t>
  </si>
  <si>
    <t xml:space="preserve">   Gemeenschapsonderwijs</t>
  </si>
  <si>
    <t xml:space="preserve">   Privaatrechtelijk</t>
  </si>
  <si>
    <t xml:space="preserve">   Provincie</t>
  </si>
  <si>
    <t xml:space="preserve">   Gemeente</t>
  </si>
  <si>
    <t xml:space="preserve">   Vl. Gemeenschapscomm.</t>
  </si>
  <si>
    <t>ASO</t>
  </si>
  <si>
    <t>TSO</t>
  </si>
  <si>
    <t>BSO</t>
  </si>
  <si>
    <t>Vl. Gemeenschapscomm.</t>
  </si>
  <si>
    <t>Tweede graad</t>
  </si>
  <si>
    <t>Derde graad</t>
  </si>
  <si>
    <t>SCHOOLBEVOLKING BUITENGEWOON SECUNDAIR ONDERWIJS</t>
  </si>
  <si>
    <t>Leerlingen van</t>
  </si>
  <si>
    <t>Belgische nationaliteit</t>
  </si>
  <si>
    <t>vreemde nationaliteit</t>
  </si>
  <si>
    <t xml:space="preserve">   Intercommunale</t>
  </si>
  <si>
    <t>Om dubbeltellingen te vermijden werden de leerlingen van het type 5 niet opgenomen in deze tabel (zie toelichting).</t>
  </si>
  <si>
    <t>BUITENGEWOON SECUNDAIR ONDERWIJS</t>
  </si>
  <si>
    <t>Schoolbevolking naar opleidingsvorm</t>
  </si>
  <si>
    <t>Opleidingsvorm 1</t>
  </si>
  <si>
    <t>Opleidingsvorm 2</t>
  </si>
  <si>
    <t>Opleidingsvorm 3</t>
  </si>
  <si>
    <t>Opleidingsvorm 4</t>
  </si>
  <si>
    <t>Secundair onderwijs</t>
  </si>
  <si>
    <t>Buitengewoon beroepsonderwijs</t>
  </si>
  <si>
    <t>Eerste graad</t>
  </si>
  <si>
    <t>tot sociale aanpassing</t>
  </si>
  <si>
    <t>sing en arbeidsgeschiktmaking</t>
  </si>
  <si>
    <t>Totale schoolbevolking per opleidingsvorm en per type</t>
  </si>
  <si>
    <t>Type 1</t>
  </si>
  <si>
    <t>Type 2</t>
  </si>
  <si>
    <t>Type 3</t>
  </si>
  <si>
    <t>Type 4</t>
  </si>
  <si>
    <t>Type 6</t>
  </si>
  <si>
    <t>Type 7</t>
  </si>
  <si>
    <t>Schoolbevolking naar geboortejaar</t>
  </si>
  <si>
    <t>Totale schoolbevolking per type</t>
  </si>
  <si>
    <t>Schoolbevolking naar type</t>
  </si>
  <si>
    <t>Intercommunale</t>
  </si>
  <si>
    <t>GEMEENSCHAPSONDERWIJS</t>
  </si>
  <si>
    <t>PRIVAATRECHTELIJK</t>
  </si>
  <si>
    <t>PROVINCIE</t>
  </si>
  <si>
    <t>GEMEENTE</t>
  </si>
  <si>
    <t>INTERCOMMUNALE</t>
  </si>
  <si>
    <t>VLAAMSE GEMEENSCHAPSCOMMISSIE</t>
  </si>
  <si>
    <t>Schoolbevolking buitengewoon secundair onderwijs</t>
  </si>
  <si>
    <t>Schoolbevolking naar opleidingsvorm en per type</t>
  </si>
  <si>
    <t>Schoolbevolking per type</t>
  </si>
  <si>
    <t>(1) Om dubbeltellingen te vermijden werden de leerlingen van het type 5 niet opgenomen in deze tabel (zie toelichting).</t>
  </si>
  <si>
    <t>BuSO</t>
  </si>
  <si>
    <t>BuSO tot sociale aanpas-</t>
  </si>
  <si>
    <t>OPLEIDINGSVORM 1 - BuSO TOT SOCIALE AANPASSING</t>
  </si>
  <si>
    <t>OPLEIDINGSVORM 2 - BuSO TOT SOCIALE AANPASSING EN ARBEIDSGESCHIKTMAKING</t>
  </si>
  <si>
    <t>OPLEIDINGSVORM 3 - BuSO BUITENGEWOON BEROEPSONDERWIJS</t>
  </si>
  <si>
    <t>OPLEIDINGSVORM 4 - BuSO SECUNDAIR ONDERWIJS</t>
  </si>
  <si>
    <t>Bakkersgast</t>
  </si>
  <si>
    <t>Grootkeukenmedewerker</t>
  </si>
  <si>
    <t>Hoeklasser</t>
  </si>
  <si>
    <t>Interieurbouwer</t>
  </si>
  <si>
    <t>Logistiek assistent in ziekenhuizen en zorginstellingen</t>
  </si>
  <si>
    <t>Loodgieter</t>
  </si>
  <si>
    <t>Magazijnmedewerker</t>
  </si>
  <si>
    <t>Metselaar</t>
  </si>
  <si>
    <t>Meubelstoffeerder</t>
  </si>
  <si>
    <t>Onderhoudsassistent</t>
  </si>
  <si>
    <t>Onderhoudshulp in instellingen en professionele schoonmaak</t>
  </si>
  <si>
    <t>Plaatbewerker</t>
  </si>
  <si>
    <t>Plaatslager</t>
  </si>
  <si>
    <t>Receptiemedewerker</t>
  </si>
  <si>
    <t>Schilder-decorateur</t>
  </si>
  <si>
    <t>Slagersgast</t>
  </si>
  <si>
    <t>Tuinbouwarbeider</t>
  </si>
  <si>
    <t>Werkplaatsschrijnwerker</t>
  </si>
  <si>
    <t>Winkelhulp</t>
  </si>
  <si>
    <t>Kappersmedewerker</t>
  </si>
  <si>
    <t>Zeefdrukker</t>
  </si>
  <si>
    <t>Auto-hulpmechanicien</t>
  </si>
  <si>
    <t>Boekbinder</t>
  </si>
  <si>
    <t>Wasserijoperator</t>
  </si>
  <si>
    <t>Eerste graad (OV4)</t>
  </si>
  <si>
    <t>Tweede graad (OV4)</t>
  </si>
  <si>
    <t>Derde graad (OV4)</t>
  </si>
  <si>
    <t>Aanvuller</t>
  </si>
  <si>
    <t>Keukenhulp</t>
  </si>
  <si>
    <t>Lasser monteerder MIG/MAG</t>
  </si>
  <si>
    <t>Machinaal houtbewerker</t>
  </si>
  <si>
    <t>Onderhoudswerker</t>
  </si>
  <si>
    <t>Puntlasser</t>
  </si>
  <si>
    <t>Schoonmaakhulp in instellingen en diensten</t>
  </si>
  <si>
    <t>Secretariaatsmedewerker</t>
  </si>
  <si>
    <t>Werfbediener ruwbouw</t>
  </si>
  <si>
    <t>Grootkeukenhulp</t>
  </si>
  <si>
    <t>Hulpkelner</t>
  </si>
  <si>
    <t>Keukenmedewerker</t>
  </si>
  <si>
    <t>Observatiejaar</t>
  </si>
  <si>
    <t>Modulair onderwijs :</t>
  </si>
  <si>
    <t>Lineair onderwijs :</t>
  </si>
  <si>
    <t xml:space="preserve">Modulair onderwijs : </t>
  </si>
  <si>
    <t>Lineair onderwijs</t>
  </si>
  <si>
    <t xml:space="preserve">Modulair onderwijs </t>
  </si>
  <si>
    <t>OBSERVATIEFASE (observatiejaar)</t>
  </si>
  <si>
    <t>OPLEIDINGSFASE</t>
  </si>
  <si>
    <t>KWALIFICATIEFASE</t>
  </si>
  <si>
    <t>INTEGRATIEFASE</t>
  </si>
  <si>
    <t>Schoolbevolking per opleiding en naar type (opleidingsvormen 3 en 4)(1)</t>
  </si>
  <si>
    <t>Schoolbevolking per opleiding en naar type (opleidingsvormen 3 en 4)</t>
  </si>
  <si>
    <t>Schoolbevolking opleidingsvorm 3 en 4 per opleiding en soort inrichtende macht</t>
  </si>
  <si>
    <t xml:space="preserve">Schoolbevolking opleidingsvorm 3 en 4 per opleiding en type - Gemeenschapsonderwijs </t>
  </si>
  <si>
    <t>Schoolbevolking opleidingsvorm 3 en 4 per opleiding en type - Privaatrechtelijk rechtspersoon</t>
  </si>
  <si>
    <t>Schoolbevolking opleidingsvorm 3 en 4 per opleiding en type - Provincie</t>
  </si>
  <si>
    <t>Schoolbevolking opleidingsvorm 3 en 4 per opleiding en type - Gemeente</t>
  </si>
  <si>
    <t>Schoolbevolking opleidingsvorm 3 en 4 per opleiding en type - Intercommunale</t>
  </si>
  <si>
    <t>Schoolbevolking opleidingsvorm 3 en 4 per opleiding en type - Vlaamse Gemeenschapscommissie</t>
  </si>
  <si>
    <t xml:space="preserve">Schoolbevolking naar type - Opleidingsvorm 1 - BuSO tot sociale aanpassing </t>
  </si>
  <si>
    <t>Schoolbevolking naar type - Opleidingsvorm 2 - BuSO tot sociale aanpassing en arbeidsgeschiktmaking</t>
  </si>
  <si>
    <t>Schoolbevolking naar type - Opleidingsvorm 3 - BuSO beroepsonderwijs</t>
  </si>
  <si>
    <t>Schoolbevolking naar type - Opleidingsvorm 4 - BuSO secundair onderwijs</t>
  </si>
  <si>
    <t>Schoolbevolking opleidingsvorm 3 en 4 per opleiding en soort schoolbestuur, ingedeeld naar fase</t>
  </si>
  <si>
    <t>Schoolbevolking per opleiding en soort schoolbestuur (opleidingsvormen 3 en 4)(1)</t>
  </si>
  <si>
    <t>Schoolbevolking per opleiding, fase en soort schoolbestuur (opleidingsvormen 3 en 4)(1)</t>
  </si>
  <si>
    <t>Alle soorten schoolbestuur</t>
  </si>
  <si>
    <t>Lasser monteerder TIG</t>
  </si>
  <si>
    <t>Logistiek assistent ziekenhuizen en zorginstellingen</t>
  </si>
  <si>
    <t>(2) Permanent onderwijs aan huis voor zieke kinderen.</t>
  </si>
  <si>
    <t>POAH voor zieke kinderen (OV3)(2)</t>
  </si>
  <si>
    <t>(2) POAH: Permanent onderwijs aan huis voor zieke kinderen.</t>
  </si>
  <si>
    <t>Type 9</t>
  </si>
  <si>
    <t>KSO</t>
  </si>
  <si>
    <t>Basismedewerker in organisaties</t>
  </si>
  <si>
    <t>Stratenmaker</t>
  </si>
  <si>
    <t>(2) Type basisaanbod: voor kinderen met specifieke onderwijsbehoeften voor wie het gemeenschappelijk curriculum met redelijke aanpassingen niet haalbaar is in een school voor gewoon onderwijs.Dit type vervangt vanaf september 2015 geleidelijk de types 1 en 8.</t>
  </si>
  <si>
    <t>(4) Type basisaanbod: voor kinderen met specifieke onderwijsbehoeften voor wie het gemeenschappelijk curriculum met redelijke aanpassingen niet haalbaar is in een school voor gewoon onderwijs.Dit type vervangt vanaf september 2015 geleidelijk de types 1 en 8.</t>
  </si>
  <si>
    <t>(3) Type basisaanbod: voor kinderen met specifieke onderwijsbehoeften voor wie het gemeenschappelijk curriculum met redelijke aanpassingen niet haalbaar is in een school voor gewoon onderwijs.Dit type vervangt vanaf september 2015 geleidelijk de types 1 en 8.</t>
  </si>
  <si>
    <t>Licht mentale</t>
  </si>
  <si>
    <t xml:space="preserve">Verstandelijke </t>
  </si>
  <si>
    <t xml:space="preserve">Motorische </t>
  </si>
  <si>
    <t>Visuele</t>
  </si>
  <si>
    <t>Auditieve beperking of</t>
  </si>
  <si>
    <t>Autismespectrumstoornis,</t>
  </si>
  <si>
    <t>handicap (in afbouw)</t>
  </si>
  <si>
    <t>beperking</t>
  </si>
  <si>
    <t>Type basisaanbod</t>
  </si>
  <si>
    <t>Basisaanbod (2)</t>
  </si>
  <si>
    <t>een spraak- of</t>
  </si>
  <si>
    <t>taalstoornis</t>
  </si>
  <si>
    <t xml:space="preserve">zonder verstandelijke </t>
  </si>
  <si>
    <t>beperking (1)</t>
  </si>
  <si>
    <t>Emotionele of gedrags-</t>
  </si>
  <si>
    <t>stoornis, zonder ver-</t>
  </si>
  <si>
    <t>standelijke beperking</t>
  </si>
  <si>
    <t>(1) Sinds september 2015.</t>
  </si>
  <si>
    <t>(3) Sinds september 2015.</t>
  </si>
  <si>
    <t>(2) Sinds september 2015.</t>
  </si>
  <si>
    <t>16sec48</t>
  </si>
  <si>
    <t>16sec49</t>
  </si>
  <si>
    <t>16sec50</t>
  </si>
  <si>
    <t>16sec51</t>
  </si>
  <si>
    <t>16sec52</t>
  </si>
  <si>
    <t>16sec53</t>
  </si>
  <si>
    <t>16sec54</t>
  </si>
  <si>
    <t>16sec55</t>
  </si>
  <si>
    <t>16sec56</t>
  </si>
  <si>
    <t>16sec57</t>
  </si>
  <si>
    <t>16sec58</t>
  </si>
  <si>
    <t>16sec59</t>
  </si>
  <si>
    <t>16sec60</t>
  </si>
  <si>
    <t>16sec61</t>
  </si>
  <si>
    <t>16sec62</t>
  </si>
  <si>
    <t>16sec63</t>
  </si>
  <si>
    <t>16sec64</t>
  </si>
  <si>
    <t>Schooljaar 2016-2017</t>
  </si>
  <si>
    <t>Groen- en tuinbeheer duaal</t>
  </si>
  <si>
    <t>Lasser monteerder BMBE</t>
  </si>
  <si>
    <t>Observatie</t>
  </si>
  <si>
    <t>POAH voor zieke kinderen OV4 (2)</t>
  </si>
  <si>
    <t>Op 1 februari 2017 werden er 406 leerlingen geteld in het buitengewoon secundair onderwijs van het type 5:</t>
  </si>
  <si>
    <t>Het gemeenschapsonderwijs telde 157 leerlingen, het privaatrechtelijk onderwijs telde 95 leerlingen en het gemeentelijk onderwijs telde 154 leerlingen.</t>
  </si>
  <si>
    <t xml:space="preserve">De gemiddelde aanwezigheid op jaarbasis (tussen 1 februari 2016 en 31 januari 2017) bedroeg 164,69 voor het gemeenschapsonderwijs, </t>
  </si>
  <si>
    <t>85,68 voor het privaatrechtelijk onderwijs en 125,98 voor het gemeentelijk onderwijs.</t>
  </si>
  <si>
    <t>Op 1 februari 2017 telde het gemeenschapsonderwijs 157 leerlingen. De gemiddelde aanwezigheid op jaarbasis bedroeg 164,69.</t>
  </si>
  <si>
    <t>Op 1 februari 2017 telde het privaatrechtelijk onderwijs 95 leerlingen. De gemiddelde aanwezigheid op jaarbasis bedroeg 85,69.</t>
  </si>
  <si>
    <t>Op 1 februari 2017 telde het gemeentelijk onderwijs 154 leerlingen. De gemiddelde aanwezigheid op jaarbasis bedroeg 125,98.</t>
  </si>
  <si>
    <t>POAH voor zieke kinderen OV3 (2)</t>
  </si>
  <si>
    <t>POAH voor zieke kinderen (OV4)(2)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</si>
</sst>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;0;&quot;-&quot;"/>
    <numFmt numFmtId="165" formatCode="0.0"/>
    <numFmt numFmtId="166" formatCode="0.0%"/>
    <numFmt numFmtId="167" formatCode="#,##0.0"/>
    <numFmt numFmtId="168" formatCode="0.000000"/>
    <numFmt numFmtId="169" formatCode="0.000%"/>
    <numFmt numFmtId="170" formatCode="0.0000%"/>
    <numFmt numFmtId="171" formatCode="##,#00\3\-\3"/>
    <numFmt numFmtId="172" formatCode="&quot;Ja&quot;;&quot;Ja&quot;;&quot;Nee&quot;"/>
    <numFmt numFmtId="173" formatCode="&quot;Waar&quot;;&quot;Waar&quot;;&quot;Onwaar&quot;"/>
    <numFmt numFmtId="174" formatCode="&quot;Aan&quot;;&quot;Aan&quot;;&quot;Uit&quot;"/>
    <numFmt numFmtId="175" formatCode="[$€-2]\ #.##000_);[Red]\([$€-2]\ #.##000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Helv"/>
      <family val="0"/>
    </font>
    <font>
      <sz val="10"/>
      <name val="Optimum"/>
      <family val="0"/>
    </font>
    <font>
      <sz val="10"/>
      <name val="MS Sans Serif"/>
      <family val="2"/>
    </font>
    <font>
      <sz val="8"/>
      <name val="Arial"/>
      <family val="2"/>
    </font>
    <font>
      <b/>
      <sz val="8"/>
      <name val="Arial Narrow"/>
      <family val="2"/>
    </font>
    <font>
      <b/>
      <i/>
      <sz val="8"/>
      <name val="Arial"/>
      <family val="2"/>
    </font>
    <font>
      <b/>
      <i/>
      <sz val="8"/>
      <color indexed="8"/>
      <name val="Arial Narrow"/>
      <family val="2"/>
    </font>
    <font>
      <b/>
      <sz val="12"/>
      <name val="Arial"/>
      <family val="2"/>
    </font>
    <font>
      <sz val="7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 style="medium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medium"/>
      <bottom/>
    </border>
    <border>
      <left style="thin">
        <color indexed="8"/>
      </left>
      <right/>
      <top style="medium"/>
      <bottom/>
    </border>
    <border>
      <left style="thin"/>
      <right/>
      <top style="medium"/>
      <bottom/>
    </border>
    <border>
      <left style="thin">
        <color indexed="8"/>
      </left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>
        <color indexed="63"/>
      </left>
      <right style="thin"/>
      <top>
        <color indexed="63"/>
      </top>
      <bottom style="thin"/>
    </border>
    <border>
      <left/>
      <right style="thin">
        <color indexed="8"/>
      </right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 style="thin">
        <color indexed="8"/>
      </right>
      <top style="medium"/>
      <bottom/>
    </border>
    <border>
      <left style="thin">
        <color indexed="8"/>
      </left>
      <right/>
      <top/>
      <bottom style="thin"/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/>
      <bottom/>
    </border>
    <border>
      <left/>
      <right style="thin"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/>
    </border>
    <border>
      <left style="thin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/>
      <top/>
      <bottom style="thin">
        <color indexed="8"/>
      </bottom>
    </border>
    <border>
      <left/>
      <right style="thin"/>
      <top style="medium"/>
      <bottom style="thin">
        <color indexed="8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3" fontId="7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3" fontId="8" fillId="1" borderId="4" applyBorder="0">
      <alignment/>
      <protection/>
    </xf>
    <xf numFmtId="0" fontId="3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9" fillId="1" borderId="8">
      <alignment horizontal="center" vertical="top" textRotation="90"/>
      <protection/>
    </xf>
    <xf numFmtId="0" fontId="40" fillId="30" borderId="0" applyNumberFormat="0" applyBorder="0" applyAlignment="0" applyProtection="0"/>
    <xf numFmtId="4" fontId="5" fillId="0" borderId="0" applyFont="0" applyFill="0" applyBorder="0" applyAlignment="0" applyProtection="0"/>
    <xf numFmtId="0" fontId="10" fillId="0" borderId="9">
      <alignment/>
      <protection/>
    </xf>
    <xf numFmtId="0" fontId="0" fillId="31" borderId="10" applyNumberFormat="0" applyFont="0" applyAlignment="0" applyProtection="0"/>
    <xf numFmtId="0" fontId="41" fillId="32" borderId="0" applyNumberFormat="0" applyBorder="0" applyAlignment="0" applyProtection="0"/>
    <xf numFmtId="166" fontId="7" fillId="0" borderId="0" applyFont="0" applyFill="0" applyBorder="0" applyAlignment="0" applyProtection="0"/>
    <xf numFmtId="10" fontId="7" fillId="0" borderId="0">
      <alignment/>
      <protection/>
    </xf>
    <xf numFmtId="169" fontId="7" fillId="0" borderId="0" applyFont="0" applyFill="0" applyBorder="0" applyAlignment="0" applyProtection="0"/>
    <xf numFmtId="170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11" fillId="0" borderId="9" applyBorder="0" applyAlignment="0">
      <protection/>
    </xf>
    <xf numFmtId="0" fontId="12" fillId="0" borderId="0">
      <alignment/>
      <protection/>
    </xf>
    <xf numFmtId="0" fontId="13" fillId="33" borderId="9" applyBorder="0">
      <alignment/>
      <protection/>
    </xf>
    <xf numFmtId="0" fontId="42" fillId="26" borderId="1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339">
    <xf numFmtId="0" fontId="0" fillId="0" borderId="0" xfId="0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right"/>
    </xf>
    <xf numFmtId="164" fontId="0" fillId="0" borderId="16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0" fontId="2" fillId="0" borderId="0" xfId="0" applyFont="1" applyBorder="1" applyAlignment="1">
      <alignment horizontal="right"/>
    </xf>
    <xf numFmtId="164" fontId="2" fillId="0" borderId="12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164" fontId="0" fillId="0" borderId="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18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9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164" fontId="3" fillId="0" borderId="18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right"/>
    </xf>
    <xf numFmtId="164" fontId="2" fillId="0" borderId="12" xfId="0" applyNumberFormat="1" applyFont="1" applyFill="1" applyBorder="1" applyAlignment="1" applyProtection="1">
      <alignment horizontal="right"/>
      <protection/>
    </xf>
    <xf numFmtId="164" fontId="2" fillId="0" borderId="13" xfId="0" applyNumberFormat="1" applyFont="1" applyFill="1" applyBorder="1" applyAlignment="1" applyProtection="1">
      <alignment horizontal="right"/>
      <protection/>
    </xf>
    <xf numFmtId="164" fontId="2" fillId="0" borderId="16" xfId="0" applyNumberFormat="1" applyFont="1" applyFill="1" applyBorder="1" applyAlignment="1" applyProtection="1">
      <alignment horizontal="right"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164" fontId="0" fillId="0" borderId="12" xfId="0" applyNumberFormat="1" applyFont="1" applyFill="1" applyBorder="1" applyAlignment="1" applyProtection="1">
      <alignment horizontal="right"/>
      <protection/>
    </xf>
    <xf numFmtId="164" fontId="0" fillId="0" borderId="13" xfId="0" applyNumberFormat="1" applyFont="1" applyFill="1" applyBorder="1" applyAlignment="1" applyProtection="1">
      <alignment horizontal="right"/>
      <protection/>
    </xf>
    <xf numFmtId="164" fontId="0" fillId="0" borderId="12" xfId="0" applyNumberFormat="1" applyFont="1" applyFill="1" applyBorder="1" applyAlignment="1" applyProtection="1">
      <alignment/>
      <protection/>
    </xf>
    <xf numFmtId="164" fontId="0" fillId="0" borderId="13" xfId="0" applyNumberFormat="1" applyFont="1" applyFill="1" applyBorder="1" applyAlignment="1" applyProtection="1">
      <alignment/>
      <protection/>
    </xf>
    <xf numFmtId="164" fontId="0" fillId="0" borderId="16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0" fillId="0" borderId="16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ill="1" applyBorder="1" applyAlignment="1" applyProtection="1">
      <alignment/>
      <protection/>
    </xf>
    <xf numFmtId="164" fontId="0" fillId="0" borderId="0" xfId="0" applyNumberFormat="1" applyFont="1" applyFill="1" applyAlignment="1" applyProtection="1">
      <alignment horizontal="right"/>
      <protection/>
    </xf>
    <xf numFmtId="164" fontId="0" fillId="0" borderId="0" xfId="0" applyNumberFormat="1" applyFont="1" applyFill="1" applyAlignment="1" applyProtection="1">
      <alignment/>
      <protection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7" xfId="0" applyFont="1" applyBorder="1" applyAlignment="1">
      <alignment horizontal="right"/>
    </xf>
    <xf numFmtId="164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 applyProtection="1">
      <alignment/>
      <protection/>
    </xf>
    <xf numFmtId="0" fontId="4" fillId="0" borderId="24" xfId="0" applyFont="1" applyBorder="1" applyAlignment="1">
      <alignment horizontal="centerContinuous"/>
    </xf>
    <xf numFmtId="0" fontId="4" fillId="0" borderId="25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4" fillId="0" borderId="0" xfId="0" applyFont="1" applyAlignment="1">
      <alignment horizontal="right"/>
    </xf>
    <xf numFmtId="164" fontId="0" fillId="0" borderId="16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0" fontId="0" fillId="0" borderId="26" xfId="0" applyBorder="1" applyAlignment="1">
      <alignment horizontal="right"/>
    </xf>
    <xf numFmtId="0" fontId="0" fillId="0" borderId="16" xfId="0" applyNumberFormat="1" applyBorder="1" applyAlignment="1">
      <alignment/>
    </xf>
    <xf numFmtId="0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27" xfId="0" applyFont="1" applyBorder="1" applyAlignment="1">
      <alignment horizontal="right"/>
    </xf>
    <xf numFmtId="164" fontId="4" fillId="0" borderId="28" xfId="0" applyNumberFormat="1" applyFont="1" applyBorder="1" applyAlignment="1">
      <alignment horizontal="right"/>
    </xf>
    <xf numFmtId="164" fontId="4" fillId="0" borderId="16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3" fillId="0" borderId="16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4" fillId="0" borderId="28" xfId="0" applyNumberFormat="1" applyFont="1" applyBorder="1" applyAlignment="1">
      <alignment/>
    </xf>
    <xf numFmtId="164" fontId="4" fillId="0" borderId="16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4" fillId="0" borderId="15" xfId="0" applyNumberFormat="1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164" fontId="3" fillId="0" borderId="29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4" fontId="2" fillId="0" borderId="29" xfId="0" applyNumberFormat="1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164" fontId="4" fillId="0" borderId="16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4" fillId="0" borderId="16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4" fillId="0" borderId="15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164" fontId="2" fillId="0" borderId="29" xfId="0" applyNumberFormat="1" applyFont="1" applyFill="1" applyBorder="1" applyAlignment="1" applyProtection="1">
      <alignment horizontal="right"/>
      <protection/>
    </xf>
    <xf numFmtId="164" fontId="4" fillId="0" borderId="28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164" fontId="3" fillId="0" borderId="4" xfId="0" applyNumberFormat="1" applyFont="1" applyFill="1" applyBorder="1" applyAlignment="1">
      <alignment horizontal="right"/>
    </xf>
    <xf numFmtId="164" fontId="3" fillId="0" borderId="29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right"/>
    </xf>
    <xf numFmtId="164" fontId="3" fillId="0" borderId="13" xfId="0" applyNumberFormat="1" applyFont="1" applyFill="1" applyBorder="1" applyAlignment="1">
      <alignment horizontal="right"/>
    </xf>
    <xf numFmtId="164" fontId="3" fillId="0" borderId="18" xfId="0" applyNumberFormat="1" applyFont="1" applyFill="1" applyBorder="1" applyAlignment="1">
      <alignment horizontal="right"/>
    </xf>
    <xf numFmtId="164" fontId="3" fillId="0" borderId="15" xfId="0" applyNumberFormat="1" applyFont="1" applyBorder="1" applyAlignment="1">
      <alignment horizontal="right"/>
    </xf>
    <xf numFmtId="164" fontId="2" fillId="0" borderId="28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0" fillId="0" borderId="28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Border="1" applyAlignment="1">
      <alignment wrapText="1"/>
    </xf>
    <xf numFmtId="164" fontId="4" fillId="0" borderId="28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2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Alignment="1">
      <alignment/>
    </xf>
    <xf numFmtId="164" fontId="0" fillId="0" borderId="0" xfId="0" applyNumberFormat="1" applyFont="1" applyBorder="1" applyAlignment="1">
      <alignment/>
    </xf>
    <xf numFmtId="164" fontId="0" fillId="0" borderId="3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4" fontId="0" fillId="0" borderId="16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0" fontId="4" fillId="0" borderId="20" xfId="0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 indent="1"/>
    </xf>
    <xf numFmtId="164" fontId="3" fillId="0" borderId="31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 applyProtection="1">
      <alignment horizontal="right"/>
      <protection/>
    </xf>
    <xf numFmtId="164" fontId="4" fillId="0" borderId="3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Alignment="1">
      <alignment/>
    </xf>
    <xf numFmtId="164" fontId="3" fillId="0" borderId="28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Fill="1" applyBorder="1" applyAlignment="1">
      <alignment horizontal="left" wrapText="1" indent="1"/>
    </xf>
    <xf numFmtId="0" fontId="4" fillId="0" borderId="14" xfId="0" applyFont="1" applyFill="1" applyBorder="1" applyAlignment="1">
      <alignment/>
    </xf>
    <xf numFmtId="0" fontId="4" fillId="0" borderId="19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164" fontId="4" fillId="0" borderId="28" xfId="0" applyNumberFormat="1" applyFont="1" applyFill="1" applyBorder="1" applyAlignment="1">
      <alignment/>
    </xf>
    <xf numFmtId="164" fontId="4" fillId="0" borderId="0" xfId="0" applyNumberFormat="1" applyFont="1" applyFill="1" applyAlignment="1">
      <alignment/>
    </xf>
    <xf numFmtId="164" fontId="4" fillId="0" borderId="18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164" fontId="3" fillId="0" borderId="28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3" fillId="0" borderId="16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left" indent="1"/>
    </xf>
    <xf numFmtId="164" fontId="3" fillId="0" borderId="4" xfId="0" applyNumberFormat="1" applyFont="1" applyFill="1" applyBorder="1" applyAlignment="1">
      <alignment/>
    </xf>
    <xf numFmtId="164" fontId="3" fillId="0" borderId="0" xfId="0" applyNumberFormat="1" applyFont="1" applyFill="1" applyAlignment="1">
      <alignment/>
    </xf>
    <xf numFmtId="1" fontId="8" fillId="0" borderId="0" xfId="69" applyNumberFormat="1" applyFont="1" applyFill="1" applyAlignment="1">
      <alignment horizontal="left"/>
      <protection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45" fillId="0" borderId="0" xfId="0" applyFont="1" applyFill="1" applyAlignment="1">
      <alignment/>
    </xf>
    <xf numFmtId="164" fontId="4" fillId="0" borderId="30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32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164" fontId="4" fillId="0" borderId="17" xfId="0" applyNumberFormat="1" applyFont="1" applyFill="1" applyBorder="1" applyAlignment="1">
      <alignment horizontal="right"/>
    </xf>
    <xf numFmtId="164" fontId="0" fillId="0" borderId="28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19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164" fontId="0" fillId="0" borderId="0" xfId="0" applyNumberFormat="1" applyFont="1" applyFill="1" applyAlignment="1">
      <alignment/>
    </xf>
    <xf numFmtId="164" fontId="0" fillId="0" borderId="18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right"/>
    </xf>
    <xf numFmtId="0" fontId="0" fillId="0" borderId="0" xfId="70" applyFont="1" applyFill="1">
      <alignment/>
      <protection/>
    </xf>
    <xf numFmtId="164" fontId="0" fillId="0" borderId="16" xfId="0" applyNumberFormat="1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/>
    </xf>
    <xf numFmtId="164" fontId="2" fillId="0" borderId="29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6" xfId="0" applyNumberFormat="1" applyFont="1" applyFill="1" applyBorder="1" applyAlignment="1">
      <alignment horizontal="right"/>
    </xf>
    <xf numFmtId="0" fontId="4" fillId="0" borderId="21" xfId="0" applyFont="1" applyFill="1" applyBorder="1" applyAlignment="1">
      <alignment/>
    </xf>
    <xf numFmtId="0" fontId="4" fillId="0" borderId="2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centerContinuous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35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right"/>
    </xf>
    <xf numFmtId="1" fontId="4" fillId="0" borderId="0" xfId="69" applyNumberFormat="1" applyFont="1" applyFill="1" applyBorder="1" applyAlignment="1">
      <alignment horizontal="left"/>
      <protection/>
    </xf>
    <xf numFmtId="0" fontId="4" fillId="0" borderId="37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right"/>
    </xf>
    <xf numFmtId="1" fontId="4" fillId="0" borderId="0" xfId="69" applyNumberFormat="1" applyFont="1" applyFill="1" applyAlignment="1">
      <alignment horizontal="left"/>
      <protection/>
    </xf>
    <xf numFmtId="164" fontId="4" fillId="0" borderId="30" xfId="0" applyNumberFormat="1" applyFont="1" applyFill="1" applyBorder="1" applyAlignment="1">
      <alignment horizontal="right"/>
    </xf>
    <xf numFmtId="164" fontId="0" fillId="0" borderId="15" xfId="0" applyNumberFormat="1" applyFont="1" applyFill="1" applyBorder="1" applyAlignment="1">
      <alignment horizontal="right"/>
    </xf>
    <xf numFmtId="164" fontId="4" fillId="0" borderId="38" xfId="0" applyNumberFormat="1" applyFont="1" applyFill="1" applyBorder="1" applyAlignment="1">
      <alignment horizontal="right"/>
    </xf>
    <xf numFmtId="164" fontId="3" fillId="0" borderId="39" xfId="0" applyNumberFormat="1" applyFont="1" applyFill="1" applyBorder="1" applyAlignment="1">
      <alignment/>
    </xf>
    <xf numFmtId="164" fontId="4" fillId="0" borderId="40" xfId="0" applyNumberFormat="1" applyFont="1" applyFill="1" applyBorder="1" applyAlignment="1">
      <alignment horizontal="right"/>
    </xf>
    <xf numFmtId="164" fontId="4" fillId="0" borderId="41" xfId="0" applyNumberFormat="1" applyFont="1" applyFill="1" applyBorder="1" applyAlignment="1">
      <alignment horizontal="right"/>
    </xf>
    <xf numFmtId="164" fontId="4" fillId="0" borderId="38" xfId="0" applyNumberFormat="1" applyFont="1" applyFill="1" applyBorder="1" applyAlignment="1" applyProtection="1">
      <alignment horizontal="right"/>
      <protection/>
    </xf>
    <xf numFmtId="0" fontId="4" fillId="0" borderId="35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/>
    </xf>
    <xf numFmtId="164" fontId="2" fillId="0" borderId="13" xfId="0" applyNumberFormat="1" applyFont="1" applyFill="1" applyBorder="1" applyAlignment="1">
      <alignment/>
    </xf>
    <xf numFmtId="164" fontId="4" fillId="0" borderId="12" xfId="0" applyNumberFormat="1" applyFont="1" applyFill="1" applyBorder="1" applyAlignment="1">
      <alignment horizontal="right"/>
    </xf>
    <xf numFmtId="164" fontId="4" fillId="0" borderId="13" xfId="0" applyNumberFormat="1" applyFont="1" applyFill="1" applyBorder="1" applyAlignment="1">
      <alignment horizontal="right"/>
    </xf>
    <xf numFmtId="164" fontId="0" fillId="0" borderId="16" xfId="0" applyNumberForma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64" fontId="0" fillId="0" borderId="16" xfId="0" applyNumberFormat="1" applyFill="1" applyBorder="1" applyAlignment="1">
      <alignment/>
    </xf>
    <xf numFmtId="164" fontId="0" fillId="0" borderId="0" xfId="0" applyNumberFormat="1" applyFill="1" applyAlignment="1">
      <alignment horizontal="right"/>
    </xf>
    <xf numFmtId="164" fontId="0" fillId="0" borderId="0" xfId="0" applyNumberFormat="1" applyFill="1" applyAlignment="1">
      <alignment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164" fontId="2" fillId="0" borderId="18" xfId="0" applyNumberFormat="1" applyFont="1" applyFill="1" applyBorder="1" applyAlignment="1">
      <alignment/>
    </xf>
    <xf numFmtId="164" fontId="2" fillId="0" borderId="12" xfId="0" applyNumberFormat="1" applyFont="1" applyFill="1" applyBorder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0" fontId="4" fillId="0" borderId="22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 horizontal="centerContinuous"/>
    </xf>
    <xf numFmtId="0" fontId="4" fillId="0" borderId="42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32" xfId="0" applyFont="1" applyFill="1" applyBorder="1" applyAlignment="1">
      <alignment horizontal="centerContinuous"/>
    </xf>
    <xf numFmtId="0" fontId="4" fillId="0" borderId="43" xfId="0" applyFont="1" applyFill="1" applyBorder="1" applyAlignment="1">
      <alignment horizontal="centerContinuous"/>
    </xf>
    <xf numFmtId="0" fontId="4" fillId="0" borderId="41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64" fontId="0" fillId="0" borderId="43" xfId="0" applyNumberFormat="1" applyFill="1" applyBorder="1" applyAlignment="1">
      <alignment horizontal="right"/>
    </xf>
    <xf numFmtId="164" fontId="0" fillId="0" borderId="41" xfId="0" applyNumberFormat="1" applyFill="1" applyBorder="1" applyAlignment="1">
      <alignment horizontal="right"/>
    </xf>
    <xf numFmtId="164" fontId="2" fillId="0" borderId="16" xfId="0" applyNumberFormat="1" applyFont="1" applyFill="1" applyBorder="1" applyAlignment="1">
      <alignment horizontal="right"/>
    </xf>
    <xf numFmtId="164" fontId="2" fillId="0" borderId="32" xfId="0" applyNumberFormat="1" applyFont="1" applyFill="1" applyBorder="1" applyAlignment="1">
      <alignment horizontal="right"/>
    </xf>
    <xf numFmtId="164" fontId="2" fillId="0" borderId="19" xfId="0" applyNumberFormat="1" applyFont="1" applyFill="1" applyBorder="1" applyAlignment="1">
      <alignment horizontal="right"/>
    </xf>
    <xf numFmtId="164" fontId="2" fillId="0" borderId="20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2" fillId="0" borderId="15" xfId="0" applyFont="1" applyFill="1" applyBorder="1" applyAlignment="1">
      <alignment horizontal="right"/>
    </xf>
    <xf numFmtId="0" fontId="2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0" fontId="46" fillId="0" borderId="17" xfId="0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left" indent="1"/>
    </xf>
    <xf numFmtId="0" fontId="4" fillId="0" borderId="3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3" fontId="4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Alignment="1">
      <alignment horizontal="left"/>
    </xf>
    <xf numFmtId="1" fontId="8" fillId="0" borderId="0" xfId="69" applyNumberFormat="1" applyFont="1" applyFill="1" applyAlignment="1">
      <alignment horizontal="left"/>
      <protection/>
    </xf>
    <xf numFmtId="0" fontId="45" fillId="0" borderId="0" xfId="0" applyFont="1" applyFill="1" applyBorder="1" applyAlignment="1">
      <alignment/>
    </xf>
    <xf numFmtId="0" fontId="8" fillId="0" borderId="0" xfId="70" applyFont="1" applyFill="1">
      <alignment/>
      <protection/>
    </xf>
    <xf numFmtId="0" fontId="4" fillId="0" borderId="29" xfId="0" applyFont="1" applyFill="1" applyBorder="1" applyAlignment="1">
      <alignment/>
    </xf>
    <xf numFmtId="0" fontId="4" fillId="0" borderId="46" xfId="0" applyFont="1" applyBorder="1" applyAlignment="1">
      <alignment horizontal="right"/>
    </xf>
    <xf numFmtId="0" fontId="4" fillId="0" borderId="47" xfId="0" applyFont="1" applyBorder="1" applyAlignment="1">
      <alignment horizontal="right"/>
    </xf>
    <xf numFmtId="164" fontId="0" fillId="0" borderId="30" xfId="0" applyNumberFormat="1" applyFont="1" applyBorder="1" applyAlignment="1">
      <alignment/>
    </xf>
    <xf numFmtId="164" fontId="3" fillId="0" borderId="47" xfId="0" applyNumberFormat="1" applyFont="1" applyBorder="1" applyAlignment="1">
      <alignment horizontal="right"/>
    </xf>
    <xf numFmtId="164" fontId="3" fillId="0" borderId="30" xfId="0" applyNumberFormat="1" applyFont="1" applyFill="1" applyBorder="1" applyAlignment="1">
      <alignment horizontal="right"/>
    </xf>
    <xf numFmtId="164" fontId="3" fillId="0" borderId="47" xfId="0" applyNumberFormat="1" applyFont="1" applyFill="1" applyBorder="1" applyAlignment="1">
      <alignment horizontal="right"/>
    </xf>
    <xf numFmtId="0" fontId="4" fillId="0" borderId="28" xfId="0" applyFont="1" applyFill="1" applyBorder="1" applyAlignment="1">
      <alignment/>
    </xf>
    <xf numFmtId="0" fontId="4" fillId="0" borderId="48" xfId="0" applyFont="1" applyBorder="1" applyAlignment="1">
      <alignment horizontal="right"/>
    </xf>
    <xf numFmtId="0" fontId="4" fillId="0" borderId="44" xfId="0" applyFont="1" applyBorder="1" applyAlignment="1">
      <alignment horizontal="right"/>
    </xf>
    <xf numFmtId="164" fontId="0" fillId="0" borderId="28" xfId="0" applyNumberFormat="1" applyFont="1" applyBorder="1" applyAlignment="1">
      <alignment/>
    </xf>
    <xf numFmtId="164" fontId="3" fillId="0" borderId="44" xfId="0" applyNumberFormat="1" applyFont="1" applyBorder="1" applyAlignment="1">
      <alignment horizontal="right"/>
    </xf>
    <xf numFmtId="164" fontId="3" fillId="0" borderId="44" xfId="0" applyNumberFormat="1" applyFont="1" applyFill="1" applyBorder="1" applyAlignment="1">
      <alignment horizontal="right"/>
    </xf>
    <xf numFmtId="0" fontId="46" fillId="0" borderId="17" xfId="0" applyFont="1" applyFill="1" applyBorder="1" applyAlignment="1">
      <alignment horizontal="center"/>
    </xf>
    <xf numFmtId="0" fontId="4" fillId="0" borderId="18" xfId="0" applyFont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64" fontId="4" fillId="0" borderId="30" xfId="0" applyNumberFormat="1" applyFont="1" applyFill="1" applyBorder="1" applyAlignment="1">
      <alignment/>
    </xf>
    <xf numFmtId="164" fontId="2" fillId="0" borderId="28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164" fontId="0" fillId="0" borderId="16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6" xfId="0" applyFont="1" applyFill="1" applyBorder="1" applyAlignment="1">
      <alignment horizontal="center" wrapText="1"/>
    </xf>
    <xf numFmtId="0" fontId="4" fillId="0" borderId="35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</cellXfs>
  <cellStyles count="65">
    <cellStyle name="Normal" xfId="0"/>
    <cellStyle name="0" xfId="15"/>
    <cellStyle name="0.0" xfId="16"/>
    <cellStyle name="0.0000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erekening" xfId="42"/>
    <cellStyle name="Controlecel" xfId="43"/>
    <cellStyle name="decimalen" xfId="44"/>
    <cellStyle name="decimalenpunt2" xfId="45"/>
    <cellStyle name="Gekoppelde cel" xfId="46"/>
    <cellStyle name="Goed" xfId="47"/>
    <cellStyle name="Header" xfId="48"/>
    <cellStyle name="Invoer" xfId="49"/>
    <cellStyle name="Comma" xfId="50"/>
    <cellStyle name="Comma [0]" xfId="51"/>
    <cellStyle name="komma1nul" xfId="52"/>
    <cellStyle name="komma2nul" xfId="53"/>
    <cellStyle name="Kop 1" xfId="54"/>
    <cellStyle name="Kop 2" xfId="55"/>
    <cellStyle name="Kop 3" xfId="56"/>
    <cellStyle name="Kop 4" xfId="57"/>
    <cellStyle name="Netten_1" xfId="58"/>
    <cellStyle name="Neutraal" xfId="59"/>
    <cellStyle name="nieuw" xfId="60"/>
    <cellStyle name="Niveau" xfId="61"/>
    <cellStyle name="Notitie" xfId="62"/>
    <cellStyle name="Ongeldig" xfId="63"/>
    <cellStyle name="perc1nul" xfId="64"/>
    <cellStyle name="perc2nul" xfId="65"/>
    <cellStyle name="perc3nul" xfId="66"/>
    <cellStyle name="perc4" xfId="67"/>
    <cellStyle name="Percent" xfId="68"/>
    <cellStyle name="Standaard_96BUSO01" xfId="69"/>
    <cellStyle name="Standaard_secund2" xfId="70"/>
    <cellStyle name="Subtotaal" xfId="71"/>
    <cellStyle name="Titel" xfId="72"/>
    <cellStyle name="Totaal" xfId="73"/>
    <cellStyle name="Uitvoer" xfId="74"/>
    <cellStyle name="Currency" xfId="75"/>
    <cellStyle name="Currency [0]" xfId="76"/>
    <cellStyle name="Verklarende tekst" xfId="77"/>
    <cellStyle name="Waarschuwingsteks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943100" y="6572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800225" y="1371600"/>
          <a:ext cx="600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943100" y="1533525"/>
          <a:ext cx="552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685925" y="1533525"/>
          <a:ext cx="571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819275" y="1533525"/>
          <a:ext cx="552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609725" y="1533525"/>
          <a:ext cx="533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ond.vlaanderen.be/cel%20gegevensbeheer\08%20vermeulen\1-%20PUBLICATIES\JAARBOEK_1112\+CONNY\09_l_BuSO_11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HOUD"/>
      <sheetName val="11sec48"/>
      <sheetName val="11sec49"/>
      <sheetName val="11sec50"/>
      <sheetName val="11sec51"/>
      <sheetName val="11sec52"/>
      <sheetName val="11sec53"/>
      <sheetName val="11sec54"/>
      <sheetName val="11sec55"/>
    </sheetNames>
  </externalBook>
</externalLink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zoomScalePageLayoutView="0" workbookViewId="0" topLeftCell="A1">
      <selection activeCell="A21" sqref="A21"/>
    </sheetView>
  </sheetViews>
  <sheetFormatPr defaultColWidth="9.140625" defaultRowHeight="12.75"/>
  <cols>
    <col min="1" max="1" width="11.7109375" style="122" customWidth="1"/>
    <col min="2" max="16384" width="8.8515625" style="122" customWidth="1"/>
  </cols>
  <sheetData>
    <row r="1" ht="15">
      <c r="A1" s="142" t="s">
        <v>27</v>
      </c>
    </row>
    <row r="2" ht="15">
      <c r="A2" s="142"/>
    </row>
    <row r="3" spans="1:2" ht="12.75">
      <c r="A3" s="122" t="s">
        <v>169</v>
      </c>
      <c r="B3" s="122" t="s">
        <v>61</v>
      </c>
    </row>
    <row r="4" spans="1:2" ht="12.75">
      <c r="A4" s="122" t="s">
        <v>170</v>
      </c>
      <c r="B4" s="122" t="s">
        <v>34</v>
      </c>
    </row>
    <row r="5" spans="1:2" ht="12.75">
      <c r="A5" s="122" t="s">
        <v>171</v>
      </c>
      <c r="B5" s="122" t="s">
        <v>62</v>
      </c>
    </row>
    <row r="6" spans="1:2" ht="12.75">
      <c r="A6" s="122" t="s">
        <v>172</v>
      </c>
      <c r="B6" s="122" t="s">
        <v>51</v>
      </c>
    </row>
    <row r="7" spans="1:2" ht="12.75">
      <c r="A7" s="122" t="s">
        <v>173</v>
      </c>
      <c r="B7" s="122" t="s">
        <v>63</v>
      </c>
    </row>
    <row r="8" spans="1:2" ht="12.75">
      <c r="A8" s="122" t="s">
        <v>174</v>
      </c>
      <c r="B8" s="122" t="s">
        <v>129</v>
      </c>
    </row>
    <row r="9" spans="1:2" ht="12.75">
      <c r="A9" s="122" t="s">
        <v>175</v>
      </c>
      <c r="B9" s="122" t="s">
        <v>130</v>
      </c>
    </row>
    <row r="10" spans="1:2" ht="12.75">
      <c r="A10" s="122" t="s">
        <v>176</v>
      </c>
      <c r="B10" s="122" t="s">
        <v>131</v>
      </c>
    </row>
    <row r="11" spans="1:2" ht="12.75">
      <c r="A11" s="122" t="s">
        <v>177</v>
      </c>
      <c r="B11" s="122" t="s">
        <v>132</v>
      </c>
    </row>
    <row r="12" spans="1:2" ht="12.75">
      <c r="A12" s="122" t="s">
        <v>178</v>
      </c>
      <c r="B12" s="122" t="s">
        <v>122</v>
      </c>
    </row>
    <row r="13" spans="1:2" ht="12.75">
      <c r="A13" s="122" t="s">
        <v>179</v>
      </c>
      <c r="B13" s="122" t="s">
        <v>123</v>
      </c>
    </row>
    <row r="14" spans="1:2" ht="12.75">
      <c r="A14" s="122" t="s">
        <v>180</v>
      </c>
      <c r="B14" s="122" t="s">
        <v>124</v>
      </c>
    </row>
    <row r="15" spans="1:2" ht="12.75">
      <c r="A15" s="122" t="s">
        <v>181</v>
      </c>
      <c r="B15" s="122" t="s">
        <v>125</v>
      </c>
    </row>
    <row r="16" spans="1:2" ht="12.75">
      <c r="A16" s="122" t="s">
        <v>182</v>
      </c>
      <c r="B16" s="122" t="s">
        <v>126</v>
      </c>
    </row>
    <row r="17" spans="1:2" ht="12.75">
      <c r="A17" s="122" t="s">
        <v>183</v>
      </c>
      <c r="B17" s="122" t="s">
        <v>127</v>
      </c>
    </row>
    <row r="18" spans="1:2" ht="12.75">
      <c r="A18" s="122" t="s">
        <v>184</v>
      </c>
      <c r="B18" s="122" t="s">
        <v>128</v>
      </c>
    </row>
    <row r="19" spans="1:2" ht="12.75">
      <c r="A19" s="122" t="s">
        <v>185</v>
      </c>
      <c r="B19" s="122" t="s">
        <v>133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zoomScale="85" zoomScaleNormal="85" zoomScalePageLayoutView="0" workbookViewId="0" topLeftCell="A1">
      <selection activeCell="A66" sqref="A66"/>
    </sheetView>
  </sheetViews>
  <sheetFormatPr defaultColWidth="9.140625" defaultRowHeight="12.75"/>
  <cols>
    <col min="1" max="1" width="24.140625" style="0" customWidth="1"/>
    <col min="2" max="5" width="8.00390625" style="0" customWidth="1"/>
    <col min="6" max="7" width="8.7109375" style="0" customWidth="1"/>
    <col min="8" max="11" width="8.00390625" style="0" customWidth="1"/>
    <col min="12" max="13" width="8.57421875" style="0" customWidth="1"/>
    <col min="14" max="15" width="10.57421875" style="0" customWidth="1"/>
    <col min="16" max="16" width="9.421875" style="0" customWidth="1"/>
    <col min="17" max="17" width="9.28125" style="0" customWidth="1"/>
    <col min="18" max="18" width="7.28125" style="0" customWidth="1"/>
    <col min="19" max="20" width="7.00390625" style="0" customWidth="1"/>
    <col min="21" max="21" width="9.28125" style="0" customWidth="1"/>
    <col min="22" max="22" width="18.140625" style="0" customWidth="1"/>
    <col min="23" max="24" width="13.421875" style="0" customWidth="1"/>
    <col min="25" max="25" width="10.57421875" style="0" customWidth="1"/>
    <col min="26" max="27" width="5.00390625" style="0" customWidth="1"/>
    <col min="28" max="28" width="10.57421875" style="0" customWidth="1"/>
    <col min="29" max="30" width="4.7109375" style="0" customWidth="1"/>
    <col min="31" max="31" width="10.28125" style="0" customWidth="1"/>
    <col min="32" max="32" width="19.00390625" style="0" customWidth="1"/>
    <col min="33" max="34" width="12.00390625" style="0" customWidth="1"/>
    <col min="35" max="35" width="10.57421875" style="0" customWidth="1"/>
    <col min="36" max="37" width="5.00390625" style="0" customWidth="1"/>
    <col min="38" max="38" width="10.57421875" style="0" customWidth="1"/>
    <col min="39" max="40" width="4.7109375" style="0" customWidth="1"/>
    <col min="41" max="41" width="10.28125" style="0" customWidth="1"/>
    <col min="42" max="42" width="17.57421875" style="0" customWidth="1"/>
    <col min="43" max="43" width="43.421875" style="0" customWidth="1"/>
    <col min="44" max="45" width="7.00390625" style="0" customWidth="1"/>
    <col min="46" max="46" width="9.28125" style="0" customWidth="1"/>
  </cols>
  <sheetData>
    <row r="1" ht="12.75">
      <c r="A1" s="108" t="s">
        <v>186</v>
      </c>
    </row>
    <row r="2" spans="1:20" ht="12.75">
      <c r="A2" s="326" t="s">
        <v>33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</row>
    <row r="3" spans="1:20" ht="12.75">
      <c r="A3" s="326" t="s">
        <v>53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</row>
    <row r="4" spans="1:20" ht="12.75">
      <c r="A4" s="326" t="s">
        <v>70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</row>
    <row r="5" ht="13.5" thickBot="1">
      <c r="A5" s="3"/>
    </row>
    <row r="6" spans="1:20" s="27" customFormat="1" ht="11.25">
      <c r="A6" s="55"/>
      <c r="B6" s="61" t="s">
        <v>45</v>
      </c>
      <c r="C6" s="62"/>
      <c r="D6" s="61" t="s">
        <v>46</v>
      </c>
      <c r="E6" s="62"/>
      <c r="F6" s="61" t="s">
        <v>47</v>
      </c>
      <c r="G6" s="62"/>
      <c r="H6" s="61" t="s">
        <v>48</v>
      </c>
      <c r="I6" s="62"/>
      <c r="J6" s="61" t="s">
        <v>49</v>
      </c>
      <c r="K6" s="62"/>
      <c r="L6" s="61" t="s">
        <v>50</v>
      </c>
      <c r="M6" s="62"/>
      <c r="N6" s="61" t="s">
        <v>142</v>
      </c>
      <c r="O6" s="62"/>
      <c r="P6" s="61" t="s">
        <v>157</v>
      </c>
      <c r="Q6" s="62"/>
      <c r="R6" s="56"/>
      <c r="S6" s="57"/>
      <c r="T6" s="55"/>
    </row>
    <row r="7" spans="2:20" s="25" customFormat="1" ht="11.25">
      <c r="B7" s="312" t="s">
        <v>149</v>
      </c>
      <c r="C7" s="313"/>
      <c r="D7" s="312" t="s">
        <v>150</v>
      </c>
      <c r="E7" s="313"/>
      <c r="F7" s="312" t="s">
        <v>163</v>
      </c>
      <c r="G7" s="319"/>
      <c r="H7" s="312" t="s">
        <v>151</v>
      </c>
      <c r="I7" s="313"/>
      <c r="J7" s="312" t="s">
        <v>152</v>
      </c>
      <c r="K7" s="313"/>
      <c r="L7" s="312" t="s">
        <v>153</v>
      </c>
      <c r="M7" s="313"/>
      <c r="N7" s="312" t="s">
        <v>154</v>
      </c>
      <c r="O7" s="316"/>
      <c r="P7" s="315" t="s">
        <v>158</v>
      </c>
      <c r="Q7" s="316"/>
      <c r="R7" s="63" t="s">
        <v>14</v>
      </c>
      <c r="S7" s="70"/>
      <c r="T7" s="70"/>
    </row>
    <row r="8" spans="2:18" s="25" customFormat="1" ht="11.25">
      <c r="B8" s="310" t="s">
        <v>155</v>
      </c>
      <c r="C8" s="314"/>
      <c r="D8" s="310" t="s">
        <v>156</v>
      </c>
      <c r="E8" s="314"/>
      <c r="F8" s="310" t="s">
        <v>164</v>
      </c>
      <c r="G8" s="311"/>
      <c r="H8" s="310" t="s">
        <v>156</v>
      </c>
      <c r="I8" s="314"/>
      <c r="J8" s="310" t="s">
        <v>156</v>
      </c>
      <c r="K8" s="314"/>
      <c r="L8" s="310" t="s">
        <v>159</v>
      </c>
      <c r="M8" s="314"/>
      <c r="N8" s="310" t="s">
        <v>161</v>
      </c>
      <c r="O8" s="318"/>
      <c r="P8" s="317"/>
      <c r="Q8" s="318"/>
      <c r="R8" s="31"/>
    </row>
    <row r="9" spans="1:20" s="27" customFormat="1" ht="11.25">
      <c r="A9" s="25"/>
      <c r="B9" s="197"/>
      <c r="C9" s="266"/>
      <c r="D9" s="197"/>
      <c r="E9" s="198"/>
      <c r="F9" s="301" t="s">
        <v>165</v>
      </c>
      <c r="G9" s="303"/>
      <c r="H9" s="165"/>
      <c r="I9" s="84"/>
      <c r="J9" s="165"/>
      <c r="K9" s="84"/>
      <c r="L9" s="301" t="s">
        <v>160</v>
      </c>
      <c r="M9" s="303"/>
      <c r="N9" s="301" t="s">
        <v>162</v>
      </c>
      <c r="O9" s="303"/>
      <c r="P9" s="301"/>
      <c r="Q9" s="303"/>
      <c r="R9" s="31"/>
      <c r="S9" s="25"/>
      <c r="T9" s="25"/>
    </row>
    <row r="10" spans="1:20" s="64" customFormat="1" ht="11.25">
      <c r="A10" s="58"/>
      <c r="B10" s="29" t="s">
        <v>0</v>
      </c>
      <c r="C10" s="30" t="s">
        <v>1</v>
      </c>
      <c r="D10" s="29" t="s">
        <v>0</v>
      </c>
      <c r="E10" s="30" t="s">
        <v>1</v>
      </c>
      <c r="F10" s="29" t="s">
        <v>0</v>
      </c>
      <c r="G10" s="30" t="s">
        <v>1</v>
      </c>
      <c r="H10" s="29" t="s">
        <v>0</v>
      </c>
      <c r="I10" s="30" t="s">
        <v>1</v>
      </c>
      <c r="J10" s="29" t="s">
        <v>0</v>
      </c>
      <c r="K10" s="30" t="s">
        <v>1</v>
      </c>
      <c r="L10" s="29" t="s">
        <v>0</v>
      </c>
      <c r="M10" s="30" t="s">
        <v>1</v>
      </c>
      <c r="N10" s="29" t="s">
        <v>0</v>
      </c>
      <c r="O10" s="30" t="s">
        <v>1</v>
      </c>
      <c r="P10" s="29" t="s">
        <v>0</v>
      </c>
      <c r="Q10" s="30" t="s">
        <v>1</v>
      </c>
      <c r="R10" s="29" t="s">
        <v>0</v>
      </c>
      <c r="S10" s="30" t="s">
        <v>1</v>
      </c>
      <c r="T10" s="71" t="s">
        <v>13</v>
      </c>
    </row>
    <row r="11" spans="1:19" s="33" customFormat="1" ht="12.75">
      <c r="A11" s="15" t="s">
        <v>2</v>
      </c>
      <c r="B11" s="29"/>
      <c r="C11" s="30"/>
      <c r="D11" s="29"/>
      <c r="E11" s="30"/>
      <c r="F11" s="29"/>
      <c r="G11" s="30"/>
      <c r="H11" s="29"/>
      <c r="I11" s="30"/>
      <c r="J11" s="29"/>
      <c r="K11" s="30"/>
      <c r="L11" s="29"/>
      <c r="M11" s="30"/>
      <c r="N11" s="29"/>
      <c r="O11" s="30"/>
      <c r="P11" s="29"/>
      <c r="Q11" s="30"/>
      <c r="R11" s="29"/>
      <c r="S11" s="30"/>
    </row>
    <row r="12" spans="1:20" ht="12.75">
      <c r="A12" s="18" t="s">
        <v>16</v>
      </c>
      <c r="B12" s="20">
        <v>0</v>
      </c>
      <c r="C12" s="19">
        <v>0</v>
      </c>
      <c r="D12" s="20">
        <v>0</v>
      </c>
      <c r="E12" s="19">
        <v>0</v>
      </c>
      <c r="F12" s="20">
        <v>0</v>
      </c>
      <c r="G12" s="19">
        <v>0</v>
      </c>
      <c r="H12" s="20">
        <v>57</v>
      </c>
      <c r="I12" s="19">
        <v>8</v>
      </c>
      <c r="J12" s="20">
        <v>0</v>
      </c>
      <c r="K12" s="19">
        <v>0</v>
      </c>
      <c r="L12" s="20">
        <v>0</v>
      </c>
      <c r="M12" s="19">
        <v>0</v>
      </c>
      <c r="N12" s="20">
        <v>55</v>
      </c>
      <c r="O12" s="19">
        <v>14</v>
      </c>
      <c r="P12" s="20">
        <v>0</v>
      </c>
      <c r="Q12" s="19">
        <v>0</v>
      </c>
      <c r="R12" s="8">
        <f>SUM(L12,J12,H12,F12,D12,B12,N12,P12)</f>
        <v>112</v>
      </c>
      <c r="S12" s="10">
        <f>SUM(M12,K12,I12,G12,E12,C12,O12,Q12)</f>
        <v>22</v>
      </c>
      <c r="T12" s="10">
        <f>SUM(R12:S12)</f>
        <v>134</v>
      </c>
    </row>
    <row r="13" spans="1:20" ht="12.75">
      <c r="A13" s="18" t="s">
        <v>17</v>
      </c>
      <c r="B13" s="20">
        <v>0</v>
      </c>
      <c r="C13" s="21">
        <v>0</v>
      </c>
      <c r="D13" s="20">
        <v>0</v>
      </c>
      <c r="E13" s="21">
        <v>0</v>
      </c>
      <c r="F13" s="20">
        <v>71</v>
      </c>
      <c r="G13" s="21">
        <v>14</v>
      </c>
      <c r="H13" s="20">
        <v>72</v>
      </c>
      <c r="I13" s="21">
        <v>16</v>
      </c>
      <c r="J13" s="20">
        <v>0</v>
      </c>
      <c r="K13" s="21">
        <v>0</v>
      </c>
      <c r="L13" s="20">
        <v>0</v>
      </c>
      <c r="M13" s="21">
        <v>0</v>
      </c>
      <c r="N13" s="20">
        <v>121</v>
      </c>
      <c r="O13" s="21">
        <v>17</v>
      </c>
      <c r="P13" s="20">
        <v>0</v>
      </c>
      <c r="Q13" s="21">
        <v>0</v>
      </c>
      <c r="R13" s="8">
        <f aca="true" t="shared" si="0" ref="R13:S16">SUM(L13,J13,H13,F13,D13,B13,N13,P13)</f>
        <v>264</v>
      </c>
      <c r="S13" s="9">
        <f t="shared" si="0"/>
        <v>47</v>
      </c>
      <c r="T13" s="10">
        <f>SUM(R13:S13)</f>
        <v>311</v>
      </c>
    </row>
    <row r="14" spans="1:20" ht="12.75">
      <c r="A14" s="18" t="s">
        <v>18</v>
      </c>
      <c r="B14" s="20">
        <v>0</v>
      </c>
      <c r="C14" s="21">
        <v>0</v>
      </c>
      <c r="D14" s="20">
        <v>0</v>
      </c>
      <c r="E14" s="21">
        <v>0</v>
      </c>
      <c r="F14" s="20">
        <v>0</v>
      </c>
      <c r="G14" s="21">
        <v>0</v>
      </c>
      <c r="H14" s="20">
        <v>0</v>
      </c>
      <c r="I14" s="21">
        <v>0</v>
      </c>
      <c r="J14" s="20">
        <v>0</v>
      </c>
      <c r="K14" s="21">
        <v>0</v>
      </c>
      <c r="L14" s="20">
        <v>0</v>
      </c>
      <c r="M14" s="21">
        <v>0</v>
      </c>
      <c r="N14" s="20">
        <v>0</v>
      </c>
      <c r="O14" s="21">
        <v>0</v>
      </c>
      <c r="P14" s="20">
        <v>0</v>
      </c>
      <c r="Q14" s="21">
        <v>0</v>
      </c>
      <c r="R14" s="8">
        <f t="shared" si="0"/>
        <v>0</v>
      </c>
      <c r="S14" s="9">
        <f t="shared" si="0"/>
        <v>0</v>
      </c>
      <c r="T14" s="10">
        <f>SUM(R14:S14)</f>
        <v>0</v>
      </c>
    </row>
    <row r="15" spans="1:20" ht="12.75">
      <c r="A15" s="18" t="s">
        <v>19</v>
      </c>
      <c r="B15" s="20">
        <v>0</v>
      </c>
      <c r="C15" s="21">
        <v>0</v>
      </c>
      <c r="D15" s="20">
        <v>0</v>
      </c>
      <c r="E15" s="21">
        <v>0</v>
      </c>
      <c r="F15" s="20">
        <v>0</v>
      </c>
      <c r="G15" s="21">
        <v>0</v>
      </c>
      <c r="H15" s="20">
        <v>0</v>
      </c>
      <c r="I15" s="21">
        <v>0</v>
      </c>
      <c r="J15" s="20">
        <v>0</v>
      </c>
      <c r="K15" s="21">
        <v>0</v>
      </c>
      <c r="L15" s="20">
        <v>0</v>
      </c>
      <c r="M15" s="21">
        <v>0</v>
      </c>
      <c r="N15" s="20">
        <v>0</v>
      </c>
      <c r="O15" s="21">
        <v>0</v>
      </c>
      <c r="P15" s="20">
        <v>0</v>
      </c>
      <c r="Q15" s="21">
        <v>0</v>
      </c>
      <c r="R15" s="8">
        <f t="shared" si="0"/>
        <v>0</v>
      </c>
      <c r="S15" s="9">
        <f t="shared" si="0"/>
        <v>0</v>
      </c>
      <c r="T15" s="10">
        <f>SUM(R15:S15)</f>
        <v>0</v>
      </c>
    </row>
    <row r="16" spans="1:20" s="11" customFormat="1" ht="12.75">
      <c r="A16" s="7" t="s">
        <v>12</v>
      </c>
      <c r="B16" s="40">
        <v>0</v>
      </c>
      <c r="C16" s="41">
        <v>0</v>
      </c>
      <c r="D16" s="40">
        <v>0</v>
      </c>
      <c r="E16" s="41">
        <v>0</v>
      </c>
      <c r="F16" s="40">
        <v>71</v>
      </c>
      <c r="G16" s="41">
        <v>14</v>
      </c>
      <c r="H16" s="40">
        <v>129</v>
      </c>
      <c r="I16" s="41">
        <v>24</v>
      </c>
      <c r="J16" s="40">
        <v>0</v>
      </c>
      <c r="K16" s="41">
        <v>0</v>
      </c>
      <c r="L16" s="40">
        <v>0</v>
      </c>
      <c r="M16" s="41">
        <v>0</v>
      </c>
      <c r="N16" s="40">
        <v>176</v>
      </c>
      <c r="O16" s="41">
        <v>31</v>
      </c>
      <c r="P16" s="40">
        <v>0</v>
      </c>
      <c r="Q16" s="41">
        <v>0</v>
      </c>
      <c r="R16" s="40">
        <f t="shared" si="0"/>
        <v>376</v>
      </c>
      <c r="S16" s="41">
        <f t="shared" si="0"/>
        <v>69</v>
      </c>
      <c r="T16" s="41">
        <f>SUM(R16:S16)</f>
        <v>445</v>
      </c>
    </row>
    <row r="17" spans="1:20" s="11" customFormat="1" ht="12.75">
      <c r="A17" s="24" t="s">
        <v>6</v>
      </c>
      <c r="B17" s="42"/>
      <c r="C17" s="43"/>
      <c r="D17" s="42"/>
      <c r="E17" s="43"/>
      <c r="F17" s="42"/>
      <c r="G17" s="43"/>
      <c r="H17" s="42"/>
      <c r="I17" s="43"/>
      <c r="J17" s="42"/>
      <c r="K17" s="43"/>
      <c r="L17" s="42"/>
      <c r="M17" s="43"/>
      <c r="N17" s="42"/>
      <c r="O17" s="43"/>
      <c r="P17" s="42"/>
      <c r="Q17" s="43"/>
      <c r="R17" s="42"/>
      <c r="S17" s="43"/>
      <c r="T17" s="43"/>
    </row>
    <row r="18" spans="1:20" ht="12.75">
      <c r="A18" s="18" t="s">
        <v>16</v>
      </c>
      <c r="B18" s="20">
        <v>0</v>
      </c>
      <c r="C18" s="19">
        <v>0</v>
      </c>
      <c r="D18" s="20">
        <v>0</v>
      </c>
      <c r="E18" s="19">
        <v>0</v>
      </c>
      <c r="F18" s="20">
        <v>0</v>
      </c>
      <c r="G18" s="19">
        <v>0</v>
      </c>
      <c r="H18" s="20">
        <v>0</v>
      </c>
      <c r="I18" s="19">
        <v>0</v>
      </c>
      <c r="J18" s="20">
        <v>0</v>
      </c>
      <c r="K18" s="19">
        <v>0</v>
      </c>
      <c r="L18" s="20">
        <v>0</v>
      </c>
      <c r="M18" s="19">
        <v>0</v>
      </c>
      <c r="N18" s="20">
        <v>40</v>
      </c>
      <c r="O18" s="19">
        <v>3</v>
      </c>
      <c r="P18" s="20">
        <v>0</v>
      </c>
      <c r="Q18" s="19">
        <v>0</v>
      </c>
      <c r="R18" s="8">
        <f aca="true" t="shared" si="1" ref="R18:S22">SUM(L18,J18,H18,F18,D18,B18,N18,P18)</f>
        <v>40</v>
      </c>
      <c r="S18" s="10">
        <f t="shared" si="1"/>
        <v>3</v>
      </c>
      <c r="T18" s="10">
        <f>SUM(R18:S18)</f>
        <v>43</v>
      </c>
    </row>
    <row r="19" spans="1:20" ht="12.75">
      <c r="A19" s="18" t="s">
        <v>17</v>
      </c>
      <c r="B19" s="20">
        <v>0</v>
      </c>
      <c r="C19" s="21">
        <v>0</v>
      </c>
      <c r="D19" s="20">
        <v>0</v>
      </c>
      <c r="E19" s="21">
        <v>0</v>
      </c>
      <c r="F19" s="20">
        <v>0</v>
      </c>
      <c r="G19" s="21">
        <v>0</v>
      </c>
      <c r="H19" s="20">
        <v>0</v>
      </c>
      <c r="I19" s="21">
        <v>0</v>
      </c>
      <c r="J19" s="20">
        <v>0</v>
      </c>
      <c r="K19" s="21">
        <v>0</v>
      </c>
      <c r="L19" s="20">
        <v>0</v>
      </c>
      <c r="M19" s="21">
        <v>0</v>
      </c>
      <c r="N19" s="20">
        <v>26</v>
      </c>
      <c r="O19" s="21">
        <v>15</v>
      </c>
      <c r="P19" s="20">
        <v>0</v>
      </c>
      <c r="Q19" s="21">
        <v>0</v>
      </c>
      <c r="R19" s="8">
        <f t="shared" si="1"/>
        <v>26</v>
      </c>
      <c r="S19" s="9">
        <f t="shared" si="1"/>
        <v>15</v>
      </c>
      <c r="T19" s="10">
        <f>SUM(R19:S19)</f>
        <v>41</v>
      </c>
    </row>
    <row r="20" spans="1:20" ht="12.75">
      <c r="A20" s="18" t="s">
        <v>18</v>
      </c>
      <c r="B20" s="20">
        <v>0</v>
      </c>
      <c r="C20" s="21">
        <v>0</v>
      </c>
      <c r="D20" s="20">
        <v>0</v>
      </c>
      <c r="E20" s="21">
        <v>0</v>
      </c>
      <c r="F20" s="20">
        <v>0</v>
      </c>
      <c r="G20" s="21">
        <v>0</v>
      </c>
      <c r="H20" s="20">
        <v>0</v>
      </c>
      <c r="I20" s="21">
        <v>0</v>
      </c>
      <c r="J20" s="20">
        <v>0</v>
      </c>
      <c r="K20" s="21">
        <v>0</v>
      </c>
      <c r="L20" s="20">
        <v>0</v>
      </c>
      <c r="M20" s="21">
        <v>0</v>
      </c>
      <c r="N20" s="20">
        <v>0</v>
      </c>
      <c r="O20" s="21">
        <v>0</v>
      </c>
      <c r="P20" s="20">
        <v>0</v>
      </c>
      <c r="Q20" s="21">
        <v>0</v>
      </c>
      <c r="R20" s="8">
        <f t="shared" si="1"/>
        <v>0</v>
      </c>
      <c r="S20" s="9">
        <f t="shared" si="1"/>
        <v>0</v>
      </c>
      <c r="T20" s="10">
        <f>SUM(R20:S20)</f>
        <v>0</v>
      </c>
    </row>
    <row r="21" spans="1:20" ht="12.75">
      <c r="A21" s="18" t="s">
        <v>19</v>
      </c>
      <c r="B21" s="20">
        <v>0</v>
      </c>
      <c r="C21" s="21">
        <v>0</v>
      </c>
      <c r="D21" s="20">
        <v>0</v>
      </c>
      <c r="E21" s="21">
        <v>0</v>
      </c>
      <c r="F21" s="20">
        <v>0</v>
      </c>
      <c r="G21" s="21">
        <v>0</v>
      </c>
      <c r="H21" s="20">
        <v>0</v>
      </c>
      <c r="I21" s="21">
        <v>0</v>
      </c>
      <c r="J21" s="20">
        <v>0</v>
      </c>
      <c r="K21" s="21">
        <v>0</v>
      </c>
      <c r="L21" s="20">
        <v>0</v>
      </c>
      <c r="M21" s="21">
        <v>0</v>
      </c>
      <c r="N21" s="20">
        <v>0</v>
      </c>
      <c r="O21" s="21">
        <v>0</v>
      </c>
      <c r="P21" s="20">
        <v>0</v>
      </c>
      <c r="Q21" s="21">
        <v>0</v>
      </c>
      <c r="R21" s="8">
        <f t="shared" si="1"/>
        <v>0</v>
      </c>
      <c r="S21" s="9">
        <f t="shared" si="1"/>
        <v>0</v>
      </c>
      <c r="T21" s="10">
        <f>SUM(R21:S21)</f>
        <v>0</v>
      </c>
    </row>
    <row r="22" spans="1:20" s="11" customFormat="1" ht="12.75">
      <c r="A22" s="7" t="s">
        <v>12</v>
      </c>
      <c r="B22" s="40">
        <v>0</v>
      </c>
      <c r="C22" s="41">
        <v>0</v>
      </c>
      <c r="D22" s="40">
        <v>0</v>
      </c>
      <c r="E22" s="41">
        <v>0</v>
      </c>
      <c r="F22" s="40">
        <v>0</v>
      </c>
      <c r="G22" s="41">
        <v>0</v>
      </c>
      <c r="H22" s="40">
        <v>0</v>
      </c>
      <c r="I22" s="41">
        <v>0</v>
      </c>
      <c r="J22" s="40">
        <v>0</v>
      </c>
      <c r="K22" s="41">
        <v>0</v>
      </c>
      <c r="L22" s="40">
        <v>0</v>
      </c>
      <c r="M22" s="41">
        <v>0</v>
      </c>
      <c r="N22" s="40">
        <v>66</v>
      </c>
      <c r="O22" s="41">
        <v>18</v>
      </c>
      <c r="P22" s="40">
        <v>0</v>
      </c>
      <c r="Q22" s="41">
        <v>0</v>
      </c>
      <c r="R22" s="40">
        <f t="shared" si="1"/>
        <v>66</v>
      </c>
      <c r="S22" s="41">
        <f t="shared" si="1"/>
        <v>18</v>
      </c>
      <c r="T22" s="41">
        <f>SUM(R22:S22)</f>
        <v>84</v>
      </c>
    </row>
    <row r="23" spans="1:20" s="11" customFormat="1" ht="12.75">
      <c r="A23" s="24" t="s">
        <v>7</v>
      </c>
      <c r="B23" s="42"/>
      <c r="C23" s="43"/>
      <c r="D23" s="42"/>
      <c r="E23" s="43"/>
      <c r="F23" s="42"/>
      <c r="G23" s="43"/>
      <c r="H23" s="42"/>
      <c r="I23" s="43"/>
      <c r="J23" s="42"/>
      <c r="K23" s="43"/>
      <c r="L23" s="42"/>
      <c r="M23" s="43"/>
      <c r="N23" s="42"/>
      <c r="O23" s="43"/>
      <c r="P23" s="42"/>
      <c r="Q23" s="43"/>
      <c r="R23" s="42"/>
      <c r="S23" s="43"/>
      <c r="T23" s="43"/>
    </row>
    <row r="24" spans="1:20" ht="12.75">
      <c r="A24" s="18" t="s">
        <v>16</v>
      </c>
      <c r="B24" s="20">
        <v>0</v>
      </c>
      <c r="C24" s="19">
        <v>0</v>
      </c>
      <c r="D24" s="20">
        <v>0</v>
      </c>
      <c r="E24" s="19">
        <v>0</v>
      </c>
      <c r="F24" s="20">
        <v>0</v>
      </c>
      <c r="G24" s="19">
        <v>0</v>
      </c>
      <c r="H24" s="20">
        <v>0</v>
      </c>
      <c r="I24" s="19">
        <v>0</v>
      </c>
      <c r="J24" s="20">
        <v>0</v>
      </c>
      <c r="K24" s="19">
        <v>0</v>
      </c>
      <c r="L24" s="20">
        <v>0</v>
      </c>
      <c r="M24" s="19">
        <v>0</v>
      </c>
      <c r="N24" s="20">
        <v>0</v>
      </c>
      <c r="O24" s="19">
        <v>0</v>
      </c>
      <c r="P24" s="20">
        <v>0</v>
      </c>
      <c r="Q24" s="19">
        <v>0</v>
      </c>
      <c r="R24" s="8">
        <f aca="true" t="shared" si="2" ref="R24:S28">SUM(L24,J24,H24,F24,D24,B24,N24,P24)</f>
        <v>0</v>
      </c>
      <c r="S24" s="10">
        <f t="shared" si="2"/>
        <v>0</v>
      </c>
      <c r="T24" s="10">
        <f>SUM(R24:S24)</f>
        <v>0</v>
      </c>
    </row>
    <row r="25" spans="1:20" ht="12.75">
      <c r="A25" s="18" t="s">
        <v>17</v>
      </c>
      <c r="B25" s="20">
        <v>0</v>
      </c>
      <c r="C25" s="21">
        <v>0</v>
      </c>
      <c r="D25" s="20">
        <v>0</v>
      </c>
      <c r="E25" s="21">
        <v>0</v>
      </c>
      <c r="F25" s="20">
        <v>0</v>
      </c>
      <c r="G25" s="21">
        <v>0</v>
      </c>
      <c r="H25" s="20">
        <v>0</v>
      </c>
      <c r="I25" s="21">
        <v>0</v>
      </c>
      <c r="J25" s="20">
        <v>7</v>
      </c>
      <c r="K25" s="21">
        <v>10</v>
      </c>
      <c r="L25" s="20">
        <v>48</v>
      </c>
      <c r="M25" s="21">
        <v>10</v>
      </c>
      <c r="N25" s="20">
        <v>33</v>
      </c>
      <c r="O25" s="21">
        <v>12</v>
      </c>
      <c r="P25" s="20">
        <v>0</v>
      </c>
      <c r="Q25" s="21">
        <v>0</v>
      </c>
      <c r="R25" s="8">
        <f t="shared" si="2"/>
        <v>88</v>
      </c>
      <c r="S25" s="9">
        <f t="shared" si="2"/>
        <v>32</v>
      </c>
      <c r="T25" s="10">
        <f>SUM(R25:S25)</f>
        <v>120</v>
      </c>
    </row>
    <row r="26" spans="1:20" ht="12.75">
      <c r="A26" s="18" t="s">
        <v>19</v>
      </c>
      <c r="B26" s="20">
        <v>0</v>
      </c>
      <c r="C26" s="21">
        <v>0</v>
      </c>
      <c r="D26" s="20">
        <v>0</v>
      </c>
      <c r="E26" s="21">
        <v>0</v>
      </c>
      <c r="F26" s="20">
        <v>0</v>
      </c>
      <c r="G26" s="21">
        <v>0</v>
      </c>
      <c r="H26" s="20">
        <v>0</v>
      </c>
      <c r="I26" s="21">
        <v>0</v>
      </c>
      <c r="J26" s="20">
        <v>0</v>
      </c>
      <c r="K26" s="21">
        <v>0</v>
      </c>
      <c r="L26" s="20">
        <v>0</v>
      </c>
      <c r="M26" s="21">
        <v>0</v>
      </c>
      <c r="N26" s="20">
        <v>0</v>
      </c>
      <c r="O26" s="21">
        <v>0</v>
      </c>
      <c r="P26" s="20">
        <v>0</v>
      </c>
      <c r="Q26" s="21">
        <v>0</v>
      </c>
      <c r="R26" s="8">
        <f t="shared" si="2"/>
        <v>0</v>
      </c>
      <c r="S26" s="9">
        <f t="shared" si="2"/>
        <v>0</v>
      </c>
      <c r="T26" s="10">
        <f>SUM(R26:S26)</f>
        <v>0</v>
      </c>
    </row>
    <row r="27" spans="1:20" ht="12.75">
      <c r="A27" s="18" t="s">
        <v>20</v>
      </c>
      <c r="B27" s="20">
        <v>0</v>
      </c>
      <c r="C27" s="21">
        <v>0</v>
      </c>
      <c r="D27" s="20">
        <v>0</v>
      </c>
      <c r="E27" s="21">
        <v>0</v>
      </c>
      <c r="F27" s="20">
        <v>0</v>
      </c>
      <c r="G27" s="21">
        <v>0</v>
      </c>
      <c r="H27" s="20">
        <v>0</v>
      </c>
      <c r="I27" s="21">
        <v>0</v>
      </c>
      <c r="J27" s="20">
        <v>0</v>
      </c>
      <c r="K27" s="21">
        <v>0</v>
      </c>
      <c r="L27" s="20">
        <v>0</v>
      </c>
      <c r="M27" s="21">
        <v>0</v>
      </c>
      <c r="N27" s="20">
        <v>0</v>
      </c>
      <c r="O27" s="21">
        <v>0</v>
      </c>
      <c r="P27" s="20">
        <v>0</v>
      </c>
      <c r="Q27" s="21">
        <v>0</v>
      </c>
      <c r="R27" s="8">
        <f t="shared" si="2"/>
        <v>0</v>
      </c>
      <c r="S27" s="9">
        <f t="shared" si="2"/>
        <v>0</v>
      </c>
      <c r="T27" s="10">
        <f>SUM(R27:S27)</f>
        <v>0</v>
      </c>
    </row>
    <row r="28" spans="1:20" s="11" customFormat="1" ht="12.75">
      <c r="A28" s="7" t="s">
        <v>12</v>
      </c>
      <c r="B28" s="40">
        <v>0</v>
      </c>
      <c r="C28" s="41">
        <v>0</v>
      </c>
      <c r="D28" s="40">
        <v>0</v>
      </c>
      <c r="E28" s="41">
        <v>0</v>
      </c>
      <c r="F28" s="40">
        <v>0</v>
      </c>
      <c r="G28" s="41">
        <v>0</v>
      </c>
      <c r="H28" s="40">
        <v>0</v>
      </c>
      <c r="I28" s="41">
        <v>0</v>
      </c>
      <c r="J28" s="40">
        <v>7</v>
      </c>
      <c r="K28" s="41">
        <v>10</v>
      </c>
      <c r="L28" s="40">
        <v>48</v>
      </c>
      <c r="M28" s="41">
        <v>10</v>
      </c>
      <c r="N28" s="40">
        <v>33</v>
      </c>
      <c r="O28" s="41">
        <v>12</v>
      </c>
      <c r="P28" s="40">
        <v>0</v>
      </c>
      <c r="Q28" s="41">
        <v>0</v>
      </c>
      <c r="R28" s="40">
        <f t="shared" si="2"/>
        <v>88</v>
      </c>
      <c r="S28" s="41">
        <f t="shared" si="2"/>
        <v>32</v>
      </c>
      <c r="T28" s="41">
        <f>SUM(R28:S28)</f>
        <v>120</v>
      </c>
    </row>
    <row r="29" spans="1:20" s="11" customFormat="1" ht="12.75">
      <c r="A29" s="24" t="s">
        <v>8</v>
      </c>
      <c r="B29" s="42"/>
      <c r="C29" s="43"/>
      <c r="D29" s="42"/>
      <c r="E29" s="43"/>
      <c r="F29" s="42"/>
      <c r="G29" s="43"/>
      <c r="H29" s="42"/>
      <c r="I29" s="43"/>
      <c r="J29" s="42"/>
      <c r="K29" s="43"/>
      <c r="L29" s="42"/>
      <c r="M29" s="43"/>
      <c r="N29" s="42"/>
      <c r="O29" s="43"/>
      <c r="P29" s="42"/>
      <c r="Q29" s="43"/>
      <c r="R29" s="42"/>
      <c r="S29" s="43"/>
      <c r="T29" s="43"/>
    </row>
    <row r="30" spans="1:20" ht="12.75">
      <c r="A30" s="18" t="s">
        <v>16</v>
      </c>
      <c r="B30" s="20">
        <v>0</v>
      </c>
      <c r="C30" s="19">
        <v>0</v>
      </c>
      <c r="D30" s="20">
        <v>0</v>
      </c>
      <c r="E30" s="19">
        <v>0</v>
      </c>
      <c r="F30" s="20">
        <v>8</v>
      </c>
      <c r="G30" s="19">
        <v>0</v>
      </c>
      <c r="H30" s="20">
        <v>48</v>
      </c>
      <c r="I30" s="19">
        <v>3</v>
      </c>
      <c r="J30" s="20">
        <v>0</v>
      </c>
      <c r="K30" s="19">
        <v>0</v>
      </c>
      <c r="L30" s="20">
        <v>0</v>
      </c>
      <c r="M30" s="19">
        <v>0</v>
      </c>
      <c r="N30" s="20">
        <v>138</v>
      </c>
      <c r="O30" s="19">
        <v>37</v>
      </c>
      <c r="P30" s="20">
        <v>0</v>
      </c>
      <c r="Q30" s="19">
        <v>0</v>
      </c>
      <c r="R30" s="8">
        <f aca="true" t="shared" si="3" ref="R30:S34">SUM(L30,J30,H30,F30,D30,B30,N30,P30)</f>
        <v>194</v>
      </c>
      <c r="S30" s="10">
        <f t="shared" si="3"/>
        <v>40</v>
      </c>
      <c r="T30" s="10">
        <f>SUM(R30:S30)</f>
        <v>234</v>
      </c>
    </row>
    <row r="31" spans="1:20" ht="12.75">
      <c r="A31" s="18" t="s">
        <v>17</v>
      </c>
      <c r="B31" s="20">
        <v>0</v>
      </c>
      <c r="C31" s="21">
        <v>0</v>
      </c>
      <c r="D31" s="20">
        <v>0</v>
      </c>
      <c r="E31" s="21">
        <v>0</v>
      </c>
      <c r="F31" s="20">
        <v>78</v>
      </c>
      <c r="G31" s="21">
        <v>4</v>
      </c>
      <c r="H31" s="20">
        <v>40</v>
      </c>
      <c r="I31" s="21">
        <v>11</v>
      </c>
      <c r="J31" s="20">
        <v>10</v>
      </c>
      <c r="K31" s="21">
        <v>3</v>
      </c>
      <c r="L31" s="20">
        <v>48</v>
      </c>
      <c r="M31" s="21">
        <v>4</v>
      </c>
      <c r="N31" s="20">
        <v>78</v>
      </c>
      <c r="O31" s="21">
        <v>16</v>
      </c>
      <c r="P31" s="20">
        <v>0</v>
      </c>
      <c r="Q31" s="21">
        <v>0</v>
      </c>
      <c r="R31" s="8">
        <f t="shared" si="3"/>
        <v>254</v>
      </c>
      <c r="S31" s="9">
        <f t="shared" si="3"/>
        <v>38</v>
      </c>
      <c r="T31" s="10">
        <f>SUM(R31:S31)</f>
        <v>292</v>
      </c>
    </row>
    <row r="32" spans="1:20" ht="12.75">
      <c r="A32" s="18" t="s">
        <v>18</v>
      </c>
      <c r="B32" s="20">
        <v>0</v>
      </c>
      <c r="C32" s="21">
        <v>0</v>
      </c>
      <c r="D32" s="20">
        <v>0</v>
      </c>
      <c r="E32" s="21">
        <v>0</v>
      </c>
      <c r="F32" s="20">
        <v>0</v>
      </c>
      <c r="G32" s="21">
        <v>0</v>
      </c>
      <c r="H32" s="20">
        <v>0</v>
      </c>
      <c r="I32" s="21">
        <v>0</v>
      </c>
      <c r="J32" s="20">
        <v>0</v>
      </c>
      <c r="K32" s="21">
        <v>0</v>
      </c>
      <c r="L32" s="20">
        <v>0</v>
      </c>
      <c r="M32" s="21">
        <v>0</v>
      </c>
      <c r="N32" s="20">
        <v>0</v>
      </c>
      <c r="O32" s="21">
        <v>0</v>
      </c>
      <c r="P32" s="20">
        <v>0</v>
      </c>
      <c r="Q32" s="21">
        <v>0</v>
      </c>
      <c r="R32" s="8">
        <f t="shared" si="3"/>
        <v>0</v>
      </c>
      <c r="S32" s="9">
        <f t="shared" si="3"/>
        <v>0</v>
      </c>
      <c r="T32" s="10">
        <f>SUM(R32:S32)</f>
        <v>0</v>
      </c>
    </row>
    <row r="33" spans="1:20" ht="12.75">
      <c r="A33" s="18" t="s">
        <v>19</v>
      </c>
      <c r="B33" s="20">
        <v>0</v>
      </c>
      <c r="C33" s="21">
        <v>0</v>
      </c>
      <c r="D33" s="20">
        <v>0</v>
      </c>
      <c r="E33" s="21">
        <v>0</v>
      </c>
      <c r="F33" s="20">
        <v>0</v>
      </c>
      <c r="G33" s="21">
        <v>0</v>
      </c>
      <c r="H33" s="20">
        <v>0</v>
      </c>
      <c r="I33" s="21">
        <v>0</v>
      </c>
      <c r="J33" s="20">
        <v>0</v>
      </c>
      <c r="K33" s="21">
        <v>0</v>
      </c>
      <c r="L33" s="20">
        <v>0</v>
      </c>
      <c r="M33" s="21">
        <v>0</v>
      </c>
      <c r="N33" s="20">
        <v>0</v>
      </c>
      <c r="O33" s="21">
        <v>0</v>
      </c>
      <c r="P33" s="20">
        <v>0</v>
      </c>
      <c r="Q33" s="21">
        <v>0</v>
      </c>
      <c r="R33" s="8">
        <f t="shared" si="3"/>
        <v>0</v>
      </c>
      <c r="S33" s="9">
        <f t="shared" si="3"/>
        <v>0</v>
      </c>
      <c r="T33" s="10">
        <f>SUM(R33:S33)</f>
        <v>0</v>
      </c>
    </row>
    <row r="34" spans="1:20" s="11" customFormat="1" ht="12.75">
      <c r="A34" s="7" t="s">
        <v>12</v>
      </c>
      <c r="B34" s="40">
        <v>0</v>
      </c>
      <c r="C34" s="41">
        <v>0</v>
      </c>
      <c r="D34" s="40">
        <v>0</v>
      </c>
      <c r="E34" s="41">
        <v>0</v>
      </c>
      <c r="F34" s="40">
        <v>86</v>
      </c>
      <c r="G34" s="41">
        <v>4</v>
      </c>
      <c r="H34" s="40">
        <v>88</v>
      </c>
      <c r="I34" s="41">
        <v>14</v>
      </c>
      <c r="J34" s="40">
        <v>10</v>
      </c>
      <c r="K34" s="41">
        <v>3</v>
      </c>
      <c r="L34" s="40">
        <v>48</v>
      </c>
      <c r="M34" s="41">
        <v>4</v>
      </c>
      <c r="N34" s="40">
        <v>216</v>
      </c>
      <c r="O34" s="41">
        <v>53</v>
      </c>
      <c r="P34" s="40">
        <v>0</v>
      </c>
      <c r="Q34" s="41">
        <v>0</v>
      </c>
      <c r="R34" s="40">
        <f t="shared" si="3"/>
        <v>448</v>
      </c>
      <c r="S34" s="41">
        <f t="shared" si="3"/>
        <v>78</v>
      </c>
      <c r="T34" s="41">
        <f>SUM(R34:S34)</f>
        <v>526</v>
      </c>
    </row>
    <row r="35" spans="1:20" s="11" customFormat="1" ht="12.75">
      <c r="A35" s="24" t="s">
        <v>9</v>
      </c>
      <c r="B35" s="42"/>
      <c r="C35" s="43"/>
      <c r="D35" s="42"/>
      <c r="E35" s="43"/>
      <c r="F35" s="42"/>
      <c r="G35" s="43"/>
      <c r="H35" s="42"/>
      <c r="I35" s="43"/>
      <c r="J35" s="42"/>
      <c r="K35" s="43"/>
      <c r="L35" s="42"/>
      <c r="M35" s="43"/>
      <c r="N35" s="42"/>
      <c r="O35" s="43"/>
      <c r="P35" s="42"/>
      <c r="Q35" s="43"/>
      <c r="R35" s="42"/>
      <c r="S35" s="43"/>
      <c r="T35" s="43"/>
    </row>
    <row r="36" spans="1:20" ht="12.75">
      <c r="A36" s="18" t="s">
        <v>16</v>
      </c>
      <c r="B36" s="20">
        <v>0</v>
      </c>
      <c r="C36" s="19">
        <v>0</v>
      </c>
      <c r="D36" s="20">
        <v>0</v>
      </c>
      <c r="E36" s="19">
        <v>0</v>
      </c>
      <c r="F36" s="20">
        <v>27</v>
      </c>
      <c r="G36" s="19">
        <v>9</v>
      </c>
      <c r="H36" s="20">
        <v>46</v>
      </c>
      <c r="I36" s="19">
        <v>9</v>
      </c>
      <c r="J36" s="20">
        <v>0</v>
      </c>
      <c r="K36" s="19">
        <v>0</v>
      </c>
      <c r="L36" s="20">
        <v>0</v>
      </c>
      <c r="M36" s="19">
        <v>0</v>
      </c>
      <c r="N36" s="20">
        <v>135</v>
      </c>
      <c r="O36" s="19">
        <v>19</v>
      </c>
      <c r="P36" s="20">
        <v>0</v>
      </c>
      <c r="Q36" s="19">
        <v>0</v>
      </c>
      <c r="R36" s="8">
        <f aca="true" t="shared" si="4" ref="R36:S40">SUM(L36,J36,H36,F36,D36,B36,N36,P36)</f>
        <v>208</v>
      </c>
      <c r="S36" s="10">
        <f t="shared" si="4"/>
        <v>37</v>
      </c>
      <c r="T36" s="10">
        <f>SUM(R36:S36)</f>
        <v>245</v>
      </c>
    </row>
    <row r="37" spans="1:20" ht="12.75">
      <c r="A37" s="18" t="s">
        <v>17</v>
      </c>
      <c r="B37" s="20">
        <v>0</v>
      </c>
      <c r="C37" s="21">
        <v>0</v>
      </c>
      <c r="D37" s="20">
        <v>0</v>
      </c>
      <c r="E37" s="21">
        <v>0</v>
      </c>
      <c r="F37" s="20">
        <v>0</v>
      </c>
      <c r="G37" s="21">
        <v>0</v>
      </c>
      <c r="H37" s="20">
        <v>49</v>
      </c>
      <c r="I37" s="21">
        <v>42</v>
      </c>
      <c r="J37" s="20">
        <v>0</v>
      </c>
      <c r="K37" s="21">
        <v>0</v>
      </c>
      <c r="L37" s="20">
        <v>23</v>
      </c>
      <c r="M37" s="21">
        <v>7</v>
      </c>
      <c r="N37" s="20">
        <v>71</v>
      </c>
      <c r="O37" s="21">
        <v>12</v>
      </c>
      <c r="P37" s="20">
        <v>0</v>
      </c>
      <c r="Q37" s="21">
        <v>0</v>
      </c>
      <c r="R37" s="8">
        <f t="shared" si="4"/>
        <v>143</v>
      </c>
      <c r="S37" s="9">
        <f t="shared" si="4"/>
        <v>61</v>
      </c>
      <c r="T37" s="10">
        <f>SUM(R37:S37)</f>
        <v>204</v>
      </c>
    </row>
    <row r="38" spans="1:20" ht="12.75">
      <c r="A38" s="18" t="s">
        <v>18</v>
      </c>
      <c r="B38" s="20">
        <v>0</v>
      </c>
      <c r="C38" s="21">
        <v>0</v>
      </c>
      <c r="D38" s="20">
        <v>0</v>
      </c>
      <c r="E38" s="21">
        <v>0</v>
      </c>
      <c r="F38" s="20">
        <v>43</v>
      </c>
      <c r="G38" s="21">
        <v>0</v>
      </c>
      <c r="H38" s="20">
        <v>0</v>
      </c>
      <c r="I38" s="21">
        <v>0</v>
      </c>
      <c r="J38" s="20">
        <v>0</v>
      </c>
      <c r="K38" s="21">
        <v>0</v>
      </c>
      <c r="L38" s="20">
        <v>0</v>
      </c>
      <c r="M38" s="21">
        <v>0</v>
      </c>
      <c r="N38" s="20">
        <v>5</v>
      </c>
      <c r="O38" s="21">
        <v>0</v>
      </c>
      <c r="P38" s="20">
        <v>0</v>
      </c>
      <c r="Q38" s="21">
        <v>0</v>
      </c>
      <c r="R38" s="8">
        <f t="shared" si="4"/>
        <v>48</v>
      </c>
      <c r="S38" s="9">
        <f t="shared" si="4"/>
        <v>0</v>
      </c>
      <c r="T38" s="10">
        <f>SUM(R38:S38)</f>
        <v>48</v>
      </c>
    </row>
    <row r="39" spans="1:20" ht="12.75">
      <c r="A39" s="18" t="s">
        <v>19</v>
      </c>
      <c r="B39" s="20">
        <v>0</v>
      </c>
      <c r="C39" s="21">
        <v>0</v>
      </c>
      <c r="D39" s="20">
        <v>0</v>
      </c>
      <c r="E39" s="21">
        <v>0</v>
      </c>
      <c r="F39" s="20">
        <v>0</v>
      </c>
      <c r="G39" s="21">
        <v>0</v>
      </c>
      <c r="H39" s="20">
        <v>0</v>
      </c>
      <c r="I39" s="21">
        <v>0</v>
      </c>
      <c r="J39" s="20">
        <v>0</v>
      </c>
      <c r="K39" s="21">
        <v>0</v>
      </c>
      <c r="L39" s="20">
        <v>0</v>
      </c>
      <c r="M39" s="21">
        <v>0</v>
      </c>
      <c r="N39" s="20">
        <v>27</v>
      </c>
      <c r="O39" s="21">
        <v>5</v>
      </c>
      <c r="P39" s="20">
        <v>0</v>
      </c>
      <c r="Q39" s="21">
        <v>0</v>
      </c>
      <c r="R39" s="8">
        <f t="shared" si="4"/>
        <v>27</v>
      </c>
      <c r="S39" s="9">
        <f t="shared" si="4"/>
        <v>5</v>
      </c>
      <c r="T39" s="10">
        <f>SUM(R39:S39)</f>
        <v>32</v>
      </c>
    </row>
    <row r="40" spans="1:20" s="11" customFormat="1" ht="12.75">
      <c r="A40" s="7" t="s">
        <v>12</v>
      </c>
      <c r="B40" s="40">
        <v>0</v>
      </c>
      <c r="C40" s="41">
        <v>0</v>
      </c>
      <c r="D40" s="40">
        <v>0</v>
      </c>
      <c r="E40" s="41">
        <v>0</v>
      </c>
      <c r="F40" s="40">
        <v>70</v>
      </c>
      <c r="G40" s="41">
        <v>9</v>
      </c>
      <c r="H40" s="40">
        <v>95</v>
      </c>
      <c r="I40" s="41">
        <v>51</v>
      </c>
      <c r="J40" s="40">
        <v>0</v>
      </c>
      <c r="K40" s="41">
        <v>0</v>
      </c>
      <c r="L40" s="40">
        <v>23</v>
      </c>
      <c r="M40" s="41">
        <v>7</v>
      </c>
      <c r="N40" s="40">
        <v>238</v>
      </c>
      <c r="O40" s="41">
        <v>36</v>
      </c>
      <c r="P40" s="40">
        <v>0</v>
      </c>
      <c r="Q40" s="41">
        <v>0</v>
      </c>
      <c r="R40" s="40">
        <f t="shared" si="4"/>
        <v>426</v>
      </c>
      <c r="S40" s="41">
        <f t="shared" si="4"/>
        <v>103</v>
      </c>
      <c r="T40" s="41">
        <f>SUM(R40:S40)</f>
        <v>529</v>
      </c>
    </row>
    <row r="41" spans="1:20" s="11" customFormat="1" ht="12.75">
      <c r="A41" s="24" t="s">
        <v>10</v>
      </c>
      <c r="B41" s="42"/>
      <c r="C41" s="43"/>
      <c r="D41" s="42"/>
      <c r="E41" s="43"/>
      <c r="F41" s="42"/>
      <c r="G41" s="43"/>
      <c r="H41" s="42"/>
      <c r="I41" s="43"/>
      <c r="J41" s="42"/>
      <c r="K41" s="43"/>
      <c r="L41" s="42"/>
      <c r="M41" s="43"/>
      <c r="N41" s="42"/>
      <c r="O41" s="43"/>
      <c r="P41" s="42"/>
      <c r="Q41" s="43"/>
      <c r="R41" s="42"/>
      <c r="S41" s="43"/>
      <c r="T41" s="43"/>
    </row>
    <row r="42" spans="1:20" ht="12.75">
      <c r="A42" s="18" t="s">
        <v>16</v>
      </c>
      <c r="B42" s="20">
        <v>0</v>
      </c>
      <c r="C42" s="19">
        <v>0</v>
      </c>
      <c r="D42" s="20">
        <v>0</v>
      </c>
      <c r="E42" s="19">
        <v>0</v>
      </c>
      <c r="F42" s="20">
        <v>0</v>
      </c>
      <c r="G42" s="19">
        <v>0</v>
      </c>
      <c r="H42" s="20">
        <v>56</v>
      </c>
      <c r="I42" s="19">
        <v>13</v>
      </c>
      <c r="J42" s="20">
        <v>0</v>
      </c>
      <c r="K42" s="19">
        <v>0</v>
      </c>
      <c r="L42" s="20">
        <v>0</v>
      </c>
      <c r="M42" s="19">
        <v>0</v>
      </c>
      <c r="N42" s="20">
        <v>45</v>
      </c>
      <c r="O42" s="19">
        <v>11</v>
      </c>
      <c r="P42" s="20">
        <v>0</v>
      </c>
      <c r="Q42" s="19">
        <v>0</v>
      </c>
      <c r="R42" s="8">
        <f aca="true" t="shared" si="5" ref="R42:S47">SUM(L42,J42,H42,F42,D42,B42,N42,P42)</f>
        <v>101</v>
      </c>
      <c r="S42" s="10">
        <f t="shared" si="5"/>
        <v>24</v>
      </c>
      <c r="T42" s="10">
        <f aca="true" t="shared" si="6" ref="T42:T47">SUM(R42:S42)</f>
        <v>125</v>
      </c>
    </row>
    <row r="43" spans="1:20" ht="12.75">
      <c r="A43" s="18" t="s">
        <v>17</v>
      </c>
      <c r="B43" s="20">
        <v>0</v>
      </c>
      <c r="C43" s="21">
        <v>0</v>
      </c>
      <c r="D43" s="20">
        <v>0</v>
      </c>
      <c r="E43" s="21">
        <v>0</v>
      </c>
      <c r="F43" s="20">
        <v>178</v>
      </c>
      <c r="G43" s="21">
        <v>23</v>
      </c>
      <c r="H43" s="20">
        <v>0</v>
      </c>
      <c r="I43" s="21">
        <v>0</v>
      </c>
      <c r="J43" s="20">
        <v>0</v>
      </c>
      <c r="K43" s="21">
        <v>0</v>
      </c>
      <c r="L43" s="20">
        <v>0</v>
      </c>
      <c r="M43" s="21">
        <v>0</v>
      </c>
      <c r="N43" s="20">
        <v>123</v>
      </c>
      <c r="O43" s="21">
        <v>28</v>
      </c>
      <c r="P43" s="20">
        <v>0</v>
      </c>
      <c r="Q43" s="21">
        <v>0</v>
      </c>
      <c r="R43" s="8">
        <f t="shared" si="5"/>
        <v>301</v>
      </c>
      <c r="S43" s="9">
        <f t="shared" si="5"/>
        <v>51</v>
      </c>
      <c r="T43" s="10">
        <f t="shared" si="6"/>
        <v>352</v>
      </c>
    </row>
    <row r="44" spans="1:20" ht="12.75">
      <c r="A44" s="18" t="s">
        <v>18</v>
      </c>
      <c r="B44" s="20">
        <v>0</v>
      </c>
      <c r="C44" s="21">
        <v>0</v>
      </c>
      <c r="D44" s="20">
        <v>0</v>
      </c>
      <c r="E44" s="21">
        <v>0</v>
      </c>
      <c r="F44" s="20">
        <v>44</v>
      </c>
      <c r="G44" s="21">
        <v>3</v>
      </c>
      <c r="H44" s="20">
        <v>0</v>
      </c>
      <c r="I44" s="21">
        <v>0</v>
      </c>
      <c r="J44" s="20">
        <v>0</v>
      </c>
      <c r="K44" s="21">
        <v>0</v>
      </c>
      <c r="L44" s="20">
        <v>0</v>
      </c>
      <c r="M44" s="21">
        <v>0</v>
      </c>
      <c r="N44" s="20">
        <v>30</v>
      </c>
      <c r="O44" s="21">
        <v>8</v>
      </c>
      <c r="P44" s="20">
        <v>0</v>
      </c>
      <c r="Q44" s="21">
        <v>0</v>
      </c>
      <c r="R44" s="8">
        <f t="shared" si="5"/>
        <v>74</v>
      </c>
      <c r="S44" s="9">
        <f t="shared" si="5"/>
        <v>11</v>
      </c>
      <c r="T44" s="10">
        <f t="shared" si="6"/>
        <v>85</v>
      </c>
    </row>
    <row r="45" spans="1:20" ht="12.75">
      <c r="A45" s="18" t="s">
        <v>19</v>
      </c>
      <c r="B45" s="20">
        <v>0</v>
      </c>
      <c r="C45" s="21">
        <v>0</v>
      </c>
      <c r="D45" s="20">
        <v>0</v>
      </c>
      <c r="E45" s="21">
        <v>0</v>
      </c>
      <c r="F45" s="20">
        <v>0</v>
      </c>
      <c r="G45" s="21">
        <v>0</v>
      </c>
      <c r="H45" s="20">
        <v>0</v>
      </c>
      <c r="I45" s="21">
        <v>0</v>
      </c>
      <c r="J45" s="20">
        <v>0</v>
      </c>
      <c r="K45" s="21">
        <v>0</v>
      </c>
      <c r="L45" s="20">
        <v>0</v>
      </c>
      <c r="M45" s="21">
        <v>0</v>
      </c>
      <c r="N45" s="20">
        <v>0</v>
      </c>
      <c r="O45" s="21">
        <v>0</v>
      </c>
      <c r="P45" s="20">
        <v>0</v>
      </c>
      <c r="Q45" s="21">
        <v>0</v>
      </c>
      <c r="R45" s="8">
        <f t="shared" si="5"/>
        <v>0</v>
      </c>
      <c r="S45" s="9">
        <f t="shared" si="5"/>
        <v>0</v>
      </c>
      <c r="T45" s="10">
        <f t="shared" si="6"/>
        <v>0</v>
      </c>
    </row>
    <row r="46" spans="1:20" ht="12.75">
      <c r="A46" s="18" t="s">
        <v>31</v>
      </c>
      <c r="B46" s="20">
        <v>0</v>
      </c>
      <c r="C46" s="21">
        <v>0</v>
      </c>
      <c r="D46" s="20">
        <v>0</v>
      </c>
      <c r="E46" s="21">
        <v>0</v>
      </c>
      <c r="F46" s="20">
        <v>0</v>
      </c>
      <c r="G46" s="21">
        <v>0</v>
      </c>
      <c r="H46" s="20">
        <v>0</v>
      </c>
      <c r="I46" s="21">
        <v>0</v>
      </c>
      <c r="J46" s="20">
        <v>0</v>
      </c>
      <c r="K46" s="21">
        <v>0</v>
      </c>
      <c r="L46" s="20">
        <v>0</v>
      </c>
      <c r="M46" s="21">
        <v>0</v>
      </c>
      <c r="N46" s="20">
        <v>0</v>
      </c>
      <c r="O46" s="21">
        <v>0</v>
      </c>
      <c r="P46" s="20">
        <v>0</v>
      </c>
      <c r="Q46" s="21">
        <v>0</v>
      </c>
      <c r="R46" s="8">
        <f t="shared" si="5"/>
        <v>0</v>
      </c>
      <c r="S46" s="9">
        <f t="shared" si="5"/>
        <v>0</v>
      </c>
      <c r="T46" s="10">
        <f t="shared" si="6"/>
        <v>0</v>
      </c>
    </row>
    <row r="47" spans="1:20" s="16" customFormat="1" ht="12.75">
      <c r="A47" s="28" t="s">
        <v>12</v>
      </c>
      <c r="B47" s="40">
        <v>0</v>
      </c>
      <c r="C47" s="41">
        <v>0</v>
      </c>
      <c r="D47" s="40">
        <v>0</v>
      </c>
      <c r="E47" s="41">
        <v>0</v>
      </c>
      <c r="F47" s="40">
        <v>222</v>
      </c>
      <c r="G47" s="41">
        <v>26</v>
      </c>
      <c r="H47" s="40">
        <v>56</v>
      </c>
      <c r="I47" s="41">
        <v>13</v>
      </c>
      <c r="J47" s="40">
        <v>0</v>
      </c>
      <c r="K47" s="41">
        <v>0</v>
      </c>
      <c r="L47" s="40">
        <v>0</v>
      </c>
      <c r="M47" s="41">
        <v>0</v>
      </c>
      <c r="N47" s="40">
        <v>198</v>
      </c>
      <c r="O47" s="41">
        <v>47</v>
      </c>
      <c r="P47" s="40">
        <v>0</v>
      </c>
      <c r="Q47" s="41">
        <v>0</v>
      </c>
      <c r="R47" s="40">
        <f t="shared" si="5"/>
        <v>476</v>
      </c>
      <c r="S47" s="41">
        <f t="shared" si="5"/>
        <v>86</v>
      </c>
      <c r="T47" s="41">
        <f t="shared" si="6"/>
        <v>562</v>
      </c>
    </row>
    <row r="48" spans="1:20" s="5" customFormat="1" ht="12.75">
      <c r="A48" s="15" t="s">
        <v>15</v>
      </c>
      <c r="B48" s="44"/>
      <c r="C48" s="45"/>
      <c r="D48" s="44"/>
      <c r="E48" s="45"/>
      <c r="F48" s="44"/>
      <c r="G48" s="45"/>
      <c r="H48" s="44"/>
      <c r="I48" s="45"/>
      <c r="J48" s="44"/>
      <c r="K48" s="45"/>
      <c r="L48" s="44"/>
      <c r="M48" s="45"/>
      <c r="N48" s="44"/>
      <c r="O48" s="45"/>
      <c r="P48" s="44"/>
      <c r="Q48" s="45"/>
      <c r="R48" s="46"/>
      <c r="S48" s="47"/>
      <c r="T48" s="47"/>
    </row>
    <row r="49" spans="1:20" ht="12.75">
      <c r="A49" s="5" t="s">
        <v>16</v>
      </c>
      <c r="B49" s="48">
        <f>SUM(B12,B18,B24,B30,B36,B42)</f>
        <v>0</v>
      </c>
      <c r="C49" s="49">
        <f aca="true" t="shared" si="7" ref="C49:Q50">SUM(C12,C18,C24,C30,C36,C42)</f>
        <v>0</v>
      </c>
      <c r="D49" s="48">
        <f t="shared" si="7"/>
        <v>0</v>
      </c>
      <c r="E49" s="49">
        <f t="shared" si="7"/>
        <v>0</v>
      </c>
      <c r="F49" s="48">
        <f t="shared" si="7"/>
        <v>35</v>
      </c>
      <c r="G49" s="49">
        <f t="shared" si="7"/>
        <v>9</v>
      </c>
      <c r="H49" s="48">
        <f t="shared" si="7"/>
        <v>207</v>
      </c>
      <c r="I49" s="49">
        <f t="shared" si="7"/>
        <v>33</v>
      </c>
      <c r="J49" s="48">
        <f t="shared" si="7"/>
        <v>0</v>
      </c>
      <c r="K49" s="49">
        <f t="shared" si="7"/>
        <v>0</v>
      </c>
      <c r="L49" s="48">
        <f t="shared" si="7"/>
        <v>0</v>
      </c>
      <c r="M49" s="49">
        <f t="shared" si="7"/>
        <v>0</v>
      </c>
      <c r="N49" s="48">
        <f t="shared" si="7"/>
        <v>413</v>
      </c>
      <c r="O49" s="49">
        <f t="shared" si="7"/>
        <v>84</v>
      </c>
      <c r="P49" s="48">
        <f t="shared" si="7"/>
        <v>0</v>
      </c>
      <c r="Q49" s="49">
        <f t="shared" si="7"/>
        <v>0</v>
      </c>
      <c r="R49" s="50">
        <f aca="true" t="shared" si="8" ref="R49:S55">SUM(L49,J49,H49,F49,D49,B49,N49,P49)</f>
        <v>655</v>
      </c>
      <c r="S49" s="51">
        <f t="shared" si="8"/>
        <v>126</v>
      </c>
      <c r="T49" s="51">
        <f aca="true" t="shared" si="9" ref="T49:T55">SUM(R49:S49)</f>
        <v>781</v>
      </c>
    </row>
    <row r="50" spans="1:20" ht="12.75">
      <c r="A50" s="60" t="s">
        <v>17</v>
      </c>
      <c r="B50" s="48">
        <f>SUM(B13,B19,B25,B31,B37,B43)</f>
        <v>0</v>
      </c>
      <c r="C50" s="53">
        <f t="shared" si="7"/>
        <v>0</v>
      </c>
      <c r="D50" s="48">
        <f t="shared" si="7"/>
        <v>0</v>
      </c>
      <c r="E50" s="53">
        <f t="shared" si="7"/>
        <v>0</v>
      </c>
      <c r="F50" s="48">
        <f t="shared" si="7"/>
        <v>327</v>
      </c>
      <c r="G50" s="53">
        <f t="shared" si="7"/>
        <v>41</v>
      </c>
      <c r="H50" s="48">
        <f t="shared" si="7"/>
        <v>161</v>
      </c>
      <c r="I50" s="53">
        <f t="shared" si="7"/>
        <v>69</v>
      </c>
      <c r="J50" s="48">
        <f t="shared" si="7"/>
        <v>17</v>
      </c>
      <c r="K50" s="53">
        <f t="shared" si="7"/>
        <v>13</v>
      </c>
      <c r="L50" s="48">
        <f t="shared" si="7"/>
        <v>119</v>
      </c>
      <c r="M50" s="53">
        <f t="shared" si="7"/>
        <v>21</v>
      </c>
      <c r="N50" s="48">
        <f t="shared" si="7"/>
        <v>452</v>
      </c>
      <c r="O50" s="53">
        <f t="shared" si="7"/>
        <v>100</v>
      </c>
      <c r="P50" s="48">
        <f t="shared" si="7"/>
        <v>0</v>
      </c>
      <c r="Q50" s="53">
        <f t="shared" si="7"/>
        <v>0</v>
      </c>
      <c r="R50" s="50">
        <f t="shared" si="8"/>
        <v>1076</v>
      </c>
      <c r="S50" s="54">
        <f t="shared" si="8"/>
        <v>244</v>
      </c>
      <c r="T50" s="51">
        <f t="shared" si="9"/>
        <v>1320</v>
      </c>
    </row>
    <row r="51" spans="1:20" ht="12.75">
      <c r="A51" s="60" t="s">
        <v>18</v>
      </c>
      <c r="B51" s="48">
        <f>SUM(B14,B20,B32,B38,B44)</f>
        <v>0</v>
      </c>
      <c r="C51" s="53">
        <f aca="true" t="shared" si="10" ref="C51:Q51">SUM(C14,C20,C32,C38,C44)</f>
        <v>0</v>
      </c>
      <c r="D51" s="48">
        <f t="shared" si="10"/>
        <v>0</v>
      </c>
      <c r="E51" s="53">
        <f t="shared" si="10"/>
        <v>0</v>
      </c>
      <c r="F51" s="48">
        <f t="shared" si="10"/>
        <v>87</v>
      </c>
      <c r="G51" s="53">
        <f t="shared" si="10"/>
        <v>3</v>
      </c>
      <c r="H51" s="48">
        <f t="shared" si="10"/>
        <v>0</v>
      </c>
      <c r="I51" s="53">
        <f t="shared" si="10"/>
        <v>0</v>
      </c>
      <c r="J51" s="48">
        <f t="shared" si="10"/>
        <v>0</v>
      </c>
      <c r="K51" s="53">
        <f t="shared" si="10"/>
        <v>0</v>
      </c>
      <c r="L51" s="48">
        <f t="shared" si="10"/>
        <v>0</v>
      </c>
      <c r="M51" s="53">
        <f t="shared" si="10"/>
        <v>0</v>
      </c>
      <c r="N51" s="48">
        <f t="shared" si="10"/>
        <v>35</v>
      </c>
      <c r="O51" s="53">
        <f t="shared" si="10"/>
        <v>8</v>
      </c>
      <c r="P51" s="48">
        <f t="shared" si="10"/>
        <v>0</v>
      </c>
      <c r="Q51" s="53">
        <f t="shared" si="10"/>
        <v>0</v>
      </c>
      <c r="R51" s="50">
        <f t="shared" si="8"/>
        <v>122</v>
      </c>
      <c r="S51" s="54">
        <f t="shared" si="8"/>
        <v>11</v>
      </c>
      <c r="T51" s="51">
        <f t="shared" si="9"/>
        <v>133</v>
      </c>
    </row>
    <row r="52" spans="1:20" ht="12.75">
      <c r="A52" s="60" t="s">
        <v>19</v>
      </c>
      <c r="B52" s="48">
        <f>SUM(B15,B21,B26,B33,B39,B45)</f>
        <v>0</v>
      </c>
      <c r="C52" s="53">
        <f aca="true" t="shared" si="11" ref="C52:Q52">SUM(C15,C21,C26,C33,C39,C45)</f>
        <v>0</v>
      </c>
      <c r="D52" s="48">
        <f t="shared" si="11"/>
        <v>0</v>
      </c>
      <c r="E52" s="53">
        <f t="shared" si="11"/>
        <v>0</v>
      </c>
      <c r="F52" s="48">
        <f t="shared" si="11"/>
        <v>0</v>
      </c>
      <c r="G52" s="53">
        <f t="shared" si="11"/>
        <v>0</v>
      </c>
      <c r="H52" s="48">
        <f t="shared" si="11"/>
        <v>0</v>
      </c>
      <c r="I52" s="53">
        <f t="shared" si="11"/>
        <v>0</v>
      </c>
      <c r="J52" s="48">
        <f t="shared" si="11"/>
        <v>0</v>
      </c>
      <c r="K52" s="53">
        <f t="shared" si="11"/>
        <v>0</v>
      </c>
      <c r="L52" s="48">
        <f t="shared" si="11"/>
        <v>0</v>
      </c>
      <c r="M52" s="53">
        <f t="shared" si="11"/>
        <v>0</v>
      </c>
      <c r="N52" s="48">
        <f t="shared" si="11"/>
        <v>27</v>
      </c>
      <c r="O52" s="53">
        <f t="shared" si="11"/>
        <v>5</v>
      </c>
      <c r="P52" s="48">
        <f t="shared" si="11"/>
        <v>0</v>
      </c>
      <c r="Q52" s="53">
        <f t="shared" si="11"/>
        <v>0</v>
      </c>
      <c r="R52" s="50">
        <f t="shared" si="8"/>
        <v>27</v>
      </c>
      <c r="S52" s="54">
        <f t="shared" si="8"/>
        <v>5</v>
      </c>
      <c r="T52" s="51">
        <f t="shared" si="9"/>
        <v>32</v>
      </c>
    </row>
    <row r="53" spans="1:20" ht="12.75">
      <c r="A53" s="60" t="s">
        <v>31</v>
      </c>
      <c r="B53" s="48">
        <f>SUM(B46)</f>
        <v>0</v>
      </c>
      <c r="C53" s="53">
        <f aca="true" t="shared" si="12" ref="C53:Q53">SUM(C46)</f>
        <v>0</v>
      </c>
      <c r="D53" s="48">
        <f t="shared" si="12"/>
        <v>0</v>
      </c>
      <c r="E53" s="53">
        <f t="shared" si="12"/>
        <v>0</v>
      </c>
      <c r="F53" s="48">
        <f t="shared" si="12"/>
        <v>0</v>
      </c>
      <c r="G53" s="53">
        <f t="shared" si="12"/>
        <v>0</v>
      </c>
      <c r="H53" s="48">
        <f t="shared" si="12"/>
        <v>0</v>
      </c>
      <c r="I53" s="53">
        <f t="shared" si="12"/>
        <v>0</v>
      </c>
      <c r="J53" s="48">
        <f t="shared" si="12"/>
        <v>0</v>
      </c>
      <c r="K53" s="53">
        <f t="shared" si="12"/>
        <v>0</v>
      </c>
      <c r="L53" s="48">
        <f t="shared" si="12"/>
        <v>0</v>
      </c>
      <c r="M53" s="53">
        <f t="shared" si="12"/>
        <v>0</v>
      </c>
      <c r="N53" s="48">
        <f t="shared" si="12"/>
        <v>0</v>
      </c>
      <c r="O53" s="53">
        <f t="shared" si="12"/>
        <v>0</v>
      </c>
      <c r="P53" s="48">
        <f t="shared" si="12"/>
        <v>0</v>
      </c>
      <c r="Q53" s="53">
        <f t="shared" si="12"/>
        <v>0</v>
      </c>
      <c r="R53" s="50">
        <f t="shared" si="8"/>
        <v>0</v>
      </c>
      <c r="S53" s="54">
        <f t="shared" si="8"/>
        <v>0</v>
      </c>
      <c r="T53" s="51">
        <f t="shared" si="9"/>
        <v>0</v>
      </c>
    </row>
    <row r="54" spans="1:20" ht="12.75">
      <c r="A54" s="60" t="s">
        <v>20</v>
      </c>
      <c r="B54" s="48">
        <f>SUM(B27)</f>
        <v>0</v>
      </c>
      <c r="C54" s="53">
        <f aca="true" t="shared" si="13" ref="C54:Q54">SUM(C27)</f>
        <v>0</v>
      </c>
      <c r="D54" s="48">
        <f t="shared" si="13"/>
        <v>0</v>
      </c>
      <c r="E54" s="53">
        <f t="shared" si="13"/>
        <v>0</v>
      </c>
      <c r="F54" s="48">
        <f t="shared" si="13"/>
        <v>0</v>
      </c>
      <c r="G54" s="53">
        <f t="shared" si="13"/>
        <v>0</v>
      </c>
      <c r="H54" s="48">
        <f t="shared" si="13"/>
        <v>0</v>
      </c>
      <c r="I54" s="53">
        <f t="shared" si="13"/>
        <v>0</v>
      </c>
      <c r="J54" s="48">
        <f t="shared" si="13"/>
        <v>0</v>
      </c>
      <c r="K54" s="53">
        <f t="shared" si="13"/>
        <v>0</v>
      </c>
      <c r="L54" s="48">
        <f t="shared" si="13"/>
        <v>0</v>
      </c>
      <c r="M54" s="53">
        <f t="shared" si="13"/>
        <v>0</v>
      </c>
      <c r="N54" s="48">
        <f t="shared" si="13"/>
        <v>0</v>
      </c>
      <c r="O54" s="53">
        <f t="shared" si="13"/>
        <v>0</v>
      </c>
      <c r="P54" s="48">
        <f t="shared" si="13"/>
        <v>0</v>
      </c>
      <c r="Q54" s="53">
        <f t="shared" si="13"/>
        <v>0</v>
      </c>
      <c r="R54" s="50">
        <f t="shared" si="8"/>
        <v>0</v>
      </c>
      <c r="S54" s="54">
        <f t="shared" si="8"/>
        <v>0</v>
      </c>
      <c r="T54" s="51">
        <f t="shared" si="9"/>
        <v>0</v>
      </c>
    </row>
    <row r="55" spans="1:20" s="11" customFormat="1" ht="12.75">
      <c r="A55" s="7" t="s">
        <v>12</v>
      </c>
      <c r="B55" s="12">
        <f>SUM(B49:B54)</f>
        <v>0</v>
      </c>
      <c r="C55" s="13">
        <f aca="true" t="shared" si="14" ref="C55:Q55">SUM(C49:C54)</f>
        <v>0</v>
      </c>
      <c r="D55" s="12">
        <f t="shared" si="14"/>
        <v>0</v>
      </c>
      <c r="E55" s="13">
        <f t="shared" si="14"/>
        <v>0</v>
      </c>
      <c r="F55" s="12">
        <f t="shared" si="14"/>
        <v>449</v>
      </c>
      <c r="G55" s="13">
        <f t="shared" si="14"/>
        <v>53</v>
      </c>
      <c r="H55" s="12">
        <f t="shared" si="14"/>
        <v>368</v>
      </c>
      <c r="I55" s="13">
        <f t="shared" si="14"/>
        <v>102</v>
      </c>
      <c r="J55" s="12">
        <f t="shared" si="14"/>
        <v>17</v>
      </c>
      <c r="K55" s="13">
        <f t="shared" si="14"/>
        <v>13</v>
      </c>
      <c r="L55" s="12">
        <f t="shared" si="14"/>
        <v>119</v>
      </c>
      <c r="M55" s="13">
        <f t="shared" si="14"/>
        <v>21</v>
      </c>
      <c r="N55" s="12">
        <f t="shared" si="14"/>
        <v>927</v>
      </c>
      <c r="O55" s="13">
        <f t="shared" si="14"/>
        <v>197</v>
      </c>
      <c r="P55" s="12">
        <f t="shared" si="14"/>
        <v>0</v>
      </c>
      <c r="Q55" s="13">
        <f t="shared" si="14"/>
        <v>0</v>
      </c>
      <c r="R55" s="12">
        <f t="shared" si="8"/>
        <v>1880</v>
      </c>
      <c r="S55" s="13">
        <f t="shared" si="8"/>
        <v>386</v>
      </c>
      <c r="T55" s="13">
        <f t="shared" si="9"/>
        <v>2266</v>
      </c>
    </row>
    <row r="56" spans="2:20" s="11" customFormat="1" ht="7.5" customHeight="1">
      <c r="B56" s="263"/>
      <c r="C56" s="263"/>
      <c r="D56" s="263"/>
      <c r="E56" s="263"/>
      <c r="F56" s="263"/>
      <c r="G56" s="263"/>
      <c r="H56" s="263"/>
      <c r="I56" s="263"/>
      <c r="J56" s="263"/>
      <c r="K56" s="263"/>
      <c r="L56" s="263"/>
      <c r="M56" s="263"/>
      <c r="N56" s="263"/>
      <c r="O56" s="263"/>
      <c r="P56" s="263"/>
      <c r="Q56" s="263"/>
      <c r="R56" s="263"/>
      <c r="S56" s="263"/>
      <c r="T56" s="263"/>
    </row>
    <row r="57" spans="1:20" s="11" customFormat="1" ht="12.75">
      <c r="A57" s="84" t="s">
        <v>166</v>
      </c>
      <c r="B57" s="263"/>
      <c r="C57" s="263"/>
      <c r="D57" s="263"/>
      <c r="E57" s="263"/>
      <c r="F57" s="263"/>
      <c r="G57" s="263"/>
      <c r="H57" s="263"/>
      <c r="I57" s="263"/>
      <c r="J57" s="263"/>
      <c r="K57" s="263"/>
      <c r="L57" s="263"/>
      <c r="M57" s="263"/>
      <c r="N57" s="263"/>
      <c r="O57" s="263"/>
      <c r="P57" s="263"/>
      <c r="Q57" s="263"/>
      <c r="R57" s="263"/>
      <c r="S57" s="263"/>
      <c r="T57" s="263"/>
    </row>
    <row r="58" ht="12.75">
      <c r="A58" s="82" t="s">
        <v>146</v>
      </c>
    </row>
    <row r="59" ht="8.25" customHeight="1">
      <c r="A59" s="82"/>
    </row>
    <row r="60" spans="1:11" ht="12.75">
      <c r="A60" s="277" t="s">
        <v>32</v>
      </c>
      <c r="B60" s="162"/>
      <c r="C60" s="162"/>
      <c r="D60" s="160"/>
      <c r="E60" s="162"/>
      <c r="F60" s="162"/>
      <c r="G60" s="160"/>
      <c r="H60" s="162"/>
      <c r="I60" s="162"/>
      <c r="J60" s="160"/>
      <c r="K60" s="162"/>
    </row>
    <row r="61" spans="1:11" ht="15" customHeight="1">
      <c r="A61" s="159" t="s">
        <v>191</v>
      </c>
      <c r="B61" s="163"/>
      <c r="C61" s="163"/>
      <c r="D61" s="278"/>
      <c r="E61" s="163"/>
      <c r="F61" s="163"/>
      <c r="G61" s="278"/>
      <c r="H61" s="163"/>
      <c r="I61" s="163"/>
      <c r="J61" s="278"/>
      <c r="K61" s="163"/>
    </row>
    <row r="62" spans="1:11" ht="12.75">
      <c r="A62" s="159" t="s">
        <v>192</v>
      </c>
      <c r="B62" s="163"/>
      <c r="C62" s="163"/>
      <c r="D62" s="278"/>
      <c r="E62" s="163"/>
      <c r="F62" s="163"/>
      <c r="G62" s="278"/>
      <c r="H62" s="163"/>
      <c r="I62" s="163"/>
      <c r="J62" s="278"/>
      <c r="K62" s="163"/>
    </row>
    <row r="63" spans="1:11" ht="12.75">
      <c r="A63" s="159" t="s">
        <v>193</v>
      </c>
      <c r="B63" s="163"/>
      <c r="C63" s="163"/>
      <c r="D63" s="278"/>
      <c r="E63" s="163"/>
      <c r="F63" s="163"/>
      <c r="G63" s="278"/>
      <c r="H63" s="163"/>
      <c r="I63" s="163"/>
      <c r="J63" s="278"/>
      <c r="K63" s="163"/>
    </row>
    <row r="64" spans="1:11" ht="12.75">
      <c r="A64" s="279" t="s">
        <v>194</v>
      </c>
      <c r="B64" s="163"/>
      <c r="C64" s="163"/>
      <c r="D64" s="278"/>
      <c r="E64" s="163"/>
      <c r="F64" s="163"/>
      <c r="G64" s="278"/>
      <c r="H64" s="163"/>
      <c r="I64" s="163"/>
      <c r="J64" s="278"/>
      <c r="K64" s="163"/>
    </row>
  </sheetData>
  <sheetProtection/>
  <mergeCells count="23">
    <mergeCell ref="A2:T2"/>
    <mergeCell ref="A3:T3"/>
    <mergeCell ref="A4:T4"/>
    <mergeCell ref="F8:G8"/>
    <mergeCell ref="F9:G9"/>
    <mergeCell ref="L7:M7"/>
    <mergeCell ref="L8:M8"/>
    <mergeCell ref="P7:Q7"/>
    <mergeCell ref="P8:Q8"/>
    <mergeCell ref="P9:Q9"/>
    <mergeCell ref="B7:C7"/>
    <mergeCell ref="D7:E7"/>
    <mergeCell ref="F7:G7"/>
    <mergeCell ref="H7:I7"/>
    <mergeCell ref="J7:K7"/>
    <mergeCell ref="N7:O7"/>
    <mergeCell ref="B8:C8"/>
    <mergeCell ref="D8:E8"/>
    <mergeCell ref="H8:I8"/>
    <mergeCell ref="J8:K8"/>
    <mergeCell ref="N8:O8"/>
    <mergeCell ref="L9:M9"/>
    <mergeCell ref="N9:O9"/>
  </mergeCells>
  <printOptions horizontalCentered="1"/>
  <pageMargins left="0.1968503937007874" right="0.1968503937007874" top="0.5118110236220472" bottom="0.1968503937007874" header="0.5118110236220472" footer="0.5118110236220472"/>
  <pageSetup fitToHeight="1" fitToWidth="1" horizontalDpi="600" verticalDpi="600" orientation="landscape" paperSize="9" scale="68" r:id="rId2"/>
  <headerFooter alignWithMargins="0">
    <oddFooter>&amp;R&amp;A</oddFooter>
  </headerFooter>
  <colBreaks count="1" manualBreakCount="1">
    <brk id="9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2"/>
  <sheetViews>
    <sheetView zoomScalePageLayoutView="0" workbookViewId="0" topLeftCell="A1">
      <selection activeCell="A79" sqref="A79"/>
    </sheetView>
  </sheetViews>
  <sheetFormatPr defaultColWidth="9.140625" defaultRowHeight="12.75"/>
  <cols>
    <col min="1" max="1" width="40.8515625" style="116" customWidth="1"/>
    <col min="2" max="2" width="6.8515625" style="128" customWidth="1"/>
    <col min="3" max="3" width="7.57421875" style="128" customWidth="1"/>
    <col min="4" max="4" width="7.57421875" style="116" customWidth="1"/>
    <col min="5" max="5" width="6.8515625" style="128" customWidth="1"/>
    <col min="6" max="6" width="6.8515625" style="116" customWidth="1"/>
    <col min="7" max="8" width="6.8515625" style="128" customWidth="1"/>
    <col min="9" max="9" width="6.8515625" style="116" customWidth="1"/>
    <col min="10" max="11" width="6.8515625" style="128" customWidth="1"/>
    <col min="12" max="12" width="6.8515625" style="116" customWidth="1"/>
    <col min="13" max="14" width="6.8515625" style="128" customWidth="1"/>
    <col min="15" max="15" width="6.8515625" style="116" customWidth="1"/>
    <col min="16" max="17" width="6.8515625" style="128" customWidth="1"/>
    <col min="18" max="18" width="6.8515625" style="116" customWidth="1"/>
    <col min="19" max="20" width="6.8515625" style="128" customWidth="1"/>
    <col min="21" max="21" width="6.8515625" style="116" customWidth="1"/>
    <col min="22" max="22" width="0.13671875" style="116" hidden="1" customWidth="1"/>
    <col min="23" max="23" width="6.8515625" style="116" customWidth="1"/>
    <col min="24" max="24" width="10.28125" style="128" customWidth="1"/>
    <col min="25" max="25" width="17.57421875" style="128" customWidth="1"/>
    <col min="26" max="26" width="43.421875" style="128" customWidth="1"/>
    <col min="27" max="28" width="7.00390625" style="128" customWidth="1"/>
    <col min="29" max="29" width="9.28125" style="128" customWidth="1"/>
    <col min="30" max="16384" width="8.8515625" style="128" customWidth="1"/>
  </cols>
  <sheetData>
    <row r="1" ht="12.75">
      <c r="A1" s="108" t="s">
        <v>186</v>
      </c>
    </row>
    <row r="2" spans="1:22" ht="12.75">
      <c r="A2" s="300" t="s">
        <v>33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</row>
    <row r="3" spans="1:22" ht="12.75">
      <c r="A3" s="300" t="s">
        <v>134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</row>
    <row r="4" spans="1:22" ht="12.75">
      <c r="A4" s="300" t="s">
        <v>136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</row>
    <row r="5" ht="13.5" thickBot="1"/>
    <row r="6" spans="1:23" ht="12.75">
      <c r="A6" s="170"/>
      <c r="B6" s="171" t="s">
        <v>11</v>
      </c>
      <c r="C6" s="172"/>
      <c r="D6" s="172"/>
      <c r="E6" s="327" t="s">
        <v>3</v>
      </c>
      <c r="F6" s="328"/>
      <c r="G6" s="329"/>
      <c r="H6" s="327" t="s">
        <v>4</v>
      </c>
      <c r="I6" s="328"/>
      <c r="J6" s="329"/>
      <c r="K6" s="327" t="s">
        <v>5</v>
      </c>
      <c r="L6" s="328"/>
      <c r="M6" s="329"/>
      <c r="N6" s="327" t="s">
        <v>54</v>
      </c>
      <c r="O6" s="328"/>
      <c r="P6" s="329"/>
      <c r="Q6" s="327" t="s">
        <v>24</v>
      </c>
      <c r="R6" s="328"/>
      <c r="S6" s="329"/>
      <c r="T6" s="327" t="s">
        <v>12</v>
      </c>
      <c r="U6" s="328"/>
      <c r="V6" s="328"/>
      <c r="W6" s="328"/>
    </row>
    <row r="7" spans="1:23" ht="12.75">
      <c r="A7" s="173"/>
      <c r="B7" s="174" t="s">
        <v>0</v>
      </c>
      <c r="C7" s="175" t="s">
        <v>1</v>
      </c>
      <c r="D7" s="175" t="s">
        <v>13</v>
      </c>
      <c r="E7" s="174" t="s">
        <v>0</v>
      </c>
      <c r="F7" s="175" t="s">
        <v>1</v>
      </c>
      <c r="G7" s="123" t="s">
        <v>13</v>
      </c>
      <c r="H7" s="174" t="s">
        <v>0</v>
      </c>
      <c r="I7" s="175" t="s">
        <v>1</v>
      </c>
      <c r="J7" s="123" t="s">
        <v>13</v>
      </c>
      <c r="K7" s="174" t="s">
        <v>0</v>
      </c>
      <c r="L7" s="175" t="s">
        <v>1</v>
      </c>
      <c r="M7" s="123" t="s">
        <v>13</v>
      </c>
      <c r="N7" s="174" t="s">
        <v>0</v>
      </c>
      <c r="O7" s="175" t="s">
        <v>1</v>
      </c>
      <c r="P7" s="123" t="s">
        <v>13</v>
      </c>
      <c r="Q7" s="174" t="s">
        <v>0</v>
      </c>
      <c r="R7" s="175" t="s">
        <v>1</v>
      </c>
      <c r="S7" s="123" t="s">
        <v>13</v>
      </c>
      <c r="T7" s="174" t="s">
        <v>0</v>
      </c>
      <c r="U7" s="175" t="s">
        <v>1</v>
      </c>
      <c r="V7" s="175" t="s">
        <v>13</v>
      </c>
      <c r="W7" s="175" t="s">
        <v>13</v>
      </c>
    </row>
    <row r="8" spans="1:23" ht="12.75">
      <c r="A8" s="108" t="s">
        <v>112</v>
      </c>
      <c r="B8" s="169"/>
      <c r="C8" s="127"/>
      <c r="D8" s="176"/>
      <c r="E8" s="169"/>
      <c r="F8" s="176"/>
      <c r="G8" s="127"/>
      <c r="H8" s="169"/>
      <c r="I8" s="176"/>
      <c r="J8" s="127"/>
      <c r="K8" s="169"/>
      <c r="L8" s="176"/>
      <c r="M8" s="127"/>
      <c r="N8" s="169"/>
      <c r="O8" s="176"/>
      <c r="P8" s="127"/>
      <c r="Q8" s="169"/>
      <c r="R8" s="176"/>
      <c r="S8" s="177"/>
      <c r="T8" s="110"/>
      <c r="U8" s="178"/>
      <c r="V8" s="110"/>
      <c r="W8" s="178"/>
    </row>
    <row r="9" spans="1:23" ht="12.75">
      <c r="A9" s="116" t="s">
        <v>189</v>
      </c>
      <c r="B9" s="169">
        <v>230</v>
      </c>
      <c r="C9" s="127">
        <v>144</v>
      </c>
      <c r="D9" s="127">
        <v>374</v>
      </c>
      <c r="E9" s="271">
        <v>557</v>
      </c>
      <c r="F9" s="127">
        <v>334</v>
      </c>
      <c r="G9" s="272">
        <v>891</v>
      </c>
      <c r="H9" s="169">
        <v>17</v>
      </c>
      <c r="I9" s="176">
        <v>8</v>
      </c>
      <c r="J9" s="127">
        <v>25</v>
      </c>
      <c r="K9" s="169">
        <v>128</v>
      </c>
      <c r="L9" s="176">
        <v>66</v>
      </c>
      <c r="M9" s="127">
        <v>194</v>
      </c>
      <c r="N9" s="169">
        <v>9</v>
      </c>
      <c r="O9" s="176">
        <v>4</v>
      </c>
      <c r="P9" s="127">
        <v>13</v>
      </c>
      <c r="Q9" s="169">
        <v>14</v>
      </c>
      <c r="R9" s="176">
        <v>4</v>
      </c>
      <c r="S9" s="127">
        <v>18</v>
      </c>
      <c r="T9" s="169">
        <f>SUM(Q9,N9,K9,H9,E9,B9)</f>
        <v>955</v>
      </c>
      <c r="U9" s="127">
        <f>SUM(R9,O9,L9,I9,F9,C9)</f>
        <v>560</v>
      </c>
      <c r="V9" s="127" t="e">
        <f>SUM(S9,P9,M9,J9,G9,#REF!)</f>
        <v>#REF!</v>
      </c>
      <c r="W9" s="127">
        <f>SUM(T9:U9)</f>
        <v>1515</v>
      </c>
    </row>
    <row r="10" spans="1:23" ht="12.75">
      <c r="A10" s="116" t="s">
        <v>92</v>
      </c>
      <c r="B10" s="169">
        <v>67</v>
      </c>
      <c r="C10" s="127">
        <v>0</v>
      </c>
      <c r="D10" s="176">
        <v>67</v>
      </c>
      <c r="E10" s="169">
        <v>68</v>
      </c>
      <c r="F10" s="176">
        <v>1</v>
      </c>
      <c r="G10" s="127">
        <v>69</v>
      </c>
      <c r="H10" s="169">
        <v>0</v>
      </c>
      <c r="I10" s="176">
        <v>0</v>
      </c>
      <c r="J10" s="127">
        <v>0</v>
      </c>
      <c r="K10" s="169">
        <v>0</v>
      </c>
      <c r="L10" s="176">
        <v>0</v>
      </c>
      <c r="M10" s="127">
        <v>0</v>
      </c>
      <c r="N10" s="169">
        <v>0</v>
      </c>
      <c r="O10" s="176">
        <v>0</v>
      </c>
      <c r="P10" s="127">
        <v>0</v>
      </c>
      <c r="Q10" s="169">
        <v>0</v>
      </c>
      <c r="R10" s="176">
        <v>0</v>
      </c>
      <c r="S10" s="127">
        <v>0</v>
      </c>
      <c r="T10" s="169">
        <f>SUM(Q10,N10,K10,H10,E10,B10)</f>
        <v>135</v>
      </c>
      <c r="U10" s="127">
        <f>SUM(R10,O10,L10,I10,F10,C10)</f>
        <v>1</v>
      </c>
      <c r="V10" s="127" t="e">
        <f>SUM(S10,P10,M10,J10,G10,#REF!)</f>
        <v>#REF!</v>
      </c>
      <c r="W10" s="127">
        <f>SUM(T10:U10)</f>
        <v>136</v>
      </c>
    </row>
    <row r="11" spans="1:23" ht="12.75">
      <c r="A11" s="179" t="s">
        <v>71</v>
      </c>
      <c r="B11" s="169">
        <v>43</v>
      </c>
      <c r="C11" s="127">
        <v>25</v>
      </c>
      <c r="D11" s="176">
        <v>68</v>
      </c>
      <c r="E11" s="169">
        <v>94</v>
      </c>
      <c r="F11" s="176">
        <v>45</v>
      </c>
      <c r="G11" s="127">
        <v>139</v>
      </c>
      <c r="H11" s="169">
        <v>0</v>
      </c>
      <c r="I11" s="176">
        <v>0</v>
      </c>
      <c r="J11" s="127">
        <v>0</v>
      </c>
      <c r="K11" s="169">
        <v>0</v>
      </c>
      <c r="L11" s="176">
        <v>0</v>
      </c>
      <c r="M11" s="127">
        <v>0</v>
      </c>
      <c r="N11" s="169">
        <v>0</v>
      </c>
      <c r="O11" s="176">
        <v>0</v>
      </c>
      <c r="P11" s="127">
        <v>0</v>
      </c>
      <c r="Q11" s="169">
        <v>0</v>
      </c>
      <c r="R11" s="176">
        <v>0</v>
      </c>
      <c r="S11" s="127">
        <v>0</v>
      </c>
      <c r="T11" s="169">
        <f>SUM(Q11,N11,K11,H11,E11,B11)</f>
        <v>137</v>
      </c>
      <c r="U11" s="127">
        <f aca="true" t="shared" si="0" ref="U11:U66">SUM(R11,O11,L11,I11,F11,C11)</f>
        <v>70</v>
      </c>
      <c r="V11" s="127" t="e">
        <f>SUM(S11,P11,M11,J11,G11,#REF!)</f>
        <v>#REF!</v>
      </c>
      <c r="W11" s="127">
        <f aca="true" t="shared" si="1" ref="W11:W66">SUM(T11:U11)</f>
        <v>207</v>
      </c>
    </row>
    <row r="12" spans="1:23" s="116" customFormat="1" ht="12.75">
      <c r="A12" s="116" t="s">
        <v>93</v>
      </c>
      <c r="B12" s="112">
        <v>0</v>
      </c>
      <c r="C12" s="111">
        <v>0</v>
      </c>
      <c r="D12" s="111">
        <v>0</v>
      </c>
      <c r="E12" s="180">
        <v>0</v>
      </c>
      <c r="F12" s="111">
        <v>0</v>
      </c>
      <c r="G12" s="113">
        <v>0</v>
      </c>
      <c r="H12" s="180">
        <v>0</v>
      </c>
      <c r="I12" s="111">
        <v>0</v>
      </c>
      <c r="J12" s="113">
        <v>0</v>
      </c>
      <c r="K12" s="180">
        <v>0</v>
      </c>
      <c r="L12" s="111">
        <v>0</v>
      </c>
      <c r="M12" s="113">
        <v>0</v>
      </c>
      <c r="N12" s="180">
        <v>0</v>
      </c>
      <c r="O12" s="111">
        <v>0</v>
      </c>
      <c r="P12" s="113">
        <v>0</v>
      </c>
      <c r="Q12" s="180">
        <v>14</v>
      </c>
      <c r="R12" s="111">
        <v>0</v>
      </c>
      <c r="S12" s="113">
        <v>14</v>
      </c>
      <c r="T12" s="169">
        <f aca="true" t="shared" si="2" ref="T12:T32">SUM(Q12,N12,K12,H12,E12,B12)</f>
        <v>14</v>
      </c>
      <c r="U12" s="127">
        <f t="shared" si="0"/>
        <v>0</v>
      </c>
      <c r="V12" s="127" t="e">
        <f>SUM(S12,P12,M12,J12,G12,#REF!)</f>
        <v>#REF!</v>
      </c>
      <c r="W12" s="127">
        <f t="shared" si="1"/>
        <v>14</v>
      </c>
    </row>
    <row r="13" spans="1:23" s="116" customFormat="1" ht="12.75">
      <c r="A13" s="116" t="s">
        <v>187</v>
      </c>
      <c r="B13" s="112">
        <v>8</v>
      </c>
      <c r="C13" s="111">
        <v>0</v>
      </c>
      <c r="D13" s="111">
        <v>8</v>
      </c>
      <c r="E13" s="112">
        <v>11</v>
      </c>
      <c r="F13" s="111">
        <v>0</v>
      </c>
      <c r="G13" s="113">
        <v>11</v>
      </c>
      <c r="H13" s="180">
        <v>0</v>
      </c>
      <c r="I13" s="111">
        <v>0</v>
      </c>
      <c r="J13" s="113">
        <v>0</v>
      </c>
      <c r="K13" s="180">
        <v>1</v>
      </c>
      <c r="L13" s="111">
        <v>0</v>
      </c>
      <c r="M13" s="113">
        <v>1</v>
      </c>
      <c r="N13" s="180">
        <v>0</v>
      </c>
      <c r="O13" s="111">
        <v>0</v>
      </c>
      <c r="P13" s="113">
        <v>0</v>
      </c>
      <c r="Q13" s="180">
        <v>0</v>
      </c>
      <c r="R13" s="111">
        <v>0</v>
      </c>
      <c r="S13" s="113">
        <v>0</v>
      </c>
      <c r="T13" s="169">
        <f t="shared" si="2"/>
        <v>20</v>
      </c>
      <c r="U13" s="127">
        <f t="shared" si="0"/>
        <v>0</v>
      </c>
      <c r="V13" s="127" t="e">
        <f>SUM(S13,P13,M13,J13,G13,#REF!)</f>
        <v>#REF!</v>
      </c>
      <c r="W13" s="127">
        <f t="shared" si="1"/>
        <v>20</v>
      </c>
    </row>
    <row r="14" spans="1:23" s="116" customFormat="1" ht="12.75">
      <c r="A14" s="116" t="s">
        <v>72</v>
      </c>
      <c r="B14" s="112">
        <v>146</v>
      </c>
      <c r="C14" s="111">
        <v>159</v>
      </c>
      <c r="D14" s="111">
        <v>305</v>
      </c>
      <c r="E14" s="112">
        <v>328</v>
      </c>
      <c r="F14" s="111">
        <v>289</v>
      </c>
      <c r="G14" s="113">
        <v>617</v>
      </c>
      <c r="H14" s="180">
        <v>29</v>
      </c>
      <c r="I14" s="111">
        <v>11</v>
      </c>
      <c r="J14" s="113">
        <v>40</v>
      </c>
      <c r="K14" s="180">
        <v>73</v>
      </c>
      <c r="L14" s="111">
        <v>62</v>
      </c>
      <c r="M14" s="113">
        <v>135</v>
      </c>
      <c r="N14" s="180">
        <v>15</v>
      </c>
      <c r="O14" s="111">
        <v>7</v>
      </c>
      <c r="P14" s="113">
        <v>22</v>
      </c>
      <c r="Q14" s="180">
        <v>0</v>
      </c>
      <c r="R14" s="111">
        <v>0</v>
      </c>
      <c r="S14" s="113">
        <v>0</v>
      </c>
      <c r="T14" s="169">
        <f t="shared" si="2"/>
        <v>591</v>
      </c>
      <c r="U14" s="127">
        <f t="shared" si="0"/>
        <v>528</v>
      </c>
      <c r="V14" s="127" t="e">
        <f>SUM(S14,P14,M14,J14,G14,#REF!)</f>
        <v>#REF!</v>
      </c>
      <c r="W14" s="127">
        <f t="shared" si="1"/>
        <v>1119</v>
      </c>
    </row>
    <row r="15" spans="1:23" s="116" customFormat="1" ht="12.75">
      <c r="A15" s="116" t="s">
        <v>73</v>
      </c>
      <c r="B15" s="112">
        <v>121</v>
      </c>
      <c r="C15" s="111">
        <v>5</v>
      </c>
      <c r="D15" s="111">
        <v>126</v>
      </c>
      <c r="E15" s="112">
        <v>393</v>
      </c>
      <c r="F15" s="111">
        <v>5</v>
      </c>
      <c r="G15" s="113">
        <v>398</v>
      </c>
      <c r="H15" s="180">
        <v>18</v>
      </c>
      <c r="I15" s="111">
        <v>0</v>
      </c>
      <c r="J15" s="113">
        <v>18</v>
      </c>
      <c r="K15" s="180">
        <v>106</v>
      </c>
      <c r="L15" s="111">
        <v>3</v>
      </c>
      <c r="M15" s="113">
        <v>109</v>
      </c>
      <c r="N15" s="180">
        <v>17</v>
      </c>
      <c r="O15" s="111">
        <v>0</v>
      </c>
      <c r="P15" s="113">
        <v>17</v>
      </c>
      <c r="Q15" s="180">
        <v>0</v>
      </c>
      <c r="R15" s="111">
        <v>0</v>
      </c>
      <c r="S15" s="113">
        <v>0</v>
      </c>
      <c r="T15" s="169">
        <f t="shared" si="2"/>
        <v>655</v>
      </c>
      <c r="U15" s="127">
        <f>SUM(R15,O15,L15,I15,F15,C15)</f>
        <v>13</v>
      </c>
      <c r="V15" s="127" t="e">
        <f>SUM(S15,P15,M15,J15,G15,#REF!)</f>
        <v>#REF!</v>
      </c>
      <c r="W15" s="127">
        <f t="shared" si="1"/>
        <v>668</v>
      </c>
    </row>
    <row r="16" spans="1:23" s="116" customFormat="1" ht="12.75">
      <c r="A16" s="116" t="s">
        <v>74</v>
      </c>
      <c r="B16" s="112">
        <v>131</v>
      </c>
      <c r="C16" s="111">
        <v>12</v>
      </c>
      <c r="D16" s="111">
        <v>143</v>
      </c>
      <c r="E16" s="112">
        <v>192</v>
      </c>
      <c r="F16" s="111">
        <v>11</v>
      </c>
      <c r="G16" s="113">
        <v>203</v>
      </c>
      <c r="H16" s="180">
        <v>0</v>
      </c>
      <c r="I16" s="111">
        <v>0</v>
      </c>
      <c r="J16" s="113">
        <v>0</v>
      </c>
      <c r="K16" s="180">
        <v>0</v>
      </c>
      <c r="L16" s="111">
        <v>0</v>
      </c>
      <c r="M16" s="113">
        <v>0</v>
      </c>
      <c r="N16" s="180">
        <v>0</v>
      </c>
      <c r="O16" s="111">
        <v>0</v>
      </c>
      <c r="P16" s="113">
        <v>0</v>
      </c>
      <c r="Q16" s="180">
        <v>0</v>
      </c>
      <c r="R16" s="111">
        <v>0</v>
      </c>
      <c r="S16" s="113">
        <v>0</v>
      </c>
      <c r="T16" s="169">
        <f t="shared" si="2"/>
        <v>323</v>
      </c>
      <c r="U16" s="127">
        <f t="shared" si="0"/>
        <v>23</v>
      </c>
      <c r="V16" s="127" t="e">
        <f>SUM(S16,P16,M16,J16,G16,#REF!)</f>
        <v>#REF!</v>
      </c>
      <c r="W16" s="127">
        <f t="shared" si="1"/>
        <v>346</v>
      </c>
    </row>
    <row r="17" spans="1:23" s="116" customFormat="1" ht="12.75">
      <c r="A17" s="116" t="s">
        <v>90</v>
      </c>
      <c r="B17" s="112">
        <v>14</v>
      </c>
      <c r="C17" s="111">
        <v>114</v>
      </c>
      <c r="D17" s="111">
        <v>128</v>
      </c>
      <c r="E17" s="112">
        <v>24</v>
      </c>
      <c r="F17" s="111">
        <v>304</v>
      </c>
      <c r="G17" s="113">
        <v>328</v>
      </c>
      <c r="H17" s="180">
        <v>0</v>
      </c>
      <c r="I17" s="111">
        <v>0</v>
      </c>
      <c r="J17" s="113">
        <v>0</v>
      </c>
      <c r="K17" s="180">
        <v>16</v>
      </c>
      <c r="L17" s="111">
        <v>47</v>
      </c>
      <c r="M17" s="113">
        <v>63</v>
      </c>
      <c r="N17" s="180">
        <v>0</v>
      </c>
      <c r="O17" s="111">
        <v>0</v>
      </c>
      <c r="P17" s="113">
        <v>0</v>
      </c>
      <c r="Q17" s="180">
        <v>0</v>
      </c>
      <c r="R17" s="111">
        <v>0</v>
      </c>
      <c r="S17" s="113">
        <v>0</v>
      </c>
      <c r="T17" s="169">
        <f t="shared" si="2"/>
        <v>54</v>
      </c>
      <c r="U17" s="127">
        <f t="shared" si="0"/>
        <v>465</v>
      </c>
      <c r="V17" s="127" t="e">
        <f>SUM(S17,P17,M17,J17,G17,#REF!)</f>
        <v>#REF!</v>
      </c>
      <c r="W17" s="127">
        <f t="shared" si="1"/>
        <v>519</v>
      </c>
    </row>
    <row r="18" spans="1:23" s="116" customFormat="1" ht="26.25">
      <c r="A18" s="121" t="s">
        <v>138</v>
      </c>
      <c r="B18" s="112">
        <v>42</v>
      </c>
      <c r="C18" s="111">
        <v>235</v>
      </c>
      <c r="D18" s="111">
        <v>277</v>
      </c>
      <c r="E18" s="112">
        <v>84</v>
      </c>
      <c r="F18" s="111">
        <v>680</v>
      </c>
      <c r="G18" s="113">
        <v>764</v>
      </c>
      <c r="H18" s="180">
        <v>8</v>
      </c>
      <c r="I18" s="111">
        <v>19</v>
      </c>
      <c r="J18" s="113">
        <v>27</v>
      </c>
      <c r="K18" s="180">
        <v>18</v>
      </c>
      <c r="L18" s="111">
        <v>169</v>
      </c>
      <c r="M18" s="113">
        <v>187</v>
      </c>
      <c r="N18" s="180">
        <v>0</v>
      </c>
      <c r="O18" s="111">
        <v>0</v>
      </c>
      <c r="P18" s="113">
        <v>0</v>
      </c>
      <c r="Q18" s="180">
        <v>0</v>
      </c>
      <c r="R18" s="111">
        <v>0</v>
      </c>
      <c r="S18" s="113">
        <v>0</v>
      </c>
      <c r="T18" s="169">
        <f t="shared" si="2"/>
        <v>152</v>
      </c>
      <c r="U18" s="127">
        <f t="shared" si="0"/>
        <v>1103</v>
      </c>
      <c r="V18" s="127" t="e">
        <f>SUM(S18,P18,M18,J18,G18,#REF!)</f>
        <v>#REF!</v>
      </c>
      <c r="W18" s="127">
        <f t="shared" si="1"/>
        <v>1255</v>
      </c>
    </row>
    <row r="19" spans="1:23" s="116" customFormat="1" ht="12.75">
      <c r="A19" s="121" t="s">
        <v>76</v>
      </c>
      <c r="B19" s="112">
        <v>1</v>
      </c>
      <c r="C19" s="111">
        <v>0</v>
      </c>
      <c r="D19" s="111">
        <v>1</v>
      </c>
      <c r="E19" s="112">
        <v>53</v>
      </c>
      <c r="F19" s="111">
        <v>2</v>
      </c>
      <c r="G19" s="113">
        <v>55</v>
      </c>
      <c r="H19" s="180">
        <v>0</v>
      </c>
      <c r="I19" s="111">
        <v>0</v>
      </c>
      <c r="J19" s="113">
        <v>0</v>
      </c>
      <c r="K19" s="180">
        <v>16</v>
      </c>
      <c r="L19" s="111">
        <v>0</v>
      </c>
      <c r="M19" s="113">
        <v>16</v>
      </c>
      <c r="N19" s="180">
        <v>0</v>
      </c>
      <c r="O19" s="111">
        <v>0</v>
      </c>
      <c r="P19" s="113">
        <v>0</v>
      </c>
      <c r="Q19" s="180">
        <v>0</v>
      </c>
      <c r="R19" s="111">
        <v>0</v>
      </c>
      <c r="S19" s="113">
        <v>0</v>
      </c>
      <c r="T19" s="169">
        <f t="shared" si="2"/>
        <v>70</v>
      </c>
      <c r="U19" s="127">
        <f t="shared" si="0"/>
        <v>2</v>
      </c>
      <c r="V19" s="127" t="e">
        <f>SUM(S19,P19,M19,J19,G19,#REF!)</f>
        <v>#REF!</v>
      </c>
      <c r="W19" s="127">
        <f t="shared" si="1"/>
        <v>72</v>
      </c>
    </row>
    <row r="20" spans="1:23" s="116" customFormat="1" ht="12.75">
      <c r="A20" s="116" t="s">
        <v>77</v>
      </c>
      <c r="B20" s="112">
        <v>0</v>
      </c>
      <c r="C20" s="111">
        <v>0</v>
      </c>
      <c r="D20" s="111">
        <v>0</v>
      </c>
      <c r="E20" s="112">
        <v>180</v>
      </c>
      <c r="F20" s="111">
        <v>54</v>
      </c>
      <c r="G20" s="113">
        <v>234</v>
      </c>
      <c r="H20" s="180">
        <v>0</v>
      </c>
      <c r="I20" s="111">
        <v>0</v>
      </c>
      <c r="J20" s="113">
        <v>0</v>
      </c>
      <c r="K20" s="180">
        <v>23</v>
      </c>
      <c r="L20" s="111">
        <v>1</v>
      </c>
      <c r="M20" s="113">
        <v>24</v>
      </c>
      <c r="N20" s="180">
        <v>0</v>
      </c>
      <c r="O20" s="111">
        <v>0</v>
      </c>
      <c r="P20" s="113">
        <v>0</v>
      </c>
      <c r="Q20" s="180">
        <v>0</v>
      </c>
      <c r="R20" s="111">
        <v>0</v>
      </c>
      <c r="S20" s="113">
        <v>0</v>
      </c>
      <c r="T20" s="169">
        <f t="shared" si="2"/>
        <v>203</v>
      </c>
      <c r="U20" s="127">
        <f t="shared" si="0"/>
        <v>55</v>
      </c>
      <c r="V20" s="127" t="e">
        <f>SUM(S20,P20,M20,J20,G20,#REF!)</f>
        <v>#REF!</v>
      </c>
      <c r="W20" s="127">
        <f t="shared" si="1"/>
        <v>258</v>
      </c>
    </row>
    <row r="21" spans="1:23" s="116" customFormat="1" ht="12.75">
      <c r="A21" s="116" t="s">
        <v>78</v>
      </c>
      <c r="B21" s="112">
        <v>159</v>
      </c>
      <c r="C21" s="111">
        <v>0</v>
      </c>
      <c r="D21" s="111">
        <v>159</v>
      </c>
      <c r="E21" s="112">
        <v>313</v>
      </c>
      <c r="F21" s="111">
        <v>5</v>
      </c>
      <c r="G21" s="113">
        <v>318</v>
      </c>
      <c r="H21" s="180">
        <v>21</v>
      </c>
      <c r="I21" s="111">
        <v>0</v>
      </c>
      <c r="J21" s="113">
        <v>21</v>
      </c>
      <c r="K21" s="180">
        <v>104</v>
      </c>
      <c r="L21" s="111">
        <v>1</v>
      </c>
      <c r="M21" s="113">
        <v>105</v>
      </c>
      <c r="N21" s="180">
        <v>0</v>
      </c>
      <c r="O21" s="111">
        <v>0</v>
      </c>
      <c r="P21" s="113">
        <v>0</v>
      </c>
      <c r="Q21" s="180">
        <v>16</v>
      </c>
      <c r="R21" s="111">
        <v>0</v>
      </c>
      <c r="S21" s="113">
        <v>16</v>
      </c>
      <c r="T21" s="169">
        <f t="shared" si="2"/>
        <v>613</v>
      </c>
      <c r="U21" s="127">
        <f t="shared" si="0"/>
        <v>6</v>
      </c>
      <c r="V21" s="127" t="e">
        <f>SUM(S21,P21,M21,J21,G21,#REF!)</f>
        <v>#REF!</v>
      </c>
      <c r="W21" s="127">
        <f t="shared" si="1"/>
        <v>619</v>
      </c>
    </row>
    <row r="22" spans="1:23" s="116" customFormat="1" ht="12.75">
      <c r="A22" s="116" t="s">
        <v>79</v>
      </c>
      <c r="B22" s="112">
        <v>0</v>
      </c>
      <c r="C22" s="111">
        <v>0</v>
      </c>
      <c r="D22" s="111">
        <v>0</v>
      </c>
      <c r="E22" s="112">
        <v>9</v>
      </c>
      <c r="F22" s="111">
        <v>16</v>
      </c>
      <c r="G22" s="113">
        <v>25</v>
      </c>
      <c r="H22" s="180">
        <v>0</v>
      </c>
      <c r="I22" s="111">
        <v>0</v>
      </c>
      <c r="J22" s="126">
        <v>0</v>
      </c>
      <c r="K22" s="112">
        <v>0</v>
      </c>
      <c r="L22" s="111">
        <v>0</v>
      </c>
      <c r="M22" s="113">
        <v>0</v>
      </c>
      <c r="N22" s="112">
        <v>0</v>
      </c>
      <c r="O22" s="111">
        <v>0</v>
      </c>
      <c r="P22" s="113">
        <v>0</v>
      </c>
      <c r="Q22" s="180">
        <v>0</v>
      </c>
      <c r="R22" s="111">
        <v>0</v>
      </c>
      <c r="S22" s="113">
        <v>0</v>
      </c>
      <c r="T22" s="169">
        <f t="shared" si="2"/>
        <v>9</v>
      </c>
      <c r="U22" s="127">
        <f t="shared" si="0"/>
        <v>16</v>
      </c>
      <c r="V22" s="127" t="e">
        <f>SUM(S22,P22,M22,J22,G22,#REF!)</f>
        <v>#REF!</v>
      </c>
      <c r="W22" s="127">
        <f t="shared" si="1"/>
        <v>25</v>
      </c>
    </row>
    <row r="23" spans="1:23" ht="26.25">
      <c r="A23" s="270" t="s">
        <v>81</v>
      </c>
      <c r="B23" s="112">
        <v>0</v>
      </c>
      <c r="C23" s="111">
        <v>6</v>
      </c>
      <c r="D23" s="111">
        <v>6</v>
      </c>
      <c r="E23" s="112">
        <v>20</v>
      </c>
      <c r="F23" s="111">
        <v>85</v>
      </c>
      <c r="G23" s="113">
        <v>105</v>
      </c>
      <c r="H23" s="112">
        <v>0</v>
      </c>
      <c r="I23" s="111">
        <v>0</v>
      </c>
      <c r="J23" s="113">
        <v>0</v>
      </c>
      <c r="K23" s="112">
        <v>9</v>
      </c>
      <c r="L23" s="111">
        <v>5</v>
      </c>
      <c r="M23" s="113">
        <v>14</v>
      </c>
      <c r="N23" s="112">
        <v>2</v>
      </c>
      <c r="O23" s="111">
        <v>9</v>
      </c>
      <c r="P23" s="113">
        <v>11</v>
      </c>
      <c r="Q23" s="112">
        <v>0</v>
      </c>
      <c r="R23" s="111">
        <v>0</v>
      </c>
      <c r="S23" s="113">
        <v>0</v>
      </c>
      <c r="T23" s="169">
        <f>SUM(Q23,N23,K23,H23,E23,B23)</f>
        <v>31</v>
      </c>
      <c r="U23" s="127">
        <f>SUM(R23,O23,L23,I23,F23,C23)</f>
        <v>105</v>
      </c>
      <c r="V23" s="127" t="e">
        <f>SUM(S23,P23,M23,J23,G23,#REF!)</f>
        <v>#REF!</v>
      </c>
      <c r="W23" s="127">
        <f>SUM(T23:U23)</f>
        <v>136</v>
      </c>
    </row>
    <row r="24" spans="1:23" s="110" customFormat="1" ht="12.75" customHeight="1">
      <c r="A24" s="116" t="s">
        <v>80</v>
      </c>
      <c r="B24" s="112">
        <v>9</v>
      </c>
      <c r="C24" s="111">
        <v>1</v>
      </c>
      <c r="D24" s="111">
        <v>10</v>
      </c>
      <c r="E24" s="112">
        <v>117</v>
      </c>
      <c r="F24" s="111">
        <v>5</v>
      </c>
      <c r="G24" s="113">
        <v>122</v>
      </c>
      <c r="H24" s="112">
        <v>0</v>
      </c>
      <c r="I24" s="111">
        <v>0</v>
      </c>
      <c r="J24" s="113">
        <v>0</v>
      </c>
      <c r="K24" s="112">
        <v>0</v>
      </c>
      <c r="L24" s="111">
        <v>0</v>
      </c>
      <c r="M24" s="113">
        <v>0</v>
      </c>
      <c r="N24" s="112">
        <v>13</v>
      </c>
      <c r="O24" s="111">
        <v>0</v>
      </c>
      <c r="P24" s="113">
        <v>13</v>
      </c>
      <c r="Q24" s="112">
        <v>0</v>
      </c>
      <c r="R24" s="111">
        <v>0</v>
      </c>
      <c r="S24" s="113">
        <v>0</v>
      </c>
      <c r="T24" s="169">
        <f t="shared" si="2"/>
        <v>139</v>
      </c>
      <c r="U24" s="127">
        <f t="shared" si="0"/>
        <v>6</v>
      </c>
      <c r="V24" s="127" t="e">
        <f>SUM(S24,P24,M24,J24,G24,#REF!)</f>
        <v>#REF!</v>
      </c>
      <c r="W24" s="127">
        <f t="shared" si="1"/>
        <v>145</v>
      </c>
    </row>
    <row r="25" spans="1:23" s="116" customFormat="1" ht="12.75">
      <c r="A25" s="121" t="s">
        <v>82</v>
      </c>
      <c r="B25" s="112">
        <v>0</v>
      </c>
      <c r="C25" s="111">
        <v>0</v>
      </c>
      <c r="D25" s="111">
        <v>0</v>
      </c>
      <c r="E25" s="112">
        <v>56</v>
      </c>
      <c r="F25" s="111">
        <v>0</v>
      </c>
      <c r="G25" s="113">
        <v>56</v>
      </c>
      <c r="H25" s="112">
        <v>0</v>
      </c>
      <c r="I25" s="111">
        <v>0</v>
      </c>
      <c r="J25" s="113">
        <v>0</v>
      </c>
      <c r="K25" s="112">
        <v>0</v>
      </c>
      <c r="L25" s="111">
        <v>0</v>
      </c>
      <c r="M25" s="113">
        <v>0</v>
      </c>
      <c r="N25" s="112">
        <v>0</v>
      </c>
      <c r="O25" s="111">
        <v>0</v>
      </c>
      <c r="P25" s="113">
        <v>0</v>
      </c>
      <c r="Q25" s="112">
        <v>0</v>
      </c>
      <c r="R25" s="111">
        <v>0</v>
      </c>
      <c r="S25" s="113">
        <v>0</v>
      </c>
      <c r="T25" s="169">
        <f t="shared" si="2"/>
        <v>56</v>
      </c>
      <c r="U25" s="127">
        <f t="shared" si="0"/>
        <v>0</v>
      </c>
      <c r="V25" s="127" t="e">
        <f>SUM(S25,P25,M25,J25,G25,#REF!)</f>
        <v>#REF!</v>
      </c>
      <c r="W25" s="127">
        <f t="shared" si="1"/>
        <v>56</v>
      </c>
    </row>
    <row r="26" spans="1:23" ht="12.75">
      <c r="A26" s="116" t="s">
        <v>83</v>
      </c>
      <c r="B26" s="169">
        <v>0</v>
      </c>
      <c r="C26" s="127">
        <v>0</v>
      </c>
      <c r="D26" s="176">
        <v>0</v>
      </c>
      <c r="E26" s="169">
        <v>64</v>
      </c>
      <c r="F26" s="176">
        <v>0</v>
      </c>
      <c r="G26" s="127">
        <v>64</v>
      </c>
      <c r="H26" s="169">
        <v>0</v>
      </c>
      <c r="I26" s="176">
        <v>0</v>
      </c>
      <c r="J26" s="127">
        <v>0</v>
      </c>
      <c r="K26" s="169">
        <v>74</v>
      </c>
      <c r="L26" s="176">
        <v>0</v>
      </c>
      <c r="M26" s="127">
        <v>74</v>
      </c>
      <c r="N26" s="169">
        <v>0</v>
      </c>
      <c r="O26" s="176">
        <v>0</v>
      </c>
      <c r="P26" s="127">
        <v>0</v>
      </c>
      <c r="Q26" s="169">
        <v>0</v>
      </c>
      <c r="R26" s="176">
        <v>0</v>
      </c>
      <c r="S26" s="127">
        <v>0</v>
      </c>
      <c r="T26" s="169">
        <f t="shared" si="2"/>
        <v>138</v>
      </c>
      <c r="U26" s="127">
        <f t="shared" si="0"/>
        <v>0</v>
      </c>
      <c r="V26" s="127" t="e">
        <f>SUM(S26,P26,M26,J26,G26,#REF!)</f>
        <v>#REF!</v>
      </c>
      <c r="W26" s="127">
        <f t="shared" si="1"/>
        <v>138</v>
      </c>
    </row>
    <row r="27" spans="1:23" ht="12.75">
      <c r="A27" s="116" t="s">
        <v>84</v>
      </c>
      <c r="B27" s="169">
        <v>0</v>
      </c>
      <c r="C27" s="127">
        <v>0</v>
      </c>
      <c r="D27" s="176">
        <v>0</v>
      </c>
      <c r="E27" s="169">
        <v>25</v>
      </c>
      <c r="F27" s="176">
        <v>17</v>
      </c>
      <c r="G27" s="127">
        <v>42</v>
      </c>
      <c r="H27" s="169">
        <v>0</v>
      </c>
      <c r="I27" s="176">
        <v>0</v>
      </c>
      <c r="J27" s="127">
        <v>0</v>
      </c>
      <c r="K27" s="169">
        <v>0</v>
      </c>
      <c r="L27" s="176">
        <v>0</v>
      </c>
      <c r="M27" s="127">
        <v>0</v>
      </c>
      <c r="N27" s="169">
        <v>0</v>
      </c>
      <c r="O27" s="176">
        <v>0</v>
      </c>
      <c r="P27" s="127">
        <v>0</v>
      </c>
      <c r="Q27" s="169">
        <v>0</v>
      </c>
      <c r="R27" s="176">
        <v>0</v>
      </c>
      <c r="S27" s="127">
        <v>0</v>
      </c>
      <c r="T27" s="169">
        <f t="shared" si="2"/>
        <v>25</v>
      </c>
      <c r="U27" s="127">
        <f t="shared" si="0"/>
        <v>17</v>
      </c>
      <c r="V27" s="127" t="e">
        <f>SUM(S27,P27,M27,J27,G27,#REF!)</f>
        <v>#REF!</v>
      </c>
      <c r="W27" s="127">
        <f t="shared" si="1"/>
        <v>42</v>
      </c>
    </row>
    <row r="28" spans="1:23" ht="12.75">
      <c r="A28" s="116" t="s">
        <v>85</v>
      </c>
      <c r="B28" s="169">
        <v>111</v>
      </c>
      <c r="C28" s="127">
        <v>45</v>
      </c>
      <c r="D28" s="176">
        <v>156</v>
      </c>
      <c r="E28" s="169">
        <v>172</v>
      </c>
      <c r="F28" s="176">
        <v>54</v>
      </c>
      <c r="G28" s="127">
        <v>226</v>
      </c>
      <c r="H28" s="169">
        <v>0</v>
      </c>
      <c r="I28" s="176">
        <v>0</v>
      </c>
      <c r="J28" s="127">
        <v>0</v>
      </c>
      <c r="K28" s="169">
        <v>84</v>
      </c>
      <c r="L28" s="176">
        <v>19</v>
      </c>
      <c r="M28" s="127">
        <v>103</v>
      </c>
      <c r="N28" s="169">
        <v>0</v>
      </c>
      <c r="O28" s="176">
        <v>0</v>
      </c>
      <c r="P28" s="127">
        <v>0</v>
      </c>
      <c r="Q28" s="169">
        <v>0</v>
      </c>
      <c r="R28" s="176">
        <v>0</v>
      </c>
      <c r="S28" s="127">
        <v>0</v>
      </c>
      <c r="T28" s="169">
        <f t="shared" si="2"/>
        <v>367</v>
      </c>
      <c r="U28" s="127">
        <f t="shared" si="0"/>
        <v>118</v>
      </c>
      <c r="V28" s="127" t="e">
        <f>SUM(S28,P28,M28,J28,G28,#REF!)</f>
        <v>#REF!</v>
      </c>
      <c r="W28" s="127">
        <f t="shared" si="1"/>
        <v>485</v>
      </c>
    </row>
    <row r="29" spans="1:23" ht="12.75">
      <c r="A29" s="116" t="s">
        <v>86</v>
      </c>
      <c r="B29" s="169">
        <v>0</v>
      </c>
      <c r="C29" s="127">
        <v>0</v>
      </c>
      <c r="D29" s="176">
        <v>0</v>
      </c>
      <c r="E29" s="169">
        <v>16</v>
      </c>
      <c r="F29" s="176">
        <v>0</v>
      </c>
      <c r="G29" s="127">
        <v>16</v>
      </c>
      <c r="H29" s="169">
        <v>0</v>
      </c>
      <c r="I29" s="176">
        <v>0</v>
      </c>
      <c r="J29" s="127">
        <v>0</v>
      </c>
      <c r="K29" s="169">
        <v>0</v>
      </c>
      <c r="L29" s="176">
        <v>0</v>
      </c>
      <c r="M29" s="127">
        <v>0</v>
      </c>
      <c r="N29" s="169">
        <v>0</v>
      </c>
      <c r="O29" s="176">
        <v>0</v>
      </c>
      <c r="P29" s="127">
        <v>0</v>
      </c>
      <c r="Q29" s="169">
        <v>0</v>
      </c>
      <c r="R29" s="176">
        <v>0</v>
      </c>
      <c r="S29" s="127">
        <v>0</v>
      </c>
      <c r="T29" s="169">
        <f t="shared" si="2"/>
        <v>16</v>
      </c>
      <c r="U29" s="127">
        <f t="shared" si="0"/>
        <v>0</v>
      </c>
      <c r="V29" s="127" t="e">
        <f>SUM(S29,P29,M29,J29,G29,#REF!)</f>
        <v>#REF!</v>
      </c>
      <c r="W29" s="127">
        <f t="shared" si="1"/>
        <v>16</v>
      </c>
    </row>
    <row r="30" spans="1:23" ht="12.75">
      <c r="A30" s="116" t="s">
        <v>87</v>
      </c>
      <c r="B30" s="169">
        <v>184</v>
      </c>
      <c r="C30" s="127">
        <v>29</v>
      </c>
      <c r="D30" s="176">
        <v>213</v>
      </c>
      <c r="E30" s="169">
        <v>385</v>
      </c>
      <c r="F30" s="176">
        <v>43</v>
      </c>
      <c r="G30" s="127">
        <v>428</v>
      </c>
      <c r="H30" s="169">
        <v>0</v>
      </c>
      <c r="I30" s="176">
        <v>0</v>
      </c>
      <c r="J30" s="127">
        <v>0</v>
      </c>
      <c r="K30" s="169">
        <v>60</v>
      </c>
      <c r="L30" s="176">
        <v>9</v>
      </c>
      <c r="M30" s="127">
        <v>69</v>
      </c>
      <c r="N30" s="169">
        <v>18</v>
      </c>
      <c r="O30" s="176">
        <v>0</v>
      </c>
      <c r="P30" s="127">
        <v>18</v>
      </c>
      <c r="Q30" s="169">
        <v>0</v>
      </c>
      <c r="R30" s="176">
        <v>0</v>
      </c>
      <c r="S30" s="127">
        <v>0</v>
      </c>
      <c r="T30" s="169">
        <f t="shared" si="2"/>
        <v>647</v>
      </c>
      <c r="U30" s="127">
        <f t="shared" si="0"/>
        <v>81</v>
      </c>
      <c r="V30" s="127" t="e">
        <f>SUM(S30,P30,M30,J30,G30,#REF!)</f>
        <v>#REF!</v>
      </c>
      <c r="W30" s="127">
        <f t="shared" si="1"/>
        <v>728</v>
      </c>
    </row>
    <row r="31" spans="1:23" ht="12.75">
      <c r="A31" s="116" t="s">
        <v>94</v>
      </c>
      <c r="B31" s="169">
        <v>0</v>
      </c>
      <c r="C31" s="127">
        <v>0</v>
      </c>
      <c r="D31" s="176">
        <v>0</v>
      </c>
      <c r="E31" s="169">
        <v>0</v>
      </c>
      <c r="F31" s="176">
        <v>0</v>
      </c>
      <c r="G31" s="127">
        <v>0</v>
      </c>
      <c r="H31" s="169">
        <v>0</v>
      </c>
      <c r="I31" s="176">
        <v>0</v>
      </c>
      <c r="J31" s="127">
        <v>0</v>
      </c>
      <c r="K31" s="169">
        <v>1</v>
      </c>
      <c r="L31" s="176">
        <v>14</v>
      </c>
      <c r="M31" s="127">
        <v>15</v>
      </c>
      <c r="N31" s="169">
        <v>0</v>
      </c>
      <c r="O31" s="176">
        <v>0</v>
      </c>
      <c r="P31" s="127">
        <v>0</v>
      </c>
      <c r="Q31" s="169">
        <v>0</v>
      </c>
      <c r="R31" s="176">
        <v>0</v>
      </c>
      <c r="S31" s="127">
        <v>0</v>
      </c>
      <c r="T31" s="169">
        <f t="shared" si="2"/>
        <v>1</v>
      </c>
      <c r="U31" s="127">
        <f t="shared" si="0"/>
        <v>14</v>
      </c>
      <c r="V31" s="127" t="e">
        <f>SUM(S31,P31,M31,J31,G31,#REF!)</f>
        <v>#REF!</v>
      </c>
      <c r="W31" s="127">
        <f t="shared" si="1"/>
        <v>15</v>
      </c>
    </row>
    <row r="32" spans="1:23" ht="12.75">
      <c r="A32" s="116" t="s">
        <v>88</v>
      </c>
      <c r="B32" s="169">
        <v>70</v>
      </c>
      <c r="C32" s="127">
        <v>4</v>
      </c>
      <c r="D32" s="176">
        <v>74</v>
      </c>
      <c r="E32" s="169">
        <v>425</v>
      </c>
      <c r="F32" s="176">
        <v>10</v>
      </c>
      <c r="G32" s="127">
        <v>435</v>
      </c>
      <c r="H32" s="169">
        <v>48</v>
      </c>
      <c r="I32" s="176">
        <v>2</v>
      </c>
      <c r="J32" s="127">
        <v>50</v>
      </c>
      <c r="K32" s="169">
        <v>80</v>
      </c>
      <c r="L32" s="176">
        <v>0</v>
      </c>
      <c r="M32" s="127">
        <v>80</v>
      </c>
      <c r="N32" s="169">
        <v>0</v>
      </c>
      <c r="O32" s="176">
        <v>0</v>
      </c>
      <c r="P32" s="127">
        <v>0</v>
      </c>
      <c r="Q32" s="169">
        <v>0</v>
      </c>
      <c r="R32" s="176">
        <v>0</v>
      </c>
      <c r="S32" s="127">
        <v>0</v>
      </c>
      <c r="T32" s="169">
        <f t="shared" si="2"/>
        <v>623</v>
      </c>
      <c r="U32" s="127">
        <f t="shared" si="0"/>
        <v>16</v>
      </c>
      <c r="V32" s="127" t="e">
        <f>SUM(S32,P32,M32,J32,G32,#REF!)</f>
        <v>#REF!</v>
      </c>
      <c r="W32" s="127">
        <f t="shared" si="1"/>
        <v>639</v>
      </c>
    </row>
    <row r="33" spans="1:23" ht="12.75">
      <c r="A33" s="116" t="s">
        <v>89</v>
      </c>
      <c r="B33" s="169">
        <v>32</v>
      </c>
      <c r="C33" s="127">
        <v>61</v>
      </c>
      <c r="D33" s="176">
        <v>93</v>
      </c>
      <c r="E33" s="169">
        <v>141</v>
      </c>
      <c r="F33" s="176">
        <v>211</v>
      </c>
      <c r="G33" s="127">
        <v>352</v>
      </c>
      <c r="H33" s="169">
        <v>0</v>
      </c>
      <c r="I33" s="176">
        <v>0</v>
      </c>
      <c r="J33" s="127">
        <v>0</v>
      </c>
      <c r="K33" s="169">
        <v>21</v>
      </c>
      <c r="L33" s="176">
        <v>23</v>
      </c>
      <c r="M33" s="127">
        <v>44</v>
      </c>
      <c r="N33" s="169">
        <v>0</v>
      </c>
      <c r="O33" s="176">
        <v>0</v>
      </c>
      <c r="P33" s="127">
        <v>0</v>
      </c>
      <c r="Q33" s="169">
        <v>5</v>
      </c>
      <c r="R33" s="176">
        <v>0</v>
      </c>
      <c r="S33" s="127">
        <v>5</v>
      </c>
      <c r="T33" s="169">
        <f aca="true" t="shared" si="3" ref="T33:T39">SUM(Q33,N33,K33,H33,E33,B33)</f>
        <v>199</v>
      </c>
      <c r="U33" s="127">
        <f t="shared" si="0"/>
        <v>295</v>
      </c>
      <c r="V33" s="127" t="e">
        <f>SUM(S33,P33,M33,J33,G33,#REF!)</f>
        <v>#REF!</v>
      </c>
      <c r="W33" s="127">
        <f aca="true" t="shared" si="4" ref="W33:W39">SUM(T33:U33)</f>
        <v>494</v>
      </c>
    </row>
    <row r="34" spans="1:23" ht="12.75">
      <c r="A34" s="116" t="s">
        <v>91</v>
      </c>
      <c r="B34" s="169">
        <v>0</v>
      </c>
      <c r="C34" s="127">
        <v>0</v>
      </c>
      <c r="D34" s="176">
        <v>0</v>
      </c>
      <c r="E34" s="169">
        <v>24</v>
      </c>
      <c r="F34" s="176">
        <v>3</v>
      </c>
      <c r="G34" s="127">
        <v>27</v>
      </c>
      <c r="H34" s="169">
        <v>0</v>
      </c>
      <c r="I34" s="176">
        <v>0</v>
      </c>
      <c r="J34" s="127">
        <v>0</v>
      </c>
      <c r="K34" s="169">
        <v>0</v>
      </c>
      <c r="L34" s="176">
        <v>0</v>
      </c>
      <c r="M34" s="127">
        <v>0</v>
      </c>
      <c r="N34" s="169">
        <v>0</v>
      </c>
      <c r="O34" s="176">
        <v>0</v>
      </c>
      <c r="P34" s="127">
        <v>0</v>
      </c>
      <c r="Q34" s="169">
        <v>0</v>
      </c>
      <c r="R34" s="176">
        <v>0</v>
      </c>
      <c r="S34" s="127">
        <v>0</v>
      </c>
      <c r="T34" s="169">
        <f t="shared" si="3"/>
        <v>24</v>
      </c>
      <c r="U34" s="127">
        <f t="shared" si="0"/>
        <v>3</v>
      </c>
      <c r="V34" s="127" t="e">
        <f>SUM(S34,P34,M34,J34,G34,#REF!)</f>
        <v>#REF!</v>
      </c>
      <c r="W34" s="127">
        <f t="shared" si="4"/>
        <v>27</v>
      </c>
    </row>
    <row r="35" spans="1:23" s="110" customFormat="1" ht="12.75">
      <c r="A35" s="116" t="s">
        <v>198</v>
      </c>
      <c r="B35" s="112">
        <v>1</v>
      </c>
      <c r="C35" s="111">
        <v>0</v>
      </c>
      <c r="D35" s="111">
        <v>1</v>
      </c>
      <c r="E35" s="112">
        <v>2</v>
      </c>
      <c r="F35" s="111">
        <v>2</v>
      </c>
      <c r="G35" s="113">
        <v>4</v>
      </c>
      <c r="H35" s="112">
        <v>0</v>
      </c>
      <c r="I35" s="111">
        <v>0</v>
      </c>
      <c r="J35" s="113">
        <v>0</v>
      </c>
      <c r="K35" s="112">
        <v>0</v>
      </c>
      <c r="L35" s="111">
        <v>0</v>
      </c>
      <c r="M35" s="113">
        <v>0</v>
      </c>
      <c r="N35" s="112">
        <v>0</v>
      </c>
      <c r="O35" s="111">
        <v>0</v>
      </c>
      <c r="P35" s="113">
        <v>0</v>
      </c>
      <c r="Q35" s="112">
        <v>0</v>
      </c>
      <c r="R35" s="111">
        <v>0</v>
      </c>
      <c r="S35" s="113">
        <v>0</v>
      </c>
      <c r="T35" s="169">
        <f>SUM(Q35,N35,K35,H35,E35,B35)</f>
        <v>3</v>
      </c>
      <c r="U35" s="127">
        <f>SUM(R35,O35,L35,I35,F35,C35)</f>
        <v>2</v>
      </c>
      <c r="V35" s="127" t="e">
        <f>SUM(S35,P35,M35,J35,G35,#REF!)</f>
        <v>#REF!</v>
      </c>
      <c r="W35" s="127">
        <f>SUM(T35:U35)</f>
        <v>5</v>
      </c>
    </row>
    <row r="36" spans="1:23" ht="12.75">
      <c r="A36" s="116" t="s">
        <v>190</v>
      </c>
      <c r="B36" s="169">
        <v>1</v>
      </c>
      <c r="C36" s="127">
        <v>0</v>
      </c>
      <c r="D36" s="176">
        <v>1</v>
      </c>
      <c r="E36" s="169">
        <v>0</v>
      </c>
      <c r="F36" s="176">
        <v>0</v>
      </c>
      <c r="G36" s="127">
        <v>0</v>
      </c>
      <c r="H36" s="169">
        <v>0</v>
      </c>
      <c r="I36" s="176">
        <v>0</v>
      </c>
      <c r="J36" s="127">
        <v>0</v>
      </c>
      <c r="K36" s="169">
        <v>0</v>
      </c>
      <c r="L36" s="176">
        <v>0</v>
      </c>
      <c r="M36" s="127">
        <v>0</v>
      </c>
      <c r="N36" s="169">
        <v>0</v>
      </c>
      <c r="O36" s="176">
        <v>0</v>
      </c>
      <c r="P36" s="127">
        <v>0</v>
      </c>
      <c r="Q36" s="169">
        <v>0</v>
      </c>
      <c r="R36" s="176">
        <v>0</v>
      </c>
      <c r="S36" s="127">
        <v>0</v>
      </c>
      <c r="T36" s="169">
        <f>SUM(Q36,N36,K36,H36,E36,B36)</f>
        <v>1</v>
      </c>
      <c r="U36" s="127">
        <f>SUM(R36,O36,L36,I36,F36,C36)</f>
        <v>0</v>
      </c>
      <c r="V36" s="127" t="e">
        <f>SUM(S36,P36,M36,J36,G36,#REF!)</f>
        <v>#REF!</v>
      </c>
      <c r="W36" s="127">
        <f>SUM(T36:U36)</f>
        <v>1</v>
      </c>
    </row>
    <row r="37" spans="1:23" ht="12.75">
      <c r="A37" s="116" t="s">
        <v>95</v>
      </c>
      <c r="B37" s="169">
        <v>343</v>
      </c>
      <c r="C37" s="127">
        <v>75</v>
      </c>
      <c r="D37" s="176">
        <v>418</v>
      </c>
      <c r="E37" s="169">
        <v>450</v>
      </c>
      <c r="F37" s="176">
        <v>87</v>
      </c>
      <c r="G37" s="127">
        <v>537</v>
      </c>
      <c r="H37" s="169">
        <v>39</v>
      </c>
      <c r="I37" s="176">
        <v>5</v>
      </c>
      <c r="J37" s="127">
        <v>44</v>
      </c>
      <c r="K37" s="169">
        <v>26</v>
      </c>
      <c r="L37" s="176">
        <v>5</v>
      </c>
      <c r="M37" s="127">
        <v>31</v>
      </c>
      <c r="N37" s="169">
        <v>0</v>
      </c>
      <c r="O37" s="176">
        <v>0</v>
      </c>
      <c r="P37" s="127">
        <v>0</v>
      </c>
      <c r="Q37" s="169">
        <v>0</v>
      </c>
      <c r="R37" s="176">
        <v>0</v>
      </c>
      <c r="S37" s="127">
        <v>0</v>
      </c>
      <c r="T37" s="169">
        <f t="shared" si="3"/>
        <v>858</v>
      </c>
      <c r="U37" s="127">
        <f>SUM(R37,O37,L37,I37,F37,C37)</f>
        <v>172</v>
      </c>
      <c r="V37" s="127" t="e">
        <f>SUM(S37,P37,M37,J37,G37,#REF!)</f>
        <v>#REF!</v>
      </c>
      <c r="W37" s="127">
        <f t="shared" si="4"/>
        <v>1030</v>
      </c>
    </row>
    <row r="38" spans="1:23" ht="12.75">
      <c r="A38" s="116" t="s">
        <v>96</v>
      </c>
      <c r="B38" s="169">
        <v>212</v>
      </c>
      <c r="C38" s="127">
        <v>32</v>
      </c>
      <c r="D38" s="176">
        <v>244</v>
      </c>
      <c r="E38" s="169">
        <v>376</v>
      </c>
      <c r="F38" s="176">
        <v>90</v>
      </c>
      <c r="G38" s="127">
        <v>466</v>
      </c>
      <c r="H38" s="169">
        <v>51</v>
      </c>
      <c r="I38" s="176">
        <v>3</v>
      </c>
      <c r="J38" s="127">
        <v>54</v>
      </c>
      <c r="K38" s="169">
        <v>1</v>
      </c>
      <c r="L38" s="176">
        <v>0</v>
      </c>
      <c r="M38" s="127">
        <v>1</v>
      </c>
      <c r="N38" s="169">
        <v>0</v>
      </c>
      <c r="O38" s="176">
        <v>0</v>
      </c>
      <c r="P38" s="127">
        <v>0</v>
      </c>
      <c r="Q38" s="169">
        <v>0</v>
      </c>
      <c r="R38" s="176">
        <v>0</v>
      </c>
      <c r="S38" s="127">
        <v>0</v>
      </c>
      <c r="T38" s="169">
        <f t="shared" si="3"/>
        <v>640</v>
      </c>
      <c r="U38" s="127">
        <f>SUM(R38,O38,L38,I38,F38,C38)</f>
        <v>125</v>
      </c>
      <c r="V38" s="127" t="e">
        <f>SUM(S38,P38,M38,J38,G38,#REF!)</f>
        <v>#REF!</v>
      </c>
      <c r="W38" s="127">
        <f t="shared" si="4"/>
        <v>765</v>
      </c>
    </row>
    <row r="39" spans="1:23" ht="12.75">
      <c r="A39" s="116" t="s">
        <v>97</v>
      </c>
      <c r="B39" s="169">
        <v>99</v>
      </c>
      <c r="C39" s="127">
        <v>19</v>
      </c>
      <c r="D39" s="176">
        <v>118</v>
      </c>
      <c r="E39" s="169">
        <v>250</v>
      </c>
      <c r="F39" s="176">
        <v>67</v>
      </c>
      <c r="G39" s="127">
        <v>317</v>
      </c>
      <c r="H39" s="169">
        <v>32</v>
      </c>
      <c r="I39" s="176">
        <v>3</v>
      </c>
      <c r="J39" s="127">
        <v>35</v>
      </c>
      <c r="K39" s="169">
        <v>0</v>
      </c>
      <c r="L39" s="176">
        <v>0</v>
      </c>
      <c r="M39" s="127">
        <v>0</v>
      </c>
      <c r="N39" s="169">
        <v>0</v>
      </c>
      <c r="O39" s="176">
        <v>0</v>
      </c>
      <c r="P39" s="127">
        <v>0</v>
      </c>
      <c r="Q39" s="169">
        <v>0</v>
      </c>
      <c r="R39" s="176">
        <v>0</v>
      </c>
      <c r="S39" s="127">
        <v>0</v>
      </c>
      <c r="T39" s="169">
        <f t="shared" si="3"/>
        <v>381</v>
      </c>
      <c r="U39" s="127">
        <f>SUM(R39,O39,L39,I39,F39,C39)</f>
        <v>89</v>
      </c>
      <c r="V39" s="127" t="e">
        <f>SUM(S39,P39,M39,J39,G39,#REF!)</f>
        <v>#REF!</v>
      </c>
      <c r="W39" s="127">
        <f t="shared" si="4"/>
        <v>470</v>
      </c>
    </row>
    <row r="40" spans="1:23" s="183" customFormat="1" ht="12.75">
      <c r="A40" s="22" t="s">
        <v>12</v>
      </c>
      <c r="B40" s="181">
        <f>SUM(B9:B39)</f>
        <v>2024</v>
      </c>
      <c r="C40" s="182">
        <f aca="true" t="shared" si="5" ref="C40:W40">SUM(C9:C39)</f>
        <v>966</v>
      </c>
      <c r="D40" s="182">
        <f t="shared" si="5"/>
        <v>2990</v>
      </c>
      <c r="E40" s="181">
        <f t="shared" si="5"/>
        <v>4829</v>
      </c>
      <c r="F40" s="182">
        <f t="shared" si="5"/>
        <v>2420</v>
      </c>
      <c r="G40" s="182">
        <f t="shared" si="5"/>
        <v>7249</v>
      </c>
      <c r="H40" s="181">
        <f t="shared" si="5"/>
        <v>263</v>
      </c>
      <c r="I40" s="182">
        <f t="shared" si="5"/>
        <v>51</v>
      </c>
      <c r="J40" s="182">
        <f t="shared" si="5"/>
        <v>314</v>
      </c>
      <c r="K40" s="181">
        <f t="shared" si="5"/>
        <v>841</v>
      </c>
      <c r="L40" s="182">
        <f t="shared" si="5"/>
        <v>424</v>
      </c>
      <c r="M40" s="182">
        <f t="shared" si="5"/>
        <v>1265</v>
      </c>
      <c r="N40" s="181">
        <f t="shared" si="5"/>
        <v>74</v>
      </c>
      <c r="O40" s="182">
        <f t="shared" si="5"/>
        <v>20</v>
      </c>
      <c r="P40" s="182">
        <f t="shared" si="5"/>
        <v>94</v>
      </c>
      <c r="Q40" s="181">
        <f t="shared" si="5"/>
        <v>49</v>
      </c>
      <c r="R40" s="182">
        <f t="shared" si="5"/>
        <v>4</v>
      </c>
      <c r="S40" s="182">
        <f t="shared" si="5"/>
        <v>53</v>
      </c>
      <c r="T40" s="181">
        <f t="shared" si="5"/>
        <v>8080</v>
      </c>
      <c r="U40" s="182">
        <f t="shared" si="5"/>
        <v>3885</v>
      </c>
      <c r="V40" s="182" t="e">
        <f t="shared" si="5"/>
        <v>#REF!</v>
      </c>
      <c r="W40" s="182">
        <f t="shared" si="5"/>
        <v>11965</v>
      </c>
    </row>
    <row r="41" spans="2:23" s="183" customFormat="1" ht="5.25" customHeight="1">
      <c r="B41" s="106"/>
      <c r="C41" s="107"/>
      <c r="D41" s="107"/>
      <c r="E41" s="106"/>
      <c r="F41" s="107"/>
      <c r="G41" s="107"/>
      <c r="H41" s="106"/>
      <c r="I41" s="107"/>
      <c r="J41" s="107"/>
      <c r="K41" s="106"/>
      <c r="L41" s="107"/>
      <c r="M41" s="107"/>
      <c r="N41" s="106"/>
      <c r="O41" s="107"/>
      <c r="P41" s="107"/>
      <c r="Q41" s="106"/>
      <c r="R41" s="107"/>
      <c r="S41" s="107"/>
      <c r="T41" s="106"/>
      <c r="U41" s="107">
        <f t="shared" si="0"/>
        <v>0</v>
      </c>
      <c r="V41" s="107"/>
      <c r="W41" s="107"/>
    </row>
    <row r="42" spans="1:23" s="110" customFormat="1" ht="12.75">
      <c r="A42" s="22"/>
      <c r="B42" s="112"/>
      <c r="C42" s="111"/>
      <c r="D42" s="111"/>
      <c r="E42" s="112"/>
      <c r="F42" s="111"/>
      <c r="G42" s="113"/>
      <c r="H42" s="112"/>
      <c r="I42" s="111"/>
      <c r="J42" s="113"/>
      <c r="K42" s="112"/>
      <c r="L42" s="111"/>
      <c r="M42" s="113"/>
      <c r="N42" s="112"/>
      <c r="O42" s="111"/>
      <c r="P42" s="113"/>
      <c r="Q42" s="112"/>
      <c r="R42" s="111"/>
      <c r="S42" s="113"/>
      <c r="T42" s="112"/>
      <c r="U42" s="111"/>
      <c r="V42" s="111"/>
      <c r="W42" s="111"/>
    </row>
    <row r="43" spans="1:23" s="110" customFormat="1" ht="12.75">
      <c r="A43" s="93" t="s">
        <v>111</v>
      </c>
      <c r="B43" s="112"/>
      <c r="C43" s="111"/>
      <c r="D43" s="111"/>
      <c r="E43" s="112"/>
      <c r="F43" s="111"/>
      <c r="G43" s="113"/>
      <c r="H43" s="112"/>
      <c r="I43" s="111"/>
      <c r="J43" s="113"/>
      <c r="K43" s="112"/>
      <c r="L43" s="111"/>
      <c r="M43" s="113"/>
      <c r="N43" s="112"/>
      <c r="O43" s="111"/>
      <c r="P43" s="113"/>
      <c r="Q43" s="112"/>
      <c r="R43" s="111"/>
      <c r="S43" s="113"/>
      <c r="T43" s="169"/>
      <c r="U43" s="127"/>
      <c r="V43" s="127"/>
      <c r="W43" s="127"/>
    </row>
    <row r="44" spans="1:23" s="110" customFormat="1" ht="12.75">
      <c r="A44" s="114" t="s">
        <v>98</v>
      </c>
      <c r="B44" s="112">
        <v>0</v>
      </c>
      <c r="C44" s="111">
        <v>0</v>
      </c>
      <c r="D44" s="111">
        <v>0</v>
      </c>
      <c r="E44" s="112">
        <v>1</v>
      </c>
      <c r="F44" s="111">
        <v>2</v>
      </c>
      <c r="G44" s="113">
        <v>3</v>
      </c>
      <c r="H44" s="112">
        <v>0</v>
      </c>
      <c r="I44" s="111">
        <v>0</v>
      </c>
      <c r="J44" s="113">
        <v>0</v>
      </c>
      <c r="K44" s="112">
        <v>0</v>
      </c>
      <c r="L44" s="111">
        <v>0</v>
      </c>
      <c r="M44" s="113">
        <v>0</v>
      </c>
      <c r="N44" s="112">
        <v>0</v>
      </c>
      <c r="O44" s="111">
        <v>0</v>
      </c>
      <c r="P44" s="113">
        <v>0</v>
      </c>
      <c r="Q44" s="112">
        <v>0</v>
      </c>
      <c r="R44" s="111">
        <v>0</v>
      </c>
      <c r="S44" s="113">
        <v>0</v>
      </c>
      <c r="T44" s="169">
        <f aca="true" t="shared" si="6" ref="T44:T66">SUM(Q44,N44,K44,H44,E44,B44)</f>
        <v>1</v>
      </c>
      <c r="U44" s="127">
        <f t="shared" si="0"/>
        <v>2</v>
      </c>
      <c r="V44" s="127" t="e">
        <f>SUM(S44,P44,M44,J44,G44,#REF!)</f>
        <v>#REF!</v>
      </c>
      <c r="W44" s="127">
        <f t="shared" si="1"/>
        <v>3</v>
      </c>
    </row>
    <row r="45" spans="1:23" s="110" customFormat="1" ht="12.75">
      <c r="A45" s="114" t="s">
        <v>144</v>
      </c>
      <c r="B45" s="112">
        <v>0</v>
      </c>
      <c r="C45" s="111">
        <v>0</v>
      </c>
      <c r="D45" s="111">
        <v>0</v>
      </c>
      <c r="E45" s="112">
        <v>2</v>
      </c>
      <c r="F45" s="111">
        <v>2</v>
      </c>
      <c r="G45" s="113">
        <v>4</v>
      </c>
      <c r="H45" s="112">
        <v>0</v>
      </c>
      <c r="I45" s="111">
        <v>0</v>
      </c>
      <c r="J45" s="113">
        <v>0</v>
      </c>
      <c r="K45" s="112">
        <v>0</v>
      </c>
      <c r="L45" s="111">
        <v>0</v>
      </c>
      <c r="M45" s="113">
        <v>0</v>
      </c>
      <c r="N45" s="112">
        <v>0</v>
      </c>
      <c r="O45" s="111">
        <v>0</v>
      </c>
      <c r="P45" s="113">
        <v>0</v>
      </c>
      <c r="Q45" s="112">
        <v>0</v>
      </c>
      <c r="R45" s="111">
        <v>0</v>
      </c>
      <c r="S45" s="113">
        <v>0</v>
      </c>
      <c r="T45" s="169">
        <f t="shared" si="6"/>
        <v>2</v>
      </c>
      <c r="U45" s="127">
        <f t="shared" si="0"/>
        <v>2</v>
      </c>
      <c r="V45" s="127" t="e">
        <f>SUM(S45,P45,M45,J45,G45,#REF!)</f>
        <v>#REF!</v>
      </c>
      <c r="W45" s="127">
        <f t="shared" si="1"/>
        <v>4</v>
      </c>
    </row>
    <row r="46" spans="1:23" s="110" customFormat="1" ht="12.75">
      <c r="A46" s="114" t="s">
        <v>107</v>
      </c>
      <c r="B46" s="112">
        <v>0</v>
      </c>
      <c r="C46" s="111">
        <v>0</v>
      </c>
      <c r="D46" s="111">
        <v>0</v>
      </c>
      <c r="E46" s="112">
        <v>0</v>
      </c>
      <c r="F46" s="111">
        <v>1</v>
      </c>
      <c r="G46" s="113">
        <v>1</v>
      </c>
      <c r="H46" s="112">
        <v>0</v>
      </c>
      <c r="I46" s="111">
        <v>0</v>
      </c>
      <c r="J46" s="113">
        <v>0</v>
      </c>
      <c r="K46" s="112">
        <v>6</v>
      </c>
      <c r="L46" s="111">
        <v>9</v>
      </c>
      <c r="M46" s="113">
        <v>15</v>
      </c>
      <c r="N46" s="112">
        <v>0</v>
      </c>
      <c r="O46" s="111">
        <v>0</v>
      </c>
      <c r="P46" s="113">
        <v>0</v>
      </c>
      <c r="Q46" s="112">
        <v>0</v>
      </c>
      <c r="R46" s="111">
        <v>0</v>
      </c>
      <c r="S46" s="113">
        <v>0</v>
      </c>
      <c r="T46" s="169">
        <f t="shared" si="6"/>
        <v>6</v>
      </c>
      <c r="U46" s="127">
        <f t="shared" si="0"/>
        <v>10</v>
      </c>
      <c r="V46" s="127" t="e">
        <f>SUM(S46,P46,M46,J46,G46,#REF!)</f>
        <v>#REF!</v>
      </c>
      <c r="W46" s="127">
        <f t="shared" si="1"/>
        <v>16</v>
      </c>
    </row>
    <row r="47" spans="1:23" s="110" customFormat="1" ht="12.75">
      <c r="A47" s="114" t="s">
        <v>72</v>
      </c>
      <c r="B47" s="112">
        <v>0</v>
      </c>
      <c r="C47" s="111">
        <v>0</v>
      </c>
      <c r="D47" s="111">
        <v>0</v>
      </c>
      <c r="E47" s="112">
        <v>0</v>
      </c>
      <c r="F47" s="111">
        <v>0</v>
      </c>
      <c r="G47" s="113">
        <v>0</v>
      </c>
      <c r="H47" s="112">
        <v>0</v>
      </c>
      <c r="I47" s="111">
        <v>0</v>
      </c>
      <c r="J47" s="113">
        <v>0</v>
      </c>
      <c r="K47" s="112">
        <v>0</v>
      </c>
      <c r="L47" s="111">
        <v>0</v>
      </c>
      <c r="M47" s="113">
        <v>0</v>
      </c>
      <c r="N47" s="112">
        <v>0</v>
      </c>
      <c r="O47" s="111">
        <v>0</v>
      </c>
      <c r="P47" s="113">
        <v>0</v>
      </c>
      <c r="Q47" s="112">
        <v>1</v>
      </c>
      <c r="R47" s="111">
        <v>1</v>
      </c>
      <c r="S47" s="113">
        <v>2</v>
      </c>
      <c r="T47" s="169">
        <f t="shared" si="6"/>
        <v>1</v>
      </c>
      <c r="U47" s="127">
        <f t="shared" si="0"/>
        <v>1</v>
      </c>
      <c r="V47" s="127" t="e">
        <f>SUM(S47,P47,M47,J47,G47,#REF!)</f>
        <v>#REF!</v>
      </c>
      <c r="W47" s="127">
        <f t="shared" si="1"/>
        <v>2</v>
      </c>
    </row>
    <row r="48" spans="1:23" s="110" customFormat="1" ht="12.75">
      <c r="A48" s="114" t="s">
        <v>73</v>
      </c>
      <c r="B48" s="112">
        <v>0</v>
      </c>
      <c r="C48" s="111">
        <v>0</v>
      </c>
      <c r="D48" s="111">
        <v>0</v>
      </c>
      <c r="E48" s="112">
        <v>0</v>
      </c>
      <c r="F48" s="111">
        <v>0</v>
      </c>
      <c r="G48" s="113">
        <v>0</v>
      </c>
      <c r="H48" s="112">
        <v>0</v>
      </c>
      <c r="I48" s="111">
        <v>0</v>
      </c>
      <c r="J48" s="113">
        <v>0</v>
      </c>
      <c r="K48" s="112">
        <v>5</v>
      </c>
      <c r="L48" s="111">
        <v>0</v>
      </c>
      <c r="M48" s="113">
        <v>5</v>
      </c>
      <c r="N48" s="112">
        <v>0</v>
      </c>
      <c r="O48" s="111">
        <v>0</v>
      </c>
      <c r="P48" s="113">
        <v>0</v>
      </c>
      <c r="Q48" s="112">
        <v>19</v>
      </c>
      <c r="R48" s="111">
        <v>2</v>
      </c>
      <c r="S48" s="113">
        <v>21</v>
      </c>
      <c r="T48" s="169">
        <f t="shared" si="6"/>
        <v>24</v>
      </c>
      <c r="U48" s="127">
        <f t="shared" si="0"/>
        <v>2</v>
      </c>
      <c r="V48" s="127" t="e">
        <f>SUM(S48,P48,M48,J48,G48,#REF!)</f>
        <v>#REF!</v>
      </c>
      <c r="W48" s="127">
        <f t="shared" si="1"/>
        <v>26</v>
      </c>
    </row>
    <row r="49" spans="1:23" s="110" customFormat="1" ht="12.75">
      <c r="A49" s="114" t="s">
        <v>108</v>
      </c>
      <c r="B49" s="112">
        <v>0</v>
      </c>
      <c r="C49" s="111">
        <v>0</v>
      </c>
      <c r="D49" s="111">
        <v>0</v>
      </c>
      <c r="E49" s="112">
        <v>0</v>
      </c>
      <c r="F49" s="111">
        <v>0</v>
      </c>
      <c r="G49" s="113">
        <v>0</v>
      </c>
      <c r="H49" s="112">
        <v>0</v>
      </c>
      <c r="I49" s="111">
        <v>0</v>
      </c>
      <c r="J49" s="113">
        <v>0</v>
      </c>
      <c r="K49" s="112">
        <v>0</v>
      </c>
      <c r="L49" s="111">
        <v>0</v>
      </c>
      <c r="M49" s="113">
        <v>0</v>
      </c>
      <c r="N49" s="112">
        <v>0</v>
      </c>
      <c r="O49" s="111">
        <v>0</v>
      </c>
      <c r="P49" s="113">
        <v>0</v>
      </c>
      <c r="Q49" s="112">
        <v>8</v>
      </c>
      <c r="R49" s="111">
        <v>2</v>
      </c>
      <c r="S49" s="113">
        <v>10</v>
      </c>
      <c r="T49" s="169">
        <f t="shared" si="6"/>
        <v>8</v>
      </c>
      <c r="U49" s="127">
        <f t="shared" si="0"/>
        <v>2</v>
      </c>
      <c r="V49" s="127" t="e">
        <f>SUM(S49,P49,M49,J49,G49,#REF!)</f>
        <v>#REF!</v>
      </c>
      <c r="W49" s="127">
        <f t="shared" si="1"/>
        <v>10</v>
      </c>
    </row>
    <row r="50" spans="1:23" s="110" customFormat="1" ht="12.75">
      <c r="A50" s="114" t="s">
        <v>74</v>
      </c>
      <c r="B50" s="112">
        <v>0</v>
      </c>
      <c r="C50" s="111">
        <v>0</v>
      </c>
      <c r="D50" s="111">
        <v>0</v>
      </c>
      <c r="E50" s="112">
        <v>5</v>
      </c>
      <c r="F50" s="111">
        <v>1</v>
      </c>
      <c r="G50" s="113">
        <v>6</v>
      </c>
      <c r="H50" s="112">
        <v>0</v>
      </c>
      <c r="I50" s="111">
        <v>0</v>
      </c>
      <c r="J50" s="113">
        <v>0</v>
      </c>
      <c r="K50" s="112">
        <v>0</v>
      </c>
      <c r="L50" s="111">
        <v>0</v>
      </c>
      <c r="M50" s="113">
        <v>0</v>
      </c>
      <c r="N50" s="112">
        <v>0</v>
      </c>
      <c r="O50" s="111">
        <v>0</v>
      </c>
      <c r="P50" s="113">
        <v>0</v>
      </c>
      <c r="Q50" s="112">
        <v>0</v>
      </c>
      <c r="R50" s="111">
        <v>0</v>
      </c>
      <c r="S50" s="113">
        <v>0</v>
      </c>
      <c r="T50" s="169">
        <f t="shared" si="6"/>
        <v>5</v>
      </c>
      <c r="U50" s="127">
        <f t="shared" si="0"/>
        <v>1</v>
      </c>
      <c r="V50" s="127" t="e">
        <f>SUM(S50,P50,M50,J50,G50,#REF!)</f>
        <v>#REF!</v>
      </c>
      <c r="W50" s="127">
        <f t="shared" si="1"/>
        <v>6</v>
      </c>
    </row>
    <row r="51" spans="1:23" s="110" customFormat="1" ht="12.75">
      <c r="A51" s="114" t="s">
        <v>99</v>
      </c>
      <c r="B51" s="112">
        <v>0</v>
      </c>
      <c r="C51" s="111">
        <v>0</v>
      </c>
      <c r="D51" s="111">
        <v>0</v>
      </c>
      <c r="E51" s="112">
        <v>12</v>
      </c>
      <c r="F51" s="111">
        <v>4</v>
      </c>
      <c r="G51" s="113">
        <v>16</v>
      </c>
      <c r="H51" s="112">
        <v>0</v>
      </c>
      <c r="I51" s="111">
        <v>0</v>
      </c>
      <c r="J51" s="113">
        <v>0</v>
      </c>
      <c r="K51" s="112">
        <v>8</v>
      </c>
      <c r="L51" s="111">
        <v>4</v>
      </c>
      <c r="M51" s="113">
        <v>12</v>
      </c>
      <c r="N51" s="112">
        <v>0</v>
      </c>
      <c r="O51" s="111">
        <v>0</v>
      </c>
      <c r="P51" s="113">
        <v>0</v>
      </c>
      <c r="Q51" s="112">
        <v>7</v>
      </c>
      <c r="R51" s="111">
        <v>8</v>
      </c>
      <c r="S51" s="113">
        <v>15</v>
      </c>
      <c r="T51" s="169">
        <f t="shared" si="6"/>
        <v>27</v>
      </c>
      <c r="U51" s="127">
        <f t="shared" si="0"/>
        <v>16</v>
      </c>
      <c r="V51" s="127" t="e">
        <f>SUM(S51,P51,M51,J51,G51,#REF!)</f>
        <v>#REF!</v>
      </c>
      <c r="W51" s="127">
        <f t="shared" si="1"/>
        <v>43</v>
      </c>
    </row>
    <row r="52" spans="1:23" s="110" customFormat="1" ht="12.75">
      <c r="A52" s="114" t="s">
        <v>109</v>
      </c>
      <c r="B52" s="112">
        <v>0</v>
      </c>
      <c r="C52" s="111">
        <v>0</v>
      </c>
      <c r="D52" s="111">
        <v>0</v>
      </c>
      <c r="E52" s="112">
        <v>2</v>
      </c>
      <c r="F52" s="111">
        <v>1</v>
      </c>
      <c r="G52" s="113">
        <v>3</v>
      </c>
      <c r="H52" s="112">
        <v>0</v>
      </c>
      <c r="I52" s="111">
        <v>0</v>
      </c>
      <c r="J52" s="113">
        <v>0</v>
      </c>
      <c r="K52" s="112">
        <v>1</v>
      </c>
      <c r="L52" s="111">
        <v>0</v>
      </c>
      <c r="M52" s="113">
        <v>1</v>
      </c>
      <c r="N52" s="112">
        <v>0</v>
      </c>
      <c r="O52" s="111">
        <v>0</v>
      </c>
      <c r="P52" s="113">
        <v>0</v>
      </c>
      <c r="Q52" s="112">
        <v>3</v>
      </c>
      <c r="R52" s="111">
        <v>0</v>
      </c>
      <c r="S52" s="113">
        <v>3</v>
      </c>
      <c r="T52" s="169">
        <f t="shared" si="6"/>
        <v>6</v>
      </c>
      <c r="U52" s="127">
        <f t="shared" si="0"/>
        <v>1</v>
      </c>
      <c r="V52" s="127" t="e">
        <f>SUM(S52,P52,M52,J52,G52,#REF!)</f>
        <v>#REF!</v>
      </c>
      <c r="W52" s="127">
        <f t="shared" si="1"/>
        <v>7</v>
      </c>
    </row>
    <row r="53" spans="1:23" s="110" customFormat="1" ht="12.75">
      <c r="A53" s="114" t="s">
        <v>188</v>
      </c>
      <c r="B53" s="112">
        <v>0</v>
      </c>
      <c r="C53" s="111">
        <v>0</v>
      </c>
      <c r="D53" s="111">
        <v>0</v>
      </c>
      <c r="E53" s="112">
        <v>1</v>
      </c>
      <c r="F53" s="111">
        <v>1</v>
      </c>
      <c r="G53" s="113">
        <v>2</v>
      </c>
      <c r="H53" s="112">
        <v>0</v>
      </c>
      <c r="I53" s="111">
        <v>0</v>
      </c>
      <c r="J53" s="113">
        <v>0</v>
      </c>
      <c r="K53" s="112">
        <v>0</v>
      </c>
      <c r="L53" s="111">
        <v>0</v>
      </c>
      <c r="M53" s="113">
        <v>0</v>
      </c>
      <c r="N53" s="112">
        <v>0</v>
      </c>
      <c r="O53" s="111">
        <v>0</v>
      </c>
      <c r="P53" s="113">
        <v>0</v>
      </c>
      <c r="Q53" s="112">
        <v>0</v>
      </c>
      <c r="R53" s="111">
        <v>0</v>
      </c>
      <c r="S53" s="113">
        <v>0</v>
      </c>
      <c r="T53" s="169">
        <f t="shared" si="6"/>
        <v>1</v>
      </c>
      <c r="U53" s="127">
        <f t="shared" si="0"/>
        <v>1</v>
      </c>
      <c r="V53" s="127" t="e">
        <f>SUM(S53,P53,M53,J53,G53,#REF!)</f>
        <v>#REF!</v>
      </c>
      <c r="W53" s="127">
        <f t="shared" si="1"/>
        <v>2</v>
      </c>
    </row>
    <row r="54" spans="1:23" s="110" customFormat="1" ht="12.75">
      <c r="A54" s="114" t="s">
        <v>100</v>
      </c>
      <c r="B54" s="112">
        <v>0</v>
      </c>
      <c r="C54" s="111">
        <v>0</v>
      </c>
      <c r="D54" s="111">
        <v>0</v>
      </c>
      <c r="E54" s="112">
        <v>10</v>
      </c>
      <c r="F54" s="111">
        <v>0</v>
      </c>
      <c r="G54" s="113">
        <v>10</v>
      </c>
      <c r="H54" s="112">
        <v>0</v>
      </c>
      <c r="I54" s="111">
        <v>0</v>
      </c>
      <c r="J54" s="113">
        <v>0</v>
      </c>
      <c r="K54" s="112">
        <v>1</v>
      </c>
      <c r="L54" s="111">
        <v>0</v>
      </c>
      <c r="M54" s="113">
        <v>1</v>
      </c>
      <c r="N54" s="112">
        <v>0</v>
      </c>
      <c r="O54" s="111">
        <v>0</v>
      </c>
      <c r="P54" s="113">
        <v>0</v>
      </c>
      <c r="Q54" s="112">
        <v>0</v>
      </c>
      <c r="R54" s="111">
        <v>0</v>
      </c>
      <c r="S54" s="113">
        <v>0</v>
      </c>
      <c r="T54" s="169">
        <f t="shared" si="6"/>
        <v>11</v>
      </c>
      <c r="U54" s="127">
        <f t="shared" si="0"/>
        <v>0</v>
      </c>
      <c r="V54" s="127" t="e">
        <f>SUM(S54,P54,M54,J54,G54,#REF!)</f>
        <v>#REF!</v>
      </c>
      <c r="W54" s="127">
        <f t="shared" si="1"/>
        <v>11</v>
      </c>
    </row>
    <row r="55" spans="1:23" s="110" customFormat="1" ht="12.75">
      <c r="A55" s="121" t="s">
        <v>137</v>
      </c>
      <c r="B55" s="112">
        <v>0</v>
      </c>
      <c r="C55" s="111">
        <v>0</v>
      </c>
      <c r="D55" s="111">
        <v>0</v>
      </c>
      <c r="E55" s="112">
        <v>2</v>
      </c>
      <c r="F55" s="111">
        <v>1</v>
      </c>
      <c r="G55" s="113">
        <v>3</v>
      </c>
      <c r="H55" s="112">
        <v>0</v>
      </c>
      <c r="I55" s="111">
        <v>0</v>
      </c>
      <c r="J55" s="113">
        <v>0</v>
      </c>
      <c r="K55" s="112">
        <v>0</v>
      </c>
      <c r="L55" s="111">
        <v>0</v>
      </c>
      <c r="M55" s="113">
        <v>0</v>
      </c>
      <c r="N55" s="112">
        <v>0</v>
      </c>
      <c r="O55" s="111">
        <v>0</v>
      </c>
      <c r="P55" s="113">
        <v>0</v>
      </c>
      <c r="Q55" s="112">
        <v>0</v>
      </c>
      <c r="R55" s="111">
        <v>0</v>
      </c>
      <c r="S55" s="113">
        <v>0</v>
      </c>
      <c r="T55" s="169">
        <f t="shared" si="6"/>
        <v>2</v>
      </c>
      <c r="U55" s="127">
        <f t="shared" si="0"/>
        <v>1</v>
      </c>
      <c r="V55" s="127" t="e">
        <f>SUM(S55,P55,M55,J55,G55,#REF!)</f>
        <v>#REF!</v>
      </c>
      <c r="W55" s="127">
        <f t="shared" si="1"/>
        <v>3</v>
      </c>
    </row>
    <row r="56" spans="1:23" s="110" customFormat="1" ht="26.25">
      <c r="A56" s="270" t="s">
        <v>138</v>
      </c>
      <c r="B56" s="112">
        <v>0</v>
      </c>
      <c r="C56" s="111">
        <v>0</v>
      </c>
      <c r="D56" s="111">
        <v>0</v>
      </c>
      <c r="E56" s="112">
        <v>7</v>
      </c>
      <c r="F56" s="111">
        <v>25</v>
      </c>
      <c r="G56" s="113">
        <v>32</v>
      </c>
      <c r="H56" s="112">
        <v>0</v>
      </c>
      <c r="I56" s="111">
        <v>0</v>
      </c>
      <c r="J56" s="113">
        <v>0</v>
      </c>
      <c r="K56" s="112">
        <v>2</v>
      </c>
      <c r="L56" s="111">
        <v>5</v>
      </c>
      <c r="M56" s="113">
        <v>7</v>
      </c>
      <c r="N56" s="112">
        <v>0</v>
      </c>
      <c r="O56" s="111">
        <v>0</v>
      </c>
      <c r="P56" s="113">
        <v>0</v>
      </c>
      <c r="Q56" s="112">
        <v>0</v>
      </c>
      <c r="R56" s="111">
        <v>0</v>
      </c>
      <c r="S56" s="113">
        <v>0</v>
      </c>
      <c r="T56" s="169">
        <f t="shared" si="6"/>
        <v>9</v>
      </c>
      <c r="U56" s="127">
        <f t="shared" si="0"/>
        <v>30</v>
      </c>
      <c r="V56" s="127" t="e">
        <f>SUM(S56,P56,M56,J56,G56,#REF!)</f>
        <v>#REF!</v>
      </c>
      <c r="W56" s="127">
        <f t="shared" si="1"/>
        <v>39</v>
      </c>
    </row>
    <row r="57" spans="1:23" s="110" customFormat="1" ht="12.75">
      <c r="A57" s="114" t="s">
        <v>101</v>
      </c>
      <c r="B57" s="112">
        <v>0</v>
      </c>
      <c r="C57" s="111">
        <v>0</v>
      </c>
      <c r="D57" s="111">
        <v>0</v>
      </c>
      <c r="E57" s="112">
        <v>29</v>
      </c>
      <c r="F57" s="111">
        <v>2</v>
      </c>
      <c r="G57" s="113">
        <v>31</v>
      </c>
      <c r="H57" s="112">
        <v>0</v>
      </c>
      <c r="I57" s="111">
        <v>0</v>
      </c>
      <c r="J57" s="113">
        <v>0</v>
      </c>
      <c r="K57" s="112">
        <v>0</v>
      </c>
      <c r="L57" s="111">
        <v>0</v>
      </c>
      <c r="M57" s="113">
        <v>0</v>
      </c>
      <c r="N57" s="112">
        <v>0</v>
      </c>
      <c r="O57" s="111">
        <v>0</v>
      </c>
      <c r="P57" s="113">
        <v>0</v>
      </c>
      <c r="Q57" s="112">
        <v>0</v>
      </c>
      <c r="R57" s="111">
        <v>0</v>
      </c>
      <c r="S57" s="113">
        <v>0</v>
      </c>
      <c r="T57" s="169">
        <f t="shared" si="6"/>
        <v>29</v>
      </c>
      <c r="U57" s="127">
        <f t="shared" si="0"/>
        <v>2</v>
      </c>
      <c r="V57" s="127" t="e">
        <f>SUM(S57,P57,M57,J57,G57,#REF!)</f>
        <v>#REF!</v>
      </c>
      <c r="W57" s="127">
        <f t="shared" si="1"/>
        <v>31</v>
      </c>
    </row>
    <row r="58" spans="1:23" s="110" customFormat="1" ht="12.75">
      <c r="A58" s="114" t="s">
        <v>78</v>
      </c>
      <c r="B58" s="112">
        <v>0</v>
      </c>
      <c r="C58" s="111">
        <v>0</v>
      </c>
      <c r="D58" s="111">
        <v>0</v>
      </c>
      <c r="E58" s="112">
        <v>5</v>
      </c>
      <c r="F58" s="111">
        <v>0</v>
      </c>
      <c r="G58" s="113">
        <v>5</v>
      </c>
      <c r="H58" s="112">
        <v>0</v>
      </c>
      <c r="I58" s="111">
        <v>0</v>
      </c>
      <c r="J58" s="113">
        <v>0</v>
      </c>
      <c r="K58" s="112">
        <v>1</v>
      </c>
      <c r="L58" s="111">
        <v>0</v>
      </c>
      <c r="M58" s="113">
        <v>1</v>
      </c>
      <c r="N58" s="112">
        <v>0</v>
      </c>
      <c r="O58" s="111">
        <v>0</v>
      </c>
      <c r="P58" s="113">
        <v>0</v>
      </c>
      <c r="Q58" s="112">
        <v>0</v>
      </c>
      <c r="R58" s="111">
        <v>0</v>
      </c>
      <c r="S58" s="113">
        <v>0</v>
      </c>
      <c r="T58" s="169">
        <f t="shared" si="6"/>
        <v>6</v>
      </c>
      <c r="U58" s="127">
        <f t="shared" si="0"/>
        <v>0</v>
      </c>
      <c r="V58" s="127" t="e">
        <f>SUM(S58,P58,M58,J58,G58,#REF!)</f>
        <v>#REF!</v>
      </c>
      <c r="W58" s="127">
        <f t="shared" si="1"/>
        <v>6</v>
      </c>
    </row>
    <row r="59" spans="1:23" s="110" customFormat="1" ht="12.75">
      <c r="A59" s="114" t="s">
        <v>102</v>
      </c>
      <c r="B59" s="112">
        <v>0</v>
      </c>
      <c r="C59" s="111">
        <v>0</v>
      </c>
      <c r="D59" s="111">
        <v>0</v>
      </c>
      <c r="E59" s="112">
        <v>0</v>
      </c>
      <c r="F59" s="111">
        <v>0</v>
      </c>
      <c r="G59" s="113">
        <v>0</v>
      </c>
      <c r="H59" s="112">
        <v>0</v>
      </c>
      <c r="I59" s="111">
        <v>0</v>
      </c>
      <c r="J59" s="113">
        <v>0</v>
      </c>
      <c r="K59" s="112">
        <v>2</v>
      </c>
      <c r="L59" s="111">
        <v>9</v>
      </c>
      <c r="M59" s="113">
        <v>11</v>
      </c>
      <c r="N59" s="112">
        <v>0</v>
      </c>
      <c r="O59" s="111">
        <v>0</v>
      </c>
      <c r="P59" s="113">
        <v>0</v>
      </c>
      <c r="Q59" s="112">
        <v>0</v>
      </c>
      <c r="R59" s="111">
        <v>0</v>
      </c>
      <c r="S59" s="113">
        <v>0</v>
      </c>
      <c r="T59" s="169">
        <f t="shared" si="6"/>
        <v>2</v>
      </c>
      <c r="U59" s="127">
        <f t="shared" si="0"/>
        <v>9</v>
      </c>
      <c r="V59" s="127" t="e">
        <f>SUM(S59,P59,M59,J59,G59,#REF!)</f>
        <v>#REF!</v>
      </c>
      <c r="W59" s="127">
        <f t="shared" si="1"/>
        <v>11</v>
      </c>
    </row>
    <row r="60" spans="1:23" s="110" customFormat="1" ht="12.75">
      <c r="A60" s="114" t="s">
        <v>103</v>
      </c>
      <c r="B60" s="112">
        <v>0</v>
      </c>
      <c r="C60" s="111">
        <v>0</v>
      </c>
      <c r="D60" s="111">
        <v>0</v>
      </c>
      <c r="E60" s="112">
        <v>0</v>
      </c>
      <c r="F60" s="111">
        <v>0</v>
      </c>
      <c r="G60" s="113">
        <v>0</v>
      </c>
      <c r="H60" s="112">
        <v>0</v>
      </c>
      <c r="I60" s="111">
        <v>0</v>
      </c>
      <c r="J60" s="113">
        <v>0</v>
      </c>
      <c r="K60" s="112">
        <v>10</v>
      </c>
      <c r="L60" s="111">
        <v>0</v>
      </c>
      <c r="M60" s="113">
        <v>10</v>
      </c>
      <c r="N60" s="112">
        <v>0</v>
      </c>
      <c r="O60" s="111">
        <v>0</v>
      </c>
      <c r="P60" s="113">
        <v>0</v>
      </c>
      <c r="Q60" s="112">
        <v>0</v>
      </c>
      <c r="R60" s="111">
        <v>0</v>
      </c>
      <c r="S60" s="113">
        <v>0</v>
      </c>
      <c r="T60" s="169">
        <f t="shared" si="6"/>
        <v>10</v>
      </c>
      <c r="U60" s="127">
        <f t="shared" si="0"/>
        <v>0</v>
      </c>
      <c r="V60" s="127" t="e">
        <f>SUM(S60,P60,M60,J60,G60,#REF!)</f>
        <v>#REF!</v>
      </c>
      <c r="W60" s="127">
        <f t="shared" si="1"/>
        <v>10</v>
      </c>
    </row>
    <row r="61" spans="1:23" s="110" customFormat="1" ht="12.75">
      <c r="A61" s="114" t="s">
        <v>84</v>
      </c>
      <c r="B61" s="112">
        <v>0</v>
      </c>
      <c r="C61" s="111">
        <v>0</v>
      </c>
      <c r="D61" s="111">
        <v>0</v>
      </c>
      <c r="E61" s="112">
        <v>0</v>
      </c>
      <c r="F61" s="111">
        <v>0</v>
      </c>
      <c r="G61" s="113">
        <v>0</v>
      </c>
      <c r="H61" s="112">
        <v>0</v>
      </c>
      <c r="I61" s="111">
        <v>0</v>
      </c>
      <c r="J61" s="113">
        <v>0</v>
      </c>
      <c r="K61" s="112">
        <v>0</v>
      </c>
      <c r="L61" s="111">
        <v>0</v>
      </c>
      <c r="M61" s="113">
        <v>0</v>
      </c>
      <c r="N61" s="112">
        <v>0</v>
      </c>
      <c r="O61" s="111">
        <v>0</v>
      </c>
      <c r="P61" s="113">
        <v>0</v>
      </c>
      <c r="Q61" s="112">
        <v>1</v>
      </c>
      <c r="R61" s="111">
        <v>0</v>
      </c>
      <c r="S61" s="113">
        <v>1</v>
      </c>
      <c r="T61" s="169">
        <f t="shared" si="6"/>
        <v>1</v>
      </c>
      <c r="U61" s="127">
        <f t="shared" si="0"/>
        <v>0</v>
      </c>
      <c r="V61" s="127" t="e">
        <f>SUM(S61,P61,M61,J61,G61,#REF!)</f>
        <v>#REF!</v>
      </c>
      <c r="W61" s="127">
        <f t="shared" si="1"/>
        <v>1</v>
      </c>
    </row>
    <row r="62" spans="1:23" s="110" customFormat="1" ht="12.75">
      <c r="A62" s="114" t="s">
        <v>104</v>
      </c>
      <c r="B62" s="112">
        <v>0</v>
      </c>
      <c r="C62" s="111">
        <v>0</v>
      </c>
      <c r="D62" s="111">
        <v>0</v>
      </c>
      <c r="E62" s="112">
        <v>2</v>
      </c>
      <c r="F62" s="111">
        <v>3</v>
      </c>
      <c r="G62" s="113">
        <v>5</v>
      </c>
      <c r="H62" s="112">
        <v>0</v>
      </c>
      <c r="I62" s="111">
        <v>0</v>
      </c>
      <c r="J62" s="113">
        <v>0</v>
      </c>
      <c r="K62" s="112">
        <v>1</v>
      </c>
      <c r="L62" s="111">
        <v>5</v>
      </c>
      <c r="M62" s="113">
        <v>6</v>
      </c>
      <c r="N62" s="112">
        <v>0</v>
      </c>
      <c r="O62" s="111">
        <v>0</v>
      </c>
      <c r="P62" s="113">
        <v>0</v>
      </c>
      <c r="Q62" s="112">
        <v>0</v>
      </c>
      <c r="R62" s="111">
        <v>0</v>
      </c>
      <c r="S62" s="113">
        <v>0</v>
      </c>
      <c r="T62" s="169">
        <f t="shared" si="6"/>
        <v>3</v>
      </c>
      <c r="U62" s="127">
        <f t="shared" si="0"/>
        <v>8</v>
      </c>
      <c r="V62" s="127" t="e">
        <f>SUM(S62,P62,M62,J62,G62,#REF!)</f>
        <v>#REF!</v>
      </c>
      <c r="W62" s="127">
        <f t="shared" si="1"/>
        <v>11</v>
      </c>
    </row>
    <row r="63" spans="1:23" s="110" customFormat="1" ht="12.75">
      <c r="A63" s="114" t="s">
        <v>105</v>
      </c>
      <c r="B63" s="112">
        <v>0</v>
      </c>
      <c r="C63" s="111">
        <v>0</v>
      </c>
      <c r="D63" s="111">
        <v>0</v>
      </c>
      <c r="E63" s="112">
        <v>0</v>
      </c>
      <c r="F63" s="111">
        <v>0</v>
      </c>
      <c r="G63" s="113">
        <v>0</v>
      </c>
      <c r="H63" s="112">
        <v>0</v>
      </c>
      <c r="I63" s="111">
        <v>0</v>
      </c>
      <c r="J63" s="113">
        <v>0</v>
      </c>
      <c r="K63" s="112">
        <v>0</v>
      </c>
      <c r="L63" s="111">
        <v>0</v>
      </c>
      <c r="M63" s="113">
        <v>0</v>
      </c>
      <c r="N63" s="112">
        <v>0</v>
      </c>
      <c r="O63" s="111">
        <v>0</v>
      </c>
      <c r="P63" s="113">
        <v>0</v>
      </c>
      <c r="Q63" s="112">
        <v>29</v>
      </c>
      <c r="R63" s="111">
        <v>5</v>
      </c>
      <c r="S63" s="113">
        <v>34</v>
      </c>
      <c r="T63" s="169">
        <f t="shared" si="6"/>
        <v>29</v>
      </c>
      <c r="U63" s="127">
        <f t="shared" si="0"/>
        <v>5</v>
      </c>
      <c r="V63" s="127" t="e">
        <f>SUM(S63,P63,M63,J63,G63,#REF!)</f>
        <v>#REF!</v>
      </c>
      <c r="W63" s="127">
        <f t="shared" si="1"/>
        <v>34</v>
      </c>
    </row>
    <row r="64" spans="1:23" s="110" customFormat="1" ht="12.75">
      <c r="A64" s="114" t="s">
        <v>145</v>
      </c>
      <c r="B64" s="112">
        <v>0</v>
      </c>
      <c r="C64" s="111">
        <v>0</v>
      </c>
      <c r="D64" s="111">
        <v>0</v>
      </c>
      <c r="E64" s="112">
        <v>1</v>
      </c>
      <c r="F64" s="111">
        <v>0</v>
      </c>
      <c r="G64" s="113">
        <v>1</v>
      </c>
      <c r="H64" s="112">
        <v>0</v>
      </c>
      <c r="I64" s="111">
        <v>0</v>
      </c>
      <c r="J64" s="113">
        <v>0</v>
      </c>
      <c r="K64" s="112">
        <v>0</v>
      </c>
      <c r="L64" s="111">
        <v>0</v>
      </c>
      <c r="M64" s="113">
        <v>0</v>
      </c>
      <c r="N64" s="112">
        <v>0</v>
      </c>
      <c r="O64" s="111">
        <v>0</v>
      </c>
      <c r="P64" s="113">
        <v>0</v>
      </c>
      <c r="Q64" s="112">
        <v>0</v>
      </c>
      <c r="R64" s="111">
        <v>0</v>
      </c>
      <c r="S64" s="113">
        <v>0</v>
      </c>
      <c r="T64" s="169">
        <f t="shared" si="6"/>
        <v>1</v>
      </c>
      <c r="U64" s="127">
        <f t="shared" si="0"/>
        <v>0</v>
      </c>
      <c r="V64" s="127" t="e">
        <f>SUM(S64,P64,M64,J64,G64,#REF!)</f>
        <v>#REF!</v>
      </c>
      <c r="W64" s="127">
        <f t="shared" si="1"/>
        <v>1</v>
      </c>
    </row>
    <row r="65" spans="1:23" s="110" customFormat="1" ht="12.75">
      <c r="A65" s="114" t="s">
        <v>106</v>
      </c>
      <c r="B65" s="112">
        <v>0</v>
      </c>
      <c r="C65" s="111">
        <v>0</v>
      </c>
      <c r="D65" s="111">
        <v>0</v>
      </c>
      <c r="E65" s="112">
        <v>14</v>
      </c>
      <c r="F65" s="111">
        <v>0</v>
      </c>
      <c r="G65" s="113">
        <v>14</v>
      </c>
      <c r="H65" s="112">
        <v>0</v>
      </c>
      <c r="I65" s="111">
        <v>0</v>
      </c>
      <c r="J65" s="113">
        <v>0</v>
      </c>
      <c r="K65" s="112">
        <v>18</v>
      </c>
      <c r="L65" s="111">
        <v>0</v>
      </c>
      <c r="M65" s="113">
        <v>18</v>
      </c>
      <c r="N65" s="112">
        <v>0</v>
      </c>
      <c r="O65" s="111">
        <v>0</v>
      </c>
      <c r="P65" s="113">
        <v>0</v>
      </c>
      <c r="Q65" s="112">
        <v>0</v>
      </c>
      <c r="R65" s="111">
        <v>0</v>
      </c>
      <c r="S65" s="113">
        <v>0</v>
      </c>
      <c r="T65" s="169">
        <f t="shared" si="6"/>
        <v>32</v>
      </c>
      <c r="U65" s="127">
        <f t="shared" si="0"/>
        <v>0</v>
      </c>
      <c r="V65" s="127"/>
      <c r="W65" s="127">
        <f t="shared" si="1"/>
        <v>32</v>
      </c>
    </row>
    <row r="66" spans="1:23" s="110" customFormat="1" ht="12.75">
      <c r="A66" s="114" t="s">
        <v>89</v>
      </c>
      <c r="B66" s="112">
        <v>0</v>
      </c>
      <c r="C66" s="111">
        <v>0</v>
      </c>
      <c r="D66" s="111">
        <v>0</v>
      </c>
      <c r="E66" s="112">
        <v>1</v>
      </c>
      <c r="F66" s="111">
        <v>2</v>
      </c>
      <c r="G66" s="113">
        <v>3</v>
      </c>
      <c r="H66" s="112">
        <v>0</v>
      </c>
      <c r="I66" s="111">
        <v>0</v>
      </c>
      <c r="J66" s="113">
        <v>0</v>
      </c>
      <c r="K66" s="112">
        <v>0</v>
      </c>
      <c r="L66" s="111">
        <v>0</v>
      </c>
      <c r="M66" s="113">
        <v>0</v>
      </c>
      <c r="N66" s="112">
        <v>0</v>
      </c>
      <c r="O66" s="111">
        <v>0</v>
      </c>
      <c r="P66" s="113">
        <v>0</v>
      </c>
      <c r="Q66" s="112">
        <v>0</v>
      </c>
      <c r="R66" s="111">
        <v>0</v>
      </c>
      <c r="S66" s="113">
        <v>0</v>
      </c>
      <c r="T66" s="169">
        <f t="shared" si="6"/>
        <v>1</v>
      </c>
      <c r="U66" s="127">
        <f t="shared" si="0"/>
        <v>2</v>
      </c>
      <c r="V66" s="127"/>
      <c r="W66" s="127">
        <f t="shared" si="1"/>
        <v>3</v>
      </c>
    </row>
    <row r="67" spans="1:23" s="22" customFormat="1" ht="12.75">
      <c r="A67" s="22" t="s">
        <v>12</v>
      </c>
      <c r="B67" s="86">
        <f>SUM(B43:B66)</f>
        <v>0</v>
      </c>
      <c r="C67" s="85">
        <f aca="true" t="shared" si="7" ref="C67:W67">SUM(C43:C66)</f>
        <v>0</v>
      </c>
      <c r="D67" s="85">
        <f t="shared" si="7"/>
        <v>0</v>
      </c>
      <c r="E67" s="86">
        <f t="shared" si="7"/>
        <v>94</v>
      </c>
      <c r="F67" s="85">
        <f t="shared" si="7"/>
        <v>45</v>
      </c>
      <c r="G67" s="94">
        <f t="shared" si="7"/>
        <v>139</v>
      </c>
      <c r="H67" s="86">
        <f t="shared" si="7"/>
        <v>0</v>
      </c>
      <c r="I67" s="85">
        <f t="shared" si="7"/>
        <v>0</v>
      </c>
      <c r="J67" s="94">
        <f t="shared" si="7"/>
        <v>0</v>
      </c>
      <c r="K67" s="86">
        <f t="shared" si="7"/>
        <v>55</v>
      </c>
      <c r="L67" s="85">
        <f t="shared" si="7"/>
        <v>32</v>
      </c>
      <c r="M67" s="94">
        <f t="shared" si="7"/>
        <v>87</v>
      </c>
      <c r="N67" s="86">
        <f t="shared" si="7"/>
        <v>0</v>
      </c>
      <c r="O67" s="85">
        <f t="shared" si="7"/>
        <v>0</v>
      </c>
      <c r="P67" s="94">
        <f t="shared" si="7"/>
        <v>0</v>
      </c>
      <c r="Q67" s="86">
        <f t="shared" si="7"/>
        <v>68</v>
      </c>
      <c r="R67" s="85">
        <f t="shared" si="7"/>
        <v>18</v>
      </c>
      <c r="S67" s="94">
        <f t="shared" si="7"/>
        <v>86</v>
      </c>
      <c r="T67" s="181">
        <f>SUM(T43:T66)</f>
        <v>217</v>
      </c>
      <c r="U67" s="182">
        <f t="shared" si="7"/>
        <v>95</v>
      </c>
      <c r="V67" s="182" t="e">
        <f t="shared" si="7"/>
        <v>#REF!</v>
      </c>
      <c r="W67" s="182">
        <f t="shared" si="7"/>
        <v>312</v>
      </c>
    </row>
    <row r="68" spans="2:23" s="22" customFormat="1" ht="6" customHeight="1">
      <c r="B68" s="297"/>
      <c r="C68" s="225"/>
      <c r="D68" s="225"/>
      <c r="E68" s="297"/>
      <c r="F68" s="225"/>
      <c r="G68" s="43"/>
      <c r="H68" s="297"/>
      <c r="I68" s="225"/>
      <c r="J68" s="43"/>
      <c r="K68" s="297"/>
      <c r="L68" s="225"/>
      <c r="M68" s="43"/>
      <c r="N68" s="297"/>
      <c r="O68" s="225"/>
      <c r="P68" s="43"/>
      <c r="Q68" s="297"/>
      <c r="R68" s="225"/>
      <c r="S68" s="43"/>
      <c r="T68" s="106"/>
      <c r="U68" s="107"/>
      <c r="V68" s="107"/>
      <c r="W68" s="107"/>
    </row>
    <row r="69" spans="1:23" s="108" customFormat="1" ht="12.75">
      <c r="A69" s="22" t="s">
        <v>14</v>
      </c>
      <c r="B69" s="106">
        <f aca="true" t="shared" si="8" ref="B69:U69">SUM(B67,B40)</f>
        <v>2024</v>
      </c>
      <c r="C69" s="107">
        <f t="shared" si="8"/>
        <v>966</v>
      </c>
      <c r="D69" s="107">
        <f t="shared" si="8"/>
        <v>2990</v>
      </c>
      <c r="E69" s="106">
        <f t="shared" si="8"/>
        <v>4923</v>
      </c>
      <c r="F69" s="107">
        <f t="shared" si="8"/>
        <v>2465</v>
      </c>
      <c r="G69" s="107">
        <f t="shared" si="8"/>
        <v>7388</v>
      </c>
      <c r="H69" s="106">
        <f t="shared" si="8"/>
        <v>263</v>
      </c>
      <c r="I69" s="107">
        <f t="shared" si="8"/>
        <v>51</v>
      </c>
      <c r="J69" s="107">
        <f t="shared" si="8"/>
        <v>314</v>
      </c>
      <c r="K69" s="106">
        <f t="shared" si="8"/>
        <v>896</v>
      </c>
      <c r="L69" s="107">
        <f t="shared" si="8"/>
        <v>456</v>
      </c>
      <c r="M69" s="107">
        <f t="shared" si="8"/>
        <v>1352</v>
      </c>
      <c r="N69" s="106">
        <f t="shared" si="8"/>
        <v>74</v>
      </c>
      <c r="O69" s="107">
        <f t="shared" si="8"/>
        <v>20</v>
      </c>
      <c r="P69" s="107">
        <f t="shared" si="8"/>
        <v>94</v>
      </c>
      <c r="Q69" s="106">
        <f t="shared" si="8"/>
        <v>117</v>
      </c>
      <c r="R69" s="107">
        <f t="shared" si="8"/>
        <v>22</v>
      </c>
      <c r="S69" s="107">
        <f t="shared" si="8"/>
        <v>139</v>
      </c>
      <c r="T69" s="106">
        <f t="shared" si="8"/>
        <v>8297</v>
      </c>
      <c r="U69" s="107">
        <f t="shared" si="8"/>
        <v>3980</v>
      </c>
      <c r="V69" s="107" t="e">
        <f>SUM(V67,V40,V35)</f>
        <v>#REF!</v>
      </c>
      <c r="W69" s="107">
        <f>SUM(W67,W40)</f>
        <v>12277</v>
      </c>
    </row>
    <row r="70" spans="2:23" ht="12.75">
      <c r="B70" s="176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27"/>
      <c r="W70" s="127"/>
    </row>
    <row r="71" spans="1:23" ht="12.75">
      <c r="A71" s="159" t="s">
        <v>64</v>
      </c>
      <c r="B71" s="162"/>
      <c r="C71" s="162"/>
      <c r="D71" s="160"/>
      <c r="E71" s="162"/>
      <c r="F71" s="162"/>
      <c r="G71" s="160"/>
      <c r="H71" s="162"/>
      <c r="I71" s="162"/>
      <c r="J71" s="160"/>
      <c r="K71" s="162"/>
      <c r="L71" s="128"/>
      <c r="N71" s="116"/>
      <c r="O71" s="128"/>
      <c r="Q71" s="116"/>
      <c r="S71" s="116"/>
      <c r="U71" s="128"/>
      <c r="V71" s="128"/>
      <c r="W71" s="128"/>
    </row>
    <row r="72" spans="1:23" ht="12.75">
      <c r="A72" s="159" t="s">
        <v>139</v>
      </c>
      <c r="L72" s="128"/>
      <c r="N72" s="116"/>
      <c r="O72" s="128"/>
      <c r="Q72" s="116"/>
      <c r="S72" s="116"/>
      <c r="U72" s="128"/>
      <c r="V72" s="128"/>
      <c r="W72" s="128"/>
    </row>
    <row r="73" spans="1:23" ht="6" customHeight="1">
      <c r="A73" s="159"/>
      <c r="L73" s="128"/>
      <c r="N73" s="116"/>
      <c r="O73" s="128"/>
      <c r="Q73" s="116"/>
      <c r="S73" s="116"/>
      <c r="U73" s="128"/>
      <c r="V73" s="128"/>
      <c r="W73" s="128"/>
    </row>
    <row r="74" spans="1:23" ht="12.75">
      <c r="A74" s="159" t="s">
        <v>191</v>
      </c>
      <c r="B74" s="163"/>
      <c r="C74" s="163"/>
      <c r="D74" s="278"/>
      <c r="E74" s="163"/>
      <c r="F74" s="163"/>
      <c r="G74" s="278"/>
      <c r="H74" s="163"/>
      <c r="I74" s="163"/>
      <c r="J74" s="278"/>
      <c r="K74" s="163"/>
      <c r="L74" s="128"/>
      <c r="N74" s="116"/>
      <c r="O74" s="128"/>
      <c r="Q74" s="116"/>
      <c r="S74" s="116"/>
      <c r="U74" s="128"/>
      <c r="V74" s="128"/>
      <c r="W74" s="128"/>
    </row>
    <row r="75" spans="1:23" ht="12.75">
      <c r="A75" s="159" t="s">
        <v>192</v>
      </c>
      <c r="B75" s="163"/>
      <c r="C75" s="163"/>
      <c r="D75" s="278"/>
      <c r="E75" s="163"/>
      <c r="F75" s="163"/>
      <c r="G75" s="278"/>
      <c r="H75" s="163"/>
      <c r="I75" s="163"/>
      <c r="J75" s="278"/>
      <c r="K75" s="163"/>
      <c r="L75" s="128"/>
      <c r="N75" s="116"/>
      <c r="O75" s="128"/>
      <c r="Q75" s="116"/>
      <c r="S75" s="116"/>
      <c r="U75" s="128"/>
      <c r="V75" s="128"/>
      <c r="W75" s="128"/>
    </row>
    <row r="76" spans="1:23" ht="12.75">
      <c r="A76" s="159" t="s">
        <v>193</v>
      </c>
      <c r="B76" s="163"/>
      <c r="C76" s="163"/>
      <c r="D76" s="278"/>
      <c r="E76" s="163"/>
      <c r="F76" s="163"/>
      <c r="G76" s="278"/>
      <c r="H76" s="163"/>
      <c r="I76" s="163"/>
      <c r="J76" s="278"/>
      <c r="K76" s="163"/>
      <c r="L76" s="128"/>
      <c r="N76" s="116"/>
      <c r="O76" s="128"/>
      <c r="Q76" s="116"/>
      <c r="S76" s="116"/>
      <c r="U76" s="128"/>
      <c r="V76" s="128"/>
      <c r="W76" s="128"/>
    </row>
    <row r="77" spans="1:23" ht="12.75">
      <c r="A77" s="279" t="s">
        <v>194</v>
      </c>
      <c r="B77" s="163"/>
      <c r="C77" s="163"/>
      <c r="D77" s="278"/>
      <c r="E77" s="163"/>
      <c r="F77" s="163"/>
      <c r="G77" s="278"/>
      <c r="H77" s="163"/>
      <c r="I77" s="163"/>
      <c r="J77" s="278"/>
      <c r="K77" s="163"/>
      <c r="L77" s="128"/>
      <c r="N77" s="116"/>
      <c r="O77" s="128"/>
      <c r="Q77" s="116"/>
      <c r="S77" s="116"/>
      <c r="U77" s="128"/>
      <c r="V77" s="128"/>
      <c r="W77" s="128"/>
    </row>
    <row r="79" spans="12:23" ht="12.75">
      <c r="L79" s="128"/>
      <c r="N79" s="116"/>
      <c r="O79" s="128"/>
      <c r="Q79" s="116"/>
      <c r="S79" s="116"/>
      <c r="U79" s="128"/>
      <c r="V79" s="128"/>
      <c r="W79" s="128"/>
    </row>
    <row r="80" spans="12:23" ht="12.75">
      <c r="L80" s="128"/>
      <c r="N80" s="116"/>
      <c r="O80" s="128"/>
      <c r="Q80" s="116"/>
      <c r="S80" s="116"/>
      <c r="U80" s="128"/>
      <c r="V80" s="128"/>
      <c r="W80" s="128"/>
    </row>
    <row r="81" spans="12:23" ht="12.75">
      <c r="L81" s="128"/>
      <c r="N81" s="116"/>
      <c r="O81" s="128"/>
      <c r="Q81" s="116"/>
      <c r="S81" s="116"/>
      <c r="U81" s="128"/>
      <c r="V81" s="128"/>
      <c r="W81" s="128"/>
    </row>
    <row r="82" spans="12:23" ht="12.75">
      <c r="L82" s="128"/>
      <c r="N82" s="116"/>
      <c r="O82" s="128"/>
      <c r="Q82" s="116"/>
      <c r="S82" s="116"/>
      <c r="U82" s="128"/>
      <c r="V82" s="128"/>
      <c r="W82" s="128"/>
    </row>
  </sheetData>
  <sheetProtection/>
  <mergeCells count="9">
    <mergeCell ref="H6:J6"/>
    <mergeCell ref="E6:G6"/>
    <mergeCell ref="A2:V2"/>
    <mergeCell ref="A3:V3"/>
    <mergeCell ref="A4:V4"/>
    <mergeCell ref="Q6:S6"/>
    <mergeCell ref="N6:P6"/>
    <mergeCell ref="K6:M6"/>
    <mergeCell ref="T6:W6"/>
  </mergeCells>
  <printOptions horizontalCentered="1"/>
  <pageMargins left="0.1968503937007874" right="0.1968503937007874" top="0.1968503937007874" bottom="0.1968503937007874" header="0.5118110236220472" footer="0.5118110236220472"/>
  <pageSetup fitToHeight="2" fitToWidth="1" horizontalDpi="600" verticalDpi="600" orientation="landscape" paperSize="9" scale="77" r:id="rId1"/>
  <headerFooter alignWithMargins="0">
    <oddFooter>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91"/>
  <sheetViews>
    <sheetView zoomScalePageLayoutView="0" workbookViewId="0" topLeftCell="A1">
      <selection activeCell="A43" sqref="A43"/>
    </sheetView>
  </sheetViews>
  <sheetFormatPr defaultColWidth="9.140625" defaultRowHeight="12.75"/>
  <cols>
    <col min="1" max="1" width="33.8515625" style="84" customWidth="1"/>
    <col min="2" max="5" width="8.140625" style="139" customWidth="1"/>
    <col min="6" max="7" width="9.00390625" style="139" customWidth="1"/>
    <col min="8" max="11" width="8.140625" style="139" customWidth="1"/>
    <col min="12" max="15" width="8.8515625" style="139" customWidth="1"/>
    <col min="16" max="17" width="10.28125" style="139" customWidth="1"/>
    <col min="18" max="18" width="7.28125" style="139" customWidth="1"/>
    <col min="19" max="19" width="7.140625" style="139" customWidth="1"/>
    <col min="20" max="20" width="8.8515625" style="84" customWidth="1"/>
    <col min="21" max="21" width="15.28125" style="273" customWidth="1"/>
    <col min="22" max="22" width="7.8515625" style="139" customWidth="1"/>
    <col min="23" max="37" width="7.421875" style="139" customWidth="1"/>
    <col min="38" max="39" width="5.00390625" style="139" customWidth="1"/>
    <col min="40" max="40" width="10.57421875" style="139" customWidth="1"/>
    <col min="41" max="42" width="4.7109375" style="139" customWidth="1"/>
    <col min="43" max="43" width="10.28125" style="139" customWidth="1"/>
    <col min="44" max="44" width="19.00390625" style="139" customWidth="1"/>
    <col min="45" max="46" width="12.00390625" style="139" customWidth="1"/>
    <col min="47" max="47" width="10.57421875" style="139" customWidth="1"/>
    <col min="48" max="49" width="5.00390625" style="139" customWidth="1"/>
    <col min="50" max="50" width="10.57421875" style="139" customWidth="1"/>
    <col min="51" max="52" width="4.7109375" style="139" customWidth="1"/>
    <col min="53" max="53" width="10.28125" style="139" customWidth="1"/>
    <col min="54" max="54" width="17.57421875" style="139" customWidth="1"/>
    <col min="55" max="55" width="43.421875" style="139" customWidth="1"/>
    <col min="56" max="57" width="7.00390625" style="139" customWidth="1"/>
    <col min="58" max="58" width="9.28125" style="139" customWidth="1"/>
    <col min="59" max="16384" width="9.140625" style="139" customWidth="1"/>
  </cols>
  <sheetData>
    <row r="1" ht="12.75">
      <c r="A1" s="108" t="s">
        <v>186</v>
      </c>
    </row>
    <row r="2" spans="1:21" ht="12">
      <c r="A2" s="332" t="s">
        <v>33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298"/>
    </row>
    <row r="3" spans="1:21" ht="12">
      <c r="A3" s="332" t="s">
        <v>120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298"/>
    </row>
    <row r="4" spans="1:21" ht="12">
      <c r="A4" s="332" t="s">
        <v>55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298"/>
    </row>
    <row r="5" ht="12" thickBot="1">
      <c r="U5" s="274"/>
    </row>
    <row r="6" spans="1:20" ht="12.75" customHeight="1">
      <c r="A6" s="144"/>
      <c r="B6" s="61" t="s">
        <v>45</v>
      </c>
      <c r="C6" s="62"/>
      <c r="D6" s="61" t="s">
        <v>46</v>
      </c>
      <c r="E6" s="62"/>
      <c r="F6" s="61" t="s">
        <v>47</v>
      </c>
      <c r="G6" s="62"/>
      <c r="H6" s="61" t="s">
        <v>48</v>
      </c>
      <c r="I6" s="62"/>
      <c r="J6" s="61" t="s">
        <v>49</v>
      </c>
      <c r="K6" s="62"/>
      <c r="L6" s="61" t="s">
        <v>50</v>
      </c>
      <c r="M6" s="62"/>
      <c r="N6" s="61" t="s">
        <v>142</v>
      </c>
      <c r="O6" s="62"/>
      <c r="P6" s="330" t="s">
        <v>157</v>
      </c>
      <c r="Q6" s="331"/>
      <c r="R6" s="204"/>
      <c r="S6" s="205"/>
      <c r="T6" s="205"/>
    </row>
    <row r="7" spans="2:21" s="84" customFormat="1" ht="11.25">
      <c r="B7" s="312" t="s">
        <v>149</v>
      </c>
      <c r="C7" s="313"/>
      <c r="D7" s="312" t="s">
        <v>150</v>
      </c>
      <c r="E7" s="313"/>
      <c r="F7" s="312" t="s">
        <v>163</v>
      </c>
      <c r="G7" s="319"/>
      <c r="H7" s="312" t="s">
        <v>151</v>
      </c>
      <c r="I7" s="313"/>
      <c r="J7" s="312" t="s">
        <v>152</v>
      </c>
      <c r="K7" s="313"/>
      <c r="L7" s="312" t="s">
        <v>153</v>
      </c>
      <c r="M7" s="313"/>
      <c r="N7" s="312" t="s">
        <v>154</v>
      </c>
      <c r="O7" s="316"/>
      <c r="P7" s="315" t="s">
        <v>158</v>
      </c>
      <c r="Q7" s="316"/>
      <c r="R7" s="193" t="s">
        <v>14</v>
      </c>
      <c r="S7" s="194"/>
      <c r="T7" s="194"/>
      <c r="U7" s="161"/>
    </row>
    <row r="8" spans="2:21" s="84" customFormat="1" ht="11.25">
      <c r="B8" s="310" t="s">
        <v>155</v>
      </c>
      <c r="C8" s="314"/>
      <c r="D8" s="310" t="s">
        <v>156</v>
      </c>
      <c r="E8" s="314"/>
      <c r="F8" s="310" t="s">
        <v>164</v>
      </c>
      <c r="G8" s="311"/>
      <c r="H8" s="310" t="s">
        <v>156</v>
      </c>
      <c r="I8" s="314"/>
      <c r="J8" s="310" t="s">
        <v>156</v>
      </c>
      <c r="K8" s="314"/>
      <c r="L8" s="310" t="s">
        <v>159</v>
      </c>
      <c r="M8" s="314"/>
      <c r="N8" s="310" t="s">
        <v>161</v>
      </c>
      <c r="O8" s="318"/>
      <c r="P8" s="317"/>
      <c r="Q8" s="318"/>
      <c r="R8" s="165"/>
      <c r="U8" s="161"/>
    </row>
    <row r="9" spans="2:19" ht="11.25">
      <c r="B9" s="197"/>
      <c r="C9" s="266"/>
      <c r="D9" s="197"/>
      <c r="E9" s="198"/>
      <c r="F9" s="301" t="s">
        <v>165</v>
      </c>
      <c r="G9" s="303"/>
      <c r="H9" s="165"/>
      <c r="I9" s="84"/>
      <c r="J9" s="165"/>
      <c r="K9" s="84"/>
      <c r="L9" s="301" t="s">
        <v>160</v>
      </c>
      <c r="M9" s="303"/>
      <c r="N9" s="301" t="s">
        <v>162</v>
      </c>
      <c r="O9" s="303"/>
      <c r="P9" s="301"/>
      <c r="Q9" s="303"/>
      <c r="R9" s="165"/>
      <c r="S9" s="84"/>
    </row>
    <row r="10" spans="1:21" s="200" customFormat="1" ht="12.75" customHeight="1">
      <c r="A10" s="199"/>
      <c r="B10" s="145" t="s">
        <v>0</v>
      </c>
      <c r="C10" s="146" t="s">
        <v>1</v>
      </c>
      <c r="D10" s="145" t="s">
        <v>0</v>
      </c>
      <c r="E10" s="146" t="s">
        <v>1</v>
      </c>
      <c r="F10" s="145" t="s">
        <v>0</v>
      </c>
      <c r="G10" s="146" t="s">
        <v>1</v>
      </c>
      <c r="H10" s="145" t="s">
        <v>0</v>
      </c>
      <c r="I10" s="146" t="s">
        <v>1</v>
      </c>
      <c r="J10" s="145" t="s">
        <v>0</v>
      </c>
      <c r="K10" s="146" t="s">
        <v>1</v>
      </c>
      <c r="L10" s="145" t="s">
        <v>0</v>
      </c>
      <c r="M10" s="146" t="s">
        <v>1</v>
      </c>
      <c r="N10" s="145" t="s">
        <v>0</v>
      </c>
      <c r="O10" s="146" t="s">
        <v>1</v>
      </c>
      <c r="P10" s="145" t="s">
        <v>0</v>
      </c>
      <c r="Q10" s="146" t="s">
        <v>1</v>
      </c>
      <c r="R10" s="145" t="s">
        <v>0</v>
      </c>
      <c r="S10" s="146" t="s">
        <v>1</v>
      </c>
      <c r="T10" s="146" t="s">
        <v>13</v>
      </c>
      <c r="U10" s="273"/>
    </row>
    <row r="11" spans="1:21" s="200" customFormat="1" ht="12.75" customHeight="1">
      <c r="A11" s="133" t="s">
        <v>112</v>
      </c>
      <c r="B11" s="201"/>
      <c r="D11" s="201"/>
      <c r="F11" s="206"/>
      <c r="G11" s="134"/>
      <c r="H11" s="206"/>
      <c r="I11" s="134"/>
      <c r="J11" s="206"/>
      <c r="K11" s="134"/>
      <c r="L11" s="206"/>
      <c r="M11" s="134"/>
      <c r="N11" s="206"/>
      <c r="O11" s="134"/>
      <c r="P11" s="206"/>
      <c r="Q11" s="134"/>
      <c r="R11" s="206"/>
      <c r="S11" s="150"/>
      <c r="T11" s="134"/>
      <c r="U11" s="273"/>
    </row>
    <row r="12" spans="1:40" s="200" customFormat="1" ht="12.75" customHeight="1">
      <c r="A12" s="161" t="s">
        <v>189</v>
      </c>
      <c r="B12" s="88">
        <v>1</v>
      </c>
      <c r="C12" s="89">
        <v>1</v>
      </c>
      <c r="D12" s="88">
        <v>0</v>
      </c>
      <c r="E12" s="89">
        <v>0</v>
      </c>
      <c r="F12" s="88">
        <v>27</v>
      </c>
      <c r="G12" s="89">
        <v>1</v>
      </c>
      <c r="H12" s="88">
        <v>4</v>
      </c>
      <c r="I12" s="89">
        <v>4</v>
      </c>
      <c r="J12" s="88">
        <v>0</v>
      </c>
      <c r="K12" s="89">
        <v>0</v>
      </c>
      <c r="L12" s="88">
        <v>0</v>
      </c>
      <c r="M12" s="89">
        <v>0</v>
      </c>
      <c r="N12" s="88">
        <v>38</v>
      </c>
      <c r="O12" s="89">
        <v>9</v>
      </c>
      <c r="P12" s="88">
        <v>160</v>
      </c>
      <c r="Q12" s="89">
        <v>129</v>
      </c>
      <c r="R12" s="88">
        <f>SUM(P12,N12,L12,J12,H12,F12,D12,B12)</f>
        <v>230</v>
      </c>
      <c r="S12" s="89">
        <f>SUM(Q12,O12,M12,K12,I12,G12,E12,C12)</f>
        <v>144</v>
      </c>
      <c r="T12" s="89">
        <f>SUM(R12:S12)</f>
        <v>374</v>
      </c>
      <c r="U12" s="276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54"/>
    </row>
    <row r="13" spans="1:45" s="84" customFormat="1" ht="12" customHeight="1">
      <c r="A13" s="207" t="s">
        <v>92</v>
      </c>
      <c r="B13" s="88">
        <v>41</v>
      </c>
      <c r="C13" s="89">
        <v>0</v>
      </c>
      <c r="D13" s="88">
        <v>0</v>
      </c>
      <c r="E13" s="89">
        <v>0</v>
      </c>
      <c r="F13" s="88">
        <v>8</v>
      </c>
      <c r="G13" s="89">
        <v>0</v>
      </c>
      <c r="H13" s="88">
        <v>5</v>
      </c>
      <c r="I13" s="89">
        <v>0</v>
      </c>
      <c r="J13" s="88">
        <v>0</v>
      </c>
      <c r="K13" s="89">
        <v>0</v>
      </c>
      <c r="L13" s="88">
        <v>0</v>
      </c>
      <c r="M13" s="89">
        <v>0</v>
      </c>
      <c r="N13" s="88">
        <v>0</v>
      </c>
      <c r="O13" s="89">
        <v>0</v>
      </c>
      <c r="P13" s="88">
        <v>13</v>
      </c>
      <c r="Q13" s="89">
        <v>0</v>
      </c>
      <c r="R13" s="88">
        <f aca="true" t="shared" si="0" ref="R13:R32">SUM(P13,N13,L13,J13,H13,F13,D13,B13)</f>
        <v>67</v>
      </c>
      <c r="S13" s="89">
        <f aca="true" t="shared" si="1" ref="S13:S32">SUM(Q13,O13,M13,K13,I13,G13,E13,C13)</f>
        <v>0</v>
      </c>
      <c r="T13" s="89">
        <f aca="true" t="shared" si="2" ref="T13:T32">SUM(R13:S13)</f>
        <v>67</v>
      </c>
      <c r="U13" s="273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</row>
    <row r="14" spans="1:21" s="84" customFormat="1" ht="12" customHeight="1">
      <c r="A14" s="84" t="s">
        <v>71</v>
      </c>
      <c r="B14" s="88">
        <v>17</v>
      </c>
      <c r="C14" s="89">
        <v>14</v>
      </c>
      <c r="D14" s="88">
        <v>0</v>
      </c>
      <c r="E14" s="89">
        <v>0</v>
      </c>
      <c r="F14" s="88">
        <v>5</v>
      </c>
      <c r="G14" s="89">
        <v>1</v>
      </c>
      <c r="H14" s="88">
        <v>13</v>
      </c>
      <c r="I14" s="89">
        <v>2</v>
      </c>
      <c r="J14" s="88">
        <v>0</v>
      </c>
      <c r="K14" s="89">
        <v>0</v>
      </c>
      <c r="L14" s="88">
        <v>0</v>
      </c>
      <c r="M14" s="89">
        <v>0</v>
      </c>
      <c r="N14" s="88">
        <v>2</v>
      </c>
      <c r="O14" s="89">
        <v>1</v>
      </c>
      <c r="P14" s="88">
        <v>6</v>
      </c>
      <c r="Q14" s="89">
        <v>7</v>
      </c>
      <c r="R14" s="88">
        <f t="shared" si="0"/>
        <v>43</v>
      </c>
      <c r="S14" s="89">
        <f t="shared" si="1"/>
        <v>25</v>
      </c>
      <c r="T14" s="89">
        <f t="shared" si="2"/>
        <v>68</v>
      </c>
      <c r="U14" s="161"/>
    </row>
    <row r="15" spans="1:21" s="84" customFormat="1" ht="12" customHeight="1">
      <c r="A15" s="84" t="s">
        <v>187</v>
      </c>
      <c r="B15" s="88">
        <v>4</v>
      </c>
      <c r="C15" s="89">
        <v>0</v>
      </c>
      <c r="D15" s="88">
        <v>0</v>
      </c>
      <c r="E15" s="89">
        <v>0</v>
      </c>
      <c r="F15" s="88">
        <v>0</v>
      </c>
      <c r="G15" s="89">
        <v>0</v>
      </c>
      <c r="H15" s="88">
        <v>3</v>
      </c>
      <c r="I15" s="89">
        <v>0</v>
      </c>
      <c r="J15" s="88">
        <v>0</v>
      </c>
      <c r="K15" s="89">
        <v>0</v>
      </c>
      <c r="L15" s="88">
        <v>0</v>
      </c>
      <c r="M15" s="89">
        <v>0</v>
      </c>
      <c r="N15" s="118">
        <v>0</v>
      </c>
      <c r="O15" s="89">
        <v>0</v>
      </c>
      <c r="P15" s="88">
        <v>1</v>
      </c>
      <c r="Q15" s="89">
        <v>0</v>
      </c>
      <c r="R15" s="88">
        <f t="shared" si="0"/>
        <v>8</v>
      </c>
      <c r="S15" s="89">
        <f t="shared" si="1"/>
        <v>0</v>
      </c>
      <c r="T15" s="89">
        <f t="shared" si="2"/>
        <v>8</v>
      </c>
      <c r="U15" s="161"/>
    </row>
    <row r="16" spans="1:21" s="84" customFormat="1" ht="12" customHeight="1">
      <c r="A16" s="84" t="s">
        <v>72</v>
      </c>
      <c r="B16" s="88">
        <v>94</v>
      </c>
      <c r="C16" s="89">
        <v>103</v>
      </c>
      <c r="D16" s="88">
        <v>0</v>
      </c>
      <c r="E16" s="89">
        <v>0</v>
      </c>
      <c r="F16" s="88">
        <v>9</v>
      </c>
      <c r="G16" s="89">
        <v>8</v>
      </c>
      <c r="H16" s="88">
        <v>12</v>
      </c>
      <c r="I16" s="89">
        <v>5</v>
      </c>
      <c r="J16" s="88">
        <v>0</v>
      </c>
      <c r="K16" s="89">
        <v>0</v>
      </c>
      <c r="L16" s="88">
        <v>0</v>
      </c>
      <c r="M16" s="89">
        <v>1</v>
      </c>
      <c r="N16" s="88">
        <v>10</v>
      </c>
      <c r="O16" s="89">
        <v>5</v>
      </c>
      <c r="P16" s="88">
        <v>21</v>
      </c>
      <c r="Q16" s="89">
        <v>37</v>
      </c>
      <c r="R16" s="88">
        <f t="shared" si="0"/>
        <v>146</v>
      </c>
      <c r="S16" s="89">
        <f t="shared" si="1"/>
        <v>159</v>
      </c>
      <c r="T16" s="89">
        <f t="shared" si="2"/>
        <v>305</v>
      </c>
      <c r="U16" s="161"/>
    </row>
    <row r="17" spans="1:21" s="84" customFormat="1" ht="12" customHeight="1">
      <c r="A17" s="84" t="s">
        <v>73</v>
      </c>
      <c r="B17" s="88">
        <v>64</v>
      </c>
      <c r="C17" s="89">
        <v>1</v>
      </c>
      <c r="D17" s="88">
        <v>0</v>
      </c>
      <c r="E17" s="89">
        <v>0</v>
      </c>
      <c r="F17" s="88">
        <v>22</v>
      </c>
      <c r="G17" s="89">
        <v>1</v>
      </c>
      <c r="H17" s="88">
        <v>3</v>
      </c>
      <c r="I17" s="89">
        <v>0</v>
      </c>
      <c r="J17" s="88">
        <v>0</v>
      </c>
      <c r="K17" s="89">
        <v>0</v>
      </c>
      <c r="L17" s="88">
        <v>0</v>
      </c>
      <c r="M17" s="89">
        <v>0</v>
      </c>
      <c r="N17" s="88">
        <v>11</v>
      </c>
      <c r="O17" s="89">
        <v>0</v>
      </c>
      <c r="P17" s="88">
        <v>21</v>
      </c>
      <c r="Q17" s="89">
        <v>3</v>
      </c>
      <c r="R17" s="88">
        <f t="shared" si="0"/>
        <v>121</v>
      </c>
      <c r="S17" s="89">
        <f t="shared" si="1"/>
        <v>5</v>
      </c>
      <c r="T17" s="89">
        <f t="shared" si="2"/>
        <v>126</v>
      </c>
      <c r="U17" s="161"/>
    </row>
    <row r="18" spans="1:21" s="84" customFormat="1" ht="12" customHeight="1">
      <c r="A18" s="84" t="s">
        <v>74</v>
      </c>
      <c r="B18" s="88">
        <v>79</v>
      </c>
      <c r="C18" s="89">
        <v>5</v>
      </c>
      <c r="D18" s="88">
        <v>0</v>
      </c>
      <c r="E18" s="89">
        <v>0</v>
      </c>
      <c r="F18" s="88">
        <v>16</v>
      </c>
      <c r="G18" s="89">
        <v>2</v>
      </c>
      <c r="H18" s="88">
        <v>9</v>
      </c>
      <c r="I18" s="89">
        <v>0</v>
      </c>
      <c r="J18" s="88">
        <v>0</v>
      </c>
      <c r="K18" s="89">
        <v>0</v>
      </c>
      <c r="L18" s="88">
        <v>0</v>
      </c>
      <c r="M18" s="89">
        <v>0</v>
      </c>
      <c r="N18" s="118">
        <v>3</v>
      </c>
      <c r="O18" s="89">
        <v>0</v>
      </c>
      <c r="P18" s="88">
        <v>24</v>
      </c>
      <c r="Q18" s="89">
        <v>5</v>
      </c>
      <c r="R18" s="88">
        <f t="shared" si="0"/>
        <v>131</v>
      </c>
      <c r="S18" s="89">
        <f t="shared" si="1"/>
        <v>12</v>
      </c>
      <c r="T18" s="89">
        <f t="shared" si="2"/>
        <v>143</v>
      </c>
      <c r="U18" s="161"/>
    </row>
    <row r="19" spans="1:21" s="84" customFormat="1" ht="11.25">
      <c r="A19" s="84" t="s">
        <v>90</v>
      </c>
      <c r="B19" s="88">
        <v>5</v>
      </c>
      <c r="C19" s="89">
        <v>79</v>
      </c>
      <c r="D19" s="88">
        <v>0</v>
      </c>
      <c r="E19" s="89">
        <v>0</v>
      </c>
      <c r="F19" s="118">
        <v>3</v>
      </c>
      <c r="G19" s="89">
        <v>8</v>
      </c>
      <c r="H19" s="88">
        <v>0</v>
      </c>
      <c r="I19" s="89">
        <v>1</v>
      </c>
      <c r="J19" s="88">
        <v>0</v>
      </c>
      <c r="K19" s="89">
        <v>0</v>
      </c>
      <c r="L19" s="88">
        <v>0</v>
      </c>
      <c r="M19" s="89">
        <v>0</v>
      </c>
      <c r="N19" s="118">
        <v>1</v>
      </c>
      <c r="O19" s="89">
        <v>1</v>
      </c>
      <c r="P19" s="88">
        <v>5</v>
      </c>
      <c r="Q19" s="89">
        <v>25</v>
      </c>
      <c r="R19" s="88">
        <f t="shared" si="0"/>
        <v>14</v>
      </c>
      <c r="S19" s="89">
        <f t="shared" si="1"/>
        <v>114</v>
      </c>
      <c r="T19" s="89">
        <f t="shared" si="2"/>
        <v>128</v>
      </c>
      <c r="U19" s="161"/>
    </row>
    <row r="20" spans="1:21" s="84" customFormat="1" ht="12" customHeight="1">
      <c r="A20" s="109" t="s">
        <v>138</v>
      </c>
      <c r="B20" s="118">
        <v>25</v>
      </c>
      <c r="C20" s="89">
        <v>173</v>
      </c>
      <c r="D20" s="118">
        <v>0</v>
      </c>
      <c r="E20" s="89">
        <v>0</v>
      </c>
      <c r="F20" s="118">
        <v>5</v>
      </c>
      <c r="G20" s="89">
        <v>9</v>
      </c>
      <c r="H20" s="88">
        <v>2</v>
      </c>
      <c r="I20" s="89">
        <v>4</v>
      </c>
      <c r="J20" s="88">
        <v>0</v>
      </c>
      <c r="K20" s="89">
        <v>0</v>
      </c>
      <c r="L20" s="88">
        <v>0</v>
      </c>
      <c r="M20" s="89">
        <v>0</v>
      </c>
      <c r="N20" s="118">
        <v>2</v>
      </c>
      <c r="O20" s="89">
        <v>3</v>
      </c>
      <c r="P20" s="88">
        <v>8</v>
      </c>
      <c r="Q20" s="89">
        <v>46</v>
      </c>
      <c r="R20" s="88">
        <f t="shared" si="0"/>
        <v>42</v>
      </c>
      <c r="S20" s="89">
        <f t="shared" si="1"/>
        <v>235</v>
      </c>
      <c r="T20" s="89">
        <f t="shared" si="2"/>
        <v>277</v>
      </c>
      <c r="U20" s="161"/>
    </row>
    <row r="21" spans="1:21" s="84" customFormat="1" ht="12" customHeight="1">
      <c r="A21" s="84" t="s">
        <v>76</v>
      </c>
      <c r="B21" s="118">
        <v>1</v>
      </c>
      <c r="C21" s="89">
        <v>0</v>
      </c>
      <c r="D21" s="118">
        <v>0</v>
      </c>
      <c r="E21" s="89">
        <v>0</v>
      </c>
      <c r="F21" s="88">
        <v>0</v>
      </c>
      <c r="G21" s="89">
        <v>0</v>
      </c>
      <c r="H21" s="88">
        <v>0</v>
      </c>
      <c r="I21" s="89">
        <v>0</v>
      </c>
      <c r="J21" s="88">
        <v>0</v>
      </c>
      <c r="K21" s="89">
        <v>0</v>
      </c>
      <c r="L21" s="88">
        <v>0</v>
      </c>
      <c r="M21" s="89">
        <v>0</v>
      </c>
      <c r="N21" s="118">
        <v>0</v>
      </c>
      <c r="O21" s="89">
        <v>0</v>
      </c>
      <c r="P21" s="88">
        <v>0</v>
      </c>
      <c r="Q21" s="89">
        <v>0</v>
      </c>
      <c r="R21" s="88">
        <f t="shared" si="0"/>
        <v>1</v>
      </c>
      <c r="S21" s="89">
        <f t="shared" si="1"/>
        <v>0</v>
      </c>
      <c r="T21" s="89">
        <f t="shared" si="2"/>
        <v>1</v>
      </c>
      <c r="U21" s="161"/>
    </row>
    <row r="22" spans="1:21" s="84" customFormat="1" ht="11.25">
      <c r="A22" s="84" t="s">
        <v>78</v>
      </c>
      <c r="B22" s="88">
        <v>86</v>
      </c>
      <c r="C22" s="89">
        <v>0</v>
      </c>
      <c r="D22" s="88">
        <v>0</v>
      </c>
      <c r="E22" s="89">
        <v>0</v>
      </c>
      <c r="F22" s="88">
        <v>26</v>
      </c>
      <c r="G22" s="89">
        <v>0</v>
      </c>
      <c r="H22" s="88">
        <v>4</v>
      </c>
      <c r="I22" s="89">
        <v>0</v>
      </c>
      <c r="J22" s="88">
        <v>0</v>
      </c>
      <c r="K22" s="89">
        <v>0</v>
      </c>
      <c r="L22" s="88">
        <v>0</v>
      </c>
      <c r="M22" s="89">
        <v>0</v>
      </c>
      <c r="N22" s="118">
        <v>2</v>
      </c>
      <c r="O22" s="89">
        <v>0</v>
      </c>
      <c r="P22" s="88">
        <v>41</v>
      </c>
      <c r="Q22" s="89">
        <v>0</v>
      </c>
      <c r="R22" s="88">
        <f t="shared" si="0"/>
        <v>159</v>
      </c>
      <c r="S22" s="89">
        <f t="shared" si="1"/>
        <v>0</v>
      </c>
      <c r="T22" s="89">
        <f t="shared" si="2"/>
        <v>159</v>
      </c>
      <c r="U22" s="161"/>
    </row>
    <row r="23" spans="1:21" s="84" customFormat="1" ht="22.5">
      <c r="A23" s="109" t="s">
        <v>81</v>
      </c>
      <c r="B23" s="88">
        <v>0</v>
      </c>
      <c r="C23" s="89">
        <v>5</v>
      </c>
      <c r="D23" s="88">
        <v>0</v>
      </c>
      <c r="E23" s="89">
        <v>0</v>
      </c>
      <c r="F23" s="88">
        <v>0</v>
      </c>
      <c r="G23" s="89">
        <v>0</v>
      </c>
      <c r="H23" s="88">
        <v>0</v>
      </c>
      <c r="I23" s="89">
        <v>0</v>
      </c>
      <c r="J23" s="88">
        <v>0</v>
      </c>
      <c r="K23" s="89">
        <v>0</v>
      </c>
      <c r="L23" s="88">
        <v>0</v>
      </c>
      <c r="M23" s="89">
        <v>0</v>
      </c>
      <c r="N23" s="118">
        <v>0</v>
      </c>
      <c r="O23" s="89">
        <v>0</v>
      </c>
      <c r="P23" s="88">
        <v>0</v>
      </c>
      <c r="Q23" s="89">
        <v>1</v>
      </c>
      <c r="R23" s="88">
        <f t="shared" si="0"/>
        <v>0</v>
      </c>
      <c r="S23" s="89">
        <f t="shared" si="1"/>
        <v>6</v>
      </c>
      <c r="T23" s="89">
        <f t="shared" si="2"/>
        <v>6</v>
      </c>
      <c r="U23" s="161"/>
    </row>
    <row r="24" spans="1:21" s="84" customFormat="1" ht="12" customHeight="1">
      <c r="A24" s="109" t="s">
        <v>80</v>
      </c>
      <c r="B24" s="88">
        <v>2</v>
      </c>
      <c r="C24" s="89">
        <v>0</v>
      </c>
      <c r="D24" s="88">
        <v>0</v>
      </c>
      <c r="E24" s="89">
        <v>0</v>
      </c>
      <c r="F24" s="88">
        <v>1</v>
      </c>
      <c r="G24" s="89">
        <v>0</v>
      </c>
      <c r="H24" s="88">
        <v>3</v>
      </c>
      <c r="I24" s="89">
        <v>0</v>
      </c>
      <c r="J24" s="88">
        <v>0</v>
      </c>
      <c r="K24" s="89">
        <v>0</v>
      </c>
      <c r="L24" s="88">
        <v>0</v>
      </c>
      <c r="M24" s="89">
        <v>0</v>
      </c>
      <c r="N24" s="118">
        <v>1</v>
      </c>
      <c r="O24" s="89">
        <v>1</v>
      </c>
      <c r="P24" s="88">
        <v>2</v>
      </c>
      <c r="Q24" s="89">
        <v>0</v>
      </c>
      <c r="R24" s="88">
        <f t="shared" si="0"/>
        <v>9</v>
      </c>
      <c r="S24" s="89">
        <f t="shared" si="1"/>
        <v>1</v>
      </c>
      <c r="T24" s="89">
        <f t="shared" si="2"/>
        <v>10</v>
      </c>
      <c r="U24" s="161"/>
    </row>
    <row r="25" spans="1:21" s="84" customFormat="1" ht="12" customHeight="1">
      <c r="A25" s="84" t="s">
        <v>85</v>
      </c>
      <c r="B25" s="88">
        <v>58</v>
      </c>
      <c r="C25" s="89">
        <v>29</v>
      </c>
      <c r="D25" s="88">
        <v>0</v>
      </c>
      <c r="E25" s="89">
        <v>0</v>
      </c>
      <c r="F25" s="88">
        <v>15</v>
      </c>
      <c r="G25" s="89">
        <v>3</v>
      </c>
      <c r="H25" s="88">
        <v>9</v>
      </c>
      <c r="I25" s="89">
        <v>1</v>
      </c>
      <c r="J25" s="88">
        <v>0</v>
      </c>
      <c r="K25" s="89">
        <v>0</v>
      </c>
      <c r="L25" s="88">
        <v>0</v>
      </c>
      <c r="M25" s="89">
        <v>0</v>
      </c>
      <c r="N25" s="118">
        <v>7</v>
      </c>
      <c r="O25" s="89">
        <v>0</v>
      </c>
      <c r="P25" s="88">
        <v>22</v>
      </c>
      <c r="Q25" s="89">
        <v>12</v>
      </c>
      <c r="R25" s="88">
        <f t="shared" si="0"/>
        <v>111</v>
      </c>
      <c r="S25" s="89">
        <f t="shared" si="1"/>
        <v>45</v>
      </c>
      <c r="T25" s="89">
        <f t="shared" si="2"/>
        <v>156</v>
      </c>
      <c r="U25" s="161"/>
    </row>
    <row r="26" spans="1:21" s="84" customFormat="1" ht="12" customHeight="1">
      <c r="A26" s="84" t="s">
        <v>87</v>
      </c>
      <c r="B26" s="88">
        <v>87</v>
      </c>
      <c r="C26" s="89">
        <v>20</v>
      </c>
      <c r="D26" s="88">
        <v>0</v>
      </c>
      <c r="E26" s="89">
        <v>0</v>
      </c>
      <c r="F26" s="88">
        <v>15</v>
      </c>
      <c r="G26" s="89">
        <v>0</v>
      </c>
      <c r="H26" s="88">
        <v>27</v>
      </c>
      <c r="I26" s="89">
        <v>2</v>
      </c>
      <c r="J26" s="88">
        <v>0</v>
      </c>
      <c r="K26" s="89">
        <v>0</v>
      </c>
      <c r="L26" s="88">
        <v>4</v>
      </c>
      <c r="M26" s="89">
        <v>0</v>
      </c>
      <c r="N26" s="118">
        <v>18</v>
      </c>
      <c r="O26" s="89">
        <v>0</v>
      </c>
      <c r="P26" s="88">
        <v>33</v>
      </c>
      <c r="Q26" s="89">
        <v>7</v>
      </c>
      <c r="R26" s="88">
        <f t="shared" si="0"/>
        <v>184</v>
      </c>
      <c r="S26" s="89">
        <f t="shared" si="1"/>
        <v>29</v>
      </c>
      <c r="T26" s="89">
        <f t="shared" si="2"/>
        <v>213</v>
      </c>
      <c r="U26" s="161"/>
    </row>
    <row r="27" spans="1:21" s="84" customFormat="1" ht="12" customHeight="1">
      <c r="A27" s="84" t="s">
        <v>88</v>
      </c>
      <c r="B27" s="88">
        <v>55</v>
      </c>
      <c r="C27" s="89">
        <v>2</v>
      </c>
      <c r="D27" s="88">
        <v>0</v>
      </c>
      <c r="E27" s="89">
        <v>0</v>
      </c>
      <c r="F27" s="88">
        <v>6</v>
      </c>
      <c r="G27" s="89">
        <v>2</v>
      </c>
      <c r="H27" s="88">
        <v>1</v>
      </c>
      <c r="I27" s="89">
        <v>0</v>
      </c>
      <c r="J27" s="88">
        <v>0</v>
      </c>
      <c r="K27" s="89">
        <v>0</v>
      </c>
      <c r="L27" s="88">
        <v>0</v>
      </c>
      <c r="M27" s="89">
        <v>0</v>
      </c>
      <c r="N27" s="118">
        <v>3</v>
      </c>
      <c r="O27" s="89">
        <v>0</v>
      </c>
      <c r="P27" s="88">
        <v>5</v>
      </c>
      <c r="Q27" s="89">
        <v>0</v>
      </c>
      <c r="R27" s="88">
        <f t="shared" si="0"/>
        <v>70</v>
      </c>
      <c r="S27" s="89">
        <f t="shared" si="1"/>
        <v>4</v>
      </c>
      <c r="T27" s="89">
        <f t="shared" si="2"/>
        <v>74</v>
      </c>
      <c r="U27" s="161"/>
    </row>
    <row r="28" spans="1:21" s="84" customFormat="1" ht="12" customHeight="1">
      <c r="A28" s="84" t="s">
        <v>89</v>
      </c>
      <c r="B28" s="118">
        <v>13</v>
      </c>
      <c r="C28" s="208">
        <v>47</v>
      </c>
      <c r="D28" s="118">
        <v>0</v>
      </c>
      <c r="E28" s="208">
        <v>0</v>
      </c>
      <c r="F28" s="89">
        <v>6</v>
      </c>
      <c r="G28" s="89">
        <v>1</v>
      </c>
      <c r="H28" s="88">
        <v>5</v>
      </c>
      <c r="I28" s="89">
        <v>0</v>
      </c>
      <c r="J28" s="88">
        <v>0</v>
      </c>
      <c r="K28" s="89">
        <v>0</v>
      </c>
      <c r="L28" s="88">
        <v>0</v>
      </c>
      <c r="M28" s="89">
        <v>0</v>
      </c>
      <c r="N28" s="118">
        <v>3</v>
      </c>
      <c r="O28" s="89">
        <v>0</v>
      </c>
      <c r="P28" s="88">
        <v>5</v>
      </c>
      <c r="Q28" s="89">
        <v>13</v>
      </c>
      <c r="R28" s="88">
        <f t="shared" si="0"/>
        <v>32</v>
      </c>
      <c r="S28" s="89">
        <f t="shared" si="1"/>
        <v>61</v>
      </c>
      <c r="T28" s="89">
        <f t="shared" si="2"/>
        <v>93</v>
      </c>
      <c r="U28" s="161"/>
    </row>
    <row r="29" spans="1:21" s="84" customFormat="1" ht="12" customHeight="1">
      <c r="A29" s="84" t="s">
        <v>140</v>
      </c>
      <c r="B29" s="118">
        <v>0</v>
      </c>
      <c r="C29" s="89">
        <v>0</v>
      </c>
      <c r="D29" s="118">
        <v>0</v>
      </c>
      <c r="E29" s="89">
        <v>0</v>
      </c>
      <c r="F29" s="118">
        <v>0</v>
      </c>
      <c r="G29" s="89">
        <v>0</v>
      </c>
      <c r="H29" s="88">
        <v>0</v>
      </c>
      <c r="I29" s="89">
        <v>0</v>
      </c>
      <c r="J29" s="88">
        <v>0</v>
      </c>
      <c r="K29" s="89">
        <v>0</v>
      </c>
      <c r="L29" s="88">
        <v>0</v>
      </c>
      <c r="M29" s="89">
        <v>0</v>
      </c>
      <c r="N29" s="118">
        <v>1</v>
      </c>
      <c r="O29" s="89">
        <v>0</v>
      </c>
      <c r="P29" s="88">
        <v>0</v>
      </c>
      <c r="Q29" s="89">
        <v>0</v>
      </c>
      <c r="R29" s="88">
        <f aca="true" t="shared" si="3" ref="R29:S31">SUM(P29,N29,L29,J29,H29,F29,D29,B29)</f>
        <v>1</v>
      </c>
      <c r="S29" s="89">
        <f t="shared" si="3"/>
        <v>0</v>
      </c>
      <c r="T29" s="89">
        <f>SUM(R29:S29)</f>
        <v>1</v>
      </c>
      <c r="U29" s="161"/>
    </row>
    <row r="30" spans="1:21" s="84" customFormat="1" ht="12" customHeight="1">
      <c r="A30" s="84" t="s">
        <v>199</v>
      </c>
      <c r="B30" s="118">
        <v>0</v>
      </c>
      <c r="C30" s="89">
        <v>0</v>
      </c>
      <c r="D30" s="118">
        <v>0</v>
      </c>
      <c r="E30" s="89">
        <v>0</v>
      </c>
      <c r="F30" s="118">
        <v>0</v>
      </c>
      <c r="G30" s="89">
        <v>0</v>
      </c>
      <c r="H30" s="88">
        <v>0</v>
      </c>
      <c r="I30" s="89">
        <v>0</v>
      </c>
      <c r="J30" s="88">
        <v>0</v>
      </c>
      <c r="K30" s="89">
        <v>0</v>
      </c>
      <c r="L30" s="88">
        <v>0</v>
      </c>
      <c r="M30" s="89">
        <v>0</v>
      </c>
      <c r="N30" s="118">
        <v>1</v>
      </c>
      <c r="O30" s="89">
        <v>0</v>
      </c>
      <c r="P30" s="88">
        <v>0</v>
      </c>
      <c r="Q30" s="89">
        <v>0</v>
      </c>
      <c r="R30" s="88">
        <f t="shared" si="3"/>
        <v>1</v>
      </c>
      <c r="S30" s="89">
        <f t="shared" si="3"/>
        <v>0</v>
      </c>
      <c r="T30" s="89">
        <f>SUM(R30:S30)</f>
        <v>1</v>
      </c>
      <c r="U30" s="161"/>
    </row>
    <row r="31" spans="1:21" s="84" customFormat="1" ht="12" customHeight="1">
      <c r="A31" s="84" t="s">
        <v>95</v>
      </c>
      <c r="B31" s="118">
        <v>0</v>
      </c>
      <c r="C31" s="89">
        <v>0</v>
      </c>
      <c r="D31" s="118">
        <v>0</v>
      </c>
      <c r="E31" s="89">
        <v>0</v>
      </c>
      <c r="F31" s="118">
        <v>15</v>
      </c>
      <c r="G31" s="89">
        <v>6</v>
      </c>
      <c r="H31" s="88">
        <v>5</v>
      </c>
      <c r="I31" s="89">
        <v>1</v>
      </c>
      <c r="J31" s="88">
        <v>0</v>
      </c>
      <c r="K31" s="89">
        <v>0</v>
      </c>
      <c r="L31" s="88">
        <v>0</v>
      </c>
      <c r="M31" s="89">
        <v>0</v>
      </c>
      <c r="N31" s="118">
        <v>323</v>
      </c>
      <c r="O31" s="89">
        <v>68</v>
      </c>
      <c r="P31" s="88">
        <v>0</v>
      </c>
      <c r="Q31" s="89">
        <v>0</v>
      </c>
      <c r="R31" s="88">
        <f t="shared" si="3"/>
        <v>343</v>
      </c>
      <c r="S31" s="89">
        <f t="shared" si="3"/>
        <v>75</v>
      </c>
      <c r="T31" s="89">
        <f>SUM(R31:S31)</f>
        <v>418</v>
      </c>
      <c r="U31" s="275"/>
    </row>
    <row r="32" spans="1:21" s="84" customFormat="1" ht="12" customHeight="1">
      <c r="A32" s="84" t="s">
        <v>96</v>
      </c>
      <c r="B32" s="180">
        <v>0</v>
      </c>
      <c r="C32" s="209">
        <v>0</v>
      </c>
      <c r="D32" s="180">
        <v>0</v>
      </c>
      <c r="E32" s="209">
        <v>0</v>
      </c>
      <c r="F32" s="111">
        <v>17</v>
      </c>
      <c r="G32" s="209">
        <v>3</v>
      </c>
      <c r="H32" s="88">
        <v>125</v>
      </c>
      <c r="I32" s="89">
        <v>17</v>
      </c>
      <c r="J32" s="88">
        <v>0</v>
      </c>
      <c r="K32" s="89">
        <v>0</v>
      </c>
      <c r="L32" s="88">
        <v>0</v>
      </c>
      <c r="M32" s="208">
        <v>0</v>
      </c>
      <c r="N32" s="111">
        <v>70</v>
      </c>
      <c r="O32" s="209">
        <v>12</v>
      </c>
      <c r="P32" s="111">
        <v>0</v>
      </c>
      <c r="Q32" s="209">
        <v>0</v>
      </c>
      <c r="R32" s="88">
        <f t="shared" si="0"/>
        <v>212</v>
      </c>
      <c r="S32" s="89">
        <f t="shared" si="1"/>
        <v>32</v>
      </c>
      <c r="T32" s="89">
        <f t="shared" si="2"/>
        <v>244</v>
      </c>
      <c r="U32" s="161"/>
    </row>
    <row r="33" spans="1:45" s="154" customFormat="1" ht="12" customHeight="1">
      <c r="A33" s="84" t="s">
        <v>97</v>
      </c>
      <c r="B33" s="180">
        <v>0</v>
      </c>
      <c r="C33" s="209">
        <v>0</v>
      </c>
      <c r="D33" s="111">
        <v>0</v>
      </c>
      <c r="E33" s="209">
        <v>0</v>
      </c>
      <c r="F33" s="111">
        <v>3</v>
      </c>
      <c r="G33" s="209">
        <v>0</v>
      </c>
      <c r="H33" s="89">
        <v>77</v>
      </c>
      <c r="I33" s="89">
        <v>15</v>
      </c>
      <c r="J33" s="88">
        <v>0</v>
      </c>
      <c r="K33" s="89">
        <v>0</v>
      </c>
      <c r="L33" s="88">
        <v>0</v>
      </c>
      <c r="M33" s="210">
        <v>0</v>
      </c>
      <c r="N33" s="111">
        <v>19</v>
      </c>
      <c r="O33" s="209">
        <v>4</v>
      </c>
      <c r="P33" s="111">
        <v>0</v>
      </c>
      <c r="Q33" s="209">
        <v>0</v>
      </c>
      <c r="R33" s="88">
        <f>SUM(P33,N33,L33,J33,H33,F33,D33,B33)</f>
        <v>99</v>
      </c>
      <c r="S33" s="89">
        <f>SUM(Q33,O33,M33,K33,I33,G33,E33,C33)</f>
        <v>19</v>
      </c>
      <c r="T33" s="89">
        <f>SUM(R33:S33)</f>
        <v>118</v>
      </c>
      <c r="U33" s="161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</row>
    <row r="34" spans="1:45" ht="12" customHeight="1">
      <c r="A34" s="99" t="s">
        <v>12</v>
      </c>
      <c r="B34" s="157">
        <f aca="true" t="shared" si="4" ref="B34:T34">SUM(B12:B33)</f>
        <v>632</v>
      </c>
      <c r="C34" s="211">
        <f t="shared" si="4"/>
        <v>479</v>
      </c>
      <c r="D34" s="157">
        <f t="shared" si="4"/>
        <v>0</v>
      </c>
      <c r="E34" s="211">
        <f t="shared" si="4"/>
        <v>0</v>
      </c>
      <c r="F34" s="83">
        <f t="shared" si="4"/>
        <v>199</v>
      </c>
      <c r="G34" s="211">
        <f t="shared" si="4"/>
        <v>45</v>
      </c>
      <c r="H34" s="83">
        <f t="shared" si="4"/>
        <v>307</v>
      </c>
      <c r="I34" s="211">
        <f t="shared" si="4"/>
        <v>52</v>
      </c>
      <c r="J34" s="83">
        <f t="shared" si="4"/>
        <v>0</v>
      </c>
      <c r="K34" s="211">
        <f t="shared" si="4"/>
        <v>0</v>
      </c>
      <c r="L34" s="83">
        <f t="shared" si="4"/>
        <v>4</v>
      </c>
      <c r="M34" s="211">
        <f t="shared" si="4"/>
        <v>1</v>
      </c>
      <c r="N34" s="83">
        <f t="shared" si="4"/>
        <v>515</v>
      </c>
      <c r="O34" s="211">
        <f t="shared" si="4"/>
        <v>104</v>
      </c>
      <c r="P34" s="83">
        <f t="shared" si="4"/>
        <v>367</v>
      </c>
      <c r="Q34" s="211">
        <f t="shared" si="4"/>
        <v>285</v>
      </c>
      <c r="R34" s="83">
        <f t="shared" si="4"/>
        <v>2024</v>
      </c>
      <c r="S34" s="83">
        <f t="shared" si="4"/>
        <v>966</v>
      </c>
      <c r="T34" s="83">
        <f t="shared" si="4"/>
        <v>2990</v>
      </c>
      <c r="AQ34" s="154"/>
      <c r="AR34" s="154"/>
      <c r="AS34" s="154"/>
    </row>
    <row r="36" spans="1:22" ht="11.25">
      <c r="A36" s="159" t="s">
        <v>64</v>
      </c>
      <c r="V36" s="84"/>
    </row>
    <row r="37" spans="1:20" ht="11.25">
      <c r="A37" s="159" t="s">
        <v>195</v>
      </c>
      <c r="T37" s="139"/>
    </row>
    <row r="38" ht="11.25">
      <c r="A38" s="159" t="s">
        <v>141</v>
      </c>
    </row>
    <row r="39" ht="11.25">
      <c r="A39" s="264" t="s">
        <v>167</v>
      </c>
    </row>
    <row r="40" spans="1:20" ht="11.25">
      <c r="A40" s="265" t="s">
        <v>147</v>
      </c>
      <c r="S40" s="84"/>
      <c r="T40" s="139"/>
    </row>
    <row r="41" spans="1:20" ht="11.25">
      <c r="A41" s="139"/>
      <c r="S41" s="84"/>
      <c r="T41" s="139"/>
    </row>
    <row r="42" spans="1:20" ht="11.25">
      <c r="A42" s="139"/>
      <c r="S42" s="84"/>
      <c r="T42" s="139"/>
    </row>
    <row r="43" spans="1:20" ht="11.25">
      <c r="A43" s="139"/>
      <c r="S43" s="84"/>
      <c r="T43" s="139"/>
    </row>
    <row r="44" spans="1:20" ht="11.25">
      <c r="A44" s="139"/>
      <c r="S44" s="84"/>
      <c r="T44" s="139"/>
    </row>
    <row r="65" spans="18:20" ht="11.25">
      <c r="R65" s="84"/>
      <c r="T65" s="139"/>
    </row>
    <row r="66" spans="16:20" ht="11.25">
      <c r="P66" s="84"/>
      <c r="T66" s="139"/>
    </row>
    <row r="87" spans="18:20" ht="11.25">
      <c r="R87" s="84"/>
      <c r="T87" s="139"/>
    </row>
    <row r="88" spans="18:20" ht="11.25">
      <c r="R88" s="84"/>
      <c r="T88" s="139"/>
    </row>
    <row r="89" spans="19:20" ht="11.25">
      <c r="S89" s="84"/>
      <c r="T89" s="139"/>
    </row>
    <row r="90" spans="19:20" ht="11.25">
      <c r="S90" s="84"/>
      <c r="T90" s="139"/>
    </row>
    <row r="91" spans="19:20" ht="11.25">
      <c r="S91" s="84"/>
      <c r="T91" s="139"/>
    </row>
  </sheetData>
  <sheetProtection/>
  <mergeCells count="24">
    <mergeCell ref="P6:Q6"/>
    <mergeCell ref="A4:T4"/>
    <mergeCell ref="A3:T3"/>
    <mergeCell ref="A2:T2"/>
    <mergeCell ref="P9:Q9"/>
    <mergeCell ref="F8:G8"/>
    <mergeCell ref="H7:I7"/>
    <mergeCell ref="J7:K7"/>
    <mergeCell ref="N7:O7"/>
    <mergeCell ref="L8:M8"/>
    <mergeCell ref="P7:Q7"/>
    <mergeCell ref="P8:Q8"/>
    <mergeCell ref="B8:C8"/>
    <mergeCell ref="D8:E8"/>
    <mergeCell ref="H8:I8"/>
    <mergeCell ref="J8:K8"/>
    <mergeCell ref="N8:O8"/>
    <mergeCell ref="F9:G9"/>
    <mergeCell ref="L9:M9"/>
    <mergeCell ref="N9:O9"/>
    <mergeCell ref="B7:C7"/>
    <mergeCell ref="D7:E7"/>
    <mergeCell ref="F7:G7"/>
    <mergeCell ref="L7:M7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72" r:id="rId1"/>
  <headerFooter alignWithMargins="0">
    <oddFooter>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4"/>
  <sheetViews>
    <sheetView zoomScalePageLayoutView="0" workbookViewId="0" topLeftCell="A1">
      <selection activeCell="A70" sqref="A70"/>
    </sheetView>
  </sheetViews>
  <sheetFormatPr defaultColWidth="9.140625" defaultRowHeight="12.75"/>
  <cols>
    <col min="1" max="1" width="30.7109375" style="84" customWidth="1"/>
    <col min="2" max="5" width="8.140625" style="139" customWidth="1"/>
    <col min="6" max="7" width="8.7109375" style="139" customWidth="1"/>
    <col min="8" max="11" width="8.140625" style="139" customWidth="1"/>
    <col min="12" max="15" width="9.00390625" style="139" customWidth="1"/>
    <col min="16" max="17" width="9.7109375" style="139" customWidth="1"/>
    <col min="18" max="19" width="8.140625" style="139" customWidth="1"/>
    <col min="20" max="20" width="10.140625" style="84" customWidth="1"/>
    <col min="21" max="16384" width="9.140625" style="139" customWidth="1"/>
  </cols>
  <sheetData>
    <row r="1" ht="12.75">
      <c r="A1" s="108" t="s">
        <v>186</v>
      </c>
    </row>
    <row r="2" spans="1:20" ht="12">
      <c r="A2" s="332" t="s">
        <v>33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</row>
    <row r="3" spans="1:20" ht="12">
      <c r="A3" s="332" t="s">
        <v>120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</row>
    <row r="4" spans="1:20" ht="12">
      <c r="A4" s="332" t="s">
        <v>56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</row>
    <row r="5" ht="12" thickBot="1">
      <c r="A5" s="139"/>
    </row>
    <row r="6" spans="1:20" ht="11.25">
      <c r="A6" s="185"/>
      <c r="B6" s="61" t="s">
        <v>45</v>
      </c>
      <c r="C6" s="62"/>
      <c r="D6" s="61" t="s">
        <v>46</v>
      </c>
      <c r="E6" s="62"/>
      <c r="F6" s="61" t="s">
        <v>47</v>
      </c>
      <c r="G6" s="62"/>
      <c r="H6" s="61" t="s">
        <v>48</v>
      </c>
      <c r="I6" s="62"/>
      <c r="J6" s="61" t="s">
        <v>49</v>
      </c>
      <c r="K6" s="62"/>
      <c r="L6" s="61" t="s">
        <v>50</v>
      </c>
      <c r="M6" s="62"/>
      <c r="N6" s="61" t="s">
        <v>142</v>
      </c>
      <c r="O6" s="62"/>
      <c r="P6" s="61" t="s">
        <v>157</v>
      </c>
      <c r="Q6" s="62"/>
      <c r="R6" s="188"/>
      <c r="S6" s="189"/>
      <c r="T6" s="185"/>
    </row>
    <row r="7" spans="2:20" s="84" customFormat="1" ht="11.25">
      <c r="B7" s="312" t="s">
        <v>149</v>
      </c>
      <c r="C7" s="313"/>
      <c r="D7" s="312" t="s">
        <v>150</v>
      </c>
      <c r="E7" s="313"/>
      <c r="F7" s="312" t="s">
        <v>163</v>
      </c>
      <c r="G7" s="319"/>
      <c r="H7" s="312" t="s">
        <v>151</v>
      </c>
      <c r="I7" s="313"/>
      <c r="J7" s="312" t="s">
        <v>152</v>
      </c>
      <c r="K7" s="313"/>
      <c r="L7" s="312" t="s">
        <v>153</v>
      </c>
      <c r="M7" s="313"/>
      <c r="N7" s="312" t="s">
        <v>154</v>
      </c>
      <c r="O7" s="316"/>
      <c r="P7" s="315" t="s">
        <v>158</v>
      </c>
      <c r="Q7" s="316"/>
      <c r="R7" s="193" t="s">
        <v>14</v>
      </c>
      <c r="S7" s="194"/>
      <c r="T7" s="194"/>
    </row>
    <row r="8" spans="2:18" s="84" customFormat="1" ht="11.25">
      <c r="B8" s="310" t="s">
        <v>155</v>
      </c>
      <c r="C8" s="314"/>
      <c r="D8" s="310" t="s">
        <v>156</v>
      </c>
      <c r="E8" s="314"/>
      <c r="F8" s="310" t="s">
        <v>164</v>
      </c>
      <c r="G8" s="311"/>
      <c r="H8" s="310" t="s">
        <v>156</v>
      </c>
      <c r="I8" s="314"/>
      <c r="J8" s="310" t="s">
        <v>156</v>
      </c>
      <c r="K8" s="314"/>
      <c r="L8" s="310" t="s">
        <v>159</v>
      </c>
      <c r="M8" s="314"/>
      <c r="N8" s="310" t="s">
        <v>161</v>
      </c>
      <c r="O8" s="318"/>
      <c r="P8" s="317"/>
      <c r="Q8" s="318"/>
      <c r="R8" s="165"/>
    </row>
    <row r="9" spans="2:19" ht="11.25">
      <c r="B9" s="197"/>
      <c r="C9" s="266"/>
      <c r="D9" s="197"/>
      <c r="E9" s="198"/>
      <c r="F9" s="301" t="s">
        <v>165</v>
      </c>
      <c r="G9" s="303"/>
      <c r="H9" s="165"/>
      <c r="I9" s="84"/>
      <c r="J9" s="165"/>
      <c r="K9" s="84"/>
      <c r="L9" s="301" t="s">
        <v>160</v>
      </c>
      <c r="M9" s="303"/>
      <c r="N9" s="301" t="s">
        <v>162</v>
      </c>
      <c r="O9" s="303"/>
      <c r="P9" s="301"/>
      <c r="Q9" s="303"/>
      <c r="R9" s="165"/>
      <c r="S9" s="84"/>
    </row>
    <row r="10" spans="1:20" s="200" customFormat="1" ht="11.25">
      <c r="A10" s="199"/>
      <c r="B10" s="145" t="s">
        <v>0</v>
      </c>
      <c r="C10" s="146" t="s">
        <v>1</v>
      </c>
      <c r="D10" s="145" t="s">
        <v>0</v>
      </c>
      <c r="E10" s="146" t="s">
        <v>1</v>
      </c>
      <c r="F10" s="145" t="s">
        <v>0</v>
      </c>
      <c r="G10" s="146" t="s">
        <v>1</v>
      </c>
      <c r="H10" s="145" t="s">
        <v>0</v>
      </c>
      <c r="I10" s="146" t="s">
        <v>1</v>
      </c>
      <c r="J10" s="145" t="s">
        <v>0</v>
      </c>
      <c r="K10" s="146" t="s">
        <v>1</v>
      </c>
      <c r="L10" s="145" t="s">
        <v>0</v>
      </c>
      <c r="M10" s="146" t="s">
        <v>1</v>
      </c>
      <c r="N10" s="145" t="s">
        <v>0</v>
      </c>
      <c r="O10" s="146" t="s">
        <v>1</v>
      </c>
      <c r="P10" s="145" t="s">
        <v>0</v>
      </c>
      <c r="Q10" s="146" t="s">
        <v>1</v>
      </c>
      <c r="R10" s="145" t="s">
        <v>0</v>
      </c>
      <c r="S10" s="146" t="s">
        <v>1</v>
      </c>
      <c r="T10" s="146" t="s">
        <v>13</v>
      </c>
    </row>
    <row r="11" spans="1:20" s="200" customFormat="1" ht="15" customHeight="1">
      <c r="A11" s="133" t="s">
        <v>112</v>
      </c>
      <c r="B11" s="201"/>
      <c r="C11" s="202"/>
      <c r="D11" s="134"/>
      <c r="E11" s="134"/>
      <c r="F11" s="201"/>
      <c r="G11" s="202"/>
      <c r="H11" s="134"/>
      <c r="I11" s="134"/>
      <c r="J11" s="201"/>
      <c r="K11" s="202"/>
      <c r="L11" s="134"/>
      <c r="M11" s="202"/>
      <c r="N11" s="134"/>
      <c r="O11" s="202"/>
      <c r="P11" s="134"/>
      <c r="Q11" s="134"/>
      <c r="R11" s="201"/>
      <c r="S11" s="150"/>
      <c r="T11" s="150"/>
    </row>
    <row r="12" spans="1:20" s="84" customFormat="1" ht="12.75" customHeight="1">
      <c r="A12" s="84" t="s">
        <v>110</v>
      </c>
      <c r="B12" s="118">
        <v>0</v>
      </c>
      <c r="C12" s="89">
        <v>0</v>
      </c>
      <c r="D12" s="118">
        <v>0</v>
      </c>
      <c r="E12" s="89">
        <v>0</v>
      </c>
      <c r="F12" s="118">
        <v>82</v>
      </c>
      <c r="G12" s="89">
        <v>17</v>
      </c>
      <c r="H12" s="118">
        <v>4</v>
      </c>
      <c r="I12" s="89">
        <v>2</v>
      </c>
      <c r="J12" s="118">
        <v>0</v>
      </c>
      <c r="K12" s="89">
        <v>0</v>
      </c>
      <c r="L12" s="118">
        <v>7</v>
      </c>
      <c r="M12" s="89">
        <v>5</v>
      </c>
      <c r="N12" s="118">
        <v>96</v>
      </c>
      <c r="O12" s="89">
        <v>17</v>
      </c>
      <c r="P12" s="118">
        <v>368</v>
      </c>
      <c r="Q12" s="89">
        <v>293</v>
      </c>
      <c r="R12" s="147">
        <f>SUM(L12,J12,H12,F12,D12,B12,N12,P12)</f>
        <v>557</v>
      </c>
      <c r="S12" s="91">
        <f>SUM(M12,K12,I12,G12,E12,C12,O12,Q12)</f>
        <v>334</v>
      </c>
      <c r="T12" s="91">
        <f>SUM(R12:S12)</f>
        <v>891</v>
      </c>
    </row>
    <row r="13" spans="1:20" s="84" customFormat="1" ht="12.75" customHeight="1">
      <c r="A13" s="84" t="s">
        <v>92</v>
      </c>
      <c r="B13" s="118">
        <v>43</v>
      </c>
      <c r="C13" s="89">
        <v>0</v>
      </c>
      <c r="D13" s="118">
        <v>0</v>
      </c>
      <c r="E13" s="89">
        <v>0</v>
      </c>
      <c r="F13" s="118">
        <v>5</v>
      </c>
      <c r="G13" s="89">
        <v>0</v>
      </c>
      <c r="H13" s="118">
        <v>0</v>
      </c>
      <c r="I13" s="89">
        <v>0</v>
      </c>
      <c r="J13" s="118">
        <v>0</v>
      </c>
      <c r="K13" s="89">
        <v>0</v>
      </c>
      <c r="L13" s="118">
        <v>0</v>
      </c>
      <c r="M13" s="89">
        <v>0</v>
      </c>
      <c r="N13" s="118">
        <v>0</v>
      </c>
      <c r="O13" s="89">
        <v>1</v>
      </c>
      <c r="P13" s="118">
        <v>20</v>
      </c>
      <c r="Q13" s="89">
        <v>0</v>
      </c>
      <c r="R13" s="147">
        <f aca="true" t="shared" si="0" ref="R13:R39">SUM(L13,J13,H13,F13,D13,B13,N13,P13)</f>
        <v>68</v>
      </c>
      <c r="S13" s="91">
        <f aca="true" t="shared" si="1" ref="S13:S39">SUM(M13,K13,I13,G13,E13,C13,O13,Q13)</f>
        <v>1</v>
      </c>
      <c r="T13" s="91">
        <f aca="true" t="shared" si="2" ref="T13:T39">SUM(R13:S13)</f>
        <v>69</v>
      </c>
    </row>
    <row r="14" spans="1:20" s="84" customFormat="1" ht="12.75" customHeight="1">
      <c r="A14" s="203" t="s">
        <v>71</v>
      </c>
      <c r="B14" s="147">
        <v>38</v>
      </c>
      <c r="C14" s="91">
        <v>27</v>
      </c>
      <c r="D14" s="147">
        <v>0</v>
      </c>
      <c r="E14" s="91">
        <v>0</v>
      </c>
      <c r="F14" s="147">
        <v>11</v>
      </c>
      <c r="G14" s="91">
        <v>5</v>
      </c>
      <c r="H14" s="147">
        <v>1</v>
      </c>
      <c r="I14" s="91">
        <v>0</v>
      </c>
      <c r="J14" s="147">
        <v>0</v>
      </c>
      <c r="K14" s="91">
        <v>0</v>
      </c>
      <c r="L14" s="147">
        <v>20</v>
      </c>
      <c r="M14" s="91">
        <v>3</v>
      </c>
      <c r="N14" s="147">
        <v>9</v>
      </c>
      <c r="O14" s="91">
        <v>1</v>
      </c>
      <c r="P14" s="147">
        <v>15</v>
      </c>
      <c r="Q14" s="91">
        <v>9</v>
      </c>
      <c r="R14" s="147">
        <f t="shared" si="0"/>
        <v>94</v>
      </c>
      <c r="S14" s="91">
        <f t="shared" si="1"/>
        <v>45</v>
      </c>
      <c r="T14" s="91">
        <f t="shared" si="2"/>
        <v>139</v>
      </c>
    </row>
    <row r="15" spans="1:20" s="84" customFormat="1" ht="12.75" customHeight="1">
      <c r="A15" s="84" t="s">
        <v>187</v>
      </c>
      <c r="B15" s="147">
        <v>7</v>
      </c>
      <c r="C15" s="91">
        <v>0</v>
      </c>
      <c r="D15" s="147">
        <v>0</v>
      </c>
      <c r="E15" s="91">
        <v>0</v>
      </c>
      <c r="F15" s="147">
        <v>3</v>
      </c>
      <c r="G15" s="91">
        <v>0</v>
      </c>
      <c r="H15" s="147">
        <v>0</v>
      </c>
      <c r="I15" s="91">
        <v>0</v>
      </c>
      <c r="J15" s="147">
        <v>0</v>
      </c>
      <c r="K15" s="91">
        <v>0</v>
      </c>
      <c r="L15" s="147">
        <v>0</v>
      </c>
      <c r="M15" s="91">
        <v>0</v>
      </c>
      <c r="N15" s="147">
        <v>1</v>
      </c>
      <c r="O15" s="91">
        <v>0</v>
      </c>
      <c r="P15" s="147">
        <v>0</v>
      </c>
      <c r="Q15" s="91">
        <v>0</v>
      </c>
      <c r="R15" s="147">
        <f t="shared" si="0"/>
        <v>11</v>
      </c>
      <c r="S15" s="91">
        <f t="shared" si="1"/>
        <v>0</v>
      </c>
      <c r="T15" s="91">
        <f t="shared" si="2"/>
        <v>11</v>
      </c>
    </row>
    <row r="16" spans="1:20" s="84" customFormat="1" ht="12.75" customHeight="1">
      <c r="A16" s="84" t="s">
        <v>72</v>
      </c>
      <c r="B16" s="118">
        <v>161</v>
      </c>
      <c r="C16" s="89">
        <v>198</v>
      </c>
      <c r="D16" s="118">
        <v>0</v>
      </c>
      <c r="E16" s="89">
        <v>0</v>
      </c>
      <c r="F16" s="118">
        <v>52</v>
      </c>
      <c r="G16" s="89">
        <v>15</v>
      </c>
      <c r="H16" s="118">
        <v>5</v>
      </c>
      <c r="I16" s="89">
        <v>0</v>
      </c>
      <c r="J16" s="118">
        <v>0</v>
      </c>
      <c r="K16" s="89">
        <v>0</v>
      </c>
      <c r="L16" s="118">
        <v>14</v>
      </c>
      <c r="M16" s="89">
        <v>3</v>
      </c>
      <c r="N16" s="118">
        <v>29</v>
      </c>
      <c r="O16" s="89">
        <v>6</v>
      </c>
      <c r="P16" s="118">
        <v>67</v>
      </c>
      <c r="Q16" s="89">
        <v>67</v>
      </c>
      <c r="R16" s="147">
        <f t="shared" si="0"/>
        <v>328</v>
      </c>
      <c r="S16" s="91">
        <f t="shared" si="1"/>
        <v>289</v>
      </c>
      <c r="T16" s="91">
        <f t="shared" si="2"/>
        <v>617</v>
      </c>
    </row>
    <row r="17" spans="1:20" s="84" customFormat="1" ht="12.75" customHeight="1">
      <c r="A17" s="84" t="s">
        <v>73</v>
      </c>
      <c r="B17" s="147">
        <v>233</v>
      </c>
      <c r="C17" s="91">
        <v>4</v>
      </c>
      <c r="D17" s="147">
        <v>0</v>
      </c>
      <c r="E17" s="91">
        <v>0</v>
      </c>
      <c r="F17" s="147">
        <v>66</v>
      </c>
      <c r="G17" s="91">
        <v>0</v>
      </c>
      <c r="H17" s="147">
        <v>1</v>
      </c>
      <c r="I17" s="91">
        <v>0</v>
      </c>
      <c r="J17" s="147">
        <v>0</v>
      </c>
      <c r="K17" s="91">
        <v>0</v>
      </c>
      <c r="L17" s="147">
        <v>0</v>
      </c>
      <c r="M17" s="91">
        <v>0</v>
      </c>
      <c r="N17" s="147">
        <v>15</v>
      </c>
      <c r="O17" s="91">
        <v>1</v>
      </c>
      <c r="P17" s="147">
        <v>78</v>
      </c>
      <c r="Q17" s="91">
        <v>0</v>
      </c>
      <c r="R17" s="147">
        <f t="shared" si="0"/>
        <v>393</v>
      </c>
      <c r="S17" s="91">
        <f t="shared" si="1"/>
        <v>5</v>
      </c>
      <c r="T17" s="91">
        <f t="shared" si="2"/>
        <v>398</v>
      </c>
    </row>
    <row r="18" spans="1:20" s="84" customFormat="1" ht="12.75" customHeight="1">
      <c r="A18" s="84" t="s">
        <v>74</v>
      </c>
      <c r="B18" s="118">
        <v>129</v>
      </c>
      <c r="C18" s="89">
        <v>6</v>
      </c>
      <c r="D18" s="118">
        <v>0</v>
      </c>
      <c r="E18" s="89">
        <v>0</v>
      </c>
      <c r="F18" s="118">
        <v>22</v>
      </c>
      <c r="G18" s="89">
        <v>0</v>
      </c>
      <c r="H18" s="118">
        <v>0</v>
      </c>
      <c r="I18" s="89">
        <v>0</v>
      </c>
      <c r="J18" s="118">
        <v>0</v>
      </c>
      <c r="K18" s="89">
        <v>0</v>
      </c>
      <c r="L18" s="118">
        <v>0</v>
      </c>
      <c r="M18" s="89">
        <v>0</v>
      </c>
      <c r="N18" s="118">
        <v>3</v>
      </c>
      <c r="O18" s="89">
        <v>0</v>
      </c>
      <c r="P18" s="118">
        <v>38</v>
      </c>
      <c r="Q18" s="89">
        <v>5</v>
      </c>
      <c r="R18" s="147">
        <f t="shared" si="0"/>
        <v>192</v>
      </c>
      <c r="S18" s="91">
        <f t="shared" si="1"/>
        <v>11</v>
      </c>
      <c r="T18" s="91">
        <f t="shared" si="2"/>
        <v>203</v>
      </c>
    </row>
    <row r="19" spans="1:20" s="84" customFormat="1" ht="11.25">
      <c r="A19" s="84" t="s">
        <v>90</v>
      </c>
      <c r="B19" s="118">
        <v>14</v>
      </c>
      <c r="C19" s="89">
        <v>224</v>
      </c>
      <c r="D19" s="118">
        <v>0</v>
      </c>
      <c r="E19" s="89">
        <v>0</v>
      </c>
      <c r="F19" s="118">
        <v>2</v>
      </c>
      <c r="G19" s="89">
        <v>14</v>
      </c>
      <c r="H19" s="118">
        <v>0</v>
      </c>
      <c r="I19" s="89">
        <v>0</v>
      </c>
      <c r="J19" s="118">
        <v>0</v>
      </c>
      <c r="K19" s="89">
        <v>0</v>
      </c>
      <c r="L19" s="118">
        <v>0</v>
      </c>
      <c r="M19" s="89">
        <v>0</v>
      </c>
      <c r="N19" s="118">
        <v>2</v>
      </c>
      <c r="O19" s="89">
        <v>4</v>
      </c>
      <c r="P19" s="118">
        <v>6</v>
      </c>
      <c r="Q19" s="89">
        <v>62</v>
      </c>
      <c r="R19" s="147">
        <f t="shared" si="0"/>
        <v>24</v>
      </c>
      <c r="S19" s="91">
        <f t="shared" si="1"/>
        <v>304</v>
      </c>
      <c r="T19" s="91">
        <f t="shared" si="2"/>
        <v>328</v>
      </c>
    </row>
    <row r="20" spans="1:20" s="84" customFormat="1" ht="22.5">
      <c r="A20" s="109" t="s">
        <v>138</v>
      </c>
      <c r="B20" s="118">
        <v>56</v>
      </c>
      <c r="C20" s="89">
        <v>462</v>
      </c>
      <c r="D20" s="118">
        <v>0</v>
      </c>
      <c r="E20" s="89">
        <v>0</v>
      </c>
      <c r="F20" s="118">
        <v>5</v>
      </c>
      <c r="G20" s="89">
        <v>25</v>
      </c>
      <c r="H20" s="118">
        <v>0</v>
      </c>
      <c r="I20" s="89">
        <v>3</v>
      </c>
      <c r="J20" s="118">
        <v>0</v>
      </c>
      <c r="K20" s="89">
        <v>0</v>
      </c>
      <c r="L20" s="118">
        <v>0</v>
      </c>
      <c r="M20" s="89">
        <v>0</v>
      </c>
      <c r="N20" s="118">
        <v>7</v>
      </c>
      <c r="O20" s="89">
        <v>21</v>
      </c>
      <c r="P20" s="118">
        <v>16</v>
      </c>
      <c r="Q20" s="89">
        <v>169</v>
      </c>
      <c r="R20" s="147">
        <f t="shared" si="0"/>
        <v>84</v>
      </c>
      <c r="S20" s="91">
        <f t="shared" si="1"/>
        <v>680</v>
      </c>
      <c r="T20" s="91">
        <f t="shared" si="2"/>
        <v>764</v>
      </c>
    </row>
    <row r="21" spans="1:20" s="84" customFormat="1" ht="12.75" customHeight="1">
      <c r="A21" s="84" t="s">
        <v>76</v>
      </c>
      <c r="B21" s="118">
        <v>37</v>
      </c>
      <c r="C21" s="89">
        <v>1</v>
      </c>
      <c r="D21" s="118">
        <v>0</v>
      </c>
      <c r="E21" s="89">
        <v>0</v>
      </c>
      <c r="F21" s="118">
        <v>1</v>
      </c>
      <c r="G21" s="89">
        <v>0</v>
      </c>
      <c r="H21" s="118">
        <v>0</v>
      </c>
      <c r="I21" s="89">
        <v>0</v>
      </c>
      <c r="J21" s="118">
        <v>0</v>
      </c>
      <c r="K21" s="89">
        <v>0</v>
      </c>
      <c r="L21" s="118">
        <v>0</v>
      </c>
      <c r="M21" s="89">
        <v>0</v>
      </c>
      <c r="N21" s="118">
        <v>2</v>
      </c>
      <c r="O21" s="89">
        <v>0</v>
      </c>
      <c r="P21" s="118">
        <v>13</v>
      </c>
      <c r="Q21" s="89">
        <v>1</v>
      </c>
      <c r="R21" s="147">
        <f t="shared" si="0"/>
        <v>53</v>
      </c>
      <c r="S21" s="91">
        <f t="shared" si="1"/>
        <v>2</v>
      </c>
      <c r="T21" s="91">
        <f t="shared" si="2"/>
        <v>55</v>
      </c>
    </row>
    <row r="22" spans="1:20" s="84" customFormat="1" ht="12.75" customHeight="1">
      <c r="A22" s="84" t="s">
        <v>77</v>
      </c>
      <c r="B22" s="118">
        <v>56</v>
      </c>
      <c r="C22" s="89">
        <v>30</v>
      </c>
      <c r="D22" s="118">
        <v>0</v>
      </c>
      <c r="E22" s="89">
        <v>0</v>
      </c>
      <c r="F22" s="118">
        <v>61</v>
      </c>
      <c r="G22" s="89">
        <v>5</v>
      </c>
      <c r="H22" s="118">
        <v>6</v>
      </c>
      <c r="I22" s="89">
        <v>0</v>
      </c>
      <c r="J22" s="118">
        <v>0</v>
      </c>
      <c r="K22" s="89">
        <v>0</v>
      </c>
      <c r="L22" s="118">
        <v>9</v>
      </c>
      <c r="M22" s="89">
        <v>2</v>
      </c>
      <c r="N22" s="118">
        <v>27</v>
      </c>
      <c r="O22" s="89">
        <v>8</v>
      </c>
      <c r="P22" s="118">
        <v>21</v>
      </c>
      <c r="Q22" s="89">
        <v>9</v>
      </c>
      <c r="R22" s="147">
        <f t="shared" si="0"/>
        <v>180</v>
      </c>
      <c r="S22" s="91">
        <f t="shared" si="1"/>
        <v>54</v>
      </c>
      <c r="T22" s="91">
        <f t="shared" si="2"/>
        <v>234</v>
      </c>
    </row>
    <row r="23" spans="1:20" s="84" customFormat="1" ht="12.75" customHeight="1">
      <c r="A23" s="84" t="s">
        <v>78</v>
      </c>
      <c r="B23" s="118">
        <v>180</v>
      </c>
      <c r="C23" s="89">
        <v>1</v>
      </c>
      <c r="D23" s="118">
        <v>0</v>
      </c>
      <c r="E23" s="89">
        <v>0</v>
      </c>
      <c r="F23" s="118">
        <v>72</v>
      </c>
      <c r="G23" s="89">
        <v>2</v>
      </c>
      <c r="H23" s="118">
        <v>0</v>
      </c>
      <c r="I23" s="89">
        <v>0</v>
      </c>
      <c r="J23" s="118">
        <v>0</v>
      </c>
      <c r="K23" s="89">
        <v>0</v>
      </c>
      <c r="L23" s="118">
        <v>0</v>
      </c>
      <c r="M23" s="89">
        <v>0</v>
      </c>
      <c r="N23" s="118">
        <v>4</v>
      </c>
      <c r="O23" s="89">
        <v>0</v>
      </c>
      <c r="P23" s="118">
        <v>57</v>
      </c>
      <c r="Q23" s="89">
        <v>2</v>
      </c>
      <c r="R23" s="147">
        <f t="shared" si="0"/>
        <v>313</v>
      </c>
      <c r="S23" s="91">
        <f t="shared" si="1"/>
        <v>5</v>
      </c>
      <c r="T23" s="91">
        <f t="shared" si="2"/>
        <v>318</v>
      </c>
    </row>
    <row r="24" spans="1:20" s="84" customFormat="1" ht="11.25">
      <c r="A24" s="84" t="s">
        <v>79</v>
      </c>
      <c r="B24" s="118">
        <v>4</v>
      </c>
      <c r="C24" s="89">
        <v>12</v>
      </c>
      <c r="D24" s="118">
        <v>0</v>
      </c>
      <c r="E24" s="89">
        <v>0</v>
      </c>
      <c r="F24" s="118">
        <v>4</v>
      </c>
      <c r="G24" s="89">
        <v>2</v>
      </c>
      <c r="H24" s="118">
        <v>0</v>
      </c>
      <c r="I24" s="89">
        <v>0</v>
      </c>
      <c r="J24" s="118">
        <v>0</v>
      </c>
      <c r="K24" s="89">
        <v>0</v>
      </c>
      <c r="L24" s="118">
        <v>0</v>
      </c>
      <c r="M24" s="89">
        <v>0</v>
      </c>
      <c r="N24" s="118">
        <v>0</v>
      </c>
      <c r="O24" s="89">
        <v>0</v>
      </c>
      <c r="P24" s="118">
        <v>1</v>
      </c>
      <c r="Q24" s="89">
        <v>2</v>
      </c>
      <c r="R24" s="147">
        <f t="shared" si="0"/>
        <v>9</v>
      </c>
      <c r="S24" s="91">
        <f t="shared" si="1"/>
        <v>16</v>
      </c>
      <c r="T24" s="91">
        <f t="shared" si="2"/>
        <v>25</v>
      </c>
    </row>
    <row r="25" spans="1:20" s="84" customFormat="1" ht="22.5">
      <c r="A25" s="109" t="s">
        <v>81</v>
      </c>
      <c r="B25" s="118">
        <v>13</v>
      </c>
      <c r="C25" s="89">
        <v>68</v>
      </c>
      <c r="D25" s="118">
        <v>0</v>
      </c>
      <c r="E25" s="89">
        <v>0</v>
      </c>
      <c r="F25" s="118">
        <v>2</v>
      </c>
      <c r="G25" s="89">
        <v>4</v>
      </c>
      <c r="H25" s="118">
        <v>0</v>
      </c>
      <c r="I25" s="89">
        <v>0</v>
      </c>
      <c r="J25" s="118">
        <v>0</v>
      </c>
      <c r="K25" s="89">
        <v>0</v>
      </c>
      <c r="L25" s="118">
        <v>0</v>
      </c>
      <c r="M25" s="89">
        <v>0</v>
      </c>
      <c r="N25" s="118">
        <v>3</v>
      </c>
      <c r="O25" s="89">
        <v>2</v>
      </c>
      <c r="P25" s="118">
        <v>2</v>
      </c>
      <c r="Q25" s="89">
        <v>11</v>
      </c>
      <c r="R25" s="147">
        <f t="shared" si="0"/>
        <v>20</v>
      </c>
      <c r="S25" s="91">
        <f t="shared" si="1"/>
        <v>85</v>
      </c>
      <c r="T25" s="91">
        <f t="shared" si="2"/>
        <v>105</v>
      </c>
    </row>
    <row r="26" spans="1:20" s="84" customFormat="1" ht="11.25">
      <c r="A26" s="109" t="s">
        <v>80</v>
      </c>
      <c r="B26" s="118">
        <v>53</v>
      </c>
      <c r="C26" s="89">
        <v>3</v>
      </c>
      <c r="D26" s="118">
        <v>0</v>
      </c>
      <c r="E26" s="89">
        <v>0</v>
      </c>
      <c r="F26" s="118">
        <v>11</v>
      </c>
      <c r="G26" s="89">
        <v>1</v>
      </c>
      <c r="H26" s="118">
        <v>0</v>
      </c>
      <c r="I26" s="89">
        <v>0</v>
      </c>
      <c r="J26" s="118">
        <v>0</v>
      </c>
      <c r="K26" s="89">
        <v>0</v>
      </c>
      <c r="L26" s="118">
        <v>17</v>
      </c>
      <c r="M26" s="89">
        <v>0</v>
      </c>
      <c r="N26" s="118">
        <v>8</v>
      </c>
      <c r="O26" s="89">
        <v>1</v>
      </c>
      <c r="P26" s="118">
        <v>28</v>
      </c>
      <c r="Q26" s="89">
        <v>0</v>
      </c>
      <c r="R26" s="147">
        <f t="shared" si="0"/>
        <v>117</v>
      </c>
      <c r="S26" s="91">
        <f t="shared" si="1"/>
        <v>5</v>
      </c>
      <c r="T26" s="91">
        <f t="shared" si="2"/>
        <v>122</v>
      </c>
    </row>
    <row r="27" spans="1:20" s="84" customFormat="1" ht="12.75" customHeight="1">
      <c r="A27" s="84" t="s">
        <v>82</v>
      </c>
      <c r="B27" s="118">
        <v>34</v>
      </c>
      <c r="C27" s="89">
        <v>0</v>
      </c>
      <c r="D27" s="118">
        <v>0</v>
      </c>
      <c r="E27" s="89">
        <v>0</v>
      </c>
      <c r="F27" s="118">
        <v>6</v>
      </c>
      <c r="G27" s="89">
        <v>0</v>
      </c>
      <c r="H27" s="118">
        <v>0</v>
      </c>
      <c r="I27" s="89">
        <v>0</v>
      </c>
      <c r="J27" s="118">
        <v>0</v>
      </c>
      <c r="K27" s="89">
        <v>0</v>
      </c>
      <c r="L27" s="118">
        <v>0</v>
      </c>
      <c r="M27" s="89">
        <v>0</v>
      </c>
      <c r="N27" s="118">
        <v>1</v>
      </c>
      <c r="O27" s="89">
        <v>0</v>
      </c>
      <c r="P27" s="118">
        <v>15</v>
      </c>
      <c r="Q27" s="89">
        <v>0</v>
      </c>
      <c r="R27" s="147">
        <f t="shared" si="0"/>
        <v>56</v>
      </c>
      <c r="S27" s="91">
        <f t="shared" si="1"/>
        <v>0</v>
      </c>
      <c r="T27" s="91">
        <f t="shared" si="2"/>
        <v>56</v>
      </c>
    </row>
    <row r="28" spans="1:20" s="84" customFormat="1" ht="12.75" customHeight="1">
      <c r="A28" s="84" t="s">
        <v>83</v>
      </c>
      <c r="B28" s="118">
        <v>38</v>
      </c>
      <c r="C28" s="89">
        <v>0</v>
      </c>
      <c r="D28" s="118">
        <v>0</v>
      </c>
      <c r="E28" s="89">
        <v>0</v>
      </c>
      <c r="F28" s="118">
        <v>15</v>
      </c>
      <c r="G28" s="89">
        <v>0</v>
      </c>
      <c r="H28" s="118">
        <v>0</v>
      </c>
      <c r="I28" s="89">
        <v>0</v>
      </c>
      <c r="J28" s="118">
        <v>0</v>
      </c>
      <c r="K28" s="89">
        <v>0</v>
      </c>
      <c r="L28" s="118">
        <v>0</v>
      </c>
      <c r="M28" s="89">
        <v>0</v>
      </c>
      <c r="N28" s="118">
        <v>1</v>
      </c>
      <c r="O28" s="89">
        <v>0</v>
      </c>
      <c r="P28" s="118">
        <v>10</v>
      </c>
      <c r="Q28" s="89">
        <v>0</v>
      </c>
      <c r="R28" s="147">
        <f t="shared" si="0"/>
        <v>64</v>
      </c>
      <c r="S28" s="91">
        <f t="shared" si="1"/>
        <v>0</v>
      </c>
      <c r="T28" s="91">
        <f t="shared" si="2"/>
        <v>64</v>
      </c>
    </row>
    <row r="29" spans="1:20" s="84" customFormat="1" ht="12.75" customHeight="1">
      <c r="A29" s="84" t="s">
        <v>84</v>
      </c>
      <c r="B29" s="118">
        <v>1</v>
      </c>
      <c r="C29" s="89">
        <v>0</v>
      </c>
      <c r="D29" s="118">
        <v>0</v>
      </c>
      <c r="E29" s="89">
        <v>0</v>
      </c>
      <c r="F29" s="118">
        <v>0</v>
      </c>
      <c r="G29" s="89">
        <v>1</v>
      </c>
      <c r="H29" s="118">
        <v>2</v>
      </c>
      <c r="I29" s="89">
        <v>5</v>
      </c>
      <c r="J29" s="118">
        <v>2</v>
      </c>
      <c r="K29" s="89">
        <v>2</v>
      </c>
      <c r="L29" s="118">
        <v>9</v>
      </c>
      <c r="M29" s="89">
        <v>6</v>
      </c>
      <c r="N29" s="118">
        <v>11</v>
      </c>
      <c r="O29" s="89">
        <v>3</v>
      </c>
      <c r="P29" s="118">
        <v>0</v>
      </c>
      <c r="Q29" s="89">
        <v>0</v>
      </c>
      <c r="R29" s="147">
        <f t="shared" si="0"/>
        <v>25</v>
      </c>
      <c r="S29" s="91">
        <f t="shared" si="1"/>
        <v>17</v>
      </c>
      <c r="T29" s="91">
        <f t="shared" si="2"/>
        <v>42</v>
      </c>
    </row>
    <row r="30" spans="1:20" s="84" customFormat="1" ht="12.75" customHeight="1">
      <c r="A30" s="84" t="s">
        <v>85</v>
      </c>
      <c r="B30" s="118">
        <v>96</v>
      </c>
      <c r="C30" s="89">
        <v>36</v>
      </c>
      <c r="D30" s="118">
        <v>0</v>
      </c>
      <c r="E30" s="89">
        <v>0</v>
      </c>
      <c r="F30" s="118">
        <v>32</v>
      </c>
      <c r="G30" s="89">
        <v>7</v>
      </c>
      <c r="H30" s="118">
        <v>1</v>
      </c>
      <c r="I30" s="89">
        <v>0</v>
      </c>
      <c r="J30" s="118">
        <v>0</v>
      </c>
      <c r="K30" s="89">
        <v>0</v>
      </c>
      <c r="L30" s="118">
        <v>9</v>
      </c>
      <c r="M30" s="89">
        <v>1</v>
      </c>
      <c r="N30" s="118">
        <v>8</v>
      </c>
      <c r="O30" s="89">
        <v>0</v>
      </c>
      <c r="P30" s="118">
        <v>26</v>
      </c>
      <c r="Q30" s="89">
        <v>10</v>
      </c>
      <c r="R30" s="147">
        <f t="shared" si="0"/>
        <v>172</v>
      </c>
      <c r="S30" s="91">
        <f t="shared" si="1"/>
        <v>54</v>
      </c>
      <c r="T30" s="91">
        <f t="shared" si="2"/>
        <v>226</v>
      </c>
    </row>
    <row r="31" spans="1:20" s="84" customFormat="1" ht="12.75" customHeight="1">
      <c r="A31" s="84" t="s">
        <v>86</v>
      </c>
      <c r="B31" s="118">
        <v>4</v>
      </c>
      <c r="C31" s="89">
        <v>0</v>
      </c>
      <c r="D31" s="118">
        <v>0</v>
      </c>
      <c r="E31" s="89">
        <v>0</v>
      </c>
      <c r="F31" s="118">
        <v>1</v>
      </c>
      <c r="G31" s="89">
        <v>0</v>
      </c>
      <c r="H31" s="118">
        <v>0</v>
      </c>
      <c r="I31" s="89">
        <v>0</v>
      </c>
      <c r="J31" s="118">
        <v>0</v>
      </c>
      <c r="K31" s="89">
        <v>0</v>
      </c>
      <c r="L31" s="118">
        <v>11</v>
      </c>
      <c r="M31" s="89">
        <v>0</v>
      </c>
      <c r="N31" s="118">
        <v>0</v>
      </c>
      <c r="O31" s="89">
        <v>0</v>
      </c>
      <c r="P31" s="118">
        <v>0</v>
      </c>
      <c r="Q31" s="89">
        <v>0</v>
      </c>
      <c r="R31" s="147">
        <f t="shared" si="0"/>
        <v>16</v>
      </c>
      <c r="S31" s="91">
        <f t="shared" si="1"/>
        <v>0</v>
      </c>
      <c r="T31" s="91">
        <f t="shared" si="2"/>
        <v>16</v>
      </c>
    </row>
    <row r="32" spans="1:20" s="84" customFormat="1" ht="12.75" customHeight="1">
      <c r="A32" s="84" t="s">
        <v>87</v>
      </c>
      <c r="B32" s="118">
        <v>173</v>
      </c>
      <c r="C32" s="89">
        <v>29</v>
      </c>
      <c r="D32" s="118">
        <v>0</v>
      </c>
      <c r="E32" s="89">
        <v>0</v>
      </c>
      <c r="F32" s="118">
        <v>114</v>
      </c>
      <c r="G32" s="89">
        <v>7</v>
      </c>
      <c r="H32" s="118">
        <v>3</v>
      </c>
      <c r="I32" s="89">
        <v>1</v>
      </c>
      <c r="J32" s="118">
        <v>0</v>
      </c>
      <c r="K32" s="89">
        <v>0</v>
      </c>
      <c r="L32" s="118">
        <v>7</v>
      </c>
      <c r="M32" s="89">
        <v>0</v>
      </c>
      <c r="N32" s="118">
        <v>34</v>
      </c>
      <c r="O32" s="89">
        <v>2</v>
      </c>
      <c r="P32" s="118">
        <v>54</v>
      </c>
      <c r="Q32" s="89">
        <v>4</v>
      </c>
      <c r="R32" s="147">
        <f t="shared" si="0"/>
        <v>385</v>
      </c>
      <c r="S32" s="91">
        <f t="shared" si="1"/>
        <v>43</v>
      </c>
      <c r="T32" s="91">
        <f t="shared" si="2"/>
        <v>428</v>
      </c>
    </row>
    <row r="33" spans="1:20" s="84" customFormat="1" ht="12.75" customHeight="1">
      <c r="A33" s="84" t="s">
        <v>88</v>
      </c>
      <c r="B33" s="118">
        <v>232</v>
      </c>
      <c r="C33" s="89">
        <v>7</v>
      </c>
      <c r="D33" s="118">
        <v>0</v>
      </c>
      <c r="E33" s="89">
        <v>0</v>
      </c>
      <c r="F33" s="118">
        <v>69</v>
      </c>
      <c r="G33" s="89">
        <v>0</v>
      </c>
      <c r="H33" s="118">
        <v>3</v>
      </c>
      <c r="I33" s="89">
        <v>0</v>
      </c>
      <c r="J33" s="118">
        <v>0</v>
      </c>
      <c r="K33" s="89">
        <v>0</v>
      </c>
      <c r="L33" s="118">
        <v>7</v>
      </c>
      <c r="M33" s="89">
        <v>0</v>
      </c>
      <c r="N33" s="118">
        <v>18</v>
      </c>
      <c r="O33" s="89">
        <v>1</v>
      </c>
      <c r="P33" s="118">
        <v>96</v>
      </c>
      <c r="Q33" s="89">
        <v>2</v>
      </c>
      <c r="R33" s="147">
        <f t="shared" si="0"/>
        <v>425</v>
      </c>
      <c r="S33" s="91">
        <f t="shared" si="1"/>
        <v>10</v>
      </c>
      <c r="T33" s="91">
        <f t="shared" si="2"/>
        <v>435</v>
      </c>
    </row>
    <row r="34" spans="1:20" ht="12.75" customHeight="1">
      <c r="A34" s="84" t="s">
        <v>89</v>
      </c>
      <c r="B34" s="147">
        <v>63</v>
      </c>
      <c r="C34" s="148">
        <v>119</v>
      </c>
      <c r="D34" s="147">
        <v>0</v>
      </c>
      <c r="E34" s="148">
        <v>0</v>
      </c>
      <c r="F34" s="147">
        <v>19</v>
      </c>
      <c r="G34" s="148">
        <v>11</v>
      </c>
      <c r="H34" s="147">
        <v>1</v>
      </c>
      <c r="I34" s="148">
        <v>1</v>
      </c>
      <c r="J34" s="147">
        <v>0</v>
      </c>
      <c r="K34" s="148">
        <v>0</v>
      </c>
      <c r="L34" s="147">
        <v>13</v>
      </c>
      <c r="M34" s="148">
        <v>14</v>
      </c>
      <c r="N34" s="147">
        <v>23</v>
      </c>
      <c r="O34" s="148">
        <v>13</v>
      </c>
      <c r="P34" s="147">
        <v>22</v>
      </c>
      <c r="Q34" s="148">
        <v>53</v>
      </c>
      <c r="R34" s="147">
        <f t="shared" si="0"/>
        <v>141</v>
      </c>
      <c r="S34" s="91">
        <f t="shared" si="1"/>
        <v>211</v>
      </c>
      <c r="T34" s="91">
        <f t="shared" si="2"/>
        <v>352</v>
      </c>
    </row>
    <row r="35" spans="1:20" s="84" customFormat="1" ht="12.75" customHeight="1">
      <c r="A35" s="84" t="s">
        <v>91</v>
      </c>
      <c r="B35" s="118">
        <v>10</v>
      </c>
      <c r="C35" s="89">
        <v>2</v>
      </c>
      <c r="D35" s="118">
        <v>0</v>
      </c>
      <c r="E35" s="89">
        <v>0</v>
      </c>
      <c r="F35" s="118">
        <v>0</v>
      </c>
      <c r="G35" s="89">
        <v>0</v>
      </c>
      <c r="H35" s="118">
        <v>0</v>
      </c>
      <c r="I35" s="89">
        <v>0</v>
      </c>
      <c r="J35" s="118">
        <v>0</v>
      </c>
      <c r="K35" s="89">
        <v>0</v>
      </c>
      <c r="L35" s="118">
        <v>0</v>
      </c>
      <c r="M35" s="89">
        <v>0</v>
      </c>
      <c r="N35" s="118">
        <v>0</v>
      </c>
      <c r="O35" s="89">
        <v>0</v>
      </c>
      <c r="P35" s="118">
        <v>14</v>
      </c>
      <c r="Q35" s="89">
        <v>1</v>
      </c>
      <c r="R35" s="147">
        <f t="shared" si="0"/>
        <v>24</v>
      </c>
      <c r="S35" s="91">
        <f t="shared" si="1"/>
        <v>3</v>
      </c>
      <c r="T35" s="91">
        <f t="shared" si="2"/>
        <v>27</v>
      </c>
    </row>
    <row r="36" spans="1:20" s="84" customFormat="1" ht="12.75" customHeight="1">
      <c r="A36" s="84" t="s">
        <v>140</v>
      </c>
      <c r="B36" s="118">
        <v>0</v>
      </c>
      <c r="C36" s="89">
        <v>0</v>
      </c>
      <c r="D36" s="118">
        <v>0</v>
      </c>
      <c r="E36" s="89">
        <v>0</v>
      </c>
      <c r="F36" s="118">
        <v>2</v>
      </c>
      <c r="G36" s="89">
        <v>2</v>
      </c>
      <c r="H36" s="118">
        <v>0</v>
      </c>
      <c r="I36" s="89">
        <v>0</v>
      </c>
      <c r="J36" s="118">
        <v>0</v>
      </c>
      <c r="K36" s="89">
        <v>0</v>
      </c>
      <c r="L36" s="118">
        <v>0</v>
      </c>
      <c r="M36" s="89">
        <v>0</v>
      </c>
      <c r="N36" s="118">
        <v>0</v>
      </c>
      <c r="O36" s="89">
        <v>0</v>
      </c>
      <c r="P36" s="118">
        <v>0</v>
      </c>
      <c r="Q36" s="89">
        <v>0</v>
      </c>
      <c r="R36" s="147">
        <f>SUM(L36,J36,H36,F36,D36,B36,N36,P36)</f>
        <v>2</v>
      </c>
      <c r="S36" s="91">
        <f>SUM(M36,K36,I36,G36,E36,C36,O36,Q36)</f>
        <v>2</v>
      </c>
      <c r="T36" s="91">
        <f>SUM(R36:S36)</f>
        <v>4</v>
      </c>
    </row>
    <row r="37" spans="1:20" ht="12.75" customHeight="1">
      <c r="A37" s="84" t="s">
        <v>95</v>
      </c>
      <c r="B37" s="147">
        <v>0</v>
      </c>
      <c r="C37" s="148">
        <v>0</v>
      </c>
      <c r="D37" s="147">
        <v>0</v>
      </c>
      <c r="E37" s="148">
        <v>0</v>
      </c>
      <c r="F37" s="147">
        <v>82</v>
      </c>
      <c r="G37" s="148">
        <v>12</v>
      </c>
      <c r="H37" s="147">
        <v>41</v>
      </c>
      <c r="I37" s="148">
        <v>16</v>
      </c>
      <c r="J37" s="147">
        <v>2</v>
      </c>
      <c r="K37" s="148">
        <v>2</v>
      </c>
      <c r="L37" s="147">
        <v>3</v>
      </c>
      <c r="M37" s="148">
        <v>0</v>
      </c>
      <c r="N37" s="147">
        <v>322</v>
      </c>
      <c r="O37" s="148">
        <v>57</v>
      </c>
      <c r="P37" s="147">
        <v>0</v>
      </c>
      <c r="Q37" s="148">
        <v>0</v>
      </c>
      <c r="R37" s="147">
        <f t="shared" si="0"/>
        <v>450</v>
      </c>
      <c r="S37" s="91">
        <f t="shared" si="1"/>
        <v>87</v>
      </c>
      <c r="T37" s="91">
        <f t="shared" si="2"/>
        <v>537</v>
      </c>
    </row>
    <row r="38" spans="1:20" ht="12.75" customHeight="1">
      <c r="A38" s="84" t="s">
        <v>96</v>
      </c>
      <c r="B38" s="147">
        <v>0</v>
      </c>
      <c r="C38" s="148">
        <v>0</v>
      </c>
      <c r="D38" s="147">
        <v>0</v>
      </c>
      <c r="E38" s="148">
        <v>0</v>
      </c>
      <c r="F38" s="147">
        <v>163</v>
      </c>
      <c r="G38" s="148">
        <v>22</v>
      </c>
      <c r="H38" s="147">
        <v>60</v>
      </c>
      <c r="I38" s="148">
        <v>22</v>
      </c>
      <c r="J38" s="147">
        <v>8</v>
      </c>
      <c r="K38" s="148">
        <v>4</v>
      </c>
      <c r="L38" s="147">
        <v>53</v>
      </c>
      <c r="M38" s="148">
        <v>13</v>
      </c>
      <c r="N38" s="147">
        <v>92</v>
      </c>
      <c r="O38" s="148">
        <v>29</v>
      </c>
      <c r="P38" s="147">
        <v>0</v>
      </c>
      <c r="Q38" s="148">
        <v>0</v>
      </c>
      <c r="R38" s="147">
        <f t="shared" si="0"/>
        <v>376</v>
      </c>
      <c r="S38" s="91">
        <f t="shared" si="1"/>
        <v>90</v>
      </c>
      <c r="T38" s="91">
        <f t="shared" si="2"/>
        <v>466</v>
      </c>
    </row>
    <row r="39" spans="1:20" ht="12.75" customHeight="1">
      <c r="A39" s="84" t="s">
        <v>97</v>
      </c>
      <c r="B39" s="147">
        <v>0</v>
      </c>
      <c r="C39" s="148">
        <v>0</v>
      </c>
      <c r="D39" s="147">
        <v>0</v>
      </c>
      <c r="E39" s="148">
        <v>0</v>
      </c>
      <c r="F39" s="147">
        <v>82</v>
      </c>
      <c r="G39" s="148">
        <v>7</v>
      </c>
      <c r="H39" s="147">
        <v>60</v>
      </c>
      <c r="I39" s="148">
        <v>31</v>
      </c>
      <c r="J39" s="147">
        <v>7</v>
      </c>
      <c r="K39" s="148">
        <v>7</v>
      </c>
      <c r="L39" s="147">
        <v>63</v>
      </c>
      <c r="M39" s="148">
        <v>8</v>
      </c>
      <c r="N39" s="147">
        <v>38</v>
      </c>
      <c r="O39" s="148">
        <v>14</v>
      </c>
      <c r="P39" s="147">
        <v>0</v>
      </c>
      <c r="Q39" s="148">
        <v>0</v>
      </c>
      <c r="R39" s="147">
        <f t="shared" si="0"/>
        <v>250</v>
      </c>
      <c r="S39" s="91">
        <f t="shared" si="1"/>
        <v>67</v>
      </c>
      <c r="T39" s="91">
        <f t="shared" si="2"/>
        <v>317</v>
      </c>
    </row>
    <row r="40" spans="1:20" ht="12.75" customHeight="1">
      <c r="A40" s="99" t="s">
        <v>12</v>
      </c>
      <c r="B40" s="157">
        <f aca="true" t="shared" si="3" ref="B40:M40">SUM(B12:B39)</f>
        <v>1675</v>
      </c>
      <c r="C40" s="83">
        <f t="shared" si="3"/>
        <v>1229</v>
      </c>
      <c r="D40" s="157">
        <f t="shared" si="3"/>
        <v>0</v>
      </c>
      <c r="E40" s="83">
        <f t="shared" si="3"/>
        <v>0</v>
      </c>
      <c r="F40" s="157">
        <f t="shared" si="3"/>
        <v>984</v>
      </c>
      <c r="G40" s="83">
        <f t="shared" si="3"/>
        <v>159</v>
      </c>
      <c r="H40" s="157">
        <f t="shared" si="3"/>
        <v>188</v>
      </c>
      <c r="I40" s="83">
        <f t="shared" si="3"/>
        <v>81</v>
      </c>
      <c r="J40" s="157">
        <f t="shared" si="3"/>
        <v>19</v>
      </c>
      <c r="K40" s="83">
        <f t="shared" si="3"/>
        <v>15</v>
      </c>
      <c r="L40" s="157">
        <f t="shared" si="3"/>
        <v>242</v>
      </c>
      <c r="M40" s="83">
        <f t="shared" si="3"/>
        <v>55</v>
      </c>
      <c r="N40" s="157">
        <f>SUM(N12:N39)</f>
        <v>754</v>
      </c>
      <c r="O40" s="83">
        <f>SUM(O12:O39)</f>
        <v>181</v>
      </c>
      <c r="P40" s="157">
        <f>SUM(P12:P39)</f>
        <v>967</v>
      </c>
      <c r="Q40" s="83">
        <f>SUM(Q12:Q39)</f>
        <v>700</v>
      </c>
      <c r="R40" s="157">
        <f aca="true" t="shared" si="4" ref="R40:R61">SUM(L40,J40,H40,F40,D40,B40,N40,P40)</f>
        <v>4829</v>
      </c>
      <c r="S40" s="83">
        <f aca="true" t="shared" si="5" ref="S40:S61">SUM(M40,K40,I40,G40,E40,C40,O40,Q40)</f>
        <v>2420</v>
      </c>
      <c r="T40" s="83">
        <f aca="true" t="shared" si="6" ref="T40:T61">SUM(R40:S40)</f>
        <v>7249</v>
      </c>
    </row>
    <row r="41" spans="2:20" s="84" customFormat="1" ht="12.75" customHeight="1">
      <c r="B41" s="147"/>
      <c r="C41" s="148"/>
      <c r="D41" s="147"/>
      <c r="E41" s="148"/>
      <c r="F41" s="147"/>
      <c r="G41" s="148"/>
      <c r="H41" s="147"/>
      <c r="I41" s="148"/>
      <c r="J41" s="147"/>
      <c r="K41" s="148"/>
      <c r="L41" s="147"/>
      <c r="M41" s="148"/>
      <c r="N41" s="147"/>
      <c r="O41" s="148"/>
      <c r="P41" s="147"/>
      <c r="Q41" s="148"/>
      <c r="R41" s="147"/>
      <c r="S41" s="148"/>
      <c r="T41" s="91"/>
    </row>
    <row r="42" spans="1:20" ht="12">
      <c r="A42" s="97" t="s">
        <v>113</v>
      </c>
      <c r="B42" s="95"/>
      <c r="C42" s="96"/>
      <c r="D42" s="95"/>
      <c r="E42" s="96"/>
      <c r="F42" s="95"/>
      <c r="G42" s="96"/>
      <c r="H42" s="95"/>
      <c r="I42" s="96"/>
      <c r="J42" s="95"/>
      <c r="K42" s="96"/>
      <c r="L42" s="95"/>
      <c r="M42" s="96"/>
      <c r="N42" s="95"/>
      <c r="O42" s="96"/>
      <c r="P42" s="95"/>
      <c r="Q42" s="96"/>
      <c r="R42" s="95"/>
      <c r="S42" s="96"/>
      <c r="T42" s="96"/>
    </row>
    <row r="43" spans="1:20" s="87" customFormat="1" ht="11.25">
      <c r="A43" s="84" t="s">
        <v>98</v>
      </c>
      <c r="B43" s="95">
        <v>0</v>
      </c>
      <c r="C43" s="96">
        <v>0</v>
      </c>
      <c r="D43" s="95">
        <v>0</v>
      </c>
      <c r="E43" s="96">
        <v>0</v>
      </c>
      <c r="F43" s="95">
        <v>0</v>
      </c>
      <c r="G43" s="96">
        <v>2</v>
      </c>
      <c r="H43" s="95">
        <v>0</v>
      </c>
      <c r="I43" s="96">
        <v>0</v>
      </c>
      <c r="J43" s="95">
        <v>0</v>
      </c>
      <c r="K43" s="96">
        <v>0</v>
      </c>
      <c r="L43" s="95">
        <v>0</v>
      </c>
      <c r="M43" s="96">
        <v>0</v>
      </c>
      <c r="N43" s="95">
        <v>1</v>
      </c>
      <c r="O43" s="96">
        <v>0</v>
      </c>
      <c r="P43" s="95">
        <v>0</v>
      </c>
      <c r="Q43" s="164">
        <v>0</v>
      </c>
      <c r="R43" s="147">
        <f t="shared" si="4"/>
        <v>1</v>
      </c>
      <c r="S43" s="91">
        <f t="shared" si="5"/>
        <v>2</v>
      </c>
      <c r="T43" s="91">
        <f t="shared" si="6"/>
        <v>3</v>
      </c>
    </row>
    <row r="44" spans="1:20" s="87" customFormat="1" ht="12.75" customHeight="1">
      <c r="A44" s="84" t="s">
        <v>144</v>
      </c>
      <c r="B44" s="95">
        <v>2</v>
      </c>
      <c r="C44" s="96">
        <v>2</v>
      </c>
      <c r="D44" s="95">
        <v>0</v>
      </c>
      <c r="E44" s="96">
        <v>0</v>
      </c>
      <c r="F44" s="95">
        <v>0</v>
      </c>
      <c r="G44" s="96">
        <v>0</v>
      </c>
      <c r="H44" s="95">
        <v>0</v>
      </c>
      <c r="I44" s="96">
        <v>0</v>
      </c>
      <c r="J44" s="95">
        <v>0</v>
      </c>
      <c r="K44" s="96">
        <v>0</v>
      </c>
      <c r="L44" s="95">
        <v>0</v>
      </c>
      <c r="M44" s="96">
        <v>0</v>
      </c>
      <c r="N44" s="95">
        <v>0</v>
      </c>
      <c r="O44" s="96">
        <v>0</v>
      </c>
      <c r="P44" s="95">
        <v>0</v>
      </c>
      <c r="Q44" s="164">
        <v>0</v>
      </c>
      <c r="R44" s="147">
        <f t="shared" si="4"/>
        <v>2</v>
      </c>
      <c r="S44" s="91">
        <f t="shared" si="5"/>
        <v>2</v>
      </c>
      <c r="T44" s="91">
        <f t="shared" si="6"/>
        <v>4</v>
      </c>
    </row>
    <row r="45" spans="1:20" s="87" customFormat="1" ht="12.75" customHeight="1">
      <c r="A45" s="84" t="s">
        <v>107</v>
      </c>
      <c r="B45" s="95">
        <v>0</v>
      </c>
      <c r="C45" s="96">
        <v>0</v>
      </c>
      <c r="D45" s="95">
        <v>0</v>
      </c>
      <c r="E45" s="96">
        <v>0</v>
      </c>
      <c r="F45" s="95">
        <v>0</v>
      </c>
      <c r="G45" s="96">
        <v>1</v>
      </c>
      <c r="H45" s="95">
        <v>0</v>
      </c>
      <c r="I45" s="96">
        <v>0</v>
      </c>
      <c r="J45" s="95">
        <v>0</v>
      </c>
      <c r="K45" s="96">
        <v>0</v>
      </c>
      <c r="L45" s="95">
        <v>0</v>
      </c>
      <c r="M45" s="96">
        <v>0</v>
      </c>
      <c r="N45" s="95">
        <v>0</v>
      </c>
      <c r="O45" s="96">
        <v>0</v>
      </c>
      <c r="P45" s="95">
        <v>0</v>
      </c>
      <c r="Q45" s="164">
        <v>0</v>
      </c>
      <c r="R45" s="147">
        <f t="shared" si="4"/>
        <v>0</v>
      </c>
      <c r="S45" s="91">
        <f t="shared" si="5"/>
        <v>1</v>
      </c>
      <c r="T45" s="91">
        <f t="shared" si="6"/>
        <v>1</v>
      </c>
    </row>
    <row r="46" spans="1:20" s="87" customFormat="1" ht="12.75" customHeight="1">
      <c r="A46" s="84" t="s">
        <v>74</v>
      </c>
      <c r="B46" s="95">
        <v>5</v>
      </c>
      <c r="C46" s="96">
        <v>0</v>
      </c>
      <c r="D46" s="95">
        <v>0</v>
      </c>
      <c r="E46" s="96">
        <v>0</v>
      </c>
      <c r="F46" s="95">
        <v>0</v>
      </c>
      <c r="G46" s="96">
        <v>1</v>
      </c>
      <c r="H46" s="95">
        <v>0</v>
      </c>
      <c r="I46" s="96">
        <v>0</v>
      </c>
      <c r="J46" s="95">
        <v>0</v>
      </c>
      <c r="K46" s="96">
        <v>0</v>
      </c>
      <c r="L46" s="95">
        <v>0</v>
      </c>
      <c r="M46" s="96">
        <v>0</v>
      </c>
      <c r="N46" s="95">
        <v>0</v>
      </c>
      <c r="O46" s="96">
        <v>0</v>
      </c>
      <c r="P46" s="95">
        <v>0</v>
      </c>
      <c r="Q46" s="164">
        <v>0</v>
      </c>
      <c r="R46" s="147">
        <f t="shared" si="4"/>
        <v>5</v>
      </c>
      <c r="S46" s="91">
        <f t="shared" si="5"/>
        <v>1</v>
      </c>
      <c r="T46" s="91">
        <f t="shared" si="6"/>
        <v>6</v>
      </c>
    </row>
    <row r="47" spans="1:20" s="87" customFormat="1" ht="12.75" customHeight="1">
      <c r="A47" s="84" t="s">
        <v>99</v>
      </c>
      <c r="B47" s="95">
        <v>4</v>
      </c>
      <c r="C47" s="96">
        <v>1</v>
      </c>
      <c r="D47" s="95">
        <v>0</v>
      </c>
      <c r="E47" s="96">
        <v>0</v>
      </c>
      <c r="F47" s="95">
        <v>5</v>
      </c>
      <c r="G47" s="96">
        <v>2</v>
      </c>
      <c r="H47" s="95">
        <v>0</v>
      </c>
      <c r="I47" s="96">
        <v>0</v>
      </c>
      <c r="J47" s="95">
        <v>0</v>
      </c>
      <c r="K47" s="96">
        <v>0</v>
      </c>
      <c r="L47" s="95">
        <v>0</v>
      </c>
      <c r="M47" s="96">
        <v>0</v>
      </c>
      <c r="N47" s="95">
        <v>0</v>
      </c>
      <c r="O47" s="96">
        <v>0</v>
      </c>
      <c r="P47" s="95">
        <v>3</v>
      </c>
      <c r="Q47" s="164">
        <v>1</v>
      </c>
      <c r="R47" s="147">
        <f t="shared" si="4"/>
        <v>12</v>
      </c>
      <c r="S47" s="91">
        <f t="shared" si="5"/>
        <v>4</v>
      </c>
      <c r="T47" s="91">
        <f t="shared" si="6"/>
        <v>16</v>
      </c>
    </row>
    <row r="48" spans="1:20" s="87" customFormat="1" ht="12.75" customHeight="1">
      <c r="A48" s="87" t="s">
        <v>109</v>
      </c>
      <c r="B48" s="95">
        <v>1</v>
      </c>
      <c r="C48" s="96">
        <v>1</v>
      </c>
      <c r="D48" s="95">
        <v>0</v>
      </c>
      <c r="E48" s="96">
        <v>0</v>
      </c>
      <c r="F48" s="95">
        <v>1</v>
      </c>
      <c r="G48" s="96">
        <v>0</v>
      </c>
      <c r="H48" s="95">
        <v>0</v>
      </c>
      <c r="I48" s="96">
        <v>0</v>
      </c>
      <c r="J48" s="95">
        <v>0</v>
      </c>
      <c r="K48" s="96">
        <v>0</v>
      </c>
      <c r="L48" s="95">
        <v>0</v>
      </c>
      <c r="M48" s="96">
        <v>0</v>
      </c>
      <c r="N48" s="95">
        <v>0</v>
      </c>
      <c r="O48" s="96">
        <v>0</v>
      </c>
      <c r="P48" s="95">
        <v>0</v>
      </c>
      <c r="Q48" s="164">
        <v>0</v>
      </c>
      <c r="R48" s="147">
        <f t="shared" si="4"/>
        <v>2</v>
      </c>
      <c r="S48" s="91">
        <f t="shared" si="5"/>
        <v>1</v>
      </c>
      <c r="T48" s="91">
        <f t="shared" si="6"/>
        <v>3</v>
      </c>
    </row>
    <row r="49" spans="1:20" s="87" customFormat="1" ht="12.75" customHeight="1">
      <c r="A49" s="84" t="s">
        <v>188</v>
      </c>
      <c r="B49" s="95">
        <v>1</v>
      </c>
      <c r="C49" s="96">
        <v>1</v>
      </c>
      <c r="D49" s="95">
        <v>0</v>
      </c>
      <c r="E49" s="96">
        <v>0</v>
      </c>
      <c r="F49" s="95">
        <v>0</v>
      </c>
      <c r="G49" s="96">
        <v>0</v>
      </c>
      <c r="H49" s="95">
        <v>0</v>
      </c>
      <c r="I49" s="96">
        <v>0</v>
      </c>
      <c r="J49" s="95">
        <v>0</v>
      </c>
      <c r="K49" s="96">
        <v>0</v>
      </c>
      <c r="L49" s="95">
        <v>0</v>
      </c>
      <c r="M49" s="96">
        <v>0</v>
      </c>
      <c r="N49" s="95">
        <v>0</v>
      </c>
      <c r="O49" s="96">
        <v>0</v>
      </c>
      <c r="P49" s="95">
        <v>0</v>
      </c>
      <c r="Q49" s="164">
        <v>0</v>
      </c>
      <c r="R49" s="147">
        <f t="shared" si="4"/>
        <v>1</v>
      </c>
      <c r="S49" s="91">
        <f t="shared" si="5"/>
        <v>1</v>
      </c>
      <c r="T49" s="91">
        <f t="shared" si="6"/>
        <v>2</v>
      </c>
    </row>
    <row r="50" spans="1:20" s="87" customFormat="1" ht="12.75" customHeight="1">
      <c r="A50" s="84" t="s">
        <v>100</v>
      </c>
      <c r="B50" s="95">
        <v>2</v>
      </c>
      <c r="C50" s="96">
        <v>0</v>
      </c>
      <c r="D50" s="95">
        <v>0</v>
      </c>
      <c r="E50" s="96">
        <v>0</v>
      </c>
      <c r="F50" s="95">
        <v>5</v>
      </c>
      <c r="G50" s="96">
        <v>0</v>
      </c>
      <c r="H50" s="95">
        <v>0</v>
      </c>
      <c r="I50" s="96">
        <v>0</v>
      </c>
      <c r="J50" s="95">
        <v>0</v>
      </c>
      <c r="K50" s="96">
        <v>0</v>
      </c>
      <c r="L50" s="95">
        <v>0</v>
      </c>
      <c r="M50" s="96">
        <v>0</v>
      </c>
      <c r="N50" s="95">
        <v>1</v>
      </c>
      <c r="O50" s="96">
        <v>0</v>
      </c>
      <c r="P50" s="95">
        <v>2</v>
      </c>
      <c r="Q50" s="164">
        <v>0</v>
      </c>
      <c r="R50" s="147">
        <f t="shared" si="4"/>
        <v>10</v>
      </c>
      <c r="S50" s="91">
        <f t="shared" si="5"/>
        <v>0</v>
      </c>
      <c r="T50" s="91">
        <f t="shared" si="6"/>
        <v>10</v>
      </c>
    </row>
    <row r="51" spans="1:20" s="87" customFormat="1" ht="11.25">
      <c r="A51" s="84" t="s">
        <v>137</v>
      </c>
      <c r="B51" s="95">
        <v>2</v>
      </c>
      <c r="C51" s="96">
        <v>1</v>
      </c>
      <c r="D51" s="95">
        <v>0</v>
      </c>
      <c r="E51" s="96">
        <v>0</v>
      </c>
      <c r="F51" s="95">
        <v>0</v>
      </c>
      <c r="G51" s="96">
        <v>0</v>
      </c>
      <c r="H51" s="95">
        <v>0</v>
      </c>
      <c r="I51" s="96">
        <v>0</v>
      </c>
      <c r="J51" s="95">
        <v>0</v>
      </c>
      <c r="K51" s="96">
        <v>0</v>
      </c>
      <c r="L51" s="95">
        <v>0</v>
      </c>
      <c r="M51" s="96">
        <v>0</v>
      </c>
      <c r="N51" s="95">
        <v>0</v>
      </c>
      <c r="O51" s="96">
        <v>0</v>
      </c>
      <c r="P51" s="95">
        <v>0</v>
      </c>
      <c r="Q51" s="164">
        <v>0</v>
      </c>
      <c r="R51" s="147">
        <f t="shared" si="4"/>
        <v>2</v>
      </c>
      <c r="S51" s="91">
        <f t="shared" si="5"/>
        <v>1</v>
      </c>
      <c r="T51" s="91">
        <f t="shared" si="6"/>
        <v>3</v>
      </c>
    </row>
    <row r="52" spans="1:20" s="87" customFormat="1" ht="22.5">
      <c r="A52" s="109" t="s">
        <v>75</v>
      </c>
      <c r="B52" s="95">
        <v>4</v>
      </c>
      <c r="C52" s="96">
        <v>16</v>
      </c>
      <c r="D52" s="95">
        <v>0</v>
      </c>
      <c r="E52" s="96">
        <v>0</v>
      </c>
      <c r="F52" s="95">
        <v>3</v>
      </c>
      <c r="G52" s="96">
        <v>4</v>
      </c>
      <c r="H52" s="95">
        <v>0</v>
      </c>
      <c r="I52" s="96">
        <v>0</v>
      </c>
      <c r="J52" s="95">
        <v>0</v>
      </c>
      <c r="K52" s="96">
        <v>0</v>
      </c>
      <c r="L52" s="95">
        <v>0</v>
      </c>
      <c r="M52" s="96">
        <v>0</v>
      </c>
      <c r="N52" s="95">
        <v>0</v>
      </c>
      <c r="O52" s="96">
        <v>2</v>
      </c>
      <c r="P52" s="95">
        <v>0</v>
      </c>
      <c r="Q52" s="164">
        <v>3</v>
      </c>
      <c r="R52" s="147">
        <f t="shared" si="4"/>
        <v>7</v>
      </c>
      <c r="S52" s="91">
        <f t="shared" si="5"/>
        <v>25</v>
      </c>
      <c r="T52" s="91">
        <f t="shared" si="6"/>
        <v>32</v>
      </c>
    </row>
    <row r="53" spans="1:20" s="87" customFormat="1" ht="12.75" customHeight="1">
      <c r="A53" s="84" t="s">
        <v>101</v>
      </c>
      <c r="B53" s="95">
        <v>10</v>
      </c>
      <c r="C53" s="96">
        <v>1</v>
      </c>
      <c r="D53" s="95">
        <v>0</v>
      </c>
      <c r="E53" s="96">
        <v>0</v>
      </c>
      <c r="F53" s="95">
        <v>9</v>
      </c>
      <c r="G53" s="96">
        <v>0</v>
      </c>
      <c r="H53" s="95">
        <v>0</v>
      </c>
      <c r="I53" s="96">
        <v>0</v>
      </c>
      <c r="J53" s="95">
        <v>0</v>
      </c>
      <c r="K53" s="96">
        <v>0</v>
      </c>
      <c r="L53" s="95">
        <v>0</v>
      </c>
      <c r="M53" s="96">
        <v>0</v>
      </c>
      <c r="N53" s="95">
        <v>6</v>
      </c>
      <c r="O53" s="96">
        <v>0</v>
      </c>
      <c r="P53" s="95">
        <v>4</v>
      </c>
      <c r="Q53" s="164">
        <v>1</v>
      </c>
      <c r="R53" s="147">
        <f t="shared" si="4"/>
        <v>29</v>
      </c>
      <c r="S53" s="91">
        <f t="shared" si="5"/>
        <v>2</v>
      </c>
      <c r="T53" s="91">
        <f t="shared" si="6"/>
        <v>31</v>
      </c>
    </row>
    <row r="54" spans="1:20" s="87" customFormat="1" ht="11.25">
      <c r="A54" s="109" t="s">
        <v>78</v>
      </c>
      <c r="B54" s="95">
        <v>4</v>
      </c>
      <c r="C54" s="96">
        <v>0</v>
      </c>
      <c r="D54" s="95">
        <v>0</v>
      </c>
      <c r="E54" s="96">
        <v>0</v>
      </c>
      <c r="F54" s="95">
        <v>1</v>
      </c>
      <c r="G54" s="96">
        <v>0</v>
      </c>
      <c r="H54" s="95">
        <v>0</v>
      </c>
      <c r="I54" s="96">
        <v>0</v>
      </c>
      <c r="J54" s="95">
        <v>0</v>
      </c>
      <c r="K54" s="96">
        <v>0</v>
      </c>
      <c r="L54" s="95">
        <v>0</v>
      </c>
      <c r="M54" s="96">
        <v>0</v>
      </c>
      <c r="N54" s="95">
        <v>0</v>
      </c>
      <c r="O54" s="96">
        <v>0</v>
      </c>
      <c r="P54" s="95">
        <v>0</v>
      </c>
      <c r="Q54" s="164">
        <v>0</v>
      </c>
      <c r="R54" s="147">
        <f t="shared" si="4"/>
        <v>5</v>
      </c>
      <c r="S54" s="91">
        <f t="shared" si="5"/>
        <v>0</v>
      </c>
      <c r="T54" s="91">
        <f t="shared" si="6"/>
        <v>5</v>
      </c>
    </row>
    <row r="55" spans="1:20" s="87" customFormat="1" ht="22.5">
      <c r="A55" s="109" t="s">
        <v>104</v>
      </c>
      <c r="B55" s="95">
        <v>2</v>
      </c>
      <c r="C55" s="96">
        <v>3</v>
      </c>
      <c r="D55" s="95">
        <v>0</v>
      </c>
      <c r="E55" s="96">
        <v>0</v>
      </c>
      <c r="F55" s="95">
        <v>0</v>
      </c>
      <c r="G55" s="96">
        <v>0</v>
      </c>
      <c r="H55" s="95">
        <v>0</v>
      </c>
      <c r="I55" s="96">
        <v>0</v>
      </c>
      <c r="J55" s="95">
        <v>0</v>
      </c>
      <c r="K55" s="96">
        <v>0</v>
      </c>
      <c r="L55" s="95">
        <v>0</v>
      </c>
      <c r="M55" s="96">
        <v>0</v>
      </c>
      <c r="N55" s="95">
        <v>0</v>
      </c>
      <c r="O55" s="96">
        <v>0</v>
      </c>
      <c r="P55" s="95">
        <v>0</v>
      </c>
      <c r="Q55" s="164">
        <v>0</v>
      </c>
      <c r="R55" s="147">
        <f t="shared" si="4"/>
        <v>2</v>
      </c>
      <c r="S55" s="91">
        <f t="shared" si="5"/>
        <v>3</v>
      </c>
      <c r="T55" s="91">
        <f t="shared" si="6"/>
        <v>5</v>
      </c>
    </row>
    <row r="56" spans="1:20" s="99" customFormat="1" ht="12.75" customHeight="1">
      <c r="A56" s="109" t="s">
        <v>145</v>
      </c>
      <c r="B56" s="95">
        <v>1</v>
      </c>
      <c r="C56" s="96">
        <v>0</v>
      </c>
      <c r="D56" s="95">
        <v>0</v>
      </c>
      <c r="E56" s="96">
        <v>0</v>
      </c>
      <c r="F56" s="95">
        <v>0</v>
      </c>
      <c r="G56" s="96">
        <v>0</v>
      </c>
      <c r="H56" s="95">
        <v>0</v>
      </c>
      <c r="I56" s="96">
        <v>0</v>
      </c>
      <c r="J56" s="95">
        <v>0</v>
      </c>
      <c r="K56" s="96">
        <v>0</v>
      </c>
      <c r="L56" s="95">
        <v>0</v>
      </c>
      <c r="M56" s="96">
        <v>0</v>
      </c>
      <c r="N56" s="95">
        <v>0</v>
      </c>
      <c r="O56" s="96">
        <v>0</v>
      </c>
      <c r="P56" s="95">
        <v>0</v>
      </c>
      <c r="Q56" s="96">
        <v>0</v>
      </c>
      <c r="R56" s="147">
        <f t="shared" si="4"/>
        <v>1</v>
      </c>
      <c r="S56" s="91">
        <f t="shared" si="5"/>
        <v>0</v>
      </c>
      <c r="T56" s="91">
        <f t="shared" si="6"/>
        <v>1</v>
      </c>
    </row>
    <row r="57" spans="1:20" s="99" customFormat="1" ht="12.75" customHeight="1">
      <c r="A57" s="109" t="s">
        <v>106</v>
      </c>
      <c r="B57" s="95">
        <v>4</v>
      </c>
      <c r="C57" s="96">
        <v>0</v>
      </c>
      <c r="D57" s="95">
        <v>0</v>
      </c>
      <c r="E57" s="96">
        <v>0</v>
      </c>
      <c r="F57" s="95">
        <v>6</v>
      </c>
      <c r="G57" s="96">
        <v>0</v>
      </c>
      <c r="H57" s="95">
        <v>0</v>
      </c>
      <c r="I57" s="96">
        <v>0</v>
      </c>
      <c r="J57" s="95">
        <v>0</v>
      </c>
      <c r="K57" s="96">
        <v>0</v>
      </c>
      <c r="L57" s="95">
        <v>0</v>
      </c>
      <c r="M57" s="96">
        <v>0</v>
      </c>
      <c r="N57" s="95">
        <v>0</v>
      </c>
      <c r="O57" s="96">
        <v>0</v>
      </c>
      <c r="P57" s="95">
        <v>4</v>
      </c>
      <c r="Q57" s="96">
        <v>0</v>
      </c>
      <c r="R57" s="147">
        <f t="shared" si="4"/>
        <v>14</v>
      </c>
      <c r="S57" s="91">
        <f t="shared" si="5"/>
        <v>0</v>
      </c>
      <c r="T57" s="91">
        <f t="shared" si="6"/>
        <v>14</v>
      </c>
    </row>
    <row r="58" spans="1:20" s="87" customFormat="1" ht="11.25">
      <c r="A58" s="109" t="s">
        <v>89</v>
      </c>
      <c r="B58" s="95">
        <v>0</v>
      </c>
      <c r="C58" s="96">
        <v>2</v>
      </c>
      <c r="D58" s="95">
        <v>0</v>
      </c>
      <c r="E58" s="96">
        <v>0</v>
      </c>
      <c r="F58" s="95">
        <v>1</v>
      </c>
      <c r="G58" s="96">
        <v>0</v>
      </c>
      <c r="H58" s="95">
        <v>0</v>
      </c>
      <c r="I58" s="96">
        <v>0</v>
      </c>
      <c r="J58" s="95">
        <v>0</v>
      </c>
      <c r="K58" s="96">
        <v>0</v>
      </c>
      <c r="L58" s="95">
        <v>0</v>
      </c>
      <c r="M58" s="96">
        <v>0</v>
      </c>
      <c r="N58" s="95">
        <v>0</v>
      </c>
      <c r="O58" s="96">
        <v>0</v>
      </c>
      <c r="P58" s="95">
        <v>0</v>
      </c>
      <c r="Q58" s="96">
        <v>0</v>
      </c>
      <c r="R58" s="147">
        <f>SUM(L58,J58,H58,F58,D58,B58,N58,P58)</f>
        <v>1</v>
      </c>
      <c r="S58" s="91">
        <f>SUM(M58,K58,I58,G58,E58,C58,O58,Q58)</f>
        <v>2</v>
      </c>
      <c r="T58" s="91">
        <f>SUM(R58:S58)</f>
        <v>3</v>
      </c>
    </row>
    <row r="59" spans="1:20" s="87" customFormat="1" ht="12">
      <c r="A59" s="99" t="s">
        <v>12</v>
      </c>
      <c r="B59" s="100">
        <f>SUM(B43:B58)</f>
        <v>42</v>
      </c>
      <c r="C59" s="101">
        <f aca="true" t="shared" si="7" ref="C59:S59">SUM(C43:C58)</f>
        <v>28</v>
      </c>
      <c r="D59" s="100">
        <f t="shared" si="7"/>
        <v>0</v>
      </c>
      <c r="E59" s="101">
        <f t="shared" si="7"/>
        <v>0</v>
      </c>
      <c r="F59" s="100">
        <f t="shared" si="7"/>
        <v>31</v>
      </c>
      <c r="G59" s="101">
        <f t="shared" si="7"/>
        <v>10</v>
      </c>
      <c r="H59" s="100">
        <f t="shared" si="7"/>
        <v>0</v>
      </c>
      <c r="I59" s="101">
        <f t="shared" si="7"/>
        <v>0</v>
      </c>
      <c r="J59" s="100">
        <f t="shared" si="7"/>
        <v>0</v>
      </c>
      <c r="K59" s="101">
        <f t="shared" si="7"/>
        <v>0</v>
      </c>
      <c r="L59" s="100">
        <f t="shared" si="7"/>
        <v>0</v>
      </c>
      <c r="M59" s="101">
        <f t="shared" si="7"/>
        <v>0</v>
      </c>
      <c r="N59" s="100">
        <f t="shared" si="7"/>
        <v>8</v>
      </c>
      <c r="O59" s="101">
        <f t="shared" si="7"/>
        <v>2</v>
      </c>
      <c r="P59" s="100">
        <f t="shared" si="7"/>
        <v>13</v>
      </c>
      <c r="Q59" s="101">
        <f t="shared" si="7"/>
        <v>5</v>
      </c>
      <c r="R59" s="100">
        <f t="shared" si="7"/>
        <v>94</v>
      </c>
      <c r="S59" s="101">
        <f t="shared" si="7"/>
        <v>45</v>
      </c>
      <c r="T59" s="101">
        <f>SUM(T43:T58)</f>
        <v>139</v>
      </c>
    </row>
    <row r="60" spans="2:20" s="87" customFormat="1" ht="12.75" customHeight="1">
      <c r="B60" s="95"/>
      <c r="C60" s="96"/>
      <c r="D60" s="95"/>
      <c r="E60" s="96"/>
      <c r="F60" s="95"/>
      <c r="G60" s="96"/>
      <c r="H60" s="95"/>
      <c r="I60" s="96"/>
      <c r="J60" s="95"/>
      <c r="K60" s="96"/>
      <c r="L60" s="95"/>
      <c r="M60" s="96"/>
      <c r="N60" s="95"/>
      <c r="O60" s="96"/>
      <c r="P60" s="95"/>
      <c r="Q60" s="96"/>
      <c r="R60" s="95"/>
      <c r="S60" s="96"/>
      <c r="T60" s="96"/>
    </row>
    <row r="61" spans="1:20" s="154" customFormat="1" ht="12" customHeight="1">
      <c r="A61" s="99" t="s">
        <v>14</v>
      </c>
      <c r="B61" s="140">
        <f aca="true" t="shared" si="8" ref="B61:Q61">SUM(B59,B40)</f>
        <v>1717</v>
      </c>
      <c r="C61" s="158">
        <f t="shared" si="8"/>
        <v>1257</v>
      </c>
      <c r="D61" s="140">
        <f t="shared" si="8"/>
        <v>0</v>
      </c>
      <c r="E61" s="158">
        <f t="shared" si="8"/>
        <v>0</v>
      </c>
      <c r="F61" s="140">
        <f t="shared" si="8"/>
        <v>1015</v>
      </c>
      <c r="G61" s="158">
        <f t="shared" si="8"/>
        <v>169</v>
      </c>
      <c r="H61" s="140">
        <f t="shared" si="8"/>
        <v>188</v>
      </c>
      <c r="I61" s="158">
        <f t="shared" si="8"/>
        <v>81</v>
      </c>
      <c r="J61" s="140">
        <f t="shared" si="8"/>
        <v>19</v>
      </c>
      <c r="K61" s="158">
        <f t="shared" si="8"/>
        <v>15</v>
      </c>
      <c r="L61" s="140">
        <f t="shared" si="8"/>
        <v>242</v>
      </c>
      <c r="M61" s="158">
        <f t="shared" si="8"/>
        <v>55</v>
      </c>
      <c r="N61" s="140">
        <f t="shared" si="8"/>
        <v>762</v>
      </c>
      <c r="O61" s="158">
        <f t="shared" si="8"/>
        <v>183</v>
      </c>
      <c r="P61" s="140">
        <f t="shared" si="8"/>
        <v>980</v>
      </c>
      <c r="Q61" s="158">
        <f t="shared" si="8"/>
        <v>705</v>
      </c>
      <c r="R61" s="140">
        <f t="shared" si="4"/>
        <v>4923</v>
      </c>
      <c r="S61" s="158">
        <f t="shared" si="5"/>
        <v>2465</v>
      </c>
      <c r="T61" s="141">
        <f t="shared" si="6"/>
        <v>7388</v>
      </c>
    </row>
    <row r="62" spans="1:20" ht="12">
      <c r="A62" s="154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91"/>
      <c r="S62" s="91"/>
      <c r="T62" s="91"/>
    </row>
    <row r="63" spans="1:20" ht="11.25">
      <c r="A63" s="159" t="s">
        <v>196</v>
      </c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91"/>
      <c r="S63" s="91"/>
      <c r="T63" s="91"/>
    </row>
    <row r="64" ht="6" customHeight="1">
      <c r="A64" s="139"/>
    </row>
    <row r="65" ht="11.25">
      <c r="A65" s="159" t="s">
        <v>64</v>
      </c>
    </row>
    <row r="66" ht="11.25">
      <c r="A66" s="159" t="s">
        <v>141</v>
      </c>
    </row>
    <row r="67" ht="11.25">
      <c r="A67" s="264" t="s">
        <v>167</v>
      </c>
    </row>
    <row r="68" spans="1:20" ht="11.25">
      <c r="A68" s="265" t="s">
        <v>147</v>
      </c>
      <c r="R68" s="84"/>
      <c r="T68" s="139"/>
    </row>
    <row r="69" spans="1:20" ht="11.25">
      <c r="A69" s="139"/>
      <c r="Q69" s="84"/>
      <c r="T69" s="139"/>
    </row>
    <row r="70" spans="1:20" ht="11.25">
      <c r="A70" s="139"/>
      <c r="Q70" s="84"/>
      <c r="T70" s="139"/>
    </row>
    <row r="71" spans="1:20" ht="11.25">
      <c r="A71" s="139"/>
      <c r="Q71" s="84"/>
      <c r="T71" s="139"/>
    </row>
    <row r="72" spans="1:20" ht="11.25">
      <c r="A72" s="139"/>
      <c r="Q72" s="84"/>
      <c r="T72" s="139"/>
    </row>
    <row r="73" spans="1:20" ht="11.25">
      <c r="A73" s="139"/>
      <c r="Q73" s="84"/>
      <c r="T73" s="139"/>
    </row>
    <row r="74" spans="1:20" ht="11.25">
      <c r="A74" s="139"/>
      <c r="R74" s="84"/>
      <c r="T74" s="139"/>
    </row>
    <row r="75" spans="1:20" ht="11.25">
      <c r="A75" s="139"/>
      <c r="R75" s="84"/>
      <c r="T75" s="139"/>
    </row>
    <row r="76" spans="1:20" ht="11.25">
      <c r="A76" s="139"/>
      <c r="R76" s="84"/>
      <c r="T76" s="139"/>
    </row>
    <row r="77" spans="1:20" ht="11.25">
      <c r="A77" s="139"/>
      <c r="R77" s="84"/>
      <c r="T77" s="139"/>
    </row>
    <row r="78" spans="1:20" ht="11.25">
      <c r="A78" s="139"/>
      <c r="R78" s="84"/>
      <c r="T78" s="139"/>
    </row>
    <row r="79" spans="1:20" ht="11.25">
      <c r="A79" s="139"/>
      <c r="R79" s="84"/>
      <c r="T79" s="139"/>
    </row>
    <row r="80" spans="1:20" ht="11.25">
      <c r="A80" s="139"/>
      <c r="R80" s="84"/>
      <c r="T80" s="139"/>
    </row>
    <row r="81" spans="1:20" ht="11.25">
      <c r="A81" s="139"/>
      <c r="R81" s="84"/>
      <c r="T81" s="139"/>
    </row>
    <row r="82" spans="1:20" ht="11.25">
      <c r="A82" s="139"/>
      <c r="R82" s="84"/>
      <c r="T82" s="139"/>
    </row>
    <row r="83" spans="1:20" ht="11.25">
      <c r="A83" s="139"/>
      <c r="R83" s="84"/>
      <c r="T83" s="139"/>
    </row>
    <row r="84" spans="1:20" ht="11.25">
      <c r="A84" s="139"/>
      <c r="R84" s="84"/>
      <c r="T84" s="139"/>
    </row>
  </sheetData>
  <sheetProtection/>
  <mergeCells count="23">
    <mergeCell ref="F9:G9"/>
    <mergeCell ref="B7:C7"/>
    <mergeCell ref="B8:C8"/>
    <mergeCell ref="D8:E8"/>
    <mergeCell ref="H8:I8"/>
    <mergeCell ref="J8:K8"/>
    <mergeCell ref="H7:I7"/>
    <mergeCell ref="D7:E7"/>
    <mergeCell ref="F7:G7"/>
    <mergeCell ref="A2:T2"/>
    <mergeCell ref="A3:T3"/>
    <mergeCell ref="A4:T4"/>
    <mergeCell ref="F8:G8"/>
    <mergeCell ref="L7:M7"/>
    <mergeCell ref="J7:K7"/>
    <mergeCell ref="N7:O7"/>
    <mergeCell ref="N8:O8"/>
    <mergeCell ref="L9:M9"/>
    <mergeCell ref="N9:O9"/>
    <mergeCell ref="P7:Q7"/>
    <mergeCell ref="P8:Q8"/>
    <mergeCell ref="P9:Q9"/>
    <mergeCell ref="L8:M8"/>
  </mergeCells>
  <printOptions horizontalCentered="1"/>
  <pageMargins left="0.3937007874015748" right="0.3937007874015748" top="0.3937007874015748" bottom="0.1968503937007874" header="0.5118110236220472" footer="0.5118110236220472"/>
  <pageSetup fitToHeight="1" fitToWidth="1" horizontalDpi="600" verticalDpi="600" orientation="landscape" paperSize="9" scale="66" r:id="rId1"/>
  <headerFooter alignWithMargins="0">
    <oddFooter>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29.28125" style="122" customWidth="1"/>
    <col min="2" max="5" width="7.7109375" style="122" customWidth="1"/>
    <col min="6" max="7" width="9.28125" style="122" customWidth="1"/>
    <col min="8" max="11" width="7.7109375" style="122" customWidth="1"/>
    <col min="12" max="13" width="8.8515625" style="122" customWidth="1"/>
    <col min="14" max="17" width="9.7109375" style="122" customWidth="1"/>
    <col min="18" max="19" width="5.7109375" style="122" customWidth="1"/>
    <col min="20" max="20" width="6.57421875" style="122" customWidth="1"/>
    <col min="21" max="22" width="12.00390625" style="122" customWidth="1"/>
    <col min="23" max="23" width="10.57421875" style="122" customWidth="1"/>
    <col min="24" max="25" width="5.00390625" style="122" customWidth="1"/>
    <col min="26" max="26" width="10.57421875" style="122" customWidth="1"/>
    <col min="27" max="28" width="4.7109375" style="122" customWidth="1"/>
    <col min="29" max="29" width="10.28125" style="122" customWidth="1"/>
    <col min="30" max="30" width="17.57421875" style="122" customWidth="1"/>
    <col min="31" max="31" width="43.421875" style="122" customWidth="1"/>
    <col min="32" max="33" width="7.00390625" style="122" customWidth="1"/>
    <col min="34" max="34" width="9.28125" style="122" customWidth="1"/>
    <col min="35" max="16384" width="8.8515625" style="122" customWidth="1"/>
  </cols>
  <sheetData>
    <row r="1" ht="12.75">
      <c r="A1" s="108" t="s">
        <v>186</v>
      </c>
    </row>
    <row r="2" spans="1:16" ht="12.75">
      <c r="A2" s="326" t="s">
        <v>33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</row>
    <row r="3" spans="1:16" ht="12.75">
      <c r="A3" s="326" t="s">
        <v>121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</row>
    <row r="4" spans="1:16" ht="12.75">
      <c r="A4" s="326" t="s">
        <v>57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</row>
    <row r="5" ht="13.5" thickBot="1">
      <c r="A5" s="3"/>
    </row>
    <row r="6" spans="1:20" s="27" customFormat="1" ht="11.25">
      <c r="A6" s="55"/>
      <c r="B6" s="61" t="s">
        <v>45</v>
      </c>
      <c r="C6" s="62"/>
      <c r="D6" s="61" t="s">
        <v>46</v>
      </c>
      <c r="E6" s="62"/>
      <c r="F6" s="61" t="s">
        <v>47</v>
      </c>
      <c r="G6" s="62"/>
      <c r="H6" s="61" t="s">
        <v>48</v>
      </c>
      <c r="I6" s="62"/>
      <c r="J6" s="61" t="s">
        <v>49</v>
      </c>
      <c r="K6" s="62"/>
      <c r="L6" s="61" t="s">
        <v>50</v>
      </c>
      <c r="M6" s="62"/>
      <c r="N6" s="61" t="s">
        <v>142</v>
      </c>
      <c r="O6" s="62"/>
      <c r="P6" s="61" t="s">
        <v>157</v>
      </c>
      <c r="Q6" s="62"/>
      <c r="R6" s="56"/>
      <c r="S6" s="57"/>
      <c r="T6" s="55"/>
    </row>
    <row r="7" spans="2:20" s="25" customFormat="1" ht="11.25">
      <c r="B7" s="312" t="s">
        <v>149</v>
      </c>
      <c r="C7" s="313"/>
      <c r="D7" s="312" t="s">
        <v>150</v>
      </c>
      <c r="E7" s="313"/>
      <c r="F7" s="312" t="s">
        <v>163</v>
      </c>
      <c r="G7" s="319"/>
      <c r="H7" s="312" t="s">
        <v>151</v>
      </c>
      <c r="I7" s="313"/>
      <c r="J7" s="312" t="s">
        <v>152</v>
      </c>
      <c r="K7" s="313"/>
      <c r="L7" s="312" t="s">
        <v>153</v>
      </c>
      <c r="M7" s="313"/>
      <c r="N7" s="312" t="s">
        <v>154</v>
      </c>
      <c r="O7" s="316"/>
      <c r="P7" s="315" t="s">
        <v>158</v>
      </c>
      <c r="Q7" s="316"/>
      <c r="R7" s="63" t="s">
        <v>14</v>
      </c>
      <c r="S7" s="70"/>
      <c r="T7" s="70"/>
    </row>
    <row r="8" spans="2:18" s="25" customFormat="1" ht="11.25">
      <c r="B8" s="310" t="s">
        <v>155</v>
      </c>
      <c r="C8" s="314"/>
      <c r="D8" s="310" t="s">
        <v>156</v>
      </c>
      <c r="E8" s="314"/>
      <c r="F8" s="310" t="s">
        <v>164</v>
      </c>
      <c r="G8" s="311"/>
      <c r="H8" s="310" t="s">
        <v>156</v>
      </c>
      <c r="I8" s="314"/>
      <c r="J8" s="310" t="s">
        <v>156</v>
      </c>
      <c r="K8" s="314"/>
      <c r="L8" s="310" t="s">
        <v>159</v>
      </c>
      <c r="M8" s="314"/>
      <c r="N8" s="310" t="s">
        <v>161</v>
      </c>
      <c r="O8" s="318"/>
      <c r="P8" s="317"/>
      <c r="Q8" s="318"/>
      <c r="R8" s="31"/>
    </row>
    <row r="9" spans="1:20" s="27" customFormat="1" ht="11.25">
      <c r="A9" s="25"/>
      <c r="B9" s="197"/>
      <c r="C9" s="266"/>
      <c r="D9" s="197"/>
      <c r="E9" s="198"/>
      <c r="F9" s="301" t="s">
        <v>165</v>
      </c>
      <c r="G9" s="303"/>
      <c r="H9" s="165"/>
      <c r="I9" s="84"/>
      <c r="J9" s="165"/>
      <c r="K9" s="84"/>
      <c r="L9" s="301" t="s">
        <v>160</v>
      </c>
      <c r="M9" s="303"/>
      <c r="N9" s="301" t="s">
        <v>162</v>
      </c>
      <c r="O9" s="303"/>
      <c r="P9" s="301"/>
      <c r="Q9" s="303"/>
      <c r="R9" s="31"/>
      <c r="S9" s="25"/>
      <c r="T9" s="25"/>
    </row>
    <row r="10" spans="1:20" s="64" customFormat="1" ht="11.25">
      <c r="A10" s="58"/>
      <c r="B10" s="32" t="s">
        <v>0</v>
      </c>
      <c r="C10" s="34" t="s">
        <v>1</v>
      </c>
      <c r="D10" s="32" t="s">
        <v>0</v>
      </c>
      <c r="E10" s="34" t="s">
        <v>1</v>
      </c>
      <c r="F10" s="32" t="s">
        <v>0</v>
      </c>
      <c r="G10" s="34" t="s">
        <v>1</v>
      </c>
      <c r="H10" s="32" t="s">
        <v>0</v>
      </c>
      <c r="I10" s="34" t="s">
        <v>1</v>
      </c>
      <c r="J10" s="32" t="s">
        <v>0</v>
      </c>
      <c r="K10" s="34" t="s">
        <v>1</v>
      </c>
      <c r="L10" s="32" t="s">
        <v>0</v>
      </c>
      <c r="M10" s="34" t="s">
        <v>1</v>
      </c>
      <c r="N10" s="32" t="s">
        <v>0</v>
      </c>
      <c r="O10" s="34" t="s">
        <v>1</v>
      </c>
      <c r="P10" s="32" t="s">
        <v>0</v>
      </c>
      <c r="Q10" s="34" t="s">
        <v>1</v>
      </c>
      <c r="R10" s="32" t="s">
        <v>0</v>
      </c>
      <c r="S10" s="34" t="s">
        <v>1</v>
      </c>
      <c r="T10" s="34" t="s">
        <v>13</v>
      </c>
    </row>
    <row r="11" spans="1:20" s="64" customFormat="1" ht="11.25" customHeight="1">
      <c r="A11" s="98" t="s">
        <v>112</v>
      </c>
      <c r="B11" s="72"/>
      <c r="C11" s="74"/>
      <c r="D11" s="72"/>
      <c r="E11" s="74"/>
      <c r="F11" s="72"/>
      <c r="G11" s="74"/>
      <c r="H11" s="72"/>
      <c r="I11" s="74"/>
      <c r="J11" s="72"/>
      <c r="K11" s="74"/>
      <c r="L11" s="72"/>
      <c r="M11" s="74"/>
      <c r="N11" s="72"/>
      <c r="O11" s="74"/>
      <c r="P11" s="72"/>
      <c r="Q11" s="74"/>
      <c r="R11" s="72"/>
      <c r="S11" s="39"/>
      <c r="T11" s="39"/>
    </row>
    <row r="12" spans="1:20" s="64" customFormat="1" ht="11.25" customHeight="1">
      <c r="A12" s="82" t="s">
        <v>110</v>
      </c>
      <c r="B12" s="118">
        <v>0</v>
      </c>
      <c r="C12" s="89">
        <v>0</v>
      </c>
      <c r="D12" s="118">
        <v>0</v>
      </c>
      <c r="E12" s="89">
        <v>0</v>
      </c>
      <c r="F12" s="118">
        <v>3</v>
      </c>
      <c r="G12" s="89">
        <v>0</v>
      </c>
      <c r="H12" s="118">
        <v>0</v>
      </c>
      <c r="I12" s="89">
        <v>0</v>
      </c>
      <c r="J12" s="118">
        <v>0</v>
      </c>
      <c r="K12" s="89">
        <v>0</v>
      </c>
      <c r="L12" s="118">
        <v>0</v>
      </c>
      <c r="M12" s="89">
        <v>0</v>
      </c>
      <c r="N12" s="118">
        <v>4</v>
      </c>
      <c r="O12" s="89">
        <v>0</v>
      </c>
      <c r="P12" s="118">
        <v>10</v>
      </c>
      <c r="Q12" s="89">
        <v>8</v>
      </c>
      <c r="R12" s="147">
        <f>SUM(L12,J12,H12,F12,D12,B12,N12,P12)</f>
        <v>17</v>
      </c>
      <c r="S12" s="91">
        <f>SUM(M12,K12,I12,G12,E12,C12,O12,Q12)</f>
        <v>8</v>
      </c>
      <c r="T12" s="91">
        <f>SUM(R12:S12)</f>
        <v>25</v>
      </c>
    </row>
    <row r="13" spans="1:20" s="25" customFormat="1" ht="11.25">
      <c r="A13" s="25" t="s">
        <v>72</v>
      </c>
      <c r="B13" s="118">
        <v>16</v>
      </c>
      <c r="C13" s="89">
        <v>8</v>
      </c>
      <c r="D13" s="118">
        <v>0</v>
      </c>
      <c r="E13" s="89">
        <v>0</v>
      </c>
      <c r="F13" s="118">
        <v>9</v>
      </c>
      <c r="G13" s="89">
        <v>1</v>
      </c>
      <c r="H13" s="118">
        <v>0</v>
      </c>
      <c r="I13" s="89">
        <v>0</v>
      </c>
      <c r="J13" s="118">
        <v>0</v>
      </c>
      <c r="K13" s="89">
        <v>0</v>
      </c>
      <c r="L13" s="118">
        <v>0</v>
      </c>
      <c r="M13" s="89">
        <v>0</v>
      </c>
      <c r="N13" s="118">
        <v>2</v>
      </c>
      <c r="O13" s="89">
        <v>0</v>
      </c>
      <c r="P13" s="118">
        <v>2</v>
      </c>
      <c r="Q13" s="89">
        <v>2</v>
      </c>
      <c r="R13" s="147">
        <f aca="true" t="shared" si="0" ref="R13:R21">SUM(L13,J13,H13,F13,D13,B13,N13,P13)</f>
        <v>29</v>
      </c>
      <c r="S13" s="91">
        <f aca="true" t="shared" si="1" ref="S13:S21">SUM(M13,K13,I13,G13,E13,C13,O13,Q13)</f>
        <v>11</v>
      </c>
      <c r="T13" s="91">
        <f aca="true" t="shared" si="2" ref="T13:T21">SUM(R13:S13)</f>
        <v>40</v>
      </c>
    </row>
    <row r="14" spans="1:20" s="33" customFormat="1" ht="11.25">
      <c r="A14" s="119" t="s">
        <v>73</v>
      </c>
      <c r="B14" s="118">
        <v>9</v>
      </c>
      <c r="C14" s="89">
        <v>0</v>
      </c>
      <c r="D14" s="118">
        <v>0</v>
      </c>
      <c r="E14" s="89">
        <v>0</v>
      </c>
      <c r="F14" s="118">
        <v>4</v>
      </c>
      <c r="G14" s="89">
        <v>0</v>
      </c>
      <c r="H14" s="118">
        <v>0</v>
      </c>
      <c r="I14" s="89">
        <v>0</v>
      </c>
      <c r="J14" s="118">
        <v>0</v>
      </c>
      <c r="K14" s="89">
        <v>0</v>
      </c>
      <c r="L14" s="118">
        <v>0</v>
      </c>
      <c r="M14" s="89">
        <v>0</v>
      </c>
      <c r="N14" s="118">
        <v>1</v>
      </c>
      <c r="O14" s="89">
        <v>0</v>
      </c>
      <c r="P14" s="118">
        <v>4</v>
      </c>
      <c r="Q14" s="89">
        <v>0</v>
      </c>
      <c r="R14" s="147">
        <f t="shared" si="0"/>
        <v>18</v>
      </c>
      <c r="S14" s="91">
        <f t="shared" si="1"/>
        <v>0</v>
      </c>
      <c r="T14" s="91">
        <f t="shared" si="2"/>
        <v>18</v>
      </c>
    </row>
    <row r="15" spans="1:20" s="33" customFormat="1" ht="24" customHeight="1">
      <c r="A15" s="109" t="s">
        <v>75</v>
      </c>
      <c r="B15" s="118">
        <v>3</v>
      </c>
      <c r="C15" s="89">
        <v>15</v>
      </c>
      <c r="D15" s="118">
        <v>0</v>
      </c>
      <c r="E15" s="89">
        <v>0</v>
      </c>
      <c r="F15" s="118">
        <v>3</v>
      </c>
      <c r="G15" s="89">
        <v>0</v>
      </c>
      <c r="H15" s="118">
        <v>0</v>
      </c>
      <c r="I15" s="89">
        <v>0</v>
      </c>
      <c r="J15" s="118">
        <v>0</v>
      </c>
      <c r="K15" s="89">
        <v>0</v>
      </c>
      <c r="L15" s="118">
        <v>0</v>
      </c>
      <c r="M15" s="89">
        <v>0</v>
      </c>
      <c r="N15" s="118">
        <v>0</v>
      </c>
      <c r="O15" s="89">
        <v>0</v>
      </c>
      <c r="P15" s="118">
        <v>2</v>
      </c>
      <c r="Q15" s="89">
        <v>4</v>
      </c>
      <c r="R15" s="147">
        <f t="shared" si="0"/>
        <v>8</v>
      </c>
      <c r="S15" s="91">
        <f t="shared" si="1"/>
        <v>19</v>
      </c>
      <c r="T15" s="91">
        <f t="shared" si="2"/>
        <v>27</v>
      </c>
    </row>
    <row r="16" spans="1:20" s="25" customFormat="1" ht="11.25">
      <c r="A16" s="84" t="s">
        <v>78</v>
      </c>
      <c r="B16" s="118">
        <v>16</v>
      </c>
      <c r="C16" s="89">
        <v>0</v>
      </c>
      <c r="D16" s="118">
        <v>0</v>
      </c>
      <c r="E16" s="89">
        <v>0</v>
      </c>
      <c r="F16" s="118">
        <v>4</v>
      </c>
      <c r="G16" s="89">
        <v>0</v>
      </c>
      <c r="H16" s="118">
        <v>0</v>
      </c>
      <c r="I16" s="89">
        <v>0</v>
      </c>
      <c r="J16" s="118">
        <v>0</v>
      </c>
      <c r="K16" s="89">
        <v>0</v>
      </c>
      <c r="L16" s="118">
        <v>0</v>
      </c>
      <c r="M16" s="89">
        <v>0</v>
      </c>
      <c r="N16" s="118">
        <v>0</v>
      </c>
      <c r="O16" s="89">
        <v>0</v>
      </c>
      <c r="P16" s="118">
        <v>1</v>
      </c>
      <c r="Q16" s="89">
        <v>0</v>
      </c>
      <c r="R16" s="147">
        <f t="shared" si="0"/>
        <v>21</v>
      </c>
      <c r="S16" s="91">
        <f t="shared" si="1"/>
        <v>0</v>
      </c>
      <c r="T16" s="91">
        <f t="shared" si="2"/>
        <v>21</v>
      </c>
    </row>
    <row r="17" spans="1:20" s="25" customFormat="1" ht="10.5" customHeight="1">
      <c r="A17" s="25" t="s">
        <v>88</v>
      </c>
      <c r="B17" s="118">
        <v>23</v>
      </c>
      <c r="C17" s="89">
        <v>2</v>
      </c>
      <c r="D17" s="118">
        <v>0</v>
      </c>
      <c r="E17" s="89">
        <v>0</v>
      </c>
      <c r="F17" s="118">
        <v>9</v>
      </c>
      <c r="G17" s="89">
        <v>0</v>
      </c>
      <c r="H17" s="118">
        <v>0</v>
      </c>
      <c r="I17" s="89">
        <v>0</v>
      </c>
      <c r="J17" s="118">
        <v>0</v>
      </c>
      <c r="K17" s="89">
        <v>0</v>
      </c>
      <c r="L17" s="118">
        <v>0</v>
      </c>
      <c r="M17" s="89">
        <v>0</v>
      </c>
      <c r="N17" s="118">
        <v>4</v>
      </c>
      <c r="O17" s="89">
        <v>0</v>
      </c>
      <c r="P17" s="118">
        <v>12</v>
      </c>
      <c r="Q17" s="89">
        <v>0</v>
      </c>
      <c r="R17" s="147">
        <f t="shared" si="0"/>
        <v>48</v>
      </c>
      <c r="S17" s="91">
        <f t="shared" si="1"/>
        <v>2</v>
      </c>
      <c r="T17" s="91">
        <f t="shared" si="2"/>
        <v>50</v>
      </c>
    </row>
    <row r="18" spans="1:20" s="25" customFormat="1" ht="11.25">
      <c r="A18" s="25" t="s">
        <v>95</v>
      </c>
      <c r="B18" s="118">
        <v>0</v>
      </c>
      <c r="C18" s="89">
        <v>0</v>
      </c>
      <c r="D18" s="118">
        <v>0</v>
      </c>
      <c r="E18" s="89">
        <v>0</v>
      </c>
      <c r="F18" s="118">
        <v>15</v>
      </c>
      <c r="G18" s="89">
        <v>0</v>
      </c>
      <c r="H18" s="118">
        <v>0</v>
      </c>
      <c r="I18" s="89">
        <v>0</v>
      </c>
      <c r="J18" s="118">
        <v>0</v>
      </c>
      <c r="K18" s="89">
        <v>0</v>
      </c>
      <c r="L18" s="118">
        <v>0</v>
      </c>
      <c r="M18" s="89">
        <v>0</v>
      </c>
      <c r="N18" s="118">
        <v>24</v>
      </c>
      <c r="O18" s="89">
        <v>5</v>
      </c>
      <c r="P18" s="118">
        <v>0</v>
      </c>
      <c r="Q18" s="89">
        <v>0</v>
      </c>
      <c r="R18" s="147">
        <f t="shared" si="0"/>
        <v>39</v>
      </c>
      <c r="S18" s="91">
        <f t="shared" si="1"/>
        <v>5</v>
      </c>
      <c r="T18" s="91">
        <f t="shared" si="2"/>
        <v>44</v>
      </c>
    </row>
    <row r="19" spans="1:20" ht="12.75">
      <c r="A19" s="25" t="s">
        <v>96</v>
      </c>
      <c r="B19" s="169">
        <v>0</v>
      </c>
      <c r="C19" s="176">
        <v>0</v>
      </c>
      <c r="D19" s="169">
        <v>0</v>
      </c>
      <c r="E19" s="176">
        <v>0</v>
      </c>
      <c r="F19" s="184">
        <v>42</v>
      </c>
      <c r="G19" s="176">
        <v>2</v>
      </c>
      <c r="H19" s="169">
        <v>0</v>
      </c>
      <c r="I19" s="176">
        <v>0</v>
      </c>
      <c r="J19" s="169">
        <v>0</v>
      </c>
      <c r="K19" s="176">
        <v>0</v>
      </c>
      <c r="L19" s="169">
        <v>0</v>
      </c>
      <c r="M19" s="176">
        <v>0</v>
      </c>
      <c r="N19" s="169">
        <v>9</v>
      </c>
      <c r="O19" s="176">
        <v>1</v>
      </c>
      <c r="P19" s="169">
        <v>0</v>
      </c>
      <c r="Q19" s="176">
        <v>0</v>
      </c>
      <c r="R19" s="147">
        <f t="shared" si="0"/>
        <v>51</v>
      </c>
      <c r="S19" s="91">
        <f t="shared" si="1"/>
        <v>3</v>
      </c>
      <c r="T19" s="91">
        <f t="shared" si="2"/>
        <v>54</v>
      </c>
    </row>
    <row r="20" spans="1:20" s="64" customFormat="1" ht="11.25">
      <c r="A20" s="82" t="s">
        <v>97</v>
      </c>
      <c r="B20" s="118">
        <v>0</v>
      </c>
      <c r="C20" s="89">
        <v>0</v>
      </c>
      <c r="D20" s="118">
        <v>0</v>
      </c>
      <c r="E20" s="89">
        <v>0</v>
      </c>
      <c r="F20" s="118">
        <v>30</v>
      </c>
      <c r="G20" s="89">
        <v>1</v>
      </c>
      <c r="H20" s="118">
        <v>0</v>
      </c>
      <c r="I20" s="89">
        <v>0</v>
      </c>
      <c r="J20" s="118">
        <v>0</v>
      </c>
      <c r="K20" s="89">
        <v>0</v>
      </c>
      <c r="L20" s="118">
        <v>0</v>
      </c>
      <c r="M20" s="89">
        <v>0</v>
      </c>
      <c r="N20" s="118">
        <v>2</v>
      </c>
      <c r="O20" s="89">
        <v>2</v>
      </c>
      <c r="P20" s="118">
        <v>0</v>
      </c>
      <c r="Q20" s="89">
        <v>0</v>
      </c>
      <c r="R20" s="147">
        <f t="shared" si="0"/>
        <v>32</v>
      </c>
      <c r="S20" s="91">
        <f t="shared" si="1"/>
        <v>3</v>
      </c>
      <c r="T20" s="91">
        <f t="shared" si="2"/>
        <v>35</v>
      </c>
    </row>
    <row r="21" spans="1:20" s="3" customFormat="1" ht="12.75">
      <c r="A21" s="16" t="s">
        <v>12</v>
      </c>
      <c r="B21" s="181">
        <f aca="true" t="shared" si="3" ref="B21:M21">SUM(B12:B20)</f>
        <v>67</v>
      </c>
      <c r="C21" s="182">
        <f t="shared" si="3"/>
        <v>25</v>
      </c>
      <c r="D21" s="181">
        <f t="shared" si="3"/>
        <v>0</v>
      </c>
      <c r="E21" s="182">
        <f t="shared" si="3"/>
        <v>0</v>
      </c>
      <c r="F21" s="181">
        <f>SUM(F12:F20)</f>
        <v>119</v>
      </c>
      <c r="G21" s="182">
        <f t="shared" si="3"/>
        <v>4</v>
      </c>
      <c r="H21" s="181">
        <f t="shared" si="3"/>
        <v>0</v>
      </c>
      <c r="I21" s="182">
        <f t="shared" si="3"/>
        <v>0</v>
      </c>
      <c r="J21" s="181">
        <f t="shared" si="3"/>
        <v>0</v>
      </c>
      <c r="K21" s="182">
        <f t="shared" si="3"/>
        <v>0</v>
      </c>
      <c r="L21" s="181">
        <f t="shared" si="3"/>
        <v>0</v>
      </c>
      <c r="M21" s="182">
        <f t="shared" si="3"/>
        <v>0</v>
      </c>
      <c r="N21" s="181">
        <f>SUM(N12:N20)</f>
        <v>46</v>
      </c>
      <c r="O21" s="182">
        <f>SUM(O12:O20)</f>
        <v>8</v>
      </c>
      <c r="P21" s="181">
        <f>SUM(P12:P20)</f>
        <v>31</v>
      </c>
      <c r="Q21" s="182">
        <f>SUM(Q12:Q20)</f>
        <v>14</v>
      </c>
      <c r="R21" s="181">
        <f t="shared" si="0"/>
        <v>263</v>
      </c>
      <c r="S21" s="182">
        <f t="shared" si="1"/>
        <v>51</v>
      </c>
      <c r="T21" s="182">
        <f t="shared" si="2"/>
        <v>314</v>
      </c>
    </row>
    <row r="22" ht="12.75">
      <c r="N22" s="124"/>
    </row>
    <row r="23" ht="12.75">
      <c r="A23" s="264" t="s">
        <v>166</v>
      </c>
    </row>
    <row r="24" ht="12.75">
      <c r="A24" s="265" t="s">
        <v>146</v>
      </c>
    </row>
  </sheetData>
  <sheetProtection/>
  <mergeCells count="23">
    <mergeCell ref="A2:P2"/>
    <mergeCell ref="A3:P3"/>
    <mergeCell ref="A4:P4"/>
    <mergeCell ref="F8:G8"/>
    <mergeCell ref="F9:G9"/>
    <mergeCell ref="L8:M8"/>
    <mergeCell ref="L7:M7"/>
    <mergeCell ref="P7:Q7"/>
    <mergeCell ref="P8:Q8"/>
    <mergeCell ref="P9:Q9"/>
    <mergeCell ref="B7:C7"/>
    <mergeCell ref="D7:E7"/>
    <mergeCell ref="F7:G7"/>
    <mergeCell ref="H7:I7"/>
    <mergeCell ref="J7:K7"/>
    <mergeCell ref="N7:O7"/>
    <mergeCell ref="B8:C8"/>
    <mergeCell ref="D8:E8"/>
    <mergeCell ref="H8:I8"/>
    <mergeCell ref="J8:K8"/>
    <mergeCell ref="N8:O8"/>
    <mergeCell ref="L9:M9"/>
    <mergeCell ref="N9:O9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76" r:id="rId1"/>
  <headerFooter alignWithMargins="0">
    <oddFooter>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zoomScalePageLayoutView="0" workbookViewId="0" topLeftCell="A1">
      <selection activeCell="A53" sqref="A53"/>
    </sheetView>
  </sheetViews>
  <sheetFormatPr defaultColWidth="9.140625" defaultRowHeight="12.75"/>
  <cols>
    <col min="1" max="1" width="31.140625" style="122" customWidth="1"/>
    <col min="2" max="5" width="6.421875" style="122" customWidth="1"/>
    <col min="6" max="7" width="8.7109375" style="122" customWidth="1"/>
    <col min="8" max="11" width="6.421875" style="122" customWidth="1"/>
    <col min="12" max="13" width="8.7109375" style="122" customWidth="1"/>
    <col min="14" max="15" width="9.57421875" style="122" customWidth="1"/>
    <col min="16" max="17" width="9.8515625" style="122" customWidth="1"/>
    <col min="18" max="18" width="7.421875" style="122" customWidth="1"/>
    <col min="19" max="19" width="7.140625" style="122" customWidth="1"/>
    <col min="20" max="20" width="8.00390625" style="122" customWidth="1"/>
    <col min="21" max="21" width="19.00390625" style="122" customWidth="1"/>
    <col min="22" max="23" width="12.00390625" style="122" customWidth="1"/>
    <col min="24" max="24" width="10.57421875" style="122" customWidth="1"/>
    <col min="25" max="26" width="5.00390625" style="122" customWidth="1"/>
    <col min="27" max="27" width="10.57421875" style="122" customWidth="1"/>
    <col min="28" max="29" width="4.7109375" style="122" customWidth="1"/>
    <col min="30" max="30" width="10.28125" style="122" customWidth="1"/>
    <col min="31" max="31" width="17.57421875" style="122" customWidth="1"/>
    <col min="32" max="32" width="43.421875" style="122" customWidth="1"/>
    <col min="33" max="34" width="7.00390625" style="122" customWidth="1"/>
    <col min="35" max="35" width="9.28125" style="122" customWidth="1"/>
    <col min="36" max="16384" width="8.8515625" style="122" customWidth="1"/>
  </cols>
  <sheetData>
    <row r="1" ht="12.75">
      <c r="A1" s="108" t="s">
        <v>186</v>
      </c>
    </row>
    <row r="2" spans="1:20" ht="12.75">
      <c r="A2" s="326" t="s">
        <v>33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</row>
    <row r="3" spans="1:20" ht="12.75">
      <c r="A3" s="326" t="s">
        <v>120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</row>
    <row r="4" spans="1:20" ht="12.75">
      <c r="A4" s="326" t="s">
        <v>58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</row>
    <row r="5" ht="13.5" thickBot="1"/>
    <row r="6" spans="1:20" s="27" customFormat="1" ht="11.25">
      <c r="A6" s="55"/>
      <c r="B6" s="61" t="s">
        <v>45</v>
      </c>
      <c r="C6" s="62"/>
      <c r="D6" s="61" t="s">
        <v>46</v>
      </c>
      <c r="E6" s="62"/>
      <c r="F6" s="61" t="s">
        <v>47</v>
      </c>
      <c r="G6" s="62"/>
      <c r="H6" s="61" t="s">
        <v>48</v>
      </c>
      <c r="I6" s="62"/>
      <c r="J6" s="61" t="s">
        <v>49</v>
      </c>
      <c r="K6" s="62"/>
      <c r="L6" s="61" t="s">
        <v>50</v>
      </c>
      <c r="M6" s="62"/>
      <c r="N6" s="61" t="s">
        <v>142</v>
      </c>
      <c r="O6" s="62"/>
      <c r="P6" s="61" t="s">
        <v>157</v>
      </c>
      <c r="Q6" s="62"/>
      <c r="R6" s="56"/>
      <c r="S6" s="57"/>
      <c r="T6" s="55"/>
    </row>
    <row r="7" spans="2:20" s="25" customFormat="1" ht="11.25">
      <c r="B7" s="312" t="s">
        <v>149</v>
      </c>
      <c r="C7" s="313"/>
      <c r="D7" s="312" t="s">
        <v>150</v>
      </c>
      <c r="E7" s="313"/>
      <c r="F7" s="312" t="s">
        <v>163</v>
      </c>
      <c r="G7" s="319"/>
      <c r="H7" s="312" t="s">
        <v>151</v>
      </c>
      <c r="I7" s="313"/>
      <c r="J7" s="312" t="s">
        <v>152</v>
      </c>
      <c r="K7" s="313"/>
      <c r="L7" s="312" t="s">
        <v>153</v>
      </c>
      <c r="M7" s="313"/>
      <c r="N7" s="312" t="s">
        <v>154</v>
      </c>
      <c r="O7" s="316"/>
      <c r="P7" s="315" t="s">
        <v>158</v>
      </c>
      <c r="Q7" s="316"/>
      <c r="R7" s="63" t="s">
        <v>14</v>
      </c>
      <c r="S7" s="70"/>
      <c r="T7" s="70"/>
    </row>
    <row r="8" spans="2:18" s="25" customFormat="1" ht="11.25">
      <c r="B8" s="310" t="s">
        <v>155</v>
      </c>
      <c r="C8" s="314"/>
      <c r="D8" s="310" t="s">
        <v>156</v>
      </c>
      <c r="E8" s="314"/>
      <c r="F8" s="310" t="s">
        <v>164</v>
      </c>
      <c r="G8" s="311"/>
      <c r="H8" s="310" t="s">
        <v>156</v>
      </c>
      <c r="I8" s="314"/>
      <c r="J8" s="310" t="s">
        <v>156</v>
      </c>
      <c r="K8" s="314"/>
      <c r="L8" s="310" t="s">
        <v>159</v>
      </c>
      <c r="M8" s="314"/>
      <c r="N8" s="310" t="s">
        <v>161</v>
      </c>
      <c r="O8" s="318"/>
      <c r="P8" s="317"/>
      <c r="Q8" s="318"/>
      <c r="R8" s="31"/>
    </row>
    <row r="9" spans="1:20" s="27" customFormat="1" ht="11.25">
      <c r="A9" s="25"/>
      <c r="B9" s="197"/>
      <c r="C9" s="266"/>
      <c r="D9" s="197"/>
      <c r="E9" s="198"/>
      <c r="F9" s="301" t="s">
        <v>165</v>
      </c>
      <c r="G9" s="303"/>
      <c r="H9" s="165"/>
      <c r="I9" s="84"/>
      <c r="J9" s="165"/>
      <c r="K9" s="84"/>
      <c r="L9" s="301" t="s">
        <v>160</v>
      </c>
      <c r="M9" s="303"/>
      <c r="N9" s="301" t="s">
        <v>162</v>
      </c>
      <c r="O9" s="303"/>
      <c r="P9" s="301"/>
      <c r="Q9" s="303"/>
      <c r="R9" s="31"/>
      <c r="S9" s="25"/>
      <c r="T9" s="25"/>
    </row>
    <row r="10" spans="1:20" s="64" customFormat="1" ht="11.25">
      <c r="A10" s="58"/>
      <c r="B10" s="32" t="s">
        <v>0</v>
      </c>
      <c r="C10" s="34" t="s">
        <v>1</v>
      </c>
      <c r="D10" s="32" t="s">
        <v>0</v>
      </c>
      <c r="E10" s="34" t="s">
        <v>1</v>
      </c>
      <c r="F10" s="32" t="s">
        <v>0</v>
      </c>
      <c r="G10" s="34" t="s">
        <v>1</v>
      </c>
      <c r="H10" s="32" t="s">
        <v>0</v>
      </c>
      <c r="I10" s="34" t="s">
        <v>1</v>
      </c>
      <c r="J10" s="32" t="s">
        <v>0</v>
      </c>
      <c r="K10" s="34" t="s">
        <v>1</v>
      </c>
      <c r="L10" s="32" t="s">
        <v>0</v>
      </c>
      <c r="M10" s="34" t="s">
        <v>1</v>
      </c>
      <c r="N10" s="32" t="s">
        <v>0</v>
      </c>
      <c r="O10" s="34" t="s">
        <v>1</v>
      </c>
      <c r="P10" s="32" t="s">
        <v>0</v>
      </c>
      <c r="Q10" s="166" t="s">
        <v>1</v>
      </c>
      <c r="R10" s="34" t="s">
        <v>0</v>
      </c>
      <c r="S10" s="34" t="s">
        <v>1</v>
      </c>
      <c r="T10" s="34" t="s">
        <v>13</v>
      </c>
    </row>
    <row r="11" spans="1:20" s="64" customFormat="1" ht="12">
      <c r="A11" s="98" t="s">
        <v>112</v>
      </c>
      <c r="B11" s="35"/>
      <c r="C11" s="33"/>
      <c r="D11" s="35"/>
      <c r="E11" s="33"/>
      <c r="F11" s="35"/>
      <c r="G11" s="33"/>
      <c r="H11" s="35"/>
      <c r="I11" s="33"/>
      <c r="J11" s="35"/>
      <c r="K11" s="33"/>
      <c r="L11" s="35"/>
      <c r="M11" s="33"/>
      <c r="N11" s="35"/>
      <c r="O11" s="33"/>
      <c r="P11" s="35"/>
      <c r="Q11" s="167"/>
      <c r="R11" s="33"/>
      <c r="S11" s="30"/>
      <c r="T11" s="30"/>
    </row>
    <row r="12" spans="1:20" s="84" customFormat="1" ht="11.25">
      <c r="A12" s="84" t="s">
        <v>110</v>
      </c>
      <c r="B12" s="88">
        <v>0</v>
      </c>
      <c r="C12" s="89">
        <v>0</v>
      </c>
      <c r="D12" s="88">
        <v>0</v>
      </c>
      <c r="E12" s="89">
        <v>0</v>
      </c>
      <c r="F12" s="88">
        <v>13</v>
      </c>
      <c r="G12" s="89">
        <v>1</v>
      </c>
      <c r="H12" s="88">
        <v>1</v>
      </c>
      <c r="I12" s="92">
        <v>0</v>
      </c>
      <c r="J12" s="88">
        <v>0</v>
      </c>
      <c r="K12" s="89">
        <v>0</v>
      </c>
      <c r="L12" s="88">
        <v>0</v>
      </c>
      <c r="M12" s="89">
        <v>0</v>
      </c>
      <c r="N12" s="88">
        <v>7</v>
      </c>
      <c r="O12" s="89">
        <v>2</v>
      </c>
      <c r="P12" s="88">
        <v>107</v>
      </c>
      <c r="Q12" s="92">
        <v>63</v>
      </c>
      <c r="R12" s="91">
        <f>SUM(L12,J12,H12,F12,B12,D12,N12,P12)</f>
        <v>128</v>
      </c>
      <c r="S12" s="91">
        <f>SUM(M12,K12,I12,G12,C12,E12,O12,Q12)</f>
        <v>66</v>
      </c>
      <c r="T12" s="91">
        <f>SUM(R12:S12)</f>
        <v>194</v>
      </c>
    </row>
    <row r="13" spans="1:20" s="25" customFormat="1" ht="11.25">
      <c r="A13" s="25" t="s">
        <v>187</v>
      </c>
      <c r="B13" s="73">
        <v>1</v>
      </c>
      <c r="C13" s="74">
        <v>0</v>
      </c>
      <c r="D13" s="73">
        <v>0</v>
      </c>
      <c r="E13" s="74">
        <v>0</v>
      </c>
      <c r="F13" s="73">
        <v>0</v>
      </c>
      <c r="G13" s="74">
        <v>0</v>
      </c>
      <c r="H13" s="73">
        <v>0</v>
      </c>
      <c r="I13" s="80">
        <v>0</v>
      </c>
      <c r="J13" s="73">
        <v>0</v>
      </c>
      <c r="K13" s="74">
        <v>0</v>
      </c>
      <c r="L13" s="73">
        <v>0</v>
      </c>
      <c r="M13" s="74">
        <v>0</v>
      </c>
      <c r="N13" s="73">
        <v>0</v>
      </c>
      <c r="O13" s="74">
        <v>0</v>
      </c>
      <c r="P13" s="73">
        <v>0</v>
      </c>
      <c r="Q13" s="80">
        <v>0</v>
      </c>
      <c r="R13" s="79">
        <f aca="true" t="shared" si="0" ref="R13:R26">SUM(L13,J13,H13,F13,B13,D13,N13,P13)</f>
        <v>1</v>
      </c>
      <c r="S13" s="79">
        <f aca="true" t="shared" si="1" ref="S13:S26">SUM(M13,K13,I13,G13,C13,E13,O13,Q13)</f>
        <v>0</v>
      </c>
      <c r="T13" s="79">
        <f aca="true" t="shared" si="2" ref="T13:T26">SUM(R13:S13)</f>
        <v>1</v>
      </c>
    </row>
    <row r="14" spans="1:20" s="25" customFormat="1" ht="11.25">
      <c r="A14" s="25" t="s">
        <v>72</v>
      </c>
      <c r="B14" s="73">
        <v>35</v>
      </c>
      <c r="C14" s="74">
        <v>41</v>
      </c>
      <c r="D14" s="73">
        <v>0</v>
      </c>
      <c r="E14" s="74">
        <v>0</v>
      </c>
      <c r="F14" s="73">
        <v>13</v>
      </c>
      <c r="G14" s="74">
        <v>1</v>
      </c>
      <c r="H14" s="73">
        <v>1</v>
      </c>
      <c r="I14" s="80">
        <v>0</v>
      </c>
      <c r="J14" s="73">
        <v>0</v>
      </c>
      <c r="K14" s="74">
        <v>0</v>
      </c>
      <c r="L14" s="73">
        <v>2</v>
      </c>
      <c r="M14" s="74">
        <v>1</v>
      </c>
      <c r="N14" s="73">
        <v>1</v>
      </c>
      <c r="O14" s="74">
        <v>0</v>
      </c>
      <c r="P14" s="73">
        <v>21</v>
      </c>
      <c r="Q14" s="80">
        <v>19</v>
      </c>
      <c r="R14" s="79">
        <f t="shared" si="0"/>
        <v>73</v>
      </c>
      <c r="S14" s="79">
        <f t="shared" si="1"/>
        <v>62</v>
      </c>
      <c r="T14" s="79">
        <f t="shared" si="2"/>
        <v>135</v>
      </c>
    </row>
    <row r="15" spans="1:20" s="25" customFormat="1" ht="11.25">
      <c r="A15" s="25" t="s">
        <v>73</v>
      </c>
      <c r="B15" s="73">
        <v>66</v>
      </c>
      <c r="C15" s="74">
        <v>1</v>
      </c>
      <c r="D15" s="73">
        <v>0</v>
      </c>
      <c r="E15" s="74">
        <v>0</v>
      </c>
      <c r="F15" s="73">
        <v>14</v>
      </c>
      <c r="G15" s="74">
        <v>2</v>
      </c>
      <c r="H15" s="73">
        <v>0</v>
      </c>
      <c r="I15" s="80">
        <v>0</v>
      </c>
      <c r="J15" s="73">
        <v>0</v>
      </c>
      <c r="K15" s="74">
        <v>0</v>
      </c>
      <c r="L15" s="73">
        <v>1</v>
      </c>
      <c r="M15" s="74">
        <v>0</v>
      </c>
      <c r="N15" s="73">
        <v>1</v>
      </c>
      <c r="O15" s="74">
        <v>0</v>
      </c>
      <c r="P15" s="73">
        <v>24</v>
      </c>
      <c r="Q15" s="80">
        <v>0</v>
      </c>
      <c r="R15" s="79">
        <f t="shared" si="0"/>
        <v>106</v>
      </c>
      <c r="S15" s="79">
        <f t="shared" si="1"/>
        <v>3</v>
      </c>
      <c r="T15" s="79">
        <f t="shared" si="2"/>
        <v>109</v>
      </c>
    </row>
    <row r="16" spans="1:20" s="25" customFormat="1" ht="11.25">
      <c r="A16" s="25" t="s">
        <v>90</v>
      </c>
      <c r="B16" s="73">
        <v>10</v>
      </c>
      <c r="C16" s="74">
        <v>37</v>
      </c>
      <c r="D16" s="73">
        <v>0</v>
      </c>
      <c r="E16" s="74">
        <v>0</v>
      </c>
      <c r="F16" s="73">
        <v>1</v>
      </c>
      <c r="G16" s="74">
        <v>4</v>
      </c>
      <c r="H16" s="73">
        <v>0</v>
      </c>
      <c r="I16" s="80">
        <v>0</v>
      </c>
      <c r="J16" s="73">
        <v>0</v>
      </c>
      <c r="K16" s="74">
        <v>0</v>
      </c>
      <c r="L16" s="73">
        <v>0</v>
      </c>
      <c r="M16" s="74">
        <v>0</v>
      </c>
      <c r="N16" s="73">
        <v>0</v>
      </c>
      <c r="O16" s="74">
        <v>0</v>
      </c>
      <c r="P16" s="73">
        <v>5</v>
      </c>
      <c r="Q16" s="80">
        <v>6</v>
      </c>
      <c r="R16" s="79">
        <f t="shared" si="0"/>
        <v>16</v>
      </c>
      <c r="S16" s="79">
        <f t="shared" si="1"/>
        <v>47</v>
      </c>
      <c r="T16" s="79">
        <f t="shared" si="2"/>
        <v>63</v>
      </c>
    </row>
    <row r="17" spans="1:20" s="25" customFormat="1" ht="22.5">
      <c r="A17" s="109" t="s">
        <v>75</v>
      </c>
      <c r="B17" s="73">
        <v>9</v>
      </c>
      <c r="C17" s="74">
        <v>120</v>
      </c>
      <c r="D17" s="73">
        <v>0</v>
      </c>
      <c r="E17" s="74">
        <v>0</v>
      </c>
      <c r="F17" s="73">
        <v>2</v>
      </c>
      <c r="G17" s="74">
        <v>6</v>
      </c>
      <c r="H17" s="73">
        <v>2</v>
      </c>
      <c r="I17" s="80">
        <v>0</v>
      </c>
      <c r="J17" s="73">
        <v>0</v>
      </c>
      <c r="K17" s="74">
        <v>0</v>
      </c>
      <c r="L17" s="73">
        <v>0</v>
      </c>
      <c r="M17" s="74">
        <v>0</v>
      </c>
      <c r="N17" s="73">
        <v>1</v>
      </c>
      <c r="O17" s="74">
        <v>0</v>
      </c>
      <c r="P17" s="73">
        <v>4</v>
      </c>
      <c r="Q17" s="80">
        <v>43</v>
      </c>
      <c r="R17" s="79">
        <f t="shared" si="0"/>
        <v>18</v>
      </c>
      <c r="S17" s="79">
        <f t="shared" si="1"/>
        <v>169</v>
      </c>
      <c r="T17" s="79">
        <f t="shared" si="2"/>
        <v>187</v>
      </c>
    </row>
    <row r="18" spans="1:20" s="25" customFormat="1" ht="11.25">
      <c r="A18" s="25" t="s">
        <v>76</v>
      </c>
      <c r="B18" s="73">
        <v>9</v>
      </c>
      <c r="C18" s="74">
        <v>0</v>
      </c>
      <c r="D18" s="73">
        <v>0</v>
      </c>
      <c r="E18" s="74">
        <v>0</v>
      </c>
      <c r="F18" s="73">
        <v>3</v>
      </c>
      <c r="G18" s="74">
        <v>0</v>
      </c>
      <c r="H18" s="73">
        <v>0</v>
      </c>
      <c r="I18" s="80">
        <v>0</v>
      </c>
      <c r="J18" s="73">
        <v>0</v>
      </c>
      <c r="K18" s="74">
        <v>0</v>
      </c>
      <c r="L18" s="73">
        <v>0</v>
      </c>
      <c r="M18" s="74">
        <v>0</v>
      </c>
      <c r="N18" s="73">
        <v>0</v>
      </c>
      <c r="O18" s="74">
        <v>0</v>
      </c>
      <c r="P18" s="73">
        <v>4</v>
      </c>
      <c r="Q18" s="80">
        <v>0</v>
      </c>
      <c r="R18" s="79">
        <f t="shared" si="0"/>
        <v>16</v>
      </c>
      <c r="S18" s="79">
        <f t="shared" si="1"/>
        <v>0</v>
      </c>
      <c r="T18" s="79">
        <f t="shared" si="2"/>
        <v>16</v>
      </c>
    </row>
    <row r="19" spans="1:20" s="25" customFormat="1" ht="11.25">
      <c r="A19" s="117" t="s">
        <v>77</v>
      </c>
      <c r="B19" s="73">
        <v>7</v>
      </c>
      <c r="C19" s="74">
        <v>1</v>
      </c>
      <c r="D19" s="73">
        <v>0</v>
      </c>
      <c r="E19" s="74">
        <v>0</v>
      </c>
      <c r="F19" s="73">
        <v>4</v>
      </c>
      <c r="G19" s="74">
        <v>0</v>
      </c>
      <c r="H19" s="73">
        <v>0</v>
      </c>
      <c r="I19" s="80">
        <v>0</v>
      </c>
      <c r="J19" s="73">
        <v>0</v>
      </c>
      <c r="K19" s="74">
        <v>0</v>
      </c>
      <c r="L19" s="73">
        <v>5</v>
      </c>
      <c r="M19" s="74">
        <v>0</v>
      </c>
      <c r="N19" s="73">
        <v>1</v>
      </c>
      <c r="O19" s="74">
        <v>0</v>
      </c>
      <c r="P19" s="73">
        <v>6</v>
      </c>
      <c r="Q19" s="80">
        <v>0</v>
      </c>
      <c r="R19" s="79">
        <f t="shared" si="0"/>
        <v>23</v>
      </c>
      <c r="S19" s="79">
        <f t="shared" si="1"/>
        <v>1</v>
      </c>
      <c r="T19" s="79">
        <f t="shared" si="2"/>
        <v>24</v>
      </c>
    </row>
    <row r="20" spans="1:20" s="25" customFormat="1" ht="11.25">
      <c r="A20" s="117" t="s">
        <v>78</v>
      </c>
      <c r="B20" s="73">
        <v>65</v>
      </c>
      <c r="C20" s="74">
        <v>1</v>
      </c>
      <c r="D20" s="73">
        <v>0</v>
      </c>
      <c r="E20" s="74">
        <v>0</v>
      </c>
      <c r="F20" s="73">
        <v>14</v>
      </c>
      <c r="G20" s="74">
        <v>0</v>
      </c>
      <c r="H20" s="73">
        <v>1</v>
      </c>
      <c r="I20" s="80">
        <v>0</v>
      </c>
      <c r="J20" s="73">
        <v>0</v>
      </c>
      <c r="K20" s="74">
        <v>0</v>
      </c>
      <c r="L20" s="73">
        <v>3</v>
      </c>
      <c r="M20" s="74">
        <v>0</v>
      </c>
      <c r="N20" s="73">
        <v>2</v>
      </c>
      <c r="O20" s="74">
        <v>0</v>
      </c>
      <c r="P20" s="73">
        <v>19</v>
      </c>
      <c r="Q20" s="80">
        <v>0</v>
      </c>
      <c r="R20" s="79">
        <f t="shared" si="0"/>
        <v>104</v>
      </c>
      <c r="S20" s="79">
        <f t="shared" si="1"/>
        <v>1</v>
      </c>
      <c r="T20" s="79">
        <f t="shared" si="2"/>
        <v>105</v>
      </c>
    </row>
    <row r="21" spans="1:20" s="25" customFormat="1" ht="22.5">
      <c r="A21" s="117" t="s">
        <v>81</v>
      </c>
      <c r="B21" s="73">
        <v>8</v>
      </c>
      <c r="C21" s="74">
        <v>5</v>
      </c>
      <c r="D21" s="73">
        <v>0</v>
      </c>
      <c r="E21" s="74">
        <v>0</v>
      </c>
      <c r="F21" s="73">
        <v>0</v>
      </c>
      <c r="G21" s="74">
        <v>0</v>
      </c>
      <c r="H21" s="73">
        <v>0</v>
      </c>
      <c r="I21" s="80">
        <v>0</v>
      </c>
      <c r="J21" s="73">
        <v>0</v>
      </c>
      <c r="K21" s="74">
        <v>0</v>
      </c>
      <c r="L21" s="73">
        <v>0</v>
      </c>
      <c r="M21" s="74">
        <v>0</v>
      </c>
      <c r="N21" s="73">
        <v>0</v>
      </c>
      <c r="O21" s="74">
        <v>0</v>
      </c>
      <c r="P21" s="73">
        <v>1</v>
      </c>
      <c r="Q21" s="80">
        <v>0</v>
      </c>
      <c r="R21" s="79">
        <f t="shared" si="0"/>
        <v>9</v>
      </c>
      <c r="S21" s="79">
        <f t="shared" si="1"/>
        <v>5</v>
      </c>
      <c r="T21" s="79">
        <f t="shared" si="2"/>
        <v>14</v>
      </c>
    </row>
    <row r="22" spans="1:20" s="25" customFormat="1" ht="11.25">
      <c r="A22" s="25" t="s">
        <v>83</v>
      </c>
      <c r="B22" s="73">
        <v>46</v>
      </c>
      <c r="C22" s="74">
        <v>0</v>
      </c>
      <c r="D22" s="73">
        <v>0</v>
      </c>
      <c r="E22" s="74">
        <v>0</v>
      </c>
      <c r="F22" s="73">
        <v>9</v>
      </c>
      <c r="G22" s="74">
        <v>0</v>
      </c>
      <c r="H22" s="73">
        <v>0</v>
      </c>
      <c r="I22" s="80">
        <v>0</v>
      </c>
      <c r="J22" s="73">
        <v>0</v>
      </c>
      <c r="K22" s="74">
        <v>0</v>
      </c>
      <c r="L22" s="73">
        <v>0</v>
      </c>
      <c r="M22" s="74">
        <v>0</v>
      </c>
      <c r="N22" s="73">
        <v>0</v>
      </c>
      <c r="O22" s="74">
        <v>0</v>
      </c>
      <c r="P22" s="73">
        <v>19</v>
      </c>
      <c r="Q22" s="80">
        <v>0</v>
      </c>
      <c r="R22" s="79">
        <f t="shared" si="0"/>
        <v>74</v>
      </c>
      <c r="S22" s="79">
        <f t="shared" si="1"/>
        <v>0</v>
      </c>
      <c r="T22" s="79">
        <f t="shared" si="2"/>
        <v>74</v>
      </c>
    </row>
    <row r="23" spans="1:20" s="25" customFormat="1" ht="11.25">
      <c r="A23" s="25" t="s">
        <v>85</v>
      </c>
      <c r="B23" s="73">
        <v>51</v>
      </c>
      <c r="C23" s="74">
        <v>11</v>
      </c>
      <c r="D23" s="73">
        <v>0</v>
      </c>
      <c r="E23" s="74">
        <v>0</v>
      </c>
      <c r="F23" s="73">
        <v>11</v>
      </c>
      <c r="G23" s="74">
        <v>3</v>
      </c>
      <c r="H23" s="73">
        <v>0</v>
      </c>
      <c r="I23" s="80">
        <v>0</v>
      </c>
      <c r="J23" s="73">
        <v>0</v>
      </c>
      <c r="K23" s="74">
        <v>0</v>
      </c>
      <c r="L23" s="73">
        <v>0</v>
      </c>
      <c r="M23" s="74">
        <v>0</v>
      </c>
      <c r="N23" s="73">
        <v>1</v>
      </c>
      <c r="O23" s="74">
        <v>0</v>
      </c>
      <c r="P23" s="73">
        <v>21</v>
      </c>
      <c r="Q23" s="80">
        <v>5</v>
      </c>
      <c r="R23" s="79">
        <f t="shared" si="0"/>
        <v>84</v>
      </c>
      <c r="S23" s="79">
        <f t="shared" si="1"/>
        <v>19</v>
      </c>
      <c r="T23" s="79">
        <f t="shared" si="2"/>
        <v>103</v>
      </c>
    </row>
    <row r="24" spans="1:20" s="25" customFormat="1" ht="11.25">
      <c r="A24" s="25" t="s">
        <v>87</v>
      </c>
      <c r="B24" s="73">
        <v>32</v>
      </c>
      <c r="C24" s="74">
        <v>5</v>
      </c>
      <c r="D24" s="73">
        <v>0</v>
      </c>
      <c r="E24" s="74">
        <v>0</v>
      </c>
      <c r="F24" s="73">
        <v>15</v>
      </c>
      <c r="G24" s="74">
        <v>0</v>
      </c>
      <c r="H24" s="73">
        <v>0</v>
      </c>
      <c r="I24" s="80">
        <v>0</v>
      </c>
      <c r="J24" s="73">
        <v>0</v>
      </c>
      <c r="K24" s="74">
        <v>0</v>
      </c>
      <c r="L24" s="73">
        <v>0</v>
      </c>
      <c r="M24" s="74">
        <v>0</v>
      </c>
      <c r="N24" s="73">
        <v>1</v>
      </c>
      <c r="O24" s="74">
        <v>2</v>
      </c>
      <c r="P24" s="73">
        <v>12</v>
      </c>
      <c r="Q24" s="80">
        <v>2</v>
      </c>
      <c r="R24" s="79">
        <f t="shared" si="0"/>
        <v>60</v>
      </c>
      <c r="S24" s="79">
        <f t="shared" si="1"/>
        <v>9</v>
      </c>
      <c r="T24" s="79">
        <f t="shared" si="2"/>
        <v>69</v>
      </c>
    </row>
    <row r="25" spans="1:20" s="25" customFormat="1" ht="11.25">
      <c r="A25" s="25" t="s">
        <v>94</v>
      </c>
      <c r="B25" s="73">
        <v>1</v>
      </c>
      <c r="C25" s="74">
        <v>6</v>
      </c>
      <c r="D25" s="73">
        <v>0</v>
      </c>
      <c r="E25" s="74">
        <v>0</v>
      </c>
      <c r="F25" s="73">
        <v>0</v>
      </c>
      <c r="G25" s="74">
        <v>0</v>
      </c>
      <c r="H25" s="73">
        <v>0</v>
      </c>
      <c r="I25" s="80">
        <v>0</v>
      </c>
      <c r="J25" s="73">
        <v>0</v>
      </c>
      <c r="K25" s="74">
        <v>0</v>
      </c>
      <c r="L25" s="73">
        <v>0</v>
      </c>
      <c r="M25" s="74">
        <v>0</v>
      </c>
      <c r="N25" s="73">
        <v>0</v>
      </c>
      <c r="O25" s="74">
        <v>1</v>
      </c>
      <c r="P25" s="73">
        <v>0</v>
      </c>
      <c r="Q25" s="80">
        <v>7</v>
      </c>
      <c r="R25" s="79">
        <f t="shared" si="0"/>
        <v>1</v>
      </c>
      <c r="S25" s="79">
        <f t="shared" si="1"/>
        <v>14</v>
      </c>
      <c r="T25" s="79">
        <f t="shared" si="2"/>
        <v>15</v>
      </c>
    </row>
    <row r="26" spans="1:20" s="25" customFormat="1" ht="11.25">
      <c r="A26" s="25" t="s">
        <v>88</v>
      </c>
      <c r="B26" s="73">
        <v>47</v>
      </c>
      <c r="C26" s="74">
        <v>0</v>
      </c>
      <c r="D26" s="73">
        <v>0</v>
      </c>
      <c r="E26" s="74">
        <v>0</v>
      </c>
      <c r="F26" s="73">
        <v>6</v>
      </c>
      <c r="G26" s="74">
        <v>0</v>
      </c>
      <c r="H26" s="73">
        <v>0</v>
      </c>
      <c r="I26" s="80">
        <v>0</v>
      </c>
      <c r="J26" s="73">
        <v>0</v>
      </c>
      <c r="K26" s="74">
        <v>0</v>
      </c>
      <c r="L26" s="73">
        <v>5</v>
      </c>
      <c r="M26" s="74">
        <v>0</v>
      </c>
      <c r="N26" s="73">
        <v>5</v>
      </c>
      <c r="O26" s="74">
        <v>0</v>
      </c>
      <c r="P26" s="73">
        <v>17</v>
      </c>
      <c r="Q26" s="80">
        <v>0</v>
      </c>
      <c r="R26" s="79">
        <f t="shared" si="0"/>
        <v>80</v>
      </c>
      <c r="S26" s="79">
        <f t="shared" si="1"/>
        <v>0</v>
      </c>
      <c r="T26" s="79">
        <f t="shared" si="2"/>
        <v>80</v>
      </c>
    </row>
    <row r="27" spans="1:20" s="26" customFormat="1" ht="12">
      <c r="A27" s="25" t="s">
        <v>89</v>
      </c>
      <c r="B27" s="73">
        <v>11</v>
      </c>
      <c r="C27" s="74">
        <v>12</v>
      </c>
      <c r="D27" s="73">
        <v>0</v>
      </c>
      <c r="E27" s="74">
        <v>0</v>
      </c>
      <c r="F27" s="73">
        <v>3</v>
      </c>
      <c r="G27" s="74">
        <v>1</v>
      </c>
      <c r="H27" s="73">
        <v>0</v>
      </c>
      <c r="I27" s="80">
        <v>0</v>
      </c>
      <c r="J27" s="73">
        <v>0</v>
      </c>
      <c r="K27" s="74">
        <v>0</v>
      </c>
      <c r="L27" s="73">
        <v>1</v>
      </c>
      <c r="M27" s="74">
        <v>0</v>
      </c>
      <c r="N27" s="73">
        <v>0</v>
      </c>
      <c r="O27" s="74">
        <v>0</v>
      </c>
      <c r="P27" s="73">
        <v>6</v>
      </c>
      <c r="Q27" s="80">
        <v>10</v>
      </c>
      <c r="R27" s="79">
        <f aca="true" t="shared" si="3" ref="R27:S29">SUM(L27,J27,H27,F27,B27,D27,N27,P27)</f>
        <v>21</v>
      </c>
      <c r="S27" s="79">
        <f t="shared" si="3"/>
        <v>23</v>
      </c>
      <c r="T27" s="79">
        <f>SUM(R27:S27)</f>
        <v>44</v>
      </c>
    </row>
    <row r="28" spans="1:20" s="25" customFormat="1" ht="11.25">
      <c r="A28" s="25" t="s">
        <v>95</v>
      </c>
      <c r="B28" s="73">
        <v>0</v>
      </c>
      <c r="C28" s="74">
        <v>0</v>
      </c>
      <c r="D28" s="73">
        <v>0</v>
      </c>
      <c r="E28" s="74">
        <v>0</v>
      </c>
      <c r="F28" s="73">
        <v>0</v>
      </c>
      <c r="G28" s="74">
        <v>0</v>
      </c>
      <c r="H28" s="73">
        <v>0</v>
      </c>
      <c r="I28" s="80">
        <v>0</v>
      </c>
      <c r="J28" s="73">
        <v>0</v>
      </c>
      <c r="K28" s="74">
        <v>0</v>
      </c>
      <c r="L28" s="73">
        <v>0</v>
      </c>
      <c r="M28" s="74">
        <v>0</v>
      </c>
      <c r="N28" s="73">
        <v>26</v>
      </c>
      <c r="O28" s="74">
        <v>5</v>
      </c>
      <c r="P28" s="73">
        <v>0</v>
      </c>
      <c r="Q28" s="80">
        <v>0</v>
      </c>
      <c r="R28" s="79">
        <f t="shared" si="3"/>
        <v>26</v>
      </c>
      <c r="S28" s="79">
        <f t="shared" si="3"/>
        <v>5</v>
      </c>
      <c r="T28" s="79">
        <f>SUM(R28:S28)</f>
        <v>31</v>
      </c>
    </row>
    <row r="29" spans="1:20" s="84" customFormat="1" ht="11.25">
      <c r="A29" s="25" t="s">
        <v>96</v>
      </c>
      <c r="B29" s="73">
        <v>0</v>
      </c>
      <c r="C29" s="74">
        <v>0</v>
      </c>
      <c r="D29" s="73">
        <v>0</v>
      </c>
      <c r="E29" s="74">
        <v>0</v>
      </c>
      <c r="F29" s="73">
        <v>0</v>
      </c>
      <c r="G29" s="74">
        <v>0</v>
      </c>
      <c r="H29" s="73">
        <v>0</v>
      </c>
      <c r="I29" s="80">
        <v>0</v>
      </c>
      <c r="J29" s="73">
        <v>0</v>
      </c>
      <c r="K29" s="74">
        <v>0</v>
      </c>
      <c r="L29" s="73">
        <v>0</v>
      </c>
      <c r="M29" s="74">
        <v>0</v>
      </c>
      <c r="N29" s="73">
        <v>1</v>
      </c>
      <c r="O29" s="74">
        <v>0</v>
      </c>
      <c r="P29" s="73">
        <v>0</v>
      </c>
      <c r="Q29" s="80">
        <v>0</v>
      </c>
      <c r="R29" s="79">
        <f t="shared" si="3"/>
        <v>1</v>
      </c>
      <c r="S29" s="79">
        <f t="shared" si="3"/>
        <v>0</v>
      </c>
      <c r="T29" s="79">
        <f>SUM(R29:S29)</f>
        <v>1</v>
      </c>
    </row>
    <row r="30" spans="1:20" s="84" customFormat="1" ht="12">
      <c r="A30" s="26" t="s">
        <v>12</v>
      </c>
      <c r="B30" s="37">
        <f>SUM(B12:B29)</f>
        <v>398</v>
      </c>
      <c r="C30" s="38">
        <f aca="true" t="shared" si="4" ref="C30:T30">SUM(C12:C29)</f>
        <v>240</v>
      </c>
      <c r="D30" s="37">
        <f t="shared" si="4"/>
        <v>0</v>
      </c>
      <c r="E30" s="38">
        <f t="shared" si="4"/>
        <v>0</v>
      </c>
      <c r="F30" s="37">
        <f t="shared" si="4"/>
        <v>108</v>
      </c>
      <c r="G30" s="38">
        <f t="shared" si="4"/>
        <v>18</v>
      </c>
      <c r="H30" s="37">
        <f t="shared" si="4"/>
        <v>5</v>
      </c>
      <c r="I30" s="36">
        <f t="shared" si="4"/>
        <v>0</v>
      </c>
      <c r="J30" s="37">
        <f t="shared" si="4"/>
        <v>0</v>
      </c>
      <c r="K30" s="38">
        <f t="shared" si="4"/>
        <v>0</v>
      </c>
      <c r="L30" s="37">
        <f t="shared" si="4"/>
        <v>17</v>
      </c>
      <c r="M30" s="38">
        <f t="shared" si="4"/>
        <v>1</v>
      </c>
      <c r="N30" s="37">
        <f t="shared" si="4"/>
        <v>47</v>
      </c>
      <c r="O30" s="38">
        <f t="shared" si="4"/>
        <v>10</v>
      </c>
      <c r="P30" s="37">
        <f t="shared" si="4"/>
        <v>266</v>
      </c>
      <c r="Q30" s="38">
        <f t="shared" si="4"/>
        <v>155</v>
      </c>
      <c r="R30" s="37">
        <f t="shared" si="4"/>
        <v>841</v>
      </c>
      <c r="S30" s="38">
        <f t="shared" si="4"/>
        <v>424</v>
      </c>
      <c r="T30" s="38">
        <f t="shared" si="4"/>
        <v>1265</v>
      </c>
    </row>
    <row r="31" spans="1:20" s="84" customFormat="1" ht="11.25">
      <c r="A31" s="25"/>
      <c r="B31" s="73"/>
      <c r="C31" s="74"/>
      <c r="D31" s="73"/>
      <c r="E31" s="74"/>
      <c r="F31" s="73"/>
      <c r="G31" s="74"/>
      <c r="H31" s="73"/>
      <c r="I31" s="80"/>
      <c r="J31" s="73"/>
      <c r="K31" s="74"/>
      <c r="L31" s="73"/>
      <c r="M31" s="74"/>
      <c r="N31" s="73"/>
      <c r="O31" s="74"/>
      <c r="P31" s="73"/>
      <c r="Q31" s="74"/>
      <c r="R31" s="78"/>
      <c r="S31" s="79"/>
      <c r="T31" s="79"/>
    </row>
    <row r="32" spans="1:20" s="84" customFormat="1" ht="12">
      <c r="A32" s="97" t="s">
        <v>111</v>
      </c>
      <c r="B32" s="88"/>
      <c r="C32" s="89"/>
      <c r="D32" s="88"/>
      <c r="E32" s="89"/>
      <c r="F32" s="88"/>
      <c r="G32" s="89"/>
      <c r="H32" s="88"/>
      <c r="I32" s="92"/>
      <c r="J32" s="88"/>
      <c r="K32" s="89"/>
      <c r="L32" s="88"/>
      <c r="M32" s="89"/>
      <c r="N32" s="88"/>
      <c r="O32" s="89"/>
      <c r="P32" s="88"/>
      <c r="Q32" s="89"/>
      <c r="R32" s="90"/>
      <c r="S32" s="91"/>
      <c r="T32" s="91"/>
    </row>
    <row r="33" spans="1:20" s="84" customFormat="1" ht="11.25">
      <c r="A33" s="84" t="s">
        <v>107</v>
      </c>
      <c r="B33" s="88">
        <v>5</v>
      </c>
      <c r="C33" s="89">
        <v>9</v>
      </c>
      <c r="D33" s="88">
        <v>0</v>
      </c>
      <c r="E33" s="89">
        <v>0</v>
      </c>
      <c r="F33" s="88">
        <v>0</v>
      </c>
      <c r="G33" s="89">
        <v>0</v>
      </c>
      <c r="H33" s="88">
        <v>0</v>
      </c>
      <c r="I33" s="92">
        <v>0</v>
      </c>
      <c r="J33" s="88">
        <v>0</v>
      </c>
      <c r="K33" s="89">
        <v>0</v>
      </c>
      <c r="L33" s="88">
        <v>0</v>
      </c>
      <c r="M33" s="89">
        <v>0</v>
      </c>
      <c r="N33" s="88">
        <v>0</v>
      </c>
      <c r="O33" s="89">
        <v>0</v>
      </c>
      <c r="P33" s="88">
        <v>1</v>
      </c>
      <c r="Q33" s="89">
        <v>0</v>
      </c>
      <c r="R33" s="77">
        <f aca="true" t="shared" si="5" ref="R33:R42">SUM(L33,J33,H33,F33,B33,D33,N33,P33)</f>
        <v>6</v>
      </c>
      <c r="S33" s="79">
        <f aca="true" t="shared" si="6" ref="S33:S46">SUM(M33,K33,I33,G33,C33,E33,O33,Q33)</f>
        <v>9</v>
      </c>
      <c r="T33" s="79">
        <f aca="true" t="shared" si="7" ref="T33:T46">SUM(R33:S33)</f>
        <v>15</v>
      </c>
    </row>
    <row r="34" spans="1:20" s="84" customFormat="1" ht="11.25">
      <c r="A34" s="84" t="s">
        <v>73</v>
      </c>
      <c r="B34" s="88">
        <v>5</v>
      </c>
      <c r="C34" s="89">
        <v>0</v>
      </c>
      <c r="D34" s="88">
        <v>0</v>
      </c>
      <c r="E34" s="89">
        <v>0</v>
      </c>
      <c r="F34" s="88">
        <v>0</v>
      </c>
      <c r="G34" s="89">
        <v>0</v>
      </c>
      <c r="H34" s="88">
        <v>0</v>
      </c>
      <c r="I34" s="92">
        <v>0</v>
      </c>
      <c r="J34" s="88">
        <v>0</v>
      </c>
      <c r="K34" s="89">
        <v>0</v>
      </c>
      <c r="L34" s="88">
        <v>0</v>
      </c>
      <c r="M34" s="89">
        <v>0</v>
      </c>
      <c r="N34" s="88">
        <v>0</v>
      </c>
      <c r="O34" s="89">
        <v>0</v>
      </c>
      <c r="P34" s="88">
        <v>0</v>
      </c>
      <c r="Q34" s="89">
        <v>0</v>
      </c>
      <c r="R34" s="77">
        <f t="shared" si="5"/>
        <v>5</v>
      </c>
      <c r="S34" s="79">
        <f t="shared" si="6"/>
        <v>0</v>
      </c>
      <c r="T34" s="79">
        <f t="shared" si="7"/>
        <v>5</v>
      </c>
    </row>
    <row r="35" spans="1:20" s="84" customFormat="1" ht="11.25">
      <c r="A35" s="84" t="s">
        <v>99</v>
      </c>
      <c r="B35" s="88">
        <v>3</v>
      </c>
      <c r="C35" s="89">
        <v>4</v>
      </c>
      <c r="D35" s="88">
        <v>0</v>
      </c>
      <c r="E35" s="89">
        <v>0</v>
      </c>
      <c r="F35" s="88">
        <v>0</v>
      </c>
      <c r="G35" s="89">
        <v>0</v>
      </c>
      <c r="H35" s="88">
        <v>0</v>
      </c>
      <c r="I35" s="92">
        <v>0</v>
      </c>
      <c r="J35" s="88">
        <v>0</v>
      </c>
      <c r="K35" s="89">
        <v>0</v>
      </c>
      <c r="L35" s="88">
        <v>0</v>
      </c>
      <c r="M35" s="89">
        <v>0</v>
      </c>
      <c r="N35" s="88">
        <v>2</v>
      </c>
      <c r="O35" s="89">
        <v>0</v>
      </c>
      <c r="P35" s="88">
        <v>3</v>
      </c>
      <c r="Q35" s="89">
        <v>0</v>
      </c>
      <c r="R35" s="77">
        <f t="shared" si="5"/>
        <v>8</v>
      </c>
      <c r="S35" s="79">
        <f t="shared" si="6"/>
        <v>4</v>
      </c>
      <c r="T35" s="79">
        <f t="shared" si="7"/>
        <v>12</v>
      </c>
    </row>
    <row r="36" spans="1:20" s="84" customFormat="1" ht="11.25">
      <c r="A36" s="84" t="s">
        <v>109</v>
      </c>
      <c r="B36" s="88">
        <v>1</v>
      </c>
      <c r="C36" s="89">
        <v>0</v>
      </c>
      <c r="D36" s="88">
        <v>0</v>
      </c>
      <c r="E36" s="89">
        <v>0</v>
      </c>
      <c r="F36" s="88">
        <v>0</v>
      </c>
      <c r="G36" s="89">
        <v>0</v>
      </c>
      <c r="H36" s="88">
        <v>0</v>
      </c>
      <c r="I36" s="92">
        <v>0</v>
      </c>
      <c r="J36" s="88">
        <v>0</v>
      </c>
      <c r="K36" s="89">
        <v>0</v>
      </c>
      <c r="L36" s="88">
        <v>0</v>
      </c>
      <c r="M36" s="89">
        <v>0</v>
      </c>
      <c r="N36" s="88">
        <v>0</v>
      </c>
      <c r="O36" s="89">
        <v>0</v>
      </c>
      <c r="P36" s="88">
        <v>0</v>
      </c>
      <c r="Q36" s="89">
        <v>0</v>
      </c>
      <c r="R36" s="77">
        <f t="shared" si="5"/>
        <v>1</v>
      </c>
      <c r="S36" s="79">
        <f t="shared" si="6"/>
        <v>0</v>
      </c>
      <c r="T36" s="79">
        <f t="shared" si="7"/>
        <v>1</v>
      </c>
    </row>
    <row r="37" spans="1:20" s="84" customFormat="1" ht="11.25">
      <c r="A37" s="109" t="s">
        <v>100</v>
      </c>
      <c r="B37" s="88">
        <v>1</v>
      </c>
      <c r="C37" s="89">
        <v>0</v>
      </c>
      <c r="D37" s="88">
        <v>0</v>
      </c>
      <c r="E37" s="89">
        <v>0</v>
      </c>
      <c r="F37" s="88">
        <v>0</v>
      </c>
      <c r="G37" s="89">
        <v>0</v>
      </c>
      <c r="H37" s="88">
        <v>0</v>
      </c>
      <c r="I37" s="92">
        <v>0</v>
      </c>
      <c r="J37" s="88">
        <v>0</v>
      </c>
      <c r="K37" s="89">
        <v>0</v>
      </c>
      <c r="L37" s="88">
        <v>0</v>
      </c>
      <c r="M37" s="89">
        <v>0</v>
      </c>
      <c r="N37" s="88">
        <v>0</v>
      </c>
      <c r="O37" s="89">
        <v>0</v>
      </c>
      <c r="P37" s="88">
        <v>0</v>
      </c>
      <c r="Q37" s="89">
        <v>0</v>
      </c>
      <c r="R37" s="77">
        <f t="shared" si="5"/>
        <v>1</v>
      </c>
      <c r="S37" s="79">
        <f t="shared" si="6"/>
        <v>0</v>
      </c>
      <c r="T37" s="79">
        <f t="shared" si="7"/>
        <v>1</v>
      </c>
    </row>
    <row r="38" spans="1:20" s="84" customFormat="1" ht="24" customHeight="1">
      <c r="A38" s="109" t="s">
        <v>75</v>
      </c>
      <c r="B38" s="88">
        <v>2</v>
      </c>
      <c r="C38" s="89">
        <v>5</v>
      </c>
      <c r="D38" s="88">
        <v>0</v>
      </c>
      <c r="E38" s="89">
        <v>0</v>
      </c>
      <c r="F38" s="88">
        <v>0</v>
      </c>
      <c r="G38" s="89">
        <v>0</v>
      </c>
      <c r="H38" s="88">
        <v>0</v>
      </c>
      <c r="I38" s="92">
        <v>0</v>
      </c>
      <c r="J38" s="88">
        <v>0</v>
      </c>
      <c r="K38" s="89">
        <v>0</v>
      </c>
      <c r="L38" s="88">
        <v>0</v>
      </c>
      <c r="M38" s="89">
        <v>0</v>
      </c>
      <c r="N38" s="88">
        <v>0</v>
      </c>
      <c r="O38" s="89">
        <v>0</v>
      </c>
      <c r="P38" s="88">
        <v>0</v>
      </c>
      <c r="Q38" s="89">
        <v>0</v>
      </c>
      <c r="R38" s="77">
        <f t="shared" si="5"/>
        <v>2</v>
      </c>
      <c r="S38" s="79">
        <f t="shared" si="6"/>
        <v>5</v>
      </c>
      <c r="T38" s="79">
        <f t="shared" si="7"/>
        <v>7</v>
      </c>
    </row>
    <row r="39" spans="1:20" s="84" customFormat="1" ht="11.25">
      <c r="A39" s="109" t="s">
        <v>78</v>
      </c>
      <c r="B39" s="88">
        <v>1</v>
      </c>
      <c r="C39" s="89">
        <v>0</v>
      </c>
      <c r="D39" s="88">
        <v>0</v>
      </c>
      <c r="E39" s="89">
        <v>0</v>
      </c>
      <c r="F39" s="88">
        <v>0</v>
      </c>
      <c r="G39" s="89">
        <v>0</v>
      </c>
      <c r="H39" s="88">
        <v>0</v>
      </c>
      <c r="I39" s="92">
        <v>0</v>
      </c>
      <c r="J39" s="88">
        <v>0</v>
      </c>
      <c r="K39" s="89">
        <v>0</v>
      </c>
      <c r="L39" s="88">
        <v>0</v>
      </c>
      <c r="M39" s="89">
        <v>0</v>
      </c>
      <c r="N39" s="88">
        <v>0</v>
      </c>
      <c r="O39" s="89">
        <v>0</v>
      </c>
      <c r="P39" s="88">
        <v>0</v>
      </c>
      <c r="Q39" s="89">
        <v>0</v>
      </c>
      <c r="R39" s="77">
        <f t="shared" si="5"/>
        <v>1</v>
      </c>
      <c r="S39" s="79">
        <f t="shared" si="6"/>
        <v>0</v>
      </c>
      <c r="T39" s="79">
        <f t="shared" si="7"/>
        <v>1</v>
      </c>
    </row>
    <row r="40" spans="1:20" s="99" customFormat="1" ht="12">
      <c r="A40" s="84" t="s">
        <v>102</v>
      </c>
      <c r="B40" s="88">
        <v>1</v>
      </c>
      <c r="C40" s="89">
        <v>4</v>
      </c>
      <c r="D40" s="88">
        <v>0</v>
      </c>
      <c r="E40" s="89">
        <v>0</v>
      </c>
      <c r="F40" s="88">
        <v>0</v>
      </c>
      <c r="G40" s="89">
        <v>0</v>
      </c>
      <c r="H40" s="88">
        <v>0</v>
      </c>
      <c r="I40" s="92">
        <v>0</v>
      </c>
      <c r="J40" s="88">
        <v>0</v>
      </c>
      <c r="K40" s="89">
        <v>0</v>
      </c>
      <c r="L40" s="88">
        <v>0</v>
      </c>
      <c r="M40" s="89">
        <v>0</v>
      </c>
      <c r="N40" s="88">
        <v>0</v>
      </c>
      <c r="O40" s="89">
        <v>0</v>
      </c>
      <c r="P40" s="88">
        <v>1</v>
      </c>
      <c r="Q40" s="89">
        <v>5</v>
      </c>
      <c r="R40" s="77">
        <f t="shared" si="5"/>
        <v>2</v>
      </c>
      <c r="S40" s="79">
        <f t="shared" si="6"/>
        <v>9</v>
      </c>
      <c r="T40" s="79">
        <f t="shared" si="7"/>
        <v>11</v>
      </c>
    </row>
    <row r="41" spans="1:20" s="84" customFormat="1" ht="11.25">
      <c r="A41" s="84" t="s">
        <v>103</v>
      </c>
      <c r="B41" s="88">
        <v>6</v>
      </c>
      <c r="C41" s="89">
        <v>0</v>
      </c>
      <c r="D41" s="88">
        <v>0</v>
      </c>
      <c r="E41" s="89">
        <v>0</v>
      </c>
      <c r="F41" s="88">
        <v>0</v>
      </c>
      <c r="G41" s="89">
        <v>0</v>
      </c>
      <c r="H41" s="88">
        <v>0</v>
      </c>
      <c r="I41" s="92">
        <v>0</v>
      </c>
      <c r="J41" s="88">
        <v>0</v>
      </c>
      <c r="K41" s="89">
        <v>0</v>
      </c>
      <c r="L41" s="88">
        <v>0</v>
      </c>
      <c r="M41" s="89">
        <v>0</v>
      </c>
      <c r="N41" s="88">
        <v>0</v>
      </c>
      <c r="O41" s="89">
        <v>0</v>
      </c>
      <c r="P41" s="88">
        <v>4</v>
      </c>
      <c r="Q41" s="89">
        <v>0</v>
      </c>
      <c r="R41" s="77">
        <f t="shared" si="5"/>
        <v>10</v>
      </c>
      <c r="S41" s="79">
        <f t="shared" si="6"/>
        <v>0</v>
      </c>
      <c r="T41" s="79">
        <f t="shared" si="7"/>
        <v>10</v>
      </c>
    </row>
    <row r="42" spans="1:20" s="26" customFormat="1" ht="23.25">
      <c r="A42" s="109" t="s">
        <v>104</v>
      </c>
      <c r="B42" s="88">
        <v>1</v>
      </c>
      <c r="C42" s="89">
        <v>5</v>
      </c>
      <c r="D42" s="88">
        <v>0</v>
      </c>
      <c r="E42" s="89">
        <v>0</v>
      </c>
      <c r="F42" s="88">
        <v>0</v>
      </c>
      <c r="G42" s="89">
        <v>0</v>
      </c>
      <c r="H42" s="88">
        <v>0</v>
      </c>
      <c r="I42" s="92">
        <v>0</v>
      </c>
      <c r="J42" s="88">
        <v>0</v>
      </c>
      <c r="K42" s="89">
        <v>0</v>
      </c>
      <c r="L42" s="88">
        <v>0</v>
      </c>
      <c r="M42" s="89">
        <v>0</v>
      </c>
      <c r="N42" s="88">
        <v>0</v>
      </c>
      <c r="O42" s="89">
        <v>0</v>
      </c>
      <c r="P42" s="88">
        <v>0</v>
      </c>
      <c r="Q42" s="89">
        <v>0</v>
      </c>
      <c r="R42" s="77">
        <f t="shared" si="5"/>
        <v>1</v>
      </c>
      <c r="S42" s="79">
        <f t="shared" si="6"/>
        <v>5</v>
      </c>
      <c r="T42" s="79">
        <f t="shared" si="7"/>
        <v>6</v>
      </c>
    </row>
    <row r="43" spans="1:20" s="26" customFormat="1" ht="12">
      <c r="A43" s="84" t="s">
        <v>106</v>
      </c>
      <c r="B43" s="88">
        <v>13</v>
      </c>
      <c r="C43" s="89">
        <v>0</v>
      </c>
      <c r="D43" s="88">
        <v>0</v>
      </c>
      <c r="E43" s="89">
        <v>0</v>
      </c>
      <c r="F43" s="88">
        <v>0</v>
      </c>
      <c r="G43" s="89">
        <v>0</v>
      </c>
      <c r="H43" s="88">
        <v>0</v>
      </c>
      <c r="I43" s="92">
        <v>0</v>
      </c>
      <c r="J43" s="88">
        <v>0</v>
      </c>
      <c r="K43" s="89">
        <v>0</v>
      </c>
      <c r="L43" s="88">
        <v>0</v>
      </c>
      <c r="M43" s="89">
        <v>0</v>
      </c>
      <c r="N43" s="88">
        <v>0</v>
      </c>
      <c r="O43" s="89">
        <v>0</v>
      </c>
      <c r="P43" s="88">
        <v>5</v>
      </c>
      <c r="Q43" s="89">
        <v>0</v>
      </c>
      <c r="R43" s="77">
        <f>SUM(L43,J43,H43,F43,B43,D43,N43,P43)</f>
        <v>18</v>
      </c>
      <c r="S43" s="79">
        <f>SUM(M43,K43,I43,G43,C43,E43,O43,Q43)</f>
        <v>0</v>
      </c>
      <c r="T43" s="79">
        <f>SUM(R43:S43)</f>
        <v>18</v>
      </c>
    </row>
    <row r="44" spans="1:20" ht="12.75">
      <c r="A44" s="99" t="s">
        <v>12</v>
      </c>
      <c r="B44" s="102">
        <f>SUM(B33:B43)</f>
        <v>39</v>
      </c>
      <c r="C44" s="104">
        <f aca="true" t="shared" si="8" ref="C44:T44">SUM(C33:C43)</f>
        <v>27</v>
      </c>
      <c r="D44" s="102">
        <f t="shared" si="8"/>
        <v>0</v>
      </c>
      <c r="E44" s="103">
        <f t="shared" si="8"/>
        <v>0</v>
      </c>
      <c r="F44" s="102">
        <f t="shared" si="8"/>
        <v>0</v>
      </c>
      <c r="G44" s="103">
        <f t="shared" si="8"/>
        <v>0</v>
      </c>
      <c r="H44" s="102">
        <f t="shared" si="8"/>
        <v>0</v>
      </c>
      <c r="I44" s="104">
        <f t="shared" si="8"/>
        <v>0</v>
      </c>
      <c r="J44" s="102">
        <f t="shared" si="8"/>
        <v>0</v>
      </c>
      <c r="K44" s="103">
        <f t="shared" si="8"/>
        <v>0</v>
      </c>
      <c r="L44" s="102">
        <f t="shared" si="8"/>
        <v>0</v>
      </c>
      <c r="M44" s="103">
        <f t="shared" si="8"/>
        <v>0</v>
      </c>
      <c r="N44" s="102">
        <f t="shared" si="8"/>
        <v>2</v>
      </c>
      <c r="O44" s="103">
        <f t="shared" si="8"/>
        <v>0</v>
      </c>
      <c r="P44" s="102">
        <f t="shared" si="8"/>
        <v>14</v>
      </c>
      <c r="Q44" s="103">
        <f t="shared" si="8"/>
        <v>5</v>
      </c>
      <c r="R44" s="37">
        <f t="shared" si="8"/>
        <v>55</v>
      </c>
      <c r="S44" s="38">
        <f t="shared" si="8"/>
        <v>32</v>
      </c>
      <c r="T44" s="38">
        <f t="shared" si="8"/>
        <v>87</v>
      </c>
    </row>
    <row r="45" spans="1:20" ht="12.75">
      <c r="A45" s="84"/>
      <c r="B45" s="88"/>
      <c r="C45" s="89"/>
      <c r="D45" s="88"/>
      <c r="E45" s="89"/>
      <c r="F45" s="88"/>
      <c r="G45" s="89"/>
      <c r="H45" s="88"/>
      <c r="I45" s="92"/>
      <c r="J45" s="88"/>
      <c r="K45" s="89"/>
      <c r="L45" s="88"/>
      <c r="M45" s="89"/>
      <c r="N45" s="88"/>
      <c r="O45" s="89"/>
      <c r="P45" s="88"/>
      <c r="Q45" s="89"/>
      <c r="R45" s="90"/>
      <c r="S45" s="91"/>
      <c r="T45" s="91"/>
    </row>
    <row r="46" spans="1:20" ht="12.75">
      <c r="A46" s="26" t="s">
        <v>14</v>
      </c>
      <c r="B46" s="75">
        <f>SUM(B44,B30)</f>
        <v>437</v>
      </c>
      <c r="C46" s="105">
        <f>SUM(C44,C30)</f>
        <v>267</v>
      </c>
      <c r="D46" s="75">
        <f>SUM(D44,D30)</f>
        <v>0</v>
      </c>
      <c r="E46" s="76">
        <f>SUM(E44,E30)</f>
        <v>0</v>
      </c>
      <c r="F46" s="75">
        <f aca="true" t="shared" si="9" ref="F46:K46">SUM(F44,F30)</f>
        <v>108</v>
      </c>
      <c r="G46" s="76">
        <f t="shared" si="9"/>
        <v>18</v>
      </c>
      <c r="H46" s="75">
        <f t="shared" si="9"/>
        <v>5</v>
      </c>
      <c r="I46" s="105">
        <f t="shared" si="9"/>
        <v>0</v>
      </c>
      <c r="J46" s="75">
        <f t="shared" si="9"/>
        <v>0</v>
      </c>
      <c r="K46" s="76">
        <f t="shared" si="9"/>
        <v>0</v>
      </c>
      <c r="L46" s="75">
        <f aca="true" t="shared" si="10" ref="L46:Q46">SUM(L44,L30)</f>
        <v>17</v>
      </c>
      <c r="M46" s="76">
        <f t="shared" si="10"/>
        <v>1</v>
      </c>
      <c r="N46" s="75">
        <f t="shared" si="10"/>
        <v>49</v>
      </c>
      <c r="O46" s="76">
        <f t="shared" si="10"/>
        <v>10</v>
      </c>
      <c r="P46" s="75">
        <f t="shared" si="10"/>
        <v>280</v>
      </c>
      <c r="Q46" s="76">
        <f t="shared" si="10"/>
        <v>160</v>
      </c>
      <c r="R46" s="75">
        <f>SUM(P46,N46,L46,J46,H46,F46,D46,B46)</f>
        <v>896</v>
      </c>
      <c r="S46" s="76">
        <f t="shared" si="6"/>
        <v>456</v>
      </c>
      <c r="T46" s="76">
        <f t="shared" si="7"/>
        <v>1352</v>
      </c>
    </row>
    <row r="48" ht="12.75">
      <c r="A48" s="159" t="s">
        <v>64</v>
      </c>
    </row>
    <row r="49" s="128" customFormat="1" ht="12.75">
      <c r="A49" s="159" t="s">
        <v>197</v>
      </c>
    </row>
    <row r="50" ht="12.75">
      <c r="A50" s="264" t="s">
        <v>168</v>
      </c>
    </row>
    <row r="51" ht="12.75">
      <c r="A51" s="265" t="s">
        <v>148</v>
      </c>
    </row>
  </sheetData>
  <sheetProtection/>
  <mergeCells count="23">
    <mergeCell ref="A2:T2"/>
    <mergeCell ref="A3:T3"/>
    <mergeCell ref="A4:T4"/>
    <mergeCell ref="F8:G8"/>
    <mergeCell ref="F9:G9"/>
    <mergeCell ref="L7:M7"/>
    <mergeCell ref="L8:M8"/>
    <mergeCell ref="P7:Q7"/>
    <mergeCell ref="P8:Q8"/>
    <mergeCell ref="P9:Q9"/>
    <mergeCell ref="B7:C7"/>
    <mergeCell ref="D7:E7"/>
    <mergeCell ref="F7:G7"/>
    <mergeCell ref="H7:I7"/>
    <mergeCell ref="J7:K7"/>
    <mergeCell ref="N7:O7"/>
    <mergeCell ref="B8:C8"/>
    <mergeCell ref="D8:E8"/>
    <mergeCell ref="H8:I8"/>
    <mergeCell ref="J8:K8"/>
    <mergeCell ref="N8:O8"/>
    <mergeCell ref="L9:M9"/>
    <mergeCell ref="N9:O9"/>
  </mergeCells>
  <printOptions/>
  <pageMargins left="0.75" right="0.75" top="1" bottom="1" header="0.5" footer="0.5"/>
  <pageSetup fitToHeight="1" fitToWidth="1" horizontalDpi="600" verticalDpi="600" orientation="landscape" paperSize="9" scale="72" r:id="rId1"/>
  <headerFooter alignWithMargins="0">
    <oddFooter>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30.8515625" style="115" customWidth="1"/>
    <col min="2" max="3" width="8.7109375" style="122" customWidth="1"/>
    <col min="4" max="5" width="6.8515625" style="122" customWidth="1"/>
    <col min="6" max="7" width="10.421875" style="122" customWidth="1"/>
    <col min="8" max="11" width="6.8515625" style="122" customWidth="1"/>
    <col min="12" max="15" width="9.8515625" style="122" customWidth="1"/>
    <col min="16" max="17" width="9.7109375" style="122" customWidth="1"/>
    <col min="18" max="19" width="6.8515625" style="122" customWidth="1"/>
    <col min="20" max="20" width="6.8515625" style="115" customWidth="1"/>
    <col min="21" max="21" width="0.2890625" style="122" customWidth="1"/>
    <col min="22" max="23" width="5.00390625" style="122" customWidth="1"/>
    <col min="24" max="24" width="10.57421875" style="122" customWidth="1"/>
    <col min="25" max="26" width="4.7109375" style="122" customWidth="1"/>
    <col min="27" max="27" width="10.28125" style="122" customWidth="1"/>
    <col min="28" max="28" width="19.00390625" style="122" customWidth="1"/>
    <col min="29" max="30" width="12.00390625" style="122" customWidth="1"/>
    <col min="31" max="31" width="10.57421875" style="122" customWidth="1"/>
    <col min="32" max="33" width="5.00390625" style="122" customWidth="1"/>
    <col min="34" max="34" width="10.57421875" style="122" customWidth="1"/>
    <col min="35" max="36" width="4.7109375" style="122" customWidth="1"/>
    <col min="37" max="37" width="10.28125" style="122" customWidth="1"/>
    <col min="38" max="38" width="17.57421875" style="122" customWidth="1"/>
    <col min="39" max="39" width="43.421875" style="122" customWidth="1"/>
    <col min="40" max="41" width="7.00390625" style="122" customWidth="1"/>
    <col min="42" max="42" width="9.28125" style="122" customWidth="1"/>
    <col min="43" max="16384" width="8.8515625" style="122" customWidth="1"/>
  </cols>
  <sheetData>
    <row r="1" spans="1:2" ht="12.75">
      <c r="A1" s="108" t="s">
        <v>186</v>
      </c>
      <c r="B1" s="4"/>
    </row>
    <row r="2" spans="1:21" ht="12.75">
      <c r="A2" s="326" t="s">
        <v>33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</row>
    <row r="3" spans="1:21" ht="12.75">
      <c r="A3" s="326" t="s">
        <v>121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</row>
    <row r="4" spans="1:21" ht="12.75">
      <c r="A4" s="326" t="s">
        <v>59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</row>
    <row r="5" ht="13.5" thickBot="1"/>
    <row r="6" spans="1:20" s="27" customFormat="1" ht="11.25">
      <c r="A6" s="55"/>
      <c r="B6" s="61" t="s">
        <v>45</v>
      </c>
      <c r="C6" s="62"/>
      <c r="D6" s="61" t="s">
        <v>46</v>
      </c>
      <c r="E6" s="62"/>
      <c r="F6" s="61" t="s">
        <v>47</v>
      </c>
      <c r="G6" s="62"/>
      <c r="H6" s="61" t="s">
        <v>48</v>
      </c>
      <c r="I6" s="62"/>
      <c r="J6" s="61" t="s">
        <v>49</v>
      </c>
      <c r="K6" s="62"/>
      <c r="L6" s="61" t="s">
        <v>50</v>
      </c>
      <c r="M6" s="62"/>
      <c r="N6" s="61" t="s">
        <v>142</v>
      </c>
      <c r="O6" s="62"/>
      <c r="P6" s="61" t="s">
        <v>157</v>
      </c>
      <c r="Q6" s="62"/>
      <c r="R6" s="56"/>
      <c r="S6" s="57"/>
      <c r="T6" s="55"/>
    </row>
    <row r="7" spans="2:20" s="25" customFormat="1" ht="11.25">
      <c r="B7" s="312" t="s">
        <v>149</v>
      </c>
      <c r="C7" s="313"/>
      <c r="D7" s="312" t="s">
        <v>150</v>
      </c>
      <c r="E7" s="313"/>
      <c r="F7" s="312" t="s">
        <v>163</v>
      </c>
      <c r="G7" s="319"/>
      <c r="H7" s="312" t="s">
        <v>151</v>
      </c>
      <c r="I7" s="313"/>
      <c r="J7" s="312" t="s">
        <v>152</v>
      </c>
      <c r="K7" s="313"/>
      <c r="L7" s="312" t="s">
        <v>153</v>
      </c>
      <c r="M7" s="313"/>
      <c r="N7" s="312" t="s">
        <v>154</v>
      </c>
      <c r="O7" s="316"/>
      <c r="P7" s="315" t="s">
        <v>158</v>
      </c>
      <c r="Q7" s="316"/>
      <c r="R7" s="63" t="s">
        <v>14</v>
      </c>
      <c r="S7" s="70"/>
      <c r="T7" s="70"/>
    </row>
    <row r="8" spans="2:18" s="25" customFormat="1" ht="11.25">
      <c r="B8" s="310" t="s">
        <v>155</v>
      </c>
      <c r="C8" s="314"/>
      <c r="D8" s="310" t="s">
        <v>156</v>
      </c>
      <c r="E8" s="314"/>
      <c r="F8" s="310" t="s">
        <v>164</v>
      </c>
      <c r="G8" s="311"/>
      <c r="H8" s="310" t="s">
        <v>156</v>
      </c>
      <c r="I8" s="314"/>
      <c r="J8" s="310" t="s">
        <v>156</v>
      </c>
      <c r="K8" s="314"/>
      <c r="L8" s="310" t="s">
        <v>159</v>
      </c>
      <c r="M8" s="314"/>
      <c r="N8" s="310" t="s">
        <v>161</v>
      </c>
      <c r="O8" s="318"/>
      <c r="P8" s="317"/>
      <c r="Q8" s="318"/>
      <c r="R8" s="31"/>
    </row>
    <row r="9" spans="1:20" s="27" customFormat="1" ht="11.25">
      <c r="A9" s="25"/>
      <c r="B9" s="197"/>
      <c r="C9" s="266"/>
      <c r="D9" s="197"/>
      <c r="E9" s="198"/>
      <c r="F9" s="301" t="s">
        <v>165</v>
      </c>
      <c r="G9" s="303"/>
      <c r="H9" s="165"/>
      <c r="I9" s="84"/>
      <c r="J9" s="165"/>
      <c r="K9" s="84"/>
      <c r="L9" s="301" t="s">
        <v>160</v>
      </c>
      <c r="M9" s="303"/>
      <c r="N9" s="301" t="s">
        <v>162</v>
      </c>
      <c r="O9" s="303"/>
      <c r="P9" s="301"/>
      <c r="Q9" s="303"/>
      <c r="R9" s="31"/>
      <c r="S9" s="25"/>
      <c r="T9" s="25"/>
    </row>
    <row r="10" spans="1:20" s="64" customFormat="1" ht="11.25">
      <c r="A10" s="58"/>
      <c r="B10" s="32" t="s">
        <v>0</v>
      </c>
      <c r="C10" s="34" t="s">
        <v>1</v>
      </c>
      <c r="D10" s="32" t="s">
        <v>0</v>
      </c>
      <c r="E10" s="34" t="s">
        <v>1</v>
      </c>
      <c r="F10" s="32" t="s">
        <v>0</v>
      </c>
      <c r="G10" s="34" t="s">
        <v>1</v>
      </c>
      <c r="H10" s="32" t="s">
        <v>0</v>
      </c>
      <c r="I10" s="34" t="s">
        <v>1</v>
      </c>
      <c r="J10" s="32" t="s">
        <v>0</v>
      </c>
      <c r="K10" s="34" t="s">
        <v>1</v>
      </c>
      <c r="L10" s="32" t="s">
        <v>0</v>
      </c>
      <c r="M10" s="34" t="s">
        <v>1</v>
      </c>
      <c r="N10" s="32" t="s">
        <v>0</v>
      </c>
      <c r="O10" s="34" t="s">
        <v>1</v>
      </c>
      <c r="P10" s="32" t="s">
        <v>0</v>
      </c>
      <c r="Q10" s="34" t="s">
        <v>1</v>
      </c>
      <c r="R10" s="32" t="s">
        <v>0</v>
      </c>
      <c r="S10" s="34" t="s">
        <v>1</v>
      </c>
      <c r="T10" s="34" t="s">
        <v>13</v>
      </c>
    </row>
    <row r="11" spans="1:20" s="33" customFormat="1" ht="15.75" customHeight="1">
      <c r="A11" s="98" t="s">
        <v>112</v>
      </c>
      <c r="B11" s="29"/>
      <c r="C11" s="30"/>
      <c r="D11" s="29"/>
      <c r="E11" s="30"/>
      <c r="F11" s="29"/>
      <c r="G11" s="30"/>
      <c r="H11" s="29"/>
      <c r="I11" s="30"/>
      <c r="J11" s="29"/>
      <c r="K11" s="30"/>
      <c r="L11" s="29"/>
      <c r="M11" s="30"/>
      <c r="N11" s="29"/>
      <c r="O11" s="30"/>
      <c r="P11" s="29"/>
      <c r="Q11" s="30"/>
      <c r="R11" s="29"/>
      <c r="S11" s="30"/>
      <c r="T11" s="30"/>
    </row>
    <row r="12" spans="1:20" s="25" customFormat="1" ht="12.75">
      <c r="A12" s="115" t="s">
        <v>110</v>
      </c>
      <c r="B12" s="129">
        <v>0</v>
      </c>
      <c r="C12" s="125">
        <v>0</v>
      </c>
      <c r="D12" s="129">
        <v>0</v>
      </c>
      <c r="E12" s="127">
        <v>0</v>
      </c>
      <c r="F12" s="129">
        <v>0</v>
      </c>
      <c r="G12" s="125">
        <v>1</v>
      </c>
      <c r="H12" s="129">
        <v>0</v>
      </c>
      <c r="I12" s="130">
        <v>0</v>
      </c>
      <c r="J12" s="129">
        <v>0</v>
      </c>
      <c r="K12" s="130">
        <v>0</v>
      </c>
      <c r="L12" s="129">
        <v>0</v>
      </c>
      <c r="M12" s="130">
        <v>0</v>
      </c>
      <c r="N12" s="129">
        <v>0</v>
      </c>
      <c r="O12" s="130">
        <v>0</v>
      </c>
      <c r="P12" s="129">
        <v>9</v>
      </c>
      <c r="Q12" s="130">
        <v>3</v>
      </c>
      <c r="R12" s="79">
        <f aca="true" t="shared" si="0" ref="R12:S17">SUM(L12,J12,H12,F12,D12,B12,N12,P12)</f>
        <v>9</v>
      </c>
      <c r="S12" s="79">
        <f t="shared" si="0"/>
        <v>4</v>
      </c>
      <c r="T12" s="79">
        <f>SUM(R12:S12)</f>
        <v>13</v>
      </c>
    </row>
    <row r="13" spans="1:20" s="25" customFormat="1" ht="12.75">
      <c r="A13" s="115" t="s">
        <v>72</v>
      </c>
      <c r="B13" s="129">
        <v>8</v>
      </c>
      <c r="C13" s="125">
        <v>6</v>
      </c>
      <c r="D13" s="129">
        <v>0</v>
      </c>
      <c r="E13" s="127">
        <v>0</v>
      </c>
      <c r="F13" s="129">
        <v>4</v>
      </c>
      <c r="G13" s="125">
        <v>0</v>
      </c>
      <c r="H13" s="129">
        <v>0</v>
      </c>
      <c r="I13" s="130">
        <v>0</v>
      </c>
      <c r="J13" s="129">
        <v>0</v>
      </c>
      <c r="K13" s="130">
        <v>0</v>
      </c>
      <c r="L13" s="129">
        <v>0</v>
      </c>
      <c r="M13" s="130">
        <v>0</v>
      </c>
      <c r="N13" s="129">
        <v>0</v>
      </c>
      <c r="O13" s="130">
        <v>0</v>
      </c>
      <c r="P13" s="129">
        <v>3</v>
      </c>
      <c r="Q13" s="130">
        <v>1</v>
      </c>
      <c r="R13" s="77">
        <f t="shared" si="0"/>
        <v>15</v>
      </c>
      <c r="S13" s="79">
        <f t="shared" si="0"/>
        <v>7</v>
      </c>
      <c r="T13" s="79">
        <f aca="true" t="shared" si="1" ref="T13:T18">SUM(R13:S13)</f>
        <v>22</v>
      </c>
    </row>
    <row r="14" spans="1:20" s="25" customFormat="1" ht="12.75">
      <c r="A14" s="115" t="s">
        <v>73</v>
      </c>
      <c r="B14" s="129">
        <v>8</v>
      </c>
      <c r="C14" s="125">
        <v>0</v>
      </c>
      <c r="D14" s="129">
        <v>0</v>
      </c>
      <c r="E14" s="127">
        <v>0</v>
      </c>
      <c r="F14" s="129">
        <v>3</v>
      </c>
      <c r="G14" s="125">
        <v>0</v>
      </c>
      <c r="H14" s="129">
        <v>0</v>
      </c>
      <c r="I14" s="130">
        <v>0</v>
      </c>
      <c r="J14" s="129">
        <v>0</v>
      </c>
      <c r="K14" s="130">
        <v>0</v>
      </c>
      <c r="L14" s="129">
        <v>0</v>
      </c>
      <c r="M14" s="130">
        <v>0</v>
      </c>
      <c r="N14" s="129">
        <v>1</v>
      </c>
      <c r="O14" s="130">
        <v>0</v>
      </c>
      <c r="P14" s="129">
        <v>5</v>
      </c>
      <c r="Q14" s="130">
        <v>0</v>
      </c>
      <c r="R14" s="77">
        <f t="shared" si="0"/>
        <v>17</v>
      </c>
      <c r="S14" s="79">
        <f t="shared" si="0"/>
        <v>0</v>
      </c>
      <c r="T14" s="79">
        <f t="shared" si="1"/>
        <v>17</v>
      </c>
    </row>
    <row r="15" spans="1:20" s="25" customFormat="1" ht="26.25">
      <c r="A15" s="120" t="s">
        <v>81</v>
      </c>
      <c r="B15" s="129">
        <v>1</v>
      </c>
      <c r="C15" s="125">
        <v>5</v>
      </c>
      <c r="D15" s="129">
        <v>0</v>
      </c>
      <c r="E15" s="127">
        <v>0</v>
      </c>
      <c r="F15" s="129">
        <v>0</v>
      </c>
      <c r="G15" s="125">
        <v>1</v>
      </c>
      <c r="H15" s="129">
        <v>0</v>
      </c>
      <c r="I15" s="130">
        <v>0</v>
      </c>
      <c r="J15" s="129">
        <v>0</v>
      </c>
      <c r="K15" s="130">
        <v>0</v>
      </c>
      <c r="L15" s="129">
        <v>0</v>
      </c>
      <c r="M15" s="130">
        <v>0</v>
      </c>
      <c r="N15" s="129">
        <v>0</v>
      </c>
      <c r="O15" s="130">
        <v>0</v>
      </c>
      <c r="P15" s="129">
        <v>1</v>
      </c>
      <c r="Q15" s="130">
        <v>3</v>
      </c>
      <c r="R15" s="77">
        <f t="shared" si="0"/>
        <v>2</v>
      </c>
      <c r="S15" s="79">
        <f t="shared" si="0"/>
        <v>9</v>
      </c>
      <c r="T15" s="79">
        <f t="shared" si="1"/>
        <v>11</v>
      </c>
    </row>
    <row r="16" spans="1:20" s="25" customFormat="1" ht="12.75">
      <c r="A16" s="120" t="s">
        <v>80</v>
      </c>
      <c r="B16" s="129">
        <v>3</v>
      </c>
      <c r="C16" s="125">
        <v>0</v>
      </c>
      <c r="D16" s="129">
        <v>0</v>
      </c>
      <c r="E16" s="127">
        <v>0</v>
      </c>
      <c r="F16" s="129">
        <v>5</v>
      </c>
      <c r="G16" s="125">
        <v>0</v>
      </c>
      <c r="H16" s="129">
        <v>0</v>
      </c>
      <c r="I16" s="130">
        <v>0</v>
      </c>
      <c r="J16" s="129">
        <v>0</v>
      </c>
      <c r="K16" s="130">
        <v>0</v>
      </c>
      <c r="L16" s="129">
        <v>0</v>
      </c>
      <c r="M16" s="130">
        <v>0</v>
      </c>
      <c r="N16" s="129">
        <v>1</v>
      </c>
      <c r="O16" s="130">
        <v>0</v>
      </c>
      <c r="P16" s="129">
        <v>4</v>
      </c>
      <c r="Q16" s="130">
        <v>0</v>
      </c>
      <c r="R16" s="77">
        <f t="shared" si="0"/>
        <v>13</v>
      </c>
      <c r="S16" s="79">
        <f t="shared" si="0"/>
        <v>0</v>
      </c>
      <c r="T16" s="79">
        <f t="shared" si="1"/>
        <v>13</v>
      </c>
    </row>
    <row r="17" spans="1:20" s="25" customFormat="1" ht="12.75">
      <c r="A17" s="115" t="s">
        <v>87</v>
      </c>
      <c r="B17" s="129">
        <v>9</v>
      </c>
      <c r="C17" s="125">
        <v>0</v>
      </c>
      <c r="D17" s="129">
        <v>0</v>
      </c>
      <c r="E17" s="127">
        <v>0</v>
      </c>
      <c r="F17" s="129">
        <v>5</v>
      </c>
      <c r="G17" s="125">
        <v>0</v>
      </c>
      <c r="H17" s="129">
        <v>0</v>
      </c>
      <c r="I17" s="130">
        <v>0</v>
      </c>
      <c r="J17" s="129">
        <v>0</v>
      </c>
      <c r="K17" s="130">
        <v>0</v>
      </c>
      <c r="L17" s="129">
        <v>0</v>
      </c>
      <c r="M17" s="130">
        <v>0</v>
      </c>
      <c r="N17" s="129">
        <v>2</v>
      </c>
      <c r="O17" s="130">
        <v>0</v>
      </c>
      <c r="P17" s="129">
        <v>2</v>
      </c>
      <c r="Q17" s="130">
        <v>0</v>
      </c>
      <c r="R17" s="77">
        <f t="shared" si="0"/>
        <v>18</v>
      </c>
      <c r="S17" s="79">
        <f t="shared" si="0"/>
        <v>0</v>
      </c>
      <c r="T17" s="79">
        <f t="shared" si="1"/>
        <v>18</v>
      </c>
    </row>
    <row r="18" spans="1:20" s="26" customFormat="1" ht="12">
      <c r="A18" s="81" t="s">
        <v>12</v>
      </c>
      <c r="B18" s="37">
        <f>SUM(B12:B17)</f>
        <v>29</v>
      </c>
      <c r="C18" s="38">
        <f aca="true" t="shared" si="2" ref="C18:Q18">SUM(C12:C17)</f>
        <v>11</v>
      </c>
      <c r="D18" s="37">
        <f t="shared" si="2"/>
        <v>0</v>
      </c>
      <c r="E18" s="38">
        <f t="shared" si="2"/>
        <v>0</v>
      </c>
      <c r="F18" s="37">
        <f t="shared" si="2"/>
        <v>17</v>
      </c>
      <c r="G18" s="38">
        <f t="shared" si="2"/>
        <v>2</v>
      </c>
      <c r="H18" s="37">
        <f t="shared" si="2"/>
        <v>0</v>
      </c>
      <c r="I18" s="36">
        <f t="shared" si="2"/>
        <v>0</v>
      </c>
      <c r="J18" s="37">
        <f t="shared" si="2"/>
        <v>0</v>
      </c>
      <c r="K18" s="36">
        <f t="shared" si="2"/>
        <v>0</v>
      </c>
      <c r="L18" s="37">
        <f t="shared" si="2"/>
        <v>0</v>
      </c>
      <c r="M18" s="36">
        <f t="shared" si="2"/>
        <v>0</v>
      </c>
      <c r="N18" s="37">
        <f t="shared" si="2"/>
        <v>4</v>
      </c>
      <c r="O18" s="36">
        <f t="shared" si="2"/>
        <v>0</v>
      </c>
      <c r="P18" s="37">
        <f t="shared" si="2"/>
        <v>24</v>
      </c>
      <c r="Q18" s="36">
        <f t="shared" si="2"/>
        <v>7</v>
      </c>
      <c r="R18" s="37">
        <f>SUM(P18,N18,L18,J18,H18,F18,D18,B18)</f>
        <v>74</v>
      </c>
      <c r="S18" s="38">
        <f>SUM(Q18,O18,M18,K18,I18,G18,E18,C18)</f>
        <v>20</v>
      </c>
      <c r="T18" s="38">
        <f t="shared" si="1"/>
        <v>94</v>
      </c>
    </row>
    <row r="19" ht="6" customHeight="1">
      <c r="V19" s="26"/>
    </row>
    <row r="20" ht="12.75">
      <c r="A20" s="264" t="s">
        <v>166</v>
      </c>
    </row>
    <row r="21" ht="12.75">
      <c r="A21" s="265" t="s">
        <v>146</v>
      </c>
    </row>
  </sheetData>
  <sheetProtection/>
  <mergeCells count="23">
    <mergeCell ref="A2:U2"/>
    <mergeCell ref="A3:U3"/>
    <mergeCell ref="A4:U4"/>
    <mergeCell ref="F8:G8"/>
    <mergeCell ref="F9:G9"/>
    <mergeCell ref="L8:M8"/>
    <mergeCell ref="L7:M7"/>
    <mergeCell ref="P7:Q7"/>
    <mergeCell ref="P8:Q8"/>
    <mergeCell ref="P9:Q9"/>
    <mergeCell ref="B7:C7"/>
    <mergeCell ref="D7:E7"/>
    <mergeCell ref="F7:G7"/>
    <mergeCell ref="H7:I7"/>
    <mergeCell ref="J7:K7"/>
    <mergeCell ref="N7:O7"/>
    <mergeCell ref="B8:C8"/>
    <mergeCell ref="D8:E8"/>
    <mergeCell ref="H8:I8"/>
    <mergeCell ref="J8:K8"/>
    <mergeCell ref="N8:O8"/>
    <mergeCell ref="L9:M9"/>
    <mergeCell ref="N9:O9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74" r:id="rId1"/>
  <headerFooter alignWithMargins="0">
    <oddFooter>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30.8515625" style="115" customWidth="1"/>
    <col min="2" max="3" width="8.7109375" style="122" customWidth="1"/>
    <col min="4" max="5" width="6.8515625" style="122" customWidth="1"/>
    <col min="6" max="7" width="10.421875" style="122" customWidth="1"/>
    <col min="8" max="11" width="6.8515625" style="122" customWidth="1"/>
    <col min="12" max="15" width="9.8515625" style="122" customWidth="1"/>
    <col min="16" max="17" width="9.7109375" style="122" customWidth="1"/>
    <col min="18" max="19" width="6.8515625" style="122" customWidth="1"/>
    <col min="20" max="20" width="6.8515625" style="115" customWidth="1"/>
    <col min="21" max="21" width="0.2890625" style="122" customWidth="1"/>
    <col min="22" max="23" width="5.00390625" style="122" customWidth="1"/>
    <col min="24" max="24" width="10.57421875" style="122" customWidth="1"/>
    <col min="25" max="26" width="4.7109375" style="122" customWidth="1"/>
    <col min="27" max="27" width="10.28125" style="122" customWidth="1"/>
    <col min="28" max="28" width="19.00390625" style="122" customWidth="1"/>
    <col min="29" max="30" width="12.00390625" style="122" customWidth="1"/>
    <col min="31" max="31" width="10.57421875" style="122" customWidth="1"/>
    <col min="32" max="33" width="5.00390625" style="122" customWidth="1"/>
    <col min="34" max="34" width="10.57421875" style="122" customWidth="1"/>
    <col min="35" max="36" width="4.7109375" style="122" customWidth="1"/>
    <col min="37" max="37" width="10.28125" style="122" customWidth="1"/>
    <col min="38" max="38" width="17.57421875" style="122" customWidth="1"/>
    <col min="39" max="39" width="43.421875" style="122" customWidth="1"/>
    <col min="40" max="41" width="7.00390625" style="122" customWidth="1"/>
    <col min="42" max="42" width="9.28125" style="122" customWidth="1"/>
    <col min="43" max="16384" width="8.8515625" style="122" customWidth="1"/>
  </cols>
  <sheetData>
    <row r="1" spans="1:2" ht="12.75">
      <c r="A1" s="108" t="s">
        <v>186</v>
      </c>
      <c r="B1" s="4"/>
    </row>
    <row r="2" spans="1:21" ht="12.75">
      <c r="A2" s="326" t="s">
        <v>33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</row>
    <row r="3" spans="1:21" ht="12.75">
      <c r="A3" s="326" t="s">
        <v>121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</row>
    <row r="4" spans="1:21" ht="12.75">
      <c r="A4" s="326" t="s">
        <v>60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</row>
    <row r="5" ht="13.5" thickBot="1"/>
    <row r="6" spans="1:20" s="27" customFormat="1" ht="12.75" customHeight="1">
      <c r="A6" s="55"/>
      <c r="B6" s="330" t="s">
        <v>45</v>
      </c>
      <c r="C6" s="331"/>
      <c r="D6" s="330" t="s">
        <v>46</v>
      </c>
      <c r="E6" s="331"/>
      <c r="F6" s="330" t="s">
        <v>47</v>
      </c>
      <c r="G6" s="335"/>
      <c r="H6" s="330" t="s">
        <v>48</v>
      </c>
      <c r="I6" s="331"/>
      <c r="J6" s="330" t="s">
        <v>49</v>
      </c>
      <c r="K6" s="331"/>
      <c r="L6" s="330" t="s">
        <v>50</v>
      </c>
      <c r="M6" s="331"/>
      <c r="N6" s="330" t="s">
        <v>142</v>
      </c>
      <c r="O6" s="331"/>
      <c r="P6" s="330" t="s">
        <v>157</v>
      </c>
      <c r="Q6" s="331"/>
      <c r="R6" s="55"/>
      <c r="S6" s="57"/>
      <c r="T6" s="55"/>
    </row>
    <row r="7" spans="2:20" s="25" customFormat="1" ht="11.25">
      <c r="B7" s="312" t="s">
        <v>149</v>
      </c>
      <c r="C7" s="313"/>
      <c r="D7" s="312" t="s">
        <v>150</v>
      </c>
      <c r="E7" s="313"/>
      <c r="F7" s="312" t="s">
        <v>163</v>
      </c>
      <c r="G7" s="313"/>
      <c r="H7" s="312" t="s">
        <v>151</v>
      </c>
      <c r="I7" s="313"/>
      <c r="J7" s="312" t="s">
        <v>152</v>
      </c>
      <c r="K7" s="313"/>
      <c r="L7" s="312" t="s">
        <v>153</v>
      </c>
      <c r="M7" s="313"/>
      <c r="N7" s="312" t="s">
        <v>154</v>
      </c>
      <c r="O7" s="316"/>
      <c r="P7" s="315" t="s">
        <v>158</v>
      </c>
      <c r="Q7" s="316"/>
      <c r="R7" s="334" t="s">
        <v>14</v>
      </c>
      <c r="S7" s="334"/>
      <c r="T7" s="334"/>
    </row>
    <row r="8" spans="2:17" s="25" customFormat="1" ht="11.25">
      <c r="B8" s="310" t="s">
        <v>155</v>
      </c>
      <c r="C8" s="314"/>
      <c r="D8" s="310" t="s">
        <v>156</v>
      </c>
      <c r="E8" s="314"/>
      <c r="F8" s="310" t="s">
        <v>164</v>
      </c>
      <c r="G8" s="314"/>
      <c r="H8" s="310" t="s">
        <v>156</v>
      </c>
      <c r="I8" s="314"/>
      <c r="J8" s="310" t="s">
        <v>156</v>
      </c>
      <c r="K8" s="314"/>
      <c r="L8" s="310" t="s">
        <v>159</v>
      </c>
      <c r="M8" s="314"/>
      <c r="N8" s="310" t="s">
        <v>161</v>
      </c>
      <c r="O8" s="318"/>
      <c r="P8" s="317"/>
      <c r="Q8" s="318"/>
    </row>
    <row r="9" spans="1:20" s="27" customFormat="1" ht="11.25">
      <c r="A9" s="25"/>
      <c r="B9" s="268"/>
      <c r="C9" s="293"/>
      <c r="D9" s="268"/>
      <c r="E9" s="269"/>
      <c r="F9" s="301" t="s">
        <v>165</v>
      </c>
      <c r="G9" s="333"/>
      <c r="H9" s="287"/>
      <c r="I9" s="84"/>
      <c r="J9" s="165"/>
      <c r="K9" s="84"/>
      <c r="L9" s="301" t="s">
        <v>160</v>
      </c>
      <c r="M9" s="303"/>
      <c r="N9" s="301" t="s">
        <v>162</v>
      </c>
      <c r="O9" s="303"/>
      <c r="P9" s="301"/>
      <c r="Q9" s="303"/>
      <c r="R9" s="25"/>
      <c r="S9" s="25"/>
      <c r="T9" s="25"/>
    </row>
    <row r="10" spans="1:20" s="64" customFormat="1" ht="11.25">
      <c r="A10" s="58"/>
      <c r="B10" s="32" t="s">
        <v>0</v>
      </c>
      <c r="C10" s="34" t="s">
        <v>1</v>
      </c>
      <c r="D10" s="32" t="s">
        <v>0</v>
      </c>
      <c r="E10" s="34" t="s">
        <v>1</v>
      </c>
      <c r="F10" s="32" t="s">
        <v>0</v>
      </c>
      <c r="G10" s="281" t="s">
        <v>1</v>
      </c>
      <c r="H10" s="288" t="s">
        <v>0</v>
      </c>
      <c r="I10" s="34" t="s">
        <v>1</v>
      </c>
      <c r="J10" s="32" t="s">
        <v>0</v>
      </c>
      <c r="K10" s="34" t="s">
        <v>1</v>
      </c>
      <c r="L10" s="32" t="s">
        <v>0</v>
      </c>
      <c r="M10" s="34" t="s">
        <v>1</v>
      </c>
      <c r="N10" s="32" t="s">
        <v>0</v>
      </c>
      <c r="O10" s="34" t="s">
        <v>1</v>
      </c>
      <c r="P10" s="32" t="s">
        <v>0</v>
      </c>
      <c r="Q10" s="166" t="s">
        <v>1</v>
      </c>
      <c r="R10" s="34" t="s">
        <v>0</v>
      </c>
      <c r="S10" s="34" t="s">
        <v>1</v>
      </c>
      <c r="T10" s="34" t="s">
        <v>13</v>
      </c>
    </row>
    <row r="11" spans="1:20" s="33" customFormat="1" ht="15.75" customHeight="1">
      <c r="A11" s="98" t="s">
        <v>112</v>
      </c>
      <c r="B11" s="29"/>
      <c r="C11" s="30"/>
      <c r="D11" s="29"/>
      <c r="E11" s="30"/>
      <c r="F11" s="29"/>
      <c r="G11" s="282"/>
      <c r="H11" s="289"/>
      <c r="I11" s="30"/>
      <c r="J11" s="29"/>
      <c r="K11" s="30"/>
      <c r="L11" s="29"/>
      <c r="M11" s="30"/>
      <c r="N11" s="29"/>
      <c r="O11" s="30"/>
      <c r="P11" s="29"/>
      <c r="Q11" s="294"/>
      <c r="R11" s="30"/>
      <c r="S11" s="30"/>
      <c r="T11" s="30"/>
    </row>
    <row r="12" spans="1:20" s="25" customFormat="1" ht="12.75">
      <c r="A12" s="115" t="s">
        <v>110</v>
      </c>
      <c r="B12" s="129">
        <v>0</v>
      </c>
      <c r="C12" s="125">
        <v>0</v>
      </c>
      <c r="D12" s="129">
        <v>0</v>
      </c>
      <c r="E12" s="127">
        <v>0</v>
      </c>
      <c r="F12" s="129">
        <v>0</v>
      </c>
      <c r="G12" s="283">
        <v>0</v>
      </c>
      <c r="H12" s="290">
        <v>0</v>
      </c>
      <c r="I12" s="130">
        <v>0</v>
      </c>
      <c r="J12" s="129">
        <v>0</v>
      </c>
      <c r="K12" s="130">
        <v>0</v>
      </c>
      <c r="L12" s="129">
        <v>8</v>
      </c>
      <c r="M12" s="130">
        <v>2</v>
      </c>
      <c r="N12" s="129">
        <v>5</v>
      </c>
      <c r="O12" s="130">
        <v>0</v>
      </c>
      <c r="P12" s="129">
        <v>1</v>
      </c>
      <c r="Q12" s="130">
        <v>2</v>
      </c>
      <c r="R12" s="79">
        <v>14</v>
      </c>
      <c r="S12" s="79">
        <v>4</v>
      </c>
      <c r="T12" s="79">
        <v>18</v>
      </c>
    </row>
    <row r="13" spans="1:20" s="25" customFormat="1" ht="12.75">
      <c r="A13" s="115" t="s">
        <v>93</v>
      </c>
      <c r="B13" s="129">
        <v>9</v>
      </c>
      <c r="C13" s="125">
        <v>0</v>
      </c>
      <c r="D13" s="129">
        <v>0</v>
      </c>
      <c r="E13" s="127">
        <v>0</v>
      </c>
      <c r="F13" s="129">
        <v>3</v>
      </c>
      <c r="G13" s="283">
        <v>0</v>
      </c>
      <c r="H13" s="290">
        <v>0</v>
      </c>
      <c r="I13" s="130">
        <v>0</v>
      </c>
      <c r="J13" s="129">
        <v>0</v>
      </c>
      <c r="K13" s="130">
        <v>0</v>
      </c>
      <c r="L13" s="129">
        <v>0</v>
      </c>
      <c r="M13" s="130">
        <v>0</v>
      </c>
      <c r="N13" s="129">
        <v>0</v>
      </c>
      <c r="O13" s="130">
        <v>0</v>
      </c>
      <c r="P13" s="129">
        <v>2</v>
      </c>
      <c r="Q13" s="130">
        <v>0</v>
      </c>
      <c r="R13" s="79">
        <v>14</v>
      </c>
      <c r="S13" s="79">
        <v>0</v>
      </c>
      <c r="T13" s="79">
        <v>14</v>
      </c>
    </row>
    <row r="14" spans="1:20" s="25" customFormat="1" ht="12.75">
      <c r="A14" s="115" t="s">
        <v>78</v>
      </c>
      <c r="B14" s="129">
        <v>8</v>
      </c>
      <c r="C14" s="125">
        <v>0</v>
      </c>
      <c r="D14" s="129">
        <v>0</v>
      </c>
      <c r="E14" s="127">
        <v>0</v>
      </c>
      <c r="F14" s="129">
        <v>5</v>
      </c>
      <c r="G14" s="283">
        <v>0</v>
      </c>
      <c r="H14" s="290">
        <v>0</v>
      </c>
      <c r="I14" s="130">
        <v>0</v>
      </c>
      <c r="J14" s="129">
        <v>0</v>
      </c>
      <c r="K14" s="130">
        <v>0</v>
      </c>
      <c r="L14" s="129">
        <v>0</v>
      </c>
      <c r="M14" s="130">
        <v>0</v>
      </c>
      <c r="N14" s="129">
        <v>0</v>
      </c>
      <c r="O14" s="130">
        <v>0</v>
      </c>
      <c r="P14" s="129">
        <v>3</v>
      </c>
      <c r="Q14" s="130">
        <v>0</v>
      </c>
      <c r="R14" s="79">
        <v>16</v>
      </c>
      <c r="S14" s="79">
        <v>0</v>
      </c>
      <c r="T14" s="79">
        <v>16</v>
      </c>
    </row>
    <row r="15" spans="1:20" s="25" customFormat="1" ht="12.75">
      <c r="A15" s="120" t="s">
        <v>89</v>
      </c>
      <c r="B15" s="129">
        <v>1</v>
      </c>
      <c r="C15" s="125">
        <v>0</v>
      </c>
      <c r="D15" s="129">
        <v>0</v>
      </c>
      <c r="E15" s="127">
        <v>0</v>
      </c>
      <c r="F15" s="129">
        <v>1</v>
      </c>
      <c r="G15" s="283">
        <v>0</v>
      </c>
      <c r="H15" s="290">
        <v>0</v>
      </c>
      <c r="I15" s="130">
        <v>0</v>
      </c>
      <c r="J15" s="129">
        <v>0</v>
      </c>
      <c r="K15" s="130">
        <v>0</v>
      </c>
      <c r="L15" s="129">
        <v>0</v>
      </c>
      <c r="M15" s="130">
        <v>0</v>
      </c>
      <c r="N15" s="129">
        <v>0</v>
      </c>
      <c r="O15" s="130">
        <v>0</v>
      </c>
      <c r="P15" s="129">
        <v>3</v>
      </c>
      <c r="Q15" s="130">
        <v>0</v>
      </c>
      <c r="R15" s="79">
        <v>5</v>
      </c>
      <c r="S15" s="79">
        <v>0</v>
      </c>
      <c r="T15" s="79">
        <v>5</v>
      </c>
    </row>
    <row r="16" spans="1:20" s="26" customFormat="1" ht="12">
      <c r="A16" s="81" t="s">
        <v>12</v>
      </c>
      <c r="B16" s="37">
        <v>18</v>
      </c>
      <c r="C16" s="38">
        <v>0</v>
      </c>
      <c r="D16" s="37">
        <v>0</v>
      </c>
      <c r="E16" s="38">
        <v>0</v>
      </c>
      <c r="F16" s="37">
        <v>9</v>
      </c>
      <c r="G16" s="284">
        <v>0</v>
      </c>
      <c r="H16" s="291">
        <v>0</v>
      </c>
      <c r="I16" s="36">
        <v>0</v>
      </c>
      <c r="J16" s="37">
        <v>0</v>
      </c>
      <c r="K16" s="36">
        <v>0</v>
      </c>
      <c r="L16" s="37">
        <v>8</v>
      </c>
      <c r="M16" s="36">
        <v>2</v>
      </c>
      <c r="N16" s="37">
        <v>5</v>
      </c>
      <c r="O16" s="36">
        <v>0</v>
      </c>
      <c r="P16" s="37">
        <v>9</v>
      </c>
      <c r="Q16" s="36">
        <v>2</v>
      </c>
      <c r="R16" s="38">
        <v>49</v>
      </c>
      <c r="S16" s="38">
        <v>4</v>
      </c>
      <c r="T16" s="38">
        <v>53</v>
      </c>
    </row>
    <row r="17" spans="1:20" ht="12.75">
      <c r="A17" s="26"/>
      <c r="B17" s="153"/>
      <c r="C17" s="152"/>
      <c r="D17" s="153"/>
      <c r="E17" s="152"/>
      <c r="F17" s="153"/>
      <c r="G17" s="285"/>
      <c r="H17" s="151"/>
      <c r="I17" s="152"/>
      <c r="J17" s="153"/>
      <c r="K17" s="152"/>
      <c r="L17" s="153"/>
      <c r="M17" s="152"/>
      <c r="N17" s="153"/>
      <c r="O17" s="152"/>
      <c r="P17" s="153"/>
      <c r="Q17" s="295"/>
      <c r="R17" s="152"/>
      <c r="S17" s="152"/>
      <c r="T17" s="152"/>
    </row>
    <row r="18" spans="1:20" ht="12.75">
      <c r="A18" s="97" t="s">
        <v>111</v>
      </c>
      <c r="B18" s="88"/>
      <c r="C18" s="89"/>
      <c r="D18" s="88"/>
      <c r="E18" s="89"/>
      <c r="F18" s="88"/>
      <c r="G18" s="208"/>
      <c r="H18" s="118"/>
      <c r="I18" s="89"/>
      <c r="J18" s="88"/>
      <c r="K18" s="89"/>
      <c r="L18" s="88"/>
      <c r="M18" s="89"/>
      <c r="N18" s="88"/>
      <c r="O18" s="89"/>
      <c r="P18" s="88"/>
      <c r="Q18" s="92"/>
      <c r="R18" s="91"/>
      <c r="S18" s="91"/>
      <c r="T18" s="91"/>
    </row>
    <row r="19" spans="1:20" s="128" customFormat="1" ht="12.75">
      <c r="A19" s="84" t="s">
        <v>72</v>
      </c>
      <c r="B19" s="88">
        <v>0</v>
      </c>
      <c r="C19" s="89">
        <v>0</v>
      </c>
      <c r="D19" s="88">
        <v>0</v>
      </c>
      <c r="E19" s="89">
        <v>0</v>
      </c>
      <c r="F19" s="88">
        <v>0</v>
      </c>
      <c r="G19" s="208">
        <v>0</v>
      </c>
      <c r="H19" s="118">
        <v>0</v>
      </c>
      <c r="I19" s="89">
        <v>0</v>
      </c>
      <c r="J19" s="88">
        <v>0</v>
      </c>
      <c r="K19" s="89">
        <v>0</v>
      </c>
      <c r="L19" s="88">
        <v>1</v>
      </c>
      <c r="M19" s="89">
        <v>1</v>
      </c>
      <c r="N19" s="88">
        <v>0</v>
      </c>
      <c r="O19" s="89">
        <v>0</v>
      </c>
      <c r="P19" s="88">
        <v>0</v>
      </c>
      <c r="Q19" s="92">
        <v>0</v>
      </c>
      <c r="R19" s="91">
        <v>1</v>
      </c>
      <c r="S19" s="91">
        <v>1</v>
      </c>
      <c r="T19" s="91">
        <v>2</v>
      </c>
    </row>
    <row r="20" spans="1:20" s="128" customFormat="1" ht="12.75">
      <c r="A20" s="84" t="s">
        <v>73</v>
      </c>
      <c r="B20" s="88">
        <v>0</v>
      </c>
      <c r="C20" s="89">
        <v>0</v>
      </c>
      <c r="D20" s="88">
        <v>0</v>
      </c>
      <c r="E20" s="89">
        <v>0</v>
      </c>
      <c r="F20" s="88">
        <v>0</v>
      </c>
      <c r="G20" s="208">
        <v>0</v>
      </c>
      <c r="H20" s="118">
        <v>0</v>
      </c>
      <c r="I20" s="89">
        <v>0</v>
      </c>
      <c r="J20" s="88">
        <v>0</v>
      </c>
      <c r="K20" s="89">
        <v>0</v>
      </c>
      <c r="L20" s="88">
        <v>18</v>
      </c>
      <c r="M20" s="89">
        <v>2</v>
      </c>
      <c r="N20" s="88">
        <v>1</v>
      </c>
      <c r="O20" s="89">
        <v>0</v>
      </c>
      <c r="P20" s="88">
        <v>0</v>
      </c>
      <c r="Q20" s="92">
        <v>0</v>
      </c>
      <c r="R20" s="91">
        <v>19</v>
      </c>
      <c r="S20" s="91">
        <v>2</v>
      </c>
      <c r="T20" s="91">
        <v>21</v>
      </c>
    </row>
    <row r="21" spans="1:20" s="128" customFormat="1" ht="12.75">
      <c r="A21" s="84" t="s">
        <v>108</v>
      </c>
      <c r="B21" s="88">
        <v>0</v>
      </c>
      <c r="C21" s="89">
        <v>0</v>
      </c>
      <c r="D21" s="88">
        <v>0</v>
      </c>
      <c r="E21" s="89">
        <v>0</v>
      </c>
      <c r="F21" s="88">
        <v>0</v>
      </c>
      <c r="G21" s="208">
        <v>0</v>
      </c>
      <c r="H21" s="118">
        <v>0</v>
      </c>
      <c r="I21" s="89">
        <v>0</v>
      </c>
      <c r="J21" s="88">
        <v>0</v>
      </c>
      <c r="K21" s="89">
        <v>0</v>
      </c>
      <c r="L21" s="88">
        <v>6</v>
      </c>
      <c r="M21" s="89">
        <v>1</v>
      </c>
      <c r="N21" s="88">
        <v>2</v>
      </c>
      <c r="O21" s="89">
        <v>1</v>
      </c>
      <c r="P21" s="88">
        <v>0</v>
      </c>
      <c r="Q21" s="92">
        <v>0</v>
      </c>
      <c r="R21" s="91">
        <v>8</v>
      </c>
      <c r="S21" s="91">
        <v>2</v>
      </c>
      <c r="T21" s="91">
        <v>10</v>
      </c>
    </row>
    <row r="22" spans="1:20" s="128" customFormat="1" ht="12.75">
      <c r="A22" s="84" t="s">
        <v>99</v>
      </c>
      <c r="B22" s="88">
        <v>0</v>
      </c>
      <c r="C22" s="89">
        <v>0</v>
      </c>
      <c r="D22" s="88">
        <v>0</v>
      </c>
      <c r="E22" s="89">
        <v>0</v>
      </c>
      <c r="F22" s="88">
        <v>0</v>
      </c>
      <c r="G22" s="208">
        <v>0</v>
      </c>
      <c r="H22" s="118">
        <v>0</v>
      </c>
      <c r="I22" s="89">
        <v>0</v>
      </c>
      <c r="J22" s="88">
        <v>0</v>
      </c>
      <c r="K22" s="89">
        <v>0</v>
      </c>
      <c r="L22" s="88">
        <v>7</v>
      </c>
      <c r="M22" s="89">
        <v>8</v>
      </c>
      <c r="N22" s="88">
        <v>0</v>
      </c>
      <c r="O22" s="89">
        <v>0</v>
      </c>
      <c r="P22" s="88">
        <v>0</v>
      </c>
      <c r="Q22" s="92">
        <v>0</v>
      </c>
      <c r="R22" s="91">
        <v>7</v>
      </c>
      <c r="S22" s="91">
        <v>8</v>
      </c>
      <c r="T22" s="91">
        <v>15</v>
      </c>
    </row>
    <row r="23" spans="1:20" s="128" customFormat="1" ht="12.75">
      <c r="A23" s="84" t="s">
        <v>109</v>
      </c>
      <c r="B23" s="88">
        <v>0</v>
      </c>
      <c r="C23" s="89">
        <v>0</v>
      </c>
      <c r="D23" s="88">
        <v>0</v>
      </c>
      <c r="E23" s="89">
        <v>0</v>
      </c>
      <c r="F23" s="88">
        <v>0</v>
      </c>
      <c r="G23" s="208">
        <v>0</v>
      </c>
      <c r="H23" s="118">
        <v>0</v>
      </c>
      <c r="I23" s="89">
        <v>0</v>
      </c>
      <c r="J23" s="88">
        <v>0</v>
      </c>
      <c r="K23" s="89">
        <v>0</v>
      </c>
      <c r="L23" s="88">
        <v>3</v>
      </c>
      <c r="M23" s="89">
        <v>0</v>
      </c>
      <c r="N23" s="88">
        <v>0</v>
      </c>
      <c r="O23" s="89">
        <v>0</v>
      </c>
      <c r="P23" s="88">
        <v>0</v>
      </c>
      <c r="Q23" s="92">
        <v>0</v>
      </c>
      <c r="R23" s="91">
        <v>3</v>
      </c>
      <c r="S23" s="91">
        <v>0</v>
      </c>
      <c r="T23" s="91">
        <v>3</v>
      </c>
    </row>
    <row r="24" spans="1:20" s="128" customFormat="1" ht="12.75">
      <c r="A24" s="84" t="s">
        <v>84</v>
      </c>
      <c r="B24" s="88">
        <v>0</v>
      </c>
      <c r="C24" s="89">
        <v>0</v>
      </c>
      <c r="D24" s="88">
        <v>0</v>
      </c>
      <c r="E24" s="89">
        <v>0</v>
      </c>
      <c r="F24" s="88">
        <v>0</v>
      </c>
      <c r="G24" s="208">
        <v>0</v>
      </c>
      <c r="H24" s="118">
        <v>0</v>
      </c>
      <c r="I24" s="89">
        <v>0</v>
      </c>
      <c r="J24" s="88">
        <v>0</v>
      </c>
      <c r="K24" s="89">
        <v>0</v>
      </c>
      <c r="L24" s="88">
        <v>1</v>
      </c>
      <c r="M24" s="89">
        <v>0</v>
      </c>
      <c r="N24" s="88">
        <v>0</v>
      </c>
      <c r="O24" s="89">
        <v>0</v>
      </c>
      <c r="P24" s="88">
        <v>0</v>
      </c>
      <c r="Q24" s="92">
        <v>0</v>
      </c>
      <c r="R24" s="91">
        <v>1</v>
      </c>
      <c r="S24" s="91">
        <v>0</v>
      </c>
      <c r="T24" s="91">
        <v>1</v>
      </c>
    </row>
    <row r="25" spans="1:20" s="128" customFormat="1" ht="12.75">
      <c r="A25" s="84" t="s">
        <v>105</v>
      </c>
      <c r="B25" s="88">
        <v>0</v>
      </c>
      <c r="C25" s="89">
        <v>0</v>
      </c>
      <c r="D25" s="88">
        <v>0</v>
      </c>
      <c r="E25" s="89">
        <v>0</v>
      </c>
      <c r="F25" s="88">
        <v>0</v>
      </c>
      <c r="G25" s="208">
        <v>0</v>
      </c>
      <c r="H25" s="118">
        <v>0</v>
      </c>
      <c r="I25" s="89">
        <v>0</v>
      </c>
      <c r="J25" s="88">
        <v>0</v>
      </c>
      <c r="K25" s="89">
        <v>0</v>
      </c>
      <c r="L25" s="88">
        <v>22</v>
      </c>
      <c r="M25" s="89">
        <v>5</v>
      </c>
      <c r="N25" s="88">
        <v>7</v>
      </c>
      <c r="O25" s="89">
        <v>0</v>
      </c>
      <c r="P25" s="88">
        <v>0</v>
      </c>
      <c r="Q25" s="168">
        <v>0</v>
      </c>
      <c r="R25" s="91">
        <v>29</v>
      </c>
      <c r="S25" s="91">
        <v>5</v>
      </c>
      <c r="T25" s="91">
        <v>34</v>
      </c>
    </row>
    <row r="26" spans="1:20" ht="12.75">
      <c r="A26" s="99" t="s">
        <v>12</v>
      </c>
      <c r="B26" s="102">
        <v>0</v>
      </c>
      <c r="C26" s="103">
        <v>0</v>
      </c>
      <c r="D26" s="102">
        <v>0</v>
      </c>
      <c r="E26" s="103">
        <v>0</v>
      </c>
      <c r="F26" s="102">
        <v>0</v>
      </c>
      <c r="G26" s="286">
        <v>0</v>
      </c>
      <c r="H26" s="292">
        <v>0</v>
      </c>
      <c r="I26" s="103">
        <v>0</v>
      </c>
      <c r="J26" s="102">
        <v>0</v>
      </c>
      <c r="K26" s="103">
        <v>0</v>
      </c>
      <c r="L26" s="102">
        <v>58</v>
      </c>
      <c r="M26" s="103">
        <v>17</v>
      </c>
      <c r="N26" s="102">
        <v>10</v>
      </c>
      <c r="O26" s="103">
        <v>1</v>
      </c>
      <c r="P26" s="102">
        <v>0</v>
      </c>
      <c r="Q26" s="104">
        <v>0</v>
      </c>
      <c r="R26" s="103">
        <v>68</v>
      </c>
      <c r="S26" s="103">
        <v>18</v>
      </c>
      <c r="T26" s="103">
        <v>86</v>
      </c>
    </row>
    <row r="27" spans="1:20" ht="12.75">
      <c r="A27" s="84"/>
      <c r="B27" s="88"/>
      <c r="C27" s="89"/>
      <c r="D27" s="88"/>
      <c r="E27" s="89"/>
      <c r="F27" s="88"/>
      <c r="G27" s="208"/>
      <c r="H27" s="118"/>
      <c r="I27" s="89"/>
      <c r="J27" s="88"/>
      <c r="K27" s="89"/>
      <c r="L27" s="88"/>
      <c r="M27" s="89"/>
      <c r="N27" s="88"/>
      <c r="O27" s="89"/>
      <c r="P27" s="88"/>
      <c r="Q27" s="92"/>
      <c r="R27" s="91"/>
      <c r="S27" s="91"/>
      <c r="T27" s="91"/>
    </row>
    <row r="28" spans="1:20" ht="12.75">
      <c r="A28" s="81" t="s">
        <v>14</v>
      </c>
      <c r="B28" s="153">
        <f>SUM(B26,B16)</f>
        <v>18</v>
      </c>
      <c r="C28" s="152">
        <f aca="true" t="shared" si="0" ref="C28:T28">SUM(C26,C16)</f>
        <v>0</v>
      </c>
      <c r="D28" s="153">
        <f t="shared" si="0"/>
        <v>0</v>
      </c>
      <c r="E28" s="152">
        <f t="shared" si="0"/>
        <v>0</v>
      </c>
      <c r="F28" s="153">
        <f t="shared" si="0"/>
        <v>9</v>
      </c>
      <c r="G28" s="285">
        <f t="shared" si="0"/>
        <v>0</v>
      </c>
      <c r="H28" s="151">
        <f t="shared" si="0"/>
        <v>0</v>
      </c>
      <c r="I28" s="152">
        <f t="shared" si="0"/>
        <v>0</v>
      </c>
      <c r="J28" s="153">
        <f t="shared" si="0"/>
        <v>0</v>
      </c>
      <c r="K28" s="152">
        <f t="shared" si="0"/>
        <v>0</v>
      </c>
      <c r="L28" s="153">
        <f t="shared" si="0"/>
        <v>66</v>
      </c>
      <c r="M28" s="152">
        <f t="shared" si="0"/>
        <v>19</v>
      </c>
      <c r="N28" s="153">
        <f t="shared" si="0"/>
        <v>15</v>
      </c>
      <c r="O28" s="152">
        <f t="shared" si="0"/>
        <v>1</v>
      </c>
      <c r="P28" s="153">
        <f t="shared" si="0"/>
        <v>9</v>
      </c>
      <c r="Q28" s="295">
        <f t="shared" si="0"/>
        <v>2</v>
      </c>
      <c r="R28" s="152">
        <f t="shared" si="0"/>
        <v>117</v>
      </c>
      <c r="S28" s="152">
        <f t="shared" si="0"/>
        <v>22</v>
      </c>
      <c r="T28" s="152">
        <f t="shared" si="0"/>
        <v>139</v>
      </c>
    </row>
    <row r="29" ht="6" customHeight="1">
      <c r="V29" s="26"/>
    </row>
    <row r="30" ht="12.75">
      <c r="A30" s="264" t="s">
        <v>166</v>
      </c>
    </row>
    <row r="31" ht="12.75">
      <c r="A31" s="265" t="s">
        <v>146</v>
      </c>
    </row>
  </sheetData>
  <sheetProtection/>
  <mergeCells count="32">
    <mergeCell ref="A2:U2"/>
    <mergeCell ref="A3:U3"/>
    <mergeCell ref="A4:U4"/>
    <mergeCell ref="B6:C6"/>
    <mergeCell ref="D6:E6"/>
    <mergeCell ref="F6:G6"/>
    <mergeCell ref="H6:I6"/>
    <mergeCell ref="J6:K6"/>
    <mergeCell ref="L8:M8"/>
    <mergeCell ref="N8:O8"/>
    <mergeCell ref="P8:Q8"/>
    <mergeCell ref="P6:Q6"/>
    <mergeCell ref="L6:M6"/>
    <mergeCell ref="N6:O6"/>
    <mergeCell ref="N7:O7"/>
    <mergeCell ref="P7:Q7"/>
    <mergeCell ref="B7:C7"/>
    <mergeCell ref="D7:E7"/>
    <mergeCell ref="F7:G7"/>
    <mergeCell ref="H7:I7"/>
    <mergeCell ref="J7:K7"/>
    <mergeCell ref="L7:M7"/>
    <mergeCell ref="F9:G9"/>
    <mergeCell ref="L9:M9"/>
    <mergeCell ref="N9:O9"/>
    <mergeCell ref="P9:Q9"/>
    <mergeCell ref="R7:T7"/>
    <mergeCell ref="B8:C8"/>
    <mergeCell ref="D8:E8"/>
    <mergeCell ref="F8:G8"/>
    <mergeCell ref="H8:I8"/>
    <mergeCell ref="J8:K8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9"/>
  <sheetViews>
    <sheetView zoomScalePageLayoutView="0" workbookViewId="0" topLeftCell="A1">
      <selection activeCell="A157" sqref="A157"/>
    </sheetView>
  </sheetViews>
  <sheetFormatPr defaultColWidth="9.140625" defaultRowHeight="12.75"/>
  <cols>
    <col min="1" max="1" width="32.8515625" style="84" customWidth="1"/>
    <col min="2" max="3" width="6.421875" style="139" customWidth="1"/>
    <col min="4" max="4" width="6.421875" style="84" customWidth="1"/>
    <col min="5" max="6" width="5.7109375" style="139" customWidth="1"/>
    <col min="7" max="7" width="5.7109375" style="84" customWidth="1"/>
    <col min="8" max="9" width="5.7109375" style="139" customWidth="1"/>
    <col min="10" max="10" width="5.7109375" style="84" customWidth="1"/>
    <col min="11" max="12" width="5.7109375" style="139" customWidth="1"/>
    <col min="13" max="13" width="5.7109375" style="84" customWidth="1"/>
    <col min="14" max="15" width="5.7109375" style="139" customWidth="1"/>
    <col min="16" max="16" width="5.7109375" style="84" customWidth="1"/>
    <col min="17" max="18" width="6.8515625" style="139" customWidth="1"/>
    <col min="19" max="19" width="6.8515625" style="84" customWidth="1"/>
    <col min="20" max="21" width="7.57421875" style="139" customWidth="1"/>
    <col min="22" max="22" width="6.57421875" style="84" customWidth="1"/>
    <col min="23" max="23" width="0.13671875" style="139" hidden="1" customWidth="1"/>
    <col min="24" max="16384" width="8.8515625" style="139" customWidth="1"/>
  </cols>
  <sheetData>
    <row r="1" ht="15" customHeight="1">
      <c r="A1" s="108" t="s">
        <v>186</v>
      </c>
    </row>
    <row r="2" spans="1:23" ht="12">
      <c r="A2" s="332" t="s">
        <v>33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</row>
    <row r="3" spans="1:23" ht="12">
      <c r="A3" s="332" t="s">
        <v>135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</row>
    <row r="4" ht="12" thickBot="1"/>
    <row r="5" spans="1:22" ht="11.25">
      <c r="A5" s="144"/>
      <c r="B5" s="336" t="s">
        <v>11</v>
      </c>
      <c r="C5" s="337"/>
      <c r="D5" s="338"/>
      <c r="E5" s="336" t="s">
        <v>3</v>
      </c>
      <c r="F5" s="337"/>
      <c r="G5" s="338"/>
      <c r="H5" s="336" t="s">
        <v>4</v>
      </c>
      <c r="I5" s="337"/>
      <c r="J5" s="338"/>
      <c r="K5" s="336" t="s">
        <v>5</v>
      </c>
      <c r="L5" s="337"/>
      <c r="M5" s="338"/>
      <c r="N5" s="336" t="s">
        <v>54</v>
      </c>
      <c r="O5" s="337"/>
      <c r="P5" s="338"/>
      <c r="Q5" s="336" t="s">
        <v>24</v>
      </c>
      <c r="R5" s="337"/>
      <c r="S5" s="338"/>
      <c r="T5" s="336" t="s">
        <v>12</v>
      </c>
      <c r="U5" s="337"/>
      <c r="V5" s="337"/>
    </row>
    <row r="6" spans="2:22" ht="11.25">
      <c r="B6" s="145" t="s">
        <v>0</v>
      </c>
      <c r="C6" s="146" t="s">
        <v>1</v>
      </c>
      <c r="D6" s="131" t="s">
        <v>13</v>
      </c>
      <c r="E6" s="145" t="s">
        <v>0</v>
      </c>
      <c r="F6" s="146" t="s">
        <v>1</v>
      </c>
      <c r="G6" s="131" t="s">
        <v>13</v>
      </c>
      <c r="H6" s="145" t="s">
        <v>0</v>
      </c>
      <c r="I6" s="146" t="s">
        <v>1</v>
      </c>
      <c r="J6" s="131" t="s">
        <v>13</v>
      </c>
      <c r="K6" s="145" t="s">
        <v>0</v>
      </c>
      <c r="L6" s="146" t="s">
        <v>1</v>
      </c>
      <c r="M6" s="131" t="s">
        <v>13</v>
      </c>
      <c r="N6" s="145" t="s">
        <v>0</v>
      </c>
      <c r="O6" s="146" t="s">
        <v>1</v>
      </c>
      <c r="P6" s="131" t="s">
        <v>13</v>
      </c>
      <c r="Q6" s="145" t="s">
        <v>0</v>
      </c>
      <c r="R6" s="146" t="s">
        <v>1</v>
      </c>
      <c r="S6" s="131" t="s">
        <v>13</v>
      </c>
      <c r="T6" s="145" t="s">
        <v>0</v>
      </c>
      <c r="U6" s="146" t="s">
        <v>1</v>
      </c>
      <c r="V6" s="146" t="s">
        <v>13</v>
      </c>
    </row>
    <row r="7" spans="1:22" ht="11.25">
      <c r="A7" s="280"/>
      <c r="B7" s="147"/>
      <c r="C7" s="148"/>
      <c r="D7" s="91"/>
      <c r="E7" s="147"/>
      <c r="F7" s="148"/>
      <c r="G7" s="91"/>
      <c r="H7" s="147"/>
      <c r="I7" s="148"/>
      <c r="J7" s="91"/>
      <c r="K7" s="147"/>
      <c r="L7" s="148"/>
      <c r="M7" s="91"/>
      <c r="N7" s="147"/>
      <c r="O7" s="148"/>
      <c r="P7" s="91"/>
      <c r="Q7" s="147"/>
      <c r="R7" s="148"/>
      <c r="S7" s="149"/>
      <c r="T7" s="134"/>
      <c r="U7" s="150"/>
      <c r="V7" s="134"/>
    </row>
    <row r="8" spans="1:23" ht="12">
      <c r="A8" s="97" t="s">
        <v>116</v>
      </c>
      <c r="B8" s="118">
        <v>230</v>
      </c>
      <c r="C8" s="89">
        <v>144</v>
      </c>
      <c r="D8" s="132">
        <v>374</v>
      </c>
      <c r="E8" s="118">
        <v>557</v>
      </c>
      <c r="F8" s="89">
        <v>334</v>
      </c>
      <c r="G8" s="132">
        <v>891</v>
      </c>
      <c r="H8" s="88">
        <v>17</v>
      </c>
      <c r="I8" s="89">
        <v>8</v>
      </c>
      <c r="J8" s="132">
        <v>25</v>
      </c>
      <c r="K8" s="88">
        <v>128</v>
      </c>
      <c r="L8" s="89">
        <v>66</v>
      </c>
      <c r="M8" s="132">
        <v>194</v>
      </c>
      <c r="N8" s="88">
        <v>9</v>
      </c>
      <c r="O8" s="89">
        <v>4</v>
      </c>
      <c r="P8" s="132">
        <v>13</v>
      </c>
      <c r="Q8" s="88">
        <v>14</v>
      </c>
      <c r="R8" s="89">
        <v>4</v>
      </c>
      <c r="S8" s="132">
        <v>18</v>
      </c>
      <c r="T8" s="147">
        <f>SUM(Q8,N8,K8,H8,E8,B8)</f>
        <v>955</v>
      </c>
      <c r="U8" s="91">
        <f>SUM(R8,O8,L8,I8,F8,C8)</f>
        <v>560</v>
      </c>
      <c r="V8" s="91">
        <f>SUM(S8,P8,M8,J8,G8,D8)</f>
        <v>1515</v>
      </c>
      <c r="W8" s="84">
        <v>1874</v>
      </c>
    </row>
    <row r="9" spans="1:23" ht="5.25" customHeight="1">
      <c r="A9" s="97"/>
      <c r="B9" s="118"/>
      <c r="C9" s="89"/>
      <c r="D9" s="132"/>
      <c r="E9" s="118"/>
      <c r="F9" s="89"/>
      <c r="G9" s="132"/>
      <c r="H9" s="88"/>
      <c r="I9" s="89"/>
      <c r="J9" s="132"/>
      <c r="K9" s="88"/>
      <c r="L9" s="89"/>
      <c r="M9" s="132"/>
      <c r="N9" s="88"/>
      <c r="O9" s="89"/>
      <c r="P9" s="132"/>
      <c r="Q9" s="88"/>
      <c r="R9" s="89"/>
      <c r="S9" s="132"/>
      <c r="T9" s="147"/>
      <c r="U9" s="91"/>
      <c r="V9" s="91"/>
      <c r="W9" s="84"/>
    </row>
    <row r="10" spans="1:23" ht="12">
      <c r="A10" s="97" t="s">
        <v>117</v>
      </c>
      <c r="B10" s="118"/>
      <c r="C10" s="89"/>
      <c r="D10" s="132"/>
      <c r="E10" s="118"/>
      <c r="F10" s="89"/>
      <c r="G10" s="132"/>
      <c r="H10" s="88"/>
      <c r="I10" s="89"/>
      <c r="J10" s="132"/>
      <c r="K10" s="88"/>
      <c r="L10" s="89"/>
      <c r="M10" s="132"/>
      <c r="N10" s="88"/>
      <c r="O10" s="89"/>
      <c r="P10" s="132"/>
      <c r="Q10" s="88"/>
      <c r="R10" s="89"/>
      <c r="S10" s="132"/>
      <c r="T10" s="147"/>
      <c r="U10" s="91"/>
      <c r="V10" s="91"/>
      <c r="W10" s="84"/>
    </row>
    <row r="11" spans="1:23" ht="12">
      <c r="A11" s="97" t="s">
        <v>114</v>
      </c>
      <c r="B11" s="118"/>
      <c r="C11" s="89"/>
      <c r="D11" s="132"/>
      <c r="E11" s="118"/>
      <c r="F11" s="89"/>
      <c r="G11" s="132"/>
      <c r="H11" s="88"/>
      <c r="I11" s="89"/>
      <c r="J11" s="132"/>
      <c r="K11" s="88"/>
      <c r="L11" s="89"/>
      <c r="M11" s="132"/>
      <c r="N11" s="88"/>
      <c r="O11" s="89"/>
      <c r="P11" s="132"/>
      <c r="Q11" s="88"/>
      <c r="R11" s="89"/>
      <c r="S11" s="132"/>
      <c r="T11" s="147"/>
      <c r="U11" s="91"/>
      <c r="V11" s="91"/>
      <c r="W11" s="84"/>
    </row>
    <row r="12" spans="1:23" ht="11.25">
      <c r="A12" s="135" t="s">
        <v>92</v>
      </c>
      <c r="B12" s="118">
        <v>34</v>
      </c>
      <c r="C12" s="89">
        <v>0</v>
      </c>
      <c r="D12" s="132">
        <v>34</v>
      </c>
      <c r="E12" s="118">
        <v>37</v>
      </c>
      <c r="F12" s="89">
        <v>1</v>
      </c>
      <c r="G12" s="132">
        <v>38</v>
      </c>
      <c r="H12" s="88">
        <v>0</v>
      </c>
      <c r="I12" s="89">
        <v>0</v>
      </c>
      <c r="J12" s="132">
        <v>0</v>
      </c>
      <c r="K12" s="88">
        <v>0</v>
      </c>
      <c r="L12" s="89">
        <v>0</v>
      </c>
      <c r="M12" s="132">
        <v>0</v>
      </c>
      <c r="N12" s="88">
        <v>0</v>
      </c>
      <c r="O12" s="89">
        <v>0</v>
      </c>
      <c r="P12" s="132">
        <v>0</v>
      </c>
      <c r="Q12" s="88">
        <v>0</v>
      </c>
      <c r="R12" s="89">
        <v>0</v>
      </c>
      <c r="S12" s="132">
        <v>0</v>
      </c>
      <c r="T12" s="147">
        <f aca="true" t="shared" si="0" ref="T12:T35">SUM(Q12,N12,K12,H12,E12,B12)</f>
        <v>71</v>
      </c>
      <c r="U12" s="91">
        <f aca="true" t="shared" si="1" ref="U12:U35">SUM(R12,O12,L12,I12,F12,C12)</f>
        <v>1</v>
      </c>
      <c r="V12" s="91">
        <f aca="true" t="shared" si="2" ref="V12:V35">SUM(S12,P12,M12,J12,G12,D12)</f>
        <v>72</v>
      </c>
      <c r="W12" s="84"/>
    </row>
    <row r="13" spans="1:23" ht="11.25">
      <c r="A13" s="135" t="s">
        <v>71</v>
      </c>
      <c r="B13" s="118">
        <v>16</v>
      </c>
      <c r="C13" s="89">
        <v>19</v>
      </c>
      <c r="D13" s="132">
        <v>35</v>
      </c>
      <c r="E13" s="118">
        <v>44</v>
      </c>
      <c r="F13" s="89">
        <v>19</v>
      </c>
      <c r="G13" s="132">
        <v>63</v>
      </c>
      <c r="H13" s="88">
        <v>0</v>
      </c>
      <c r="I13" s="89">
        <v>0</v>
      </c>
      <c r="J13" s="132">
        <v>0</v>
      </c>
      <c r="K13" s="88">
        <v>0</v>
      </c>
      <c r="L13" s="89">
        <v>0</v>
      </c>
      <c r="M13" s="132">
        <v>0</v>
      </c>
      <c r="N13" s="88">
        <v>0</v>
      </c>
      <c r="O13" s="89">
        <v>0</v>
      </c>
      <c r="P13" s="132">
        <v>0</v>
      </c>
      <c r="Q13" s="88">
        <v>0</v>
      </c>
      <c r="R13" s="89">
        <v>0</v>
      </c>
      <c r="S13" s="132">
        <v>0</v>
      </c>
      <c r="T13" s="147">
        <f t="shared" si="0"/>
        <v>60</v>
      </c>
      <c r="U13" s="91">
        <f t="shared" si="1"/>
        <v>38</v>
      </c>
      <c r="V13" s="91">
        <f t="shared" si="2"/>
        <v>98</v>
      </c>
      <c r="W13" s="84"/>
    </row>
    <row r="14" spans="1:23" ht="11.25">
      <c r="A14" s="135" t="s">
        <v>93</v>
      </c>
      <c r="B14" s="118">
        <v>0</v>
      </c>
      <c r="C14" s="89">
        <v>0</v>
      </c>
      <c r="D14" s="132">
        <v>0</v>
      </c>
      <c r="E14" s="118">
        <v>0</v>
      </c>
      <c r="F14" s="89">
        <v>0</v>
      </c>
      <c r="G14" s="132">
        <v>0</v>
      </c>
      <c r="H14" s="88">
        <v>0</v>
      </c>
      <c r="I14" s="89">
        <v>0</v>
      </c>
      <c r="J14" s="132">
        <v>0</v>
      </c>
      <c r="K14" s="88">
        <v>0</v>
      </c>
      <c r="L14" s="89">
        <v>0</v>
      </c>
      <c r="M14" s="132">
        <v>0</v>
      </c>
      <c r="N14" s="88">
        <v>0</v>
      </c>
      <c r="O14" s="89">
        <v>0</v>
      </c>
      <c r="P14" s="132">
        <v>0</v>
      </c>
      <c r="Q14" s="88">
        <v>6</v>
      </c>
      <c r="R14" s="89">
        <v>0</v>
      </c>
      <c r="S14" s="132">
        <v>6</v>
      </c>
      <c r="T14" s="147">
        <f t="shared" si="0"/>
        <v>6</v>
      </c>
      <c r="U14" s="91">
        <f t="shared" si="1"/>
        <v>0</v>
      </c>
      <c r="V14" s="91">
        <f t="shared" si="2"/>
        <v>6</v>
      </c>
      <c r="W14" s="84"/>
    </row>
    <row r="15" spans="1:23" ht="11.25">
      <c r="A15" s="135" t="s">
        <v>72</v>
      </c>
      <c r="B15" s="118">
        <v>69</v>
      </c>
      <c r="C15" s="89">
        <v>76</v>
      </c>
      <c r="D15" s="132">
        <v>145</v>
      </c>
      <c r="E15" s="118">
        <v>179</v>
      </c>
      <c r="F15" s="89">
        <v>135</v>
      </c>
      <c r="G15" s="132">
        <v>314</v>
      </c>
      <c r="H15" s="88">
        <v>15</v>
      </c>
      <c r="I15" s="89">
        <v>5</v>
      </c>
      <c r="J15" s="132">
        <v>20</v>
      </c>
      <c r="K15" s="88">
        <v>39</v>
      </c>
      <c r="L15" s="89">
        <v>25</v>
      </c>
      <c r="M15" s="132">
        <v>64</v>
      </c>
      <c r="N15" s="88">
        <v>10</v>
      </c>
      <c r="O15" s="89">
        <v>2</v>
      </c>
      <c r="P15" s="132">
        <v>12</v>
      </c>
      <c r="Q15" s="88">
        <v>0</v>
      </c>
      <c r="R15" s="89">
        <v>0</v>
      </c>
      <c r="S15" s="132">
        <v>0</v>
      </c>
      <c r="T15" s="147">
        <f t="shared" si="0"/>
        <v>312</v>
      </c>
      <c r="U15" s="91">
        <f t="shared" si="1"/>
        <v>243</v>
      </c>
      <c r="V15" s="91">
        <f t="shared" si="2"/>
        <v>555</v>
      </c>
      <c r="W15" s="84"/>
    </row>
    <row r="16" spans="1:23" ht="11.25">
      <c r="A16" s="135" t="s">
        <v>73</v>
      </c>
      <c r="B16" s="118">
        <v>63</v>
      </c>
      <c r="C16" s="89">
        <v>4</v>
      </c>
      <c r="D16" s="132">
        <v>67</v>
      </c>
      <c r="E16" s="118">
        <v>177</v>
      </c>
      <c r="F16" s="89">
        <v>4</v>
      </c>
      <c r="G16" s="132">
        <v>181</v>
      </c>
      <c r="H16" s="88">
        <v>8</v>
      </c>
      <c r="I16" s="89">
        <v>0</v>
      </c>
      <c r="J16" s="132">
        <v>8</v>
      </c>
      <c r="K16" s="88">
        <v>48</v>
      </c>
      <c r="L16" s="89">
        <v>2</v>
      </c>
      <c r="M16" s="132">
        <v>50</v>
      </c>
      <c r="N16" s="88">
        <v>8</v>
      </c>
      <c r="O16" s="89">
        <v>0</v>
      </c>
      <c r="P16" s="132">
        <v>8</v>
      </c>
      <c r="Q16" s="88">
        <v>0</v>
      </c>
      <c r="R16" s="89">
        <v>0</v>
      </c>
      <c r="S16" s="132">
        <v>0</v>
      </c>
      <c r="T16" s="147">
        <f t="shared" si="0"/>
        <v>304</v>
      </c>
      <c r="U16" s="91">
        <f t="shared" si="1"/>
        <v>10</v>
      </c>
      <c r="V16" s="91">
        <f t="shared" si="2"/>
        <v>314</v>
      </c>
      <c r="W16" s="84"/>
    </row>
    <row r="17" spans="1:23" ht="11.25">
      <c r="A17" s="135" t="s">
        <v>74</v>
      </c>
      <c r="B17" s="118">
        <v>62</v>
      </c>
      <c r="C17" s="89">
        <v>9</v>
      </c>
      <c r="D17" s="132">
        <v>71</v>
      </c>
      <c r="E17" s="118">
        <v>82</v>
      </c>
      <c r="F17" s="89">
        <v>8</v>
      </c>
      <c r="G17" s="132">
        <v>90</v>
      </c>
      <c r="H17" s="88">
        <v>0</v>
      </c>
      <c r="I17" s="89">
        <v>0</v>
      </c>
      <c r="J17" s="132">
        <v>0</v>
      </c>
      <c r="K17" s="88">
        <v>0</v>
      </c>
      <c r="L17" s="89">
        <v>0</v>
      </c>
      <c r="M17" s="132">
        <v>0</v>
      </c>
      <c r="N17" s="88">
        <v>0</v>
      </c>
      <c r="O17" s="89">
        <v>0</v>
      </c>
      <c r="P17" s="132">
        <v>0</v>
      </c>
      <c r="Q17" s="88">
        <v>0</v>
      </c>
      <c r="R17" s="89">
        <v>0</v>
      </c>
      <c r="S17" s="132">
        <v>0</v>
      </c>
      <c r="T17" s="147">
        <f t="shared" si="0"/>
        <v>144</v>
      </c>
      <c r="U17" s="91">
        <f t="shared" si="1"/>
        <v>17</v>
      </c>
      <c r="V17" s="91">
        <f t="shared" si="2"/>
        <v>161</v>
      </c>
      <c r="W17" s="84"/>
    </row>
    <row r="18" spans="1:23" ht="11.25">
      <c r="A18" s="135" t="s">
        <v>90</v>
      </c>
      <c r="B18" s="118">
        <v>10</v>
      </c>
      <c r="C18" s="89">
        <v>68</v>
      </c>
      <c r="D18" s="132">
        <v>78</v>
      </c>
      <c r="E18" s="118">
        <v>14</v>
      </c>
      <c r="F18" s="89">
        <v>138</v>
      </c>
      <c r="G18" s="132">
        <v>152</v>
      </c>
      <c r="H18" s="88">
        <v>0</v>
      </c>
      <c r="I18" s="89">
        <v>0</v>
      </c>
      <c r="J18" s="132">
        <v>0</v>
      </c>
      <c r="K18" s="88">
        <v>10</v>
      </c>
      <c r="L18" s="89">
        <v>14</v>
      </c>
      <c r="M18" s="132">
        <v>24</v>
      </c>
      <c r="N18" s="88">
        <v>0</v>
      </c>
      <c r="O18" s="89">
        <v>0</v>
      </c>
      <c r="P18" s="132">
        <v>0</v>
      </c>
      <c r="Q18" s="88">
        <v>0</v>
      </c>
      <c r="R18" s="89">
        <v>0</v>
      </c>
      <c r="S18" s="132">
        <v>0</v>
      </c>
      <c r="T18" s="147">
        <f t="shared" si="0"/>
        <v>34</v>
      </c>
      <c r="U18" s="91">
        <f t="shared" si="1"/>
        <v>220</v>
      </c>
      <c r="V18" s="91">
        <f t="shared" si="2"/>
        <v>254</v>
      </c>
      <c r="W18" s="84"/>
    </row>
    <row r="19" spans="1:23" ht="22.5">
      <c r="A19" s="143" t="s">
        <v>75</v>
      </c>
      <c r="B19" s="118">
        <v>24</v>
      </c>
      <c r="C19" s="89">
        <v>96</v>
      </c>
      <c r="D19" s="132">
        <v>120</v>
      </c>
      <c r="E19" s="118">
        <v>46</v>
      </c>
      <c r="F19" s="89">
        <v>324</v>
      </c>
      <c r="G19" s="132">
        <v>370</v>
      </c>
      <c r="H19" s="88">
        <v>5</v>
      </c>
      <c r="I19" s="89">
        <v>8</v>
      </c>
      <c r="J19" s="132">
        <v>13</v>
      </c>
      <c r="K19" s="88">
        <v>11</v>
      </c>
      <c r="L19" s="89">
        <v>83</v>
      </c>
      <c r="M19" s="132">
        <v>94</v>
      </c>
      <c r="N19" s="88">
        <v>0</v>
      </c>
      <c r="O19" s="89">
        <v>0</v>
      </c>
      <c r="P19" s="132">
        <v>0</v>
      </c>
      <c r="Q19" s="88">
        <v>0</v>
      </c>
      <c r="R19" s="89">
        <v>0</v>
      </c>
      <c r="S19" s="132">
        <v>0</v>
      </c>
      <c r="T19" s="147">
        <f t="shared" si="0"/>
        <v>86</v>
      </c>
      <c r="U19" s="91">
        <f t="shared" si="1"/>
        <v>511</v>
      </c>
      <c r="V19" s="91">
        <f t="shared" si="2"/>
        <v>597</v>
      </c>
      <c r="W19" s="84"/>
    </row>
    <row r="20" spans="1:23" ht="11.25">
      <c r="A20" s="135" t="s">
        <v>76</v>
      </c>
      <c r="B20" s="118">
        <v>0</v>
      </c>
      <c r="C20" s="89">
        <v>0</v>
      </c>
      <c r="D20" s="132">
        <v>0</v>
      </c>
      <c r="E20" s="118">
        <v>26</v>
      </c>
      <c r="F20" s="89">
        <v>1</v>
      </c>
      <c r="G20" s="132">
        <v>27</v>
      </c>
      <c r="H20" s="88">
        <v>0</v>
      </c>
      <c r="I20" s="89">
        <v>0</v>
      </c>
      <c r="J20" s="132">
        <v>0</v>
      </c>
      <c r="K20" s="88">
        <v>7</v>
      </c>
      <c r="L20" s="89">
        <v>0</v>
      </c>
      <c r="M20" s="132">
        <v>7</v>
      </c>
      <c r="N20" s="88">
        <v>0</v>
      </c>
      <c r="O20" s="89">
        <v>0</v>
      </c>
      <c r="P20" s="132">
        <v>0</v>
      </c>
      <c r="Q20" s="88">
        <v>0</v>
      </c>
      <c r="R20" s="89">
        <v>0</v>
      </c>
      <c r="S20" s="132">
        <v>0</v>
      </c>
      <c r="T20" s="147">
        <f t="shared" si="0"/>
        <v>33</v>
      </c>
      <c r="U20" s="91">
        <f t="shared" si="1"/>
        <v>1</v>
      </c>
      <c r="V20" s="91">
        <f t="shared" si="2"/>
        <v>34</v>
      </c>
      <c r="W20" s="84"/>
    </row>
    <row r="21" spans="1:23" ht="11.25">
      <c r="A21" s="135" t="s">
        <v>77</v>
      </c>
      <c r="B21" s="118">
        <v>0</v>
      </c>
      <c r="C21" s="89">
        <v>0</v>
      </c>
      <c r="D21" s="132">
        <v>0</v>
      </c>
      <c r="E21" s="118">
        <v>75</v>
      </c>
      <c r="F21" s="89">
        <v>24</v>
      </c>
      <c r="G21" s="132">
        <v>99</v>
      </c>
      <c r="H21" s="88">
        <v>0</v>
      </c>
      <c r="I21" s="89">
        <v>0</v>
      </c>
      <c r="J21" s="132">
        <v>0</v>
      </c>
      <c r="K21" s="88">
        <v>11</v>
      </c>
      <c r="L21" s="89">
        <v>0</v>
      </c>
      <c r="M21" s="132">
        <v>11</v>
      </c>
      <c r="N21" s="88">
        <v>0</v>
      </c>
      <c r="O21" s="89">
        <v>0</v>
      </c>
      <c r="P21" s="132">
        <v>0</v>
      </c>
      <c r="Q21" s="88">
        <v>0</v>
      </c>
      <c r="R21" s="89">
        <v>0</v>
      </c>
      <c r="S21" s="132">
        <v>0</v>
      </c>
      <c r="T21" s="147">
        <f t="shared" si="0"/>
        <v>86</v>
      </c>
      <c r="U21" s="91">
        <f t="shared" si="1"/>
        <v>24</v>
      </c>
      <c r="V21" s="91">
        <f t="shared" si="2"/>
        <v>110</v>
      </c>
      <c r="W21" s="84"/>
    </row>
    <row r="22" spans="1:23" ht="11.25">
      <c r="A22" s="135" t="s">
        <v>78</v>
      </c>
      <c r="B22" s="118">
        <v>92</v>
      </c>
      <c r="C22" s="89">
        <v>0</v>
      </c>
      <c r="D22" s="132">
        <v>92</v>
      </c>
      <c r="E22" s="118">
        <v>148</v>
      </c>
      <c r="F22" s="89">
        <v>4</v>
      </c>
      <c r="G22" s="132">
        <v>152</v>
      </c>
      <c r="H22" s="88">
        <v>6</v>
      </c>
      <c r="I22" s="89">
        <v>0</v>
      </c>
      <c r="J22" s="132">
        <v>6</v>
      </c>
      <c r="K22" s="88">
        <v>43</v>
      </c>
      <c r="L22" s="89">
        <v>1</v>
      </c>
      <c r="M22" s="132">
        <v>44</v>
      </c>
      <c r="N22" s="88">
        <v>0</v>
      </c>
      <c r="O22" s="89">
        <v>0</v>
      </c>
      <c r="P22" s="132">
        <v>0</v>
      </c>
      <c r="Q22" s="88">
        <v>9</v>
      </c>
      <c r="R22" s="89">
        <v>0</v>
      </c>
      <c r="S22" s="132">
        <v>9</v>
      </c>
      <c r="T22" s="147">
        <f t="shared" si="0"/>
        <v>298</v>
      </c>
      <c r="U22" s="91">
        <f t="shared" si="1"/>
        <v>5</v>
      </c>
      <c r="V22" s="91">
        <f t="shared" si="2"/>
        <v>303</v>
      </c>
      <c r="W22" s="84"/>
    </row>
    <row r="23" spans="1:23" ht="11.25">
      <c r="A23" s="135" t="s">
        <v>79</v>
      </c>
      <c r="B23" s="118">
        <v>0</v>
      </c>
      <c r="C23" s="89">
        <v>0</v>
      </c>
      <c r="D23" s="132">
        <v>0</v>
      </c>
      <c r="E23" s="118">
        <v>2</v>
      </c>
      <c r="F23" s="89">
        <v>7</v>
      </c>
      <c r="G23" s="132">
        <v>9</v>
      </c>
      <c r="H23" s="88">
        <v>0</v>
      </c>
      <c r="I23" s="89">
        <v>0</v>
      </c>
      <c r="J23" s="132">
        <v>0</v>
      </c>
      <c r="K23" s="88">
        <v>0</v>
      </c>
      <c r="L23" s="89">
        <v>0</v>
      </c>
      <c r="M23" s="132">
        <v>0</v>
      </c>
      <c r="N23" s="88">
        <v>0</v>
      </c>
      <c r="O23" s="89">
        <v>0</v>
      </c>
      <c r="P23" s="132">
        <v>0</v>
      </c>
      <c r="Q23" s="88">
        <v>0</v>
      </c>
      <c r="R23" s="89">
        <v>0</v>
      </c>
      <c r="S23" s="132">
        <v>0</v>
      </c>
      <c r="T23" s="147">
        <f t="shared" si="0"/>
        <v>2</v>
      </c>
      <c r="U23" s="91">
        <f t="shared" si="1"/>
        <v>7</v>
      </c>
      <c r="V23" s="91">
        <f t="shared" si="2"/>
        <v>9</v>
      </c>
      <c r="W23" s="84"/>
    </row>
    <row r="24" spans="1:23" ht="22.5">
      <c r="A24" s="143" t="s">
        <v>81</v>
      </c>
      <c r="B24" s="118">
        <v>0</v>
      </c>
      <c r="C24" s="139">
        <v>0</v>
      </c>
      <c r="D24" s="132">
        <v>0</v>
      </c>
      <c r="E24" s="118">
        <v>8</v>
      </c>
      <c r="F24" s="89">
        <v>34</v>
      </c>
      <c r="G24" s="132">
        <v>42</v>
      </c>
      <c r="H24" s="88">
        <v>0</v>
      </c>
      <c r="I24" s="89">
        <v>0</v>
      </c>
      <c r="J24" s="132">
        <v>0</v>
      </c>
      <c r="K24" s="88">
        <v>0</v>
      </c>
      <c r="L24" s="89">
        <v>0</v>
      </c>
      <c r="M24" s="132">
        <v>0</v>
      </c>
      <c r="N24" s="88">
        <v>1</v>
      </c>
      <c r="O24" s="89">
        <v>5</v>
      </c>
      <c r="P24" s="132">
        <v>6</v>
      </c>
      <c r="Q24" s="88">
        <v>0</v>
      </c>
      <c r="R24" s="89">
        <v>0</v>
      </c>
      <c r="S24" s="132">
        <v>0</v>
      </c>
      <c r="T24" s="147">
        <f t="shared" si="0"/>
        <v>9</v>
      </c>
      <c r="U24" s="91">
        <f t="shared" si="1"/>
        <v>39</v>
      </c>
      <c r="V24" s="91">
        <f t="shared" si="2"/>
        <v>48</v>
      </c>
      <c r="W24" s="84"/>
    </row>
    <row r="25" spans="1:23" ht="11.25">
      <c r="A25" s="135" t="s">
        <v>80</v>
      </c>
      <c r="B25" s="118">
        <v>7</v>
      </c>
      <c r="C25" s="89">
        <v>1</v>
      </c>
      <c r="D25" s="132">
        <v>8</v>
      </c>
      <c r="E25" s="118">
        <v>55</v>
      </c>
      <c r="F25" s="89">
        <v>4</v>
      </c>
      <c r="G25" s="132">
        <v>59</v>
      </c>
      <c r="H25" s="88">
        <v>0</v>
      </c>
      <c r="I25" s="89">
        <v>0</v>
      </c>
      <c r="J25" s="132">
        <v>0</v>
      </c>
      <c r="K25" s="88">
        <v>0</v>
      </c>
      <c r="L25" s="89">
        <v>0</v>
      </c>
      <c r="M25" s="132">
        <v>0</v>
      </c>
      <c r="N25" s="88">
        <v>6</v>
      </c>
      <c r="O25" s="89">
        <v>0</v>
      </c>
      <c r="P25" s="132">
        <v>6</v>
      </c>
      <c r="Q25" s="88">
        <v>0</v>
      </c>
      <c r="R25" s="89">
        <v>0</v>
      </c>
      <c r="S25" s="132">
        <v>0</v>
      </c>
      <c r="T25" s="147">
        <f t="shared" si="0"/>
        <v>68</v>
      </c>
      <c r="U25" s="91">
        <f t="shared" si="1"/>
        <v>5</v>
      </c>
      <c r="V25" s="91">
        <f t="shared" si="2"/>
        <v>73</v>
      </c>
      <c r="W25" s="84"/>
    </row>
    <row r="26" spans="1:23" ht="11.25">
      <c r="A26" s="135" t="s">
        <v>82</v>
      </c>
      <c r="B26" s="118">
        <v>0</v>
      </c>
      <c r="C26" s="89">
        <v>0</v>
      </c>
      <c r="D26" s="132">
        <v>0</v>
      </c>
      <c r="E26" s="118">
        <v>29</v>
      </c>
      <c r="F26" s="89">
        <v>0</v>
      </c>
      <c r="G26" s="132">
        <v>29</v>
      </c>
      <c r="H26" s="88">
        <v>0</v>
      </c>
      <c r="I26" s="89">
        <v>0</v>
      </c>
      <c r="J26" s="132">
        <v>0</v>
      </c>
      <c r="K26" s="88">
        <v>0</v>
      </c>
      <c r="L26" s="89">
        <v>0</v>
      </c>
      <c r="M26" s="132">
        <v>0</v>
      </c>
      <c r="N26" s="88">
        <v>0</v>
      </c>
      <c r="O26" s="89">
        <v>0</v>
      </c>
      <c r="P26" s="132">
        <v>0</v>
      </c>
      <c r="Q26" s="88">
        <v>0</v>
      </c>
      <c r="R26" s="89">
        <v>0</v>
      </c>
      <c r="S26" s="132">
        <v>0</v>
      </c>
      <c r="T26" s="147">
        <f t="shared" si="0"/>
        <v>29</v>
      </c>
      <c r="U26" s="91">
        <f t="shared" si="1"/>
        <v>0</v>
      </c>
      <c r="V26" s="91">
        <f t="shared" si="2"/>
        <v>29</v>
      </c>
      <c r="W26" s="84"/>
    </row>
    <row r="27" spans="1:23" ht="11.25">
      <c r="A27" s="135" t="s">
        <v>83</v>
      </c>
      <c r="B27" s="118">
        <v>0</v>
      </c>
      <c r="C27" s="89">
        <v>0</v>
      </c>
      <c r="D27" s="132">
        <v>0</v>
      </c>
      <c r="E27" s="118">
        <v>30</v>
      </c>
      <c r="F27" s="89">
        <v>0</v>
      </c>
      <c r="G27" s="132">
        <v>30</v>
      </c>
      <c r="H27" s="88">
        <v>0</v>
      </c>
      <c r="I27" s="89">
        <v>0</v>
      </c>
      <c r="J27" s="132">
        <v>0</v>
      </c>
      <c r="K27" s="88">
        <v>39</v>
      </c>
      <c r="L27" s="89">
        <v>0</v>
      </c>
      <c r="M27" s="132">
        <v>39</v>
      </c>
      <c r="N27" s="88">
        <v>0</v>
      </c>
      <c r="O27" s="89">
        <v>0</v>
      </c>
      <c r="P27" s="132">
        <v>0</v>
      </c>
      <c r="Q27" s="88">
        <v>0</v>
      </c>
      <c r="R27" s="89">
        <v>0</v>
      </c>
      <c r="S27" s="132">
        <v>0</v>
      </c>
      <c r="T27" s="147">
        <f t="shared" si="0"/>
        <v>69</v>
      </c>
      <c r="U27" s="91">
        <f t="shared" si="1"/>
        <v>0</v>
      </c>
      <c r="V27" s="91">
        <f t="shared" si="2"/>
        <v>69</v>
      </c>
      <c r="W27" s="84"/>
    </row>
    <row r="28" spans="1:23" ht="11.25">
      <c r="A28" s="135" t="s">
        <v>84</v>
      </c>
      <c r="B28" s="118">
        <v>0</v>
      </c>
      <c r="C28" s="89">
        <v>0</v>
      </c>
      <c r="D28" s="132">
        <v>0</v>
      </c>
      <c r="E28" s="118">
        <v>14</v>
      </c>
      <c r="F28" s="89">
        <v>5</v>
      </c>
      <c r="G28" s="132">
        <v>19</v>
      </c>
      <c r="H28" s="88">
        <v>0</v>
      </c>
      <c r="I28" s="89">
        <v>0</v>
      </c>
      <c r="J28" s="132">
        <v>0</v>
      </c>
      <c r="K28" s="88">
        <v>0</v>
      </c>
      <c r="L28" s="89">
        <v>0</v>
      </c>
      <c r="M28" s="132">
        <v>0</v>
      </c>
      <c r="N28" s="88">
        <v>0</v>
      </c>
      <c r="O28" s="89">
        <v>0</v>
      </c>
      <c r="P28" s="132">
        <v>0</v>
      </c>
      <c r="Q28" s="88">
        <v>0</v>
      </c>
      <c r="R28" s="89">
        <v>0</v>
      </c>
      <c r="S28" s="132">
        <v>0</v>
      </c>
      <c r="T28" s="147">
        <f t="shared" si="0"/>
        <v>14</v>
      </c>
      <c r="U28" s="91">
        <f t="shared" si="1"/>
        <v>5</v>
      </c>
      <c r="V28" s="91">
        <f t="shared" si="2"/>
        <v>19</v>
      </c>
      <c r="W28" s="84"/>
    </row>
    <row r="29" spans="1:23" ht="11.25">
      <c r="A29" s="135" t="s">
        <v>85</v>
      </c>
      <c r="B29" s="118">
        <v>64</v>
      </c>
      <c r="C29" s="89">
        <v>18</v>
      </c>
      <c r="D29" s="132">
        <v>82</v>
      </c>
      <c r="E29" s="118">
        <v>86</v>
      </c>
      <c r="F29" s="89">
        <v>26</v>
      </c>
      <c r="G29" s="132">
        <v>112</v>
      </c>
      <c r="H29" s="88">
        <v>0</v>
      </c>
      <c r="I29" s="89">
        <v>0</v>
      </c>
      <c r="J29" s="132">
        <v>0</v>
      </c>
      <c r="K29" s="88">
        <v>39</v>
      </c>
      <c r="L29" s="89">
        <v>11</v>
      </c>
      <c r="M29" s="132">
        <v>50</v>
      </c>
      <c r="N29" s="88">
        <v>0</v>
      </c>
      <c r="O29" s="89">
        <v>0</v>
      </c>
      <c r="P29" s="132">
        <v>0</v>
      </c>
      <c r="Q29" s="88">
        <v>0</v>
      </c>
      <c r="R29" s="89">
        <v>0</v>
      </c>
      <c r="S29" s="132">
        <v>0</v>
      </c>
      <c r="T29" s="147">
        <f t="shared" si="0"/>
        <v>189</v>
      </c>
      <c r="U29" s="91">
        <f t="shared" si="1"/>
        <v>55</v>
      </c>
      <c r="V29" s="91">
        <f t="shared" si="2"/>
        <v>244</v>
      </c>
      <c r="W29" s="84"/>
    </row>
    <row r="30" spans="1:23" ht="11.25">
      <c r="A30" s="135" t="s">
        <v>86</v>
      </c>
      <c r="B30" s="118">
        <v>0</v>
      </c>
      <c r="C30" s="89">
        <v>0</v>
      </c>
      <c r="D30" s="132">
        <v>0</v>
      </c>
      <c r="E30" s="118">
        <v>5</v>
      </c>
      <c r="F30" s="89">
        <v>0</v>
      </c>
      <c r="G30" s="132">
        <v>5</v>
      </c>
      <c r="H30" s="88">
        <v>0</v>
      </c>
      <c r="I30" s="89">
        <v>0</v>
      </c>
      <c r="J30" s="132">
        <v>0</v>
      </c>
      <c r="K30" s="88">
        <v>0</v>
      </c>
      <c r="L30" s="89">
        <v>0</v>
      </c>
      <c r="M30" s="132">
        <v>0</v>
      </c>
      <c r="N30" s="88">
        <v>0</v>
      </c>
      <c r="O30" s="89">
        <v>0</v>
      </c>
      <c r="P30" s="132">
        <v>0</v>
      </c>
      <c r="Q30" s="88">
        <v>0</v>
      </c>
      <c r="R30" s="89">
        <v>0</v>
      </c>
      <c r="S30" s="132">
        <v>0</v>
      </c>
      <c r="T30" s="147">
        <f t="shared" si="0"/>
        <v>5</v>
      </c>
      <c r="U30" s="91">
        <f t="shared" si="1"/>
        <v>0</v>
      </c>
      <c r="V30" s="91">
        <f t="shared" si="2"/>
        <v>5</v>
      </c>
      <c r="W30" s="84"/>
    </row>
    <row r="31" spans="1:23" ht="11.25">
      <c r="A31" s="135" t="s">
        <v>87</v>
      </c>
      <c r="B31" s="118">
        <v>93</v>
      </c>
      <c r="C31" s="89">
        <v>15</v>
      </c>
      <c r="D31" s="132">
        <v>108</v>
      </c>
      <c r="E31" s="118">
        <v>185</v>
      </c>
      <c r="F31" s="89">
        <v>21</v>
      </c>
      <c r="G31" s="132">
        <v>206</v>
      </c>
      <c r="H31" s="88">
        <v>0</v>
      </c>
      <c r="I31" s="89">
        <v>0</v>
      </c>
      <c r="J31" s="132">
        <v>0</v>
      </c>
      <c r="K31" s="88">
        <v>21</v>
      </c>
      <c r="L31" s="89">
        <v>7</v>
      </c>
      <c r="M31" s="132">
        <v>28</v>
      </c>
      <c r="N31" s="88">
        <v>5</v>
      </c>
      <c r="O31" s="89">
        <v>0</v>
      </c>
      <c r="P31" s="132">
        <v>5</v>
      </c>
      <c r="Q31" s="88">
        <v>0</v>
      </c>
      <c r="R31" s="89">
        <v>0</v>
      </c>
      <c r="S31" s="132">
        <v>0</v>
      </c>
      <c r="T31" s="147">
        <f t="shared" si="0"/>
        <v>304</v>
      </c>
      <c r="U31" s="91">
        <f t="shared" si="1"/>
        <v>43</v>
      </c>
      <c r="V31" s="91">
        <f t="shared" si="2"/>
        <v>347</v>
      </c>
      <c r="W31" s="84"/>
    </row>
    <row r="32" spans="1:23" ht="11.25">
      <c r="A32" s="135" t="s">
        <v>94</v>
      </c>
      <c r="B32" s="118">
        <v>0</v>
      </c>
      <c r="C32" s="89">
        <v>0</v>
      </c>
      <c r="D32" s="132">
        <v>0</v>
      </c>
      <c r="E32" s="118">
        <v>0</v>
      </c>
      <c r="F32" s="89">
        <v>0</v>
      </c>
      <c r="G32" s="132">
        <v>0</v>
      </c>
      <c r="H32" s="88">
        <v>0</v>
      </c>
      <c r="I32" s="89">
        <v>0</v>
      </c>
      <c r="J32" s="132">
        <v>0</v>
      </c>
      <c r="K32" s="88">
        <v>0</v>
      </c>
      <c r="L32" s="89">
        <v>9</v>
      </c>
      <c r="M32" s="132">
        <v>9</v>
      </c>
      <c r="N32" s="88">
        <v>0</v>
      </c>
      <c r="O32" s="89">
        <v>0</v>
      </c>
      <c r="P32" s="132">
        <v>0</v>
      </c>
      <c r="Q32" s="88">
        <v>0</v>
      </c>
      <c r="R32" s="89">
        <v>0</v>
      </c>
      <c r="S32" s="132">
        <v>0</v>
      </c>
      <c r="T32" s="147">
        <f t="shared" si="0"/>
        <v>0</v>
      </c>
      <c r="U32" s="91">
        <f t="shared" si="1"/>
        <v>9</v>
      </c>
      <c r="V32" s="91">
        <f t="shared" si="2"/>
        <v>9</v>
      </c>
      <c r="W32" s="84"/>
    </row>
    <row r="33" spans="1:23" ht="11.25">
      <c r="A33" s="135" t="s">
        <v>88</v>
      </c>
      <c r="B33" s="118">
        <v>20</v>
      </c>
      <c r="C33" s="89">
        <v>1</v>
      </c>
      <c r="D33" s="132">
        <v>21</v>
      </c>
      <c r="E33" s="118">
        <v>202</v>
      </c>
      <c r="F33" s="89">
        <v>4</v>
      </c>
      <c r="G33" s="132">
        <v>206</v>
      </c>
      <c r="H33" s="88">
        <v>22</v>
      </c>
      <c r="I33" s="89">
        <v>1</v>
      </c>
      <c r="J33" s="132">
        <v>23</v>
      </c>
      <c r="K33" s="88">
        <v>40</v>
      </c>
      <c r="L33" s="89">
        <v>0</v>
      </c>
      <c r="M33" s="132">
        <v>40</v>
      </c>
      <c r="N33" s="88">
        <v>0</v>
      </c>
      <c r="O33" s="89">
        <v>0</v>
      </c>
      <c r="P33" s="132">
        <v>0</v>
      </c>
      <c r="Q33" s="88">
        <v>0</v>
      </c>
      <c r="R33" s="89">
        <v>0</v>
      </c>
      <c r="S33" s="132">
        <v>0</v>
      </c>
      <c r="T33" s="147">
        <f t="shared" si="0"/>
        <v>284</v>
      </c>
      <c r="U33" s="91">
        <f t="shared" si="1"/>
        <v>6</v>
      </c>
      <c r="V33" s="91">
        <f t="shared" si="2"/>
        <v>290</v>
      </c>
      <c r="W33" s="84"/>
    </row>
    <row r="34" spans="1:23" ht="11.25">
      <c r="A34" s="135" t="s">
        <v>89</v>
      </c>
      <c r="B34" s="118">
        <v>16</v>
      </c>
      <c r="C34" s="89">
        <v>37</v>
      </c>
      <c r="D34" s="132">
        <v>53</v>
      </c>
      <c r="E34" s="118">
        <v>85</v>
      </c>
      <c r="F34" s="89">
        <v>104</v>
      </c>
      <c r="G34" s="132">
        <v>189</v>
      </c>
      <c r="H34" s="88">
        <v>0</v>
      </c>
      <c r="I34" s="89">
        <v>0</v>
      </c>
      <c r="J34" s="132">
        <v>0</v>
      </c>
      <c r="K34" s="88">
        <v>11</v>
      </c>
      <c r="L34" s="89">
        <v>11</v>
      </c>
      <c r="M34" s="132">
        <v>22</v>
      </c>
      <c r="N34" s="88">
        <v>0</v>
      </c>
      <c r="O34" s="89">
        <v>0</v>
      </c>
      <c r="P34" s="132">
        <v>0</v>
      </c>
      <c r="Q34" s="88">
        <v>5</v>
      </c>
      <c r="R34" s="89">
        <v>0</v>
      </c>
      <c r="S34" s="132">
        <v>5</v>
      </c>
      <c r="T34" s="147">
        <f t="shared" si="0"/>
        <v>117</v>
      </c>
      <c r="U34" s="91">
        <f t="shared" si="1"/>
        <v>152</v>
      </c>
      <c r="V34" s="91">
        <f t="shared" si="2"/>
        <v>269</v>
      </c>
      <c r="W34" s="84"/>
    </row>
    <row r="35" spans="1:23" ht="11.25">
      <c r="A35" s="135" t="s">
        <v>91</v>
      </c>
      <c r="B35" s="118">
        <v>0</v>
      </c>
      <c r="C35" s="89">
        <v>0</v>
      </c>
      <c r="D35" s="132">
        <v>0</v>
      </c>
      <c r="E35" s="118">
        <v>16</v>
      </c>
      <c r="F35" s="89">
        <v>1</v>
      </c>
      <c r="G35" s="132">
        <v>17</v>
      </c>
      <c r="H35" s="88">
        <v>0</v>
      </c>
      <c r="I35" s="89">
        <v>0</v>
      </c>
      <c r="J35" s="132">
        <v>0</v>
      </c>
      <c r="K35" s="88">
        <v>0</v>
      </c>
      <c r="L35" s="89">
        <v>0</v>
      </c>
      <c r="M35" s="132">
        <v>0</v>
      </c>
      <c r="N35" s="88">
        <v>0</v>
      </c>
      <c r="O35" s="89">
        <v>0</v>
      </c>
      <c r="P35" s="132">
        <v>0</v>
      </c>
      <c r="Q35" s="88">
        <v>0</v>
      </c>
      <c r="R35" s="89">
        <v>0</v>
      </c>
      <c r="S35" s="132">
        <v>0</v>
      </c>
      <c r="T35" s="147">
        <f t="shared" si="0"/>
        <v>16</v>
      </c>
      <c r="U35" s="91">
        <f t="shared" si="1"/>
        <v>1</v>
      </c>
      <c r="V35" s="91">
        <f t="shared" si="2"/>
        <v>17</v>
      </c>
      <c r="W35" s="84"/>
    </row>
    <row r="36" spans="1:23" ht="12">
      <c r="A36" s="133" t="s">
        <v>115</v>
      </c>
      <c r="B36" s="118"/>
      <c r="C36" s="89"/>
      <c r="D36" s="132"/>
      <c r="E36" s="118"/>
      <c r="F36" s="89"/>
      <c r="G36" s="132"/>
      <c r="H36" s="88"/>
      <c r="I36" s="89"/>
      <c r="J36" s="132"/>
      <c r="K36" s="88"/>
      <c r="L36" s="89"/>
      <c r="M36" s="132"/>
      <c r="N36" s="88"/>
      <c r="O36" s="89"/>
      <c r="P36" s="132"/>
      <c r="Q36" s="88"/>
      <c r="R36" s="89"/>
      <c r="S36" s="132"/>
      <c r="T36" s="147"/>
      <c r="U36" s="91"/>
      <c r="V36" s="91"/>
      <c r="W36" s="84"/>
    </row>
    <row r="37" spans="1:22" s="134" customFormat="1" ht="11.25">
      <c r="A37" s="135" t="s">
        <v>98</v>
      </c>
      <c r="B37" s="118">
        <v>0</v>
      </c>
      <c r="C37" s="89">
        <v>0</v>
      </c>
      <c r="D37" s="132">
        <v>0</v>
      </c>
      <c r="E37" s="118">
        <v>1</v>
      </c>
      <c r="F37" s="89">
        <v>2</v>
      </c>
      <c r="G37" s="132">
        <v>3</v>
      </c>
      <c r="H37" s="118">
        <v>0</v>
      </c>
      <c r="I37" s="89">
        <v>0</v>
      </c>
      <c r="J37" s="132">
        <v>0</v>
      </c>
      <c r="K37" s="118">
        <v>0</v>
      </c>
      <c r="L37" s="89">
        <v>0</v>
      </c>
      <c r="M37" s="132">
        <v>0</v>
      </c>
      <c r="N37" s="118">
        <v>0</v>
      </c>
      <c r="O37" s="89">
        <v>0</v>
      </c>
      <c r="P37" s="132">
        <v>0</v>
      </c>
      <c r="Q37" s="118">
        <v>0</v>
      </c>
      <c r="R37" s="89">
        <v>0</v>
      </c>
      <c r="S37" s="132">
        <v>0</v>
      </c>
      <c r="T37" s="147">
        <f aca="true" t="shared" si="3" ref="T37:T45">SUM(Q37,N37,K37,H37,E37,B37)</f>
        <v>1</v>
      </c>
      <c r="U37" s="91">
        <f aca="true" t="shared" si="4" ref="U37:U45">SUM(R37,O37,L37,I37,F37,C37)</f>
        <v>2</v>
      </c>
      <c r="V37" s="91">
        <f aca="true" t="shared" si="5" ref="V37:V45">SUM(S37,P37,M37,J37,G37,D37)</f>
        <v>3</v>
      </c>
    </row>
    <row r="38" spans="1:22" s="134" customFormat="1" ht="11.25">
      <c r="A38" s="135" t="s">
        <v>73</v>
      </c>
      <c r="B38" s="118">
        <v>0</v>
      </c>
      <c r="C38" s="89">
        <v>0</v>
      </c>
      <c r="D38" s="132">
        <v>0</v>
      </c>
      <c r="E38" s="118">
        <v>0</v>
      </c>
      <c r="F38" s="89">
        <v>0</v>
      </c>
      <c r="G38" s="132">
        <v>0</v>
      </c>
      <c r="H38" s="118">
        <v>0</v>
      </c>
      <c r="I38" s="89">
        <v>0</v>
      </c>
      <c r="J38" s="132">
        <v>0</v>
      </c>
      <c r="K38" s="118">
        <v>0</v>
      </c>
      <c r="L38" s="89">
        <v>0</v>
      </c>
      <c r="M38" s="132">
        <v>0</v>
      </c>
      <c r="N38" s="118">
        <v>0</v>
      </c>
      <c r="O38" s="89">
        <v>0</v>
      </c>
      <c r="P38" s="132">
        <v>0</v>
      </c>
      <c r="Q38" s="118">
        <v>14</v>
      </c>
      <c r="R38" s="89">
        <v>1</v>
      </c>
      <c r="S38" s="132">
        <v>15</v>
      </c>
      <c r="T38" s="147">
        <f t="shared" si="3"/>
        <v>14</v>
      </c>
      <c r="U38" s="91">
        <f t="shared" si="4"/>
        <v>1</v>
      </c>
      <c r="V38" s="91">
        <f t="shared" si="5"/>
        <v>15</v>
      </c>
    </row>
    <row r="39" spans="1:22" s="134" customFormat="1" ht="11.25">
      <c r="A39" s="135" t="s">
        <v>108</v>
      </c>
      <c r="B39" s="118">
        <v>0</v>
      </c>
      <c r="C39" s="89">
        <v>0</v>
      </c>
      <c r="D39" s="132">
        <v>0</v>
      </c>
      <c r="E39" s="118">
        <v>0</v>
      </c>
      <c r="F39" s="89">
        <v>0</v>
      </c>
      <c r="G39" s="132">
        <v>0</v>
      </c>
      <c r="H39" s="118">
        <v>0</v>
      </c>
      <c r="I39" s="89">
        <v>0</v>
      </c>
      <c r="J39" s="132">
        <v>0</v>
      </c>
      <c r="K39" s="118">
        <v>0</v>
      </c>
      <c r="L39" s="89">
        <v>0</v>
      </c>
      <c r="M39" s="132">
        <v>0</v>
      </c>
      <c r="N39" s="118">
        <v>0</v>
      </c>
      <c r="O39" s="89">
        <v>0</v>
      </c>
      <c r="P39" s="132">
        <v>0</v>
      </c>
      <c r="Q39" s="118">
        <v>6</v>
      </c>
      <c r="R39" s="89">
        <v>2</v>
      </c>
      <c r="S39" s="132">
        <v>8</v>
      </c>
      <c r="T39" s="147">
        <f t="shared" si="3"/>
        <v>6</v>
      </c>
      <c r="U39" s="91">
        <f t="shared" si="4"/>
        <v>2</v>
      </c>
      <c r="V39" s="91">
        <f t="shared" si="5"/>
        <v>8</v>
      </c>
    </row>
    <row r="40" spans="1:22" s="134" customFormat="1" ht="11.25">
      <c r="A40" s="135" t="s">
        <v>99</v>
      </c>
      <c r="B40" s="118">
        <v>0</v>
      </c>
      <c r="C40" s="89">
        <v>0</v>
      </c>
      <c r="D40" s="132">
        <v>0</v>
      </c>
      <c r="E40" s="118">
        <v>4</v>
      </c>
      <c r="F40" s="89">
        <v>2</v>
      </c>
      <c r="G40" s="132">
        <v>6</v>
      </c>
      <c r="H40" s="118">
        <v>0</v>
      </c>
      <c r="I40" s="89">
        <v>0</v>
      </c>
      <c r="J40" s="132">
        <v>0</v>
      </c>
      <c r="K40" s="118">
        <v>8</v>
      </c>
      <c r="L40" s="89">
        <v>1</v>
      </c>
      <c r="M40" s="132">
        <v>9</v>
      </c>
      <c r="N40" s="118">
        <v>0</v>
      </c>
      <c r="O40" s="89">
        <v>0</v>
      </c>
      <c r="P40" s="132">
        <v>0</v>
      </c>
      <c r="Q40" s="118">
        <v>4</v>
      </c>
      <c r="R40" s="89">
        <v>6</v>
      </c>
      <c r="S40" s="132">
        <v>10</v>
      </c>
      <c r="T40" s="147">
        <f t="shared" si="3"/>
        <v>16</v>
      </c>
      <c r="U40" s="91">
        <f t="shared" si="4"/>
        <v>9</v>
      </c>
      <c r="V40" s="91">
        <f t="shared" si="5"/>
        <v>25</v>
      </c>
    </row>
    <row r="41" spans="1:22" s="134" customFormat="1" ht="11.25">
      <c r="A41" s="135" t="s">
        <v>100</v>
      </c>
      <c r="B41" s="118">
        <v>0</v>
      </c>
      <c r="C41" s="89">
        <v>0</v>
      </c>
      <c r="D41" s="132">
        <v>0</v>
      </c>
      <c r="E41" s="118">
        <v>7</v>
      </c>
      <c r="F41" s="89">
        <v>0</v>
      </c>
      <c r="G41" s="132">
        <v>7</v>
      </c>
      <c r="H41" s="118">
        <v>0</v>
      </c>
      <c r="I41" s="89">
        <v>0</v>
      </c>
      <c r="J41" s="132">
        <v>0</v>
      </c>
      <c r="K41" s="118">
        <v>0</v>
      </c>
      <c r="L41" s="89">
        <v>0</v>
      </c>
      <c r="M41" s="132">
        <v>0</v>
      </c>
      <c r="N41" s="118">
        <v>0</v>
      </c>
      <c r="O41" s="89">
        <v>0</v>
      </c>
      <c r="P41" s="132">
        <v>0</v>
      </c>
      <c r="Q41" s="118">
        <v>0</v>
      </c>
      <c r="R41" s="89">
        <v>0</v>
      </c>
      <c r="S41" s="132">
        <v>0</v>
      </c>
      <c r="T41" s="147">
        <f t="shared" si="3"/>
        <v>7</v>
      </c>
      <c r="U41" s="91">
        <f t="shared" si="4"/>
        <v>0</v>
      </c>
      <c r="V41" s="91">
        <f t="shared" si="5"/>
        <v>7</v>
      </c>
    </row>
    <row r="42" spans="1:22" s="134" customFormat="1" ht="22.5">
      <c r="A42" s="143" t="s">
        <v>75</v>
      </c>
      <c r="B42" s="118">
        <v>0</v>
      </c>
      <c r="C42" s="89">
        <v>0</v>
      </c>
      <c r="D42" s="132">
        <v>0</v>
      </c>
      <c r="E42" s="118">
        <v>2</v>
      </c>
      <c r="F42" s="89">
        <v>15</v>
      </c>
      <c r="G42" s="132">
        <v>17</v>
      </c>
      <c r="H42" s="118">
        <v>0</v>
      </c>
      <c r="I42" s="89">
        <v>0</v>
      </c>
      <c r="J42" s="132">
        <v>0</v>
      </c>
      <c r="K42" s="118">
        <v>0</v>
      </c>
      <c r="L42" s="89">
        <v>0</v>
      </c>
      <c r="M42" s="132">
        <v>0</v>
      </c>
      <c r="N42" s="118">
        <v>0</v>
      </c>
      <c r="O42" s="89">
        <v>0</v>
      </c>
      <c r="P42" s="132">
        <v>0</v>
      </c>
      <c r="Q42" s="118">
        <v>0</v>
      </c>
      <c r="R42" s="89">
        <v>0</v>
      </c>
      <c r="S42" s="132">
        <v>0</v>
      </c>
      <c r="T42" s="147">
        <f t="shared" si="3"/>
        <v>2</v>
      </c>
      <c r="U42" s="91">
        <f t="shared" si="4"/>
        <v>15</v>
      </c>
      <c r="V42" s="91">
        <f t="shared" si="5"/>
        <v>17</v>
      </c>
    </row>
    <row r="43" spans="1:22" s="134" customFormat="1" ht="11.25">
      <c r="A43" s="135" t="s">
        <v>101</v>
      </c>
      <c r="B43" s="118">
        <v>0</v>
      </c>
      <c r="C43" s="89">
        <v>0</v>
      </c>
      <c r="D43" s="132">
        <v>0</v>
      </c>
      <c r="E43" s="118">
        <v>20</v>
      </c>
      <c r="F43" s="89">
        <v>2</v>
      </c>
      <c r="G43" s="132">
        <v>22</v>
      </c>
      <c r="H43" s="118">
        <v>0</v>
      </c>
      <c r="I43" s="89">
        <v>0</v>
      </c>
      <c r="J43" s="132">
        <v>0</v>
      </c>
      <c r="K43" s="118">
        <v>0</v>
      </c>
      <c r="L43" s="89">
        <v>0</v>
      </c>
      <c r="M43" s="132">
        <v>0</v>
      </c>
      <c r="N43" s="118">
        <v>0</v>
      </c>
      <c r="O43" s="89">
        <v>0</v>
      </c>
      <c r="P43" s="132">
        <v>0</v>
      </c>
      <c r="Q43" s="118">
        <v>0</v>
      </c>
      <c r="R43" s="89">
        <v>0</v>
      </c>
      <c r="S43" s="132">
        <v>0</v>
      </c>
      <c r="T43" s="147">
        <f t="shared" si="3"/>
        <v>20</v>
      </c>
      <c r="U43" s="91">
        <f t="shared" si="4"/>
        <v>2</v>
      </c>
      <c r="V43" s="91">
        <f t="shared" si="5"/>
        <v>22</v>
      </c>
    </row>
    <row r="44" spans="1:22" s="134" customFormat="1" ht="11.25">
      <c r="A44" s="135" t="s">
        <v>102</v>
      </c>
      <c r="B44" s="118">
        <v>0</v>
      </c>
      <c r="C44" s="89">
        <v>0</v>
      </c>
      <c r="D44" s="132">
        <v>0</v>
      </c>
      <c r="E44" s="118">
        <v>0</v>
      </c>
      <c r="F44" s="89">
        <v>0</v>
      </c>
      <c r="G44" s="132">
        <v>0</v>
      </c>
      <c r="H44" s="118">
        <v>0</v>
      </c>
      <c r="I44" s="89">
        <v>0</v>
      </c>
      <c r="J44" s="132">
        <v>0</v>
      </c>
      <c r="K44" s="118">
        <v>2</v>
      </c>
      <c r="L44" s="89">
        <v>9</v>
      </c>
      <c r="M44" s="132">
        <v>11</v>
      </c>
      <c r="N44" s="118">
        <v>0</v>
      </c>
      <c r="O44" s="89">
        <v>0</v>
      </c>
      <c r="P44" s="132">
        <v>0</v>
      </c>
      <c r="Q44" s="118">
        <v>0</v>
      </c>
      <c r="R44" s="89">
        <v>0</v>
      </c>
      <c r="S44" s="132">
        <v>0</v>
      </c>
      <c r="T44" s="147">
        <f t="shared" si="3"/>
        <v>2</v>
      </c>
      <c r="U44" s="91">
        <f t="shared" si="4"/>
        <v>9</v>
      </c>
      <c r="V44" s="91">
        <f t="shared" si="5"/>
        <v>11</v>
      </c>
    </row>
    <row r="45" spans="1:22" s="134" customFormat="1" ht="11.25">
      <c r="A45" s="135" t="s">
        <v>103</v>
      </c>
      <c r="B45" s="118">
        <v>0</v>
      </c>
      <c r="C45" s="89">
        <v>0</v>
      </c>
      <c r="D45" s="132">
        <v>0</v>
      </c>
      <c r="E45" s="118">
        <v>0</v>
      </c>
      <c r="F45" s="89">
        <v>0</v>
      </c>
      <c r="G45" s="132">
        <v>0</v>
      </c>
      <c r="H45" s="118">
        <v>0</v>
      </c>
      <c r="I45" s="89">
        <v>0</v>
      </c>
      <c r="J45" s="132">
        <v>0</v>
      </c>
      <c r="K45" s="118">
        <v>9</v>
      </c>
      <c r="L45" s="89">
        <v>0</v>
      </c>
      <c r="M45" s="132">
        <v>9</v>
      </c>
      <c r="N45" s="118">
        <v>0</v>
      </c>
      <c r="O45" s="89">
        <v>0</v>
      </c>
      <c r="P45" s="132">
        <v>0</v>
      </c>
      <c r="Q45" s="118">
        <v>0</v>
      </c>
      <c r="R45" s="89">
        <v>0</v>
      </c>
      <c r="S45" s="132">
        <v>0</v>
      </c>
      <c r="T45" s="147">
        <f t="shared" si="3"/>
        <v>9</v>
      </c>
      <c r="U45" s="91">
        <f t="shared" si="4"/>
        <v>0</v>
      </c>
      <c r="V45" s="91">
        <f t="shared" si="5"/>
        <v>9</v>
      </c>
    </row>
    <row r="46" spans="1:22" s="134" customFormat="1" ht="11.25">
      <c r="A46" s="135" t="s">
        <v>105</v>
      </c>
      <c r="B46" s="118">
        <v>0</v>
      </c>
      <c r="C46" s="89">
        <v>0</v>
      </c>
      <c r="D46" s="132">
        <v>0</v>
      </c>
      <c r="E46" s="118">
        <v>0</v>
      </c>
      <c r="F46" s="89">
        <v>0</v>
      </c>
      <c r="G46" s="132">
        <v>0</v>
      </c>
      <c r="H46" s="118">
        <v>0</v>
      </c>
      <c r="I46" s="89">
        <v>0</v>
      </c>
      <c r="J46" s="132">
        <v>0</v>
      </c>
      <c r="K46" s="118">
        <v>0</v>
      </c>
      <c r="L46" s="89">
        <v>0</v>
      </c>
      <c r="M46" s="132">
        <v>0</v>
      </c>
      <c r="N46" s="118">
        <v>0</v>
      </c>
      <c r="O46" s="89">
        <v>0</v>
      </c>
      <c r="P46" s="132">
        <v>0</v>
      </c>
      <c r="Q46" s="118">
        <v>12</v>
      </c>
      <c r="R46" s="89">
        <v>3</v>
      </c>
      <c r="S46" s="132">
        <v>15</v>
      </c>
      <c r="T46" s="147">
        <f aca="true" t="shared" si="6" ref="T46:V47">SUM(Q46,N46,K46,H46,E46,B46)</f>
        <v>12</v>
      </c>
      <c r="U46" s="91">
        <f t="shared" si="6"/>
        <v>3</v>
      </c>
      <c r="V46" s="91">
        <f t="shared" si="6"/>
        <v>15</v>
      </c>
    </row>
    <row r="47" spans="1:22" s="134" customFormat="1" ht="11.25">
      <c r="A47" s="135" t="s">
        <v>106</v>
      </c>
      <c r="B47" s="118">
        <v>0</v>
      </c>
      <c r="C47" s="89">
        <v>0</v>
      </c>
      <c r="D47" s="132">
        <v>0</v>
      </c>
      <c r="E47" s="118">
        <v>6</v>
      </c>
      <c r="F47" s="89">
        <v>0</v>
      </c>
      <c r="G47" s="132">
        <v>6</v>
      </c>
      <c r="H47" s="118">
        <v>0</v>
      </c>
      <c r="I47" s="89">
        <v>0</v>
      </c>
      <c r="J47" s="132">
        <v>0</v>
      </c>
      <c r="K47" s="118">
        <v>11</v>
      </c>
      <c r="L47" s="89">
        <v>0</v>
      </c>
      <c r="M47" s="132">
        <v>11</v>
      </c>
      <c r="N47" s="118">
        <v>0</v>
      </c>
      <c r="O47" s="89">
        <v>0</v>
      </c>
      <c r="P47" s="132">
        <v>0</v>
      </c>
      <c r="Q47" s="118">
        <v>0</v>
      </c>
      <c r="R47" s="89">
        <v>0</v>
      </c>
      <c r="S47" s="132">
        <v>0</v>
      </c>
      <c r="T47" s="147">
        <f t="shared" si="6"/>
        <v>17</v>
      </c>
      <c r="U47" s="91">
        <f t="shared" si="6"/>
        <v>0</v>
      </c>
      <c r="V47" s="91">
        <f t="shared" si="6"/>
        <v>17</v>
      </c>
    </row>
    <row r="48" spans="1:23" s="134" customFormat="1" ht="12">
      <c r="A48" s="99" t="s">
        <v>12</v>
      </c>
      <c r="B48" s="100">
        <f aca="true" t="shared" si="7" ref="B48:V48">SUM(B12:B47)</f>
        <v>570</v>
      </c>
      <c r="C48" s="101">
        <f t="shared" si="7"/>
        <v>344</v>
      </c>
      <c r="D48" s="136">
        <f t="shared" si="7"/>
        <v>914</v>
      </c>
      <c r="E48" s="101">
        <f t="shared" si="7"/>
        <v>1585</v>
      </c>
      <c r="F48" s="101">
        <f>SUM(F12:F47)</f>
        <v>885</v>
      </c>
      <c r="G48" s="136">
        <f t="shared" si="7"/>
        <v>2470</v>
      </c>
      <c r="H48" s="101">
        <f t="shared" si="7"/>
        <v>56</v>
      </c>
      <c r="I48" s="101">
        <f t="shared" si="7"/>
        <v>14</v>
      </c>
      <c r="J48" s="136">
        <f t="shared" si="7"/>
        <v>70</v>
      </c>
      <c r="K48" s="101">
        <f t="shared" si="7"/>
        <v>349</v>
      </c>
      <c r="L48" s="101">
        <f t="shared" si="7"/>
        <v>173</v>
      </c>
      <c r="M48" s="136">
        <f t="shared" si="7"/>
        <v>522</v>
      </c>
      <c r="N48" s="101">
        <f t="shared" si="7"/>
        <v>30</v>
      </c>
      <c r="O48" s="101">
        <f t="shared" si="7"/>
        <v>7</v>
      </c>
      <c r="P48" s="136">
        <f t="shared" si="7"/>
        <v>37</v>
      </c>
      <c r="Q48" s="101">
        <f t="shared" si="7"/>
        <v>56</v>
      </c>
      <c r="R48" s="101">
        <f t="shared" si="7"/>
        <v>12</v>
      </c>
      <c r="S48" s="136">
        <f t="shared" si="7"/>
        <v>68</v>
      </c>
      <c r="T48" s="101">
        <f t="shared" si="7"/>
        <v>2646</v>
      </c>
      <c r="U48" s="101">
        <f t="shared" si="7"/>
        <v>1435</v>
      </c>
      <c r="V48" s="101">
        <f t="shared" si="7"/>
        <v>4081</v>
      </c>
      <c r="W48" s="99"/>
    </row>
    <row r="49" spans="2:23" s="99" customFormat="1" ht="12">
      <c r="B49" s="118"/>
      <c r="C49" s="89"/>
      <c r="D49" s="132"/>
      <c r="E49" s="118"/>
      <c r="F49" s="89"/>
      <c r="G49" s="132"/>
      <c r="H49" s="88"/>
      <c r="I49" s="89"/>
      <c r="J49" s="132"/>
      <c r="K49" s="88"/>
      <c r="L49" s="89"/>
      <c r="M49" s="132"/>
      <c r="N49" s="88"/>
      <c r="O49" s="89"/>
      <c r="P49" s="132"/>
      <c r="Q49" s="88"/>
      <c r="R49" s="89"/>
      <c r="S49" s="132"/>
      <c r="T49" s="147"/>
      <c r="U49" s="91"/>
      <c r="V49" s="91"/>
      <c r="W49" s="84"/>
    </row>
    <row r="50" spans="1:23" s="154" customFormat="1" ht="12">
      <c r="A50" s="97" t="s">
        <v>118</v>
      </c>
      <c r="B50" s="151"/>
      <c r="C50" s="152"/>
      <c r="D50" s="137"/>
      <c r="E50" s="151"/>
      <c r="F50" s="152"/>
      <c r="G50" s="137"/>
      <c r="H50" s="153"/>
      <c r="I50" s="152"/>
      <c r="J50" s="137"/>
      <c r="K50" s="153"/>
      <c r="L50" s="152"/>
      <c r="M50" s="137"/>
      <c r="N50" s="153"/>
      <c r="O50" s="152"/>
      <c r="P50" s="137"/>
      <c r="Q50" s="153"/>
      <c r="R50" s="152"/>
      <c r="S50" s="137"/>
      <c r="T50" s="140"/>
      <c r="U50" s="141"/>
      <c r="V50" s="141"/>
      <c r="W50" s="97"/>
    </row>
    <row r="51" spans="1:23" s="154" customFormat="1" ht="12">
      <c r="A51" s="97" t="s">
        <v>114</v>
      </c>
      <c r="B51" s="118"/>
      <c r="C51" s="89"/>
      <c r="D51" s="132"/>
      <c r="E51" s="118"/>
      <c r="F51" s="89"/>
      <c r="G51" s="132"/>
      <c r="H51" s="88"/>
      <c r="I51" s="89"/>
      <c r="J51" s="132"/>
      <c r="K51" s="88"/>
      <c r="L51" s="89"/>
      <c r="M51" s="132"/>
      <c r="N51" s="88"/>
      <c r="O51" s="89"/>
      <c r="P51" s="132"/>
      <c r="Q51" s="88"/>
      <c r="R51" s="89"/>
      <c r="S51" s="132"/>
      <c r="T51" s="147"/>
      <c r="U51" s="91"/>
      <c r="V51" s="91"/>
      <c r="W51" s="84"/>
    </row>
    <row r="52" spans="1:23" ht="11.25">
      <c r="A52" s="135" t="s">
        <v>92</v>
      </c>
      <c r="B52" s="118">
        <v>30</v>
      </c>
      <c r="C52" s="89">
        <v>0</v>
      </c>
      <c r="D52" s="132">
        <v>30</v>
      </c>
      <c r="E52" s="118">
        <v>25</v>
      </c>
      <c r="F52" s="89">
        <v>0</v>
      </c>
      <c r="G52" s="132">
        <v>25</v>
      </c>
      <c r="H52" s="88">
        <v>0</v>
      </c>
      <c r="I52" s="89">
        <v>0</v>
      </c>
      <c r="J52" s="132">
        <v>0</v>
      </c>
      <c r="K52" s="88">
        <v>0</v>
      </c>
      <c r="L52" s="89">
        <v>0</v>
      </c>
      <c r="M52" s="132">
        <v>0</v>
      </c>
      <c r="N52" s="88">
        <v>0</v>
      </c>
      <c r="O52" s="89">
        <v>0</v>
      </c>
      <c r="P52" s="132">
        <v>0</v>
      </c>
      <c r="Q52" s="88">
        <v>0</v>
      </c>
      <c r="R52" s="89">
        <v>0</v>
      </c>
      <c r="S52" s="132">
        <v>0</v>
      </c>
      <c r="T52" s="147">
        <f aca="true" t="shared" si="8" ref="T52:T74">SUM(Q52,N52,K52,H52,E52,B52)</f>
        <v>55</v>
      </c>
      <c r="U52" s="91">
        <f aca="true" t="shared" si="9" ref="U52:U74">SUM(R52,O52,L52,I52,F52,C52)</f>
        <v>0</v>
      </c>
      <c r="V52" s="91">
        <f aca="true" t="shared" si="10" ref="V52:V74">SUM(S52,P52,M52,J52,G52,D52)</f>
        <v>55</v>
      </c>
      <c r="W52" s="84"/>
    </row>
    <row r="53" spans="1:23" ht="11.25">
      <c r="A53" s="135" t="s">
        <v>71</v>
      </c>
      <c r="B53" s="118">
        <v>24</v>
      </c>
      <c r="C53" s="89">
        <v>4</v>
      </c>
      <c r="D53" s="132">
        <v>28</v>
      </c>
      <c r="E53" s="118">
        <v>43</v>
      </c>
      <c r="F53" s="89">
        <v>22</v>
      </c>
      <c r="G53" s="132">
        <v>65</v>
      </c>
      <c r="H53" s="88">
        <v>0</v>
      </c>
      <c r="I53" s="89">
        <v>0</v>
      </c>
      <c r="J53" s="132">
        <v>0</v>
      </c>
      <c r="K53" s="88">
        <v>0</v>
      </c>
      <c r="L53" s="89">
        <v>0</v>
      </c>
      <c r="M53" s="132">
        <v>0</v>
      </c>
      <c r="N53" s="88">
        <v>0</v>
      </c>
      <c r="O53" s="89">
        <v>0</v>
      </c>
      <c r="P53" s="132">
        <v>0</v>
      </c>
      <c r="Q53" s="88">
        <v>0</v>
      </c>
      <c r="R53" s="89">
        <v>0</v>
      </c>
      <c r="S53" s="132">
        <v>0</v>
      </c>
      <c r="T53" s="147">
        <f t="shared" si="8"/>
        <v>67</v>
      </c>
      <c r="U53" s="91">
        <f t="shared" si="9"/>
        <v>26</v>
      </c>
      <c r="V53" s="91">
        <f t="shared" si="10"/>
        <v>93</v>
      </c>
      <c r="W53" s="84"/>
    </row>
    <row r="54" spans="1:23" ht="11.25">
      <c r="A54" s="135" t="s">
        <v>93</v>
      </c>
      <c r="B54" s="118">
        <v>0</v>
      </c>
      <c r="C54" s="89">
        <v>0</v>
      </c>
      <c r="D54" s="132">
        <v>0</v>
      </c>
      <c r="E54" s="118">
        <v>0</v>
      </c>
      <c r="F54" s="89">
        <v>0</v>
      </c>
      <c r="G54" s="132">
        <v>0</v>
      </c>
      <c r="H54" s="88">
        <v>0</v>
      </c>
      <c r="I54" s="89">
        <v>0</v>
      </c>
      <c r="J54" s="132">
        <v>0</v>
      </c>
      <c r="K54" s="88">
        <v>0</v>
      </c>
      <c r="L54" s="89">
        <v>0</v>
      </c>
      <c r="M54" s="132">
        <v>0</v>
      </c>
      <c r="N54" s="88">
        <v>0</v>
      </c>
      <c r="O54" s="89">
        <v>0</v>
      </c>
      <c r="P54" s="132">
        <v>0</v>
      </c>
      <c r="Q54" s="88">
        <v>5</v>
      </c>
      <c r="R54" s="89">
        <v>0</v>
      </c>
      <c r="S54" s="132">
        <v>5</v>
      </c>
      <c r="T54" s="147">
        <f t="shared" si="8"/>
        <v>5</v>
      </c>
      <c r="U54" s="91">
        <f t="shared" si="9"/>
        <v>0</v>
      </c>
      <c r="V54" s="91">
        <f t="shared" si="10"/>
        <v>5</v>
      </c>
      <c r="W54" s="84"/>
    </row>
    <row r="55" spans="1:23" ht="11.25">
      <c r="A55" s="135" t="s">
        <v>187</v>
      </c>
      <c r="B55" s="118">
        <v>8</v>
      </c>
      <c r="C55" s="89">
        <v>0</v>
      </c>
      <c r="D55" s="132">
        <v>8</v>
      </c>
      <c r="E55" s="118">
        <v>11</v>
      </c>
      <c r="F55" s="89">
        <v>0</v>
      </c>
      <c r="G55" s="132">
        <v>11</v>
      </c>
      <c r="H55" s="88">
        <v>0</v>
      </c>
      <c r="I55" s="89">
        <v>0</v>
      </c>
      <c r="J55" s="132">
        <v>0</v>
      </c>
      <c r="K55" s="88">
        <v>1</v>
      </c>
      <c r="L55" s="89">
        <v>0</v>
      </c>
      <c r="M55" s="132">
        <v>1</v>
      </c>
      <c r="N55" s="88">
        <v>0</v>
      </c>
      <c r="O55" s="89">
        <v>0</v>
      </c>
      <c r="P55" s="132">
        <v>0</v>
      </c>
      <c r="Q55" s="88">
        <v>0</v>
      </c>
      <c r="R55" s="89">
        <v>0</v>
      </c>
      <c r="S55" s="132">
        <v>0</v>
      </c>
      <c r="T55" s="147">
        <f t="shared" si="8"/>
        <v>20</v>
      </c>
      <c r="U55" s="91">
        <f t="shared" si="9"/>
        <v>0</v>
      </c>
      <c r="V55" s="91">
        <f t="shared" si="10"/>
        <v>20</v>
      </c>
      <c r="W55" s="84"/>
    </row>
    <row r="56" spans="1:23" ht="11.25">
      <c r="A56" s="135" t="s">
        <v>72</v>
      </c>
      <c r="B56" s="118">
        <v>55</v>
      </c>
      <c r="C56" s="89">
        <v>63</v>
      </c>
      <c r="D56" s="132">
        <v>118</v>
      </c>
      <c r="E56" s="118">
        <v>130</v>
      </c>
      <c r="F56" s="89">
        <v>122</v>
      </c>
      <c r="G56" s="132">
        <v>252</v>
      </c>
      <c r="H56" s="88">
        <v>14</v>
      </c>
      <c r="I56" s="89">
        <v>4</v>
      </c>
      <c r="J56" s="132">
        <v>18</v>
      </c>
      <c r="K56" s="88">
        <v>25</v>
      </c>
      <c r="L56" s="89">
        <v>32</v>
      </c>
      <c r="M56" s="132">
        <v>57</v>
      </c>
      <c r="N56" s="88">
        <v>4</v>
      </c>
      <c r="O56" s="89">
        <v>5</v>
      </c>
      <c r="P56" s="132">
        <v>9</v>
      </c>
      <c r="Q56" s="88">
        <v>0</v>
      </c>
      <c r="R56" s="89">
        <v>0</v>
      </c>
      <c r="S56" s="132">
        <v>0</v>
      </c>
      <c r="T56" s="147">
        <f t="shared" si="8"/>
        <v>228</v>
      </c>
      <c r="U56" s="91">
        <f t="shared" si="9"/>
        <v>226</v>
      </c>
      <c r="V56" s="91">
        <f t="shared" si="10"/>
        <v>454</v>
      </c>
      <c r="W56" s="84"/>
    </row>
    <row r="57" spans="1:23" ht="11.25">
      <c r="A57" s="135" t="s">
        <v>73</v>
      </c>
      <c r="B57" s="118">
        <v>46</v>
      </c>
      <c r="C57" s="89">
        <v>1</v>
      </c>
      <c r="D57" s="132">
        <v>47</v>
      </c>
      <c r="E57" s="118">
        <v>188</v>
      </c>
      <c r="F57" s="89">
        <v>0</v>
      </c>
      <c r="G57" s="132">
        <v>188</v>
      </c>
      <c r="H57" s="88">
        <v>9</v>
      </c>
      <c r="I57" s="89">
        <v>0</v>
      </c>
      <c r="J57" s="132">
        <v>9</v>
      </c>
      <c r="K57" s="88">
        <v>54</v>
      </c>
      <c r="L57" s="89">
        <v>0</v>
      </c>
      <c r="M57" s="132">
        <v>54</v>
      </c>
      <c r="N57" s="88">
        <v>9</v>
      </c>
      <c r="O57" s="89">
        <v>0</v>
      </c>
      <c r="P57" s="132">
        <v>9</v>
      </c>
      <c r="Q57" s="88">
        <v>0</v>
      </c>
      <c r="R57" s="89">
        <v>0</v>
      </c>
      <c r="S57" s="132">
        <v>0</v>
      </c>
      <c r="T57" s="147">
        <f t="shared" si="8"/>
        <v>306</v>
      </c>
      <c r="U57" s="91">
        <f t="shared" si="9"/>
        <v>1</v>
      </c>
      <c r="V57" s="91">
        <f t="shared" si="10"/>
        <v>307</v>
      </c>
      <c r="W57" s="84"/>
    </row>
    <row r="58" spans="1:23" ht="11.25">
      <c r="A58" s="135" t="s">
        <v>74</v>
      </c>
      <c r="B58" s="118">
        <v>60</v>
      </c>
      <c r="C58" s="89">
        <v>3</v>
      </c>
      <c r="D58" s="132">
        <v>63</v>
      </c>
      <c r="E58" s="118">
        <v>88</v>
      </c>
      <c r="F58" s="89">
        <v>3</v>
      </c>
      <c r="G58" s="132">
        <v>91</v>
      </c>
      <c r="H58" s="88">
        <v>0</v>
      </c>
      <c r="I58" s="89">
        <v>0</v>
      </c>
      <c r="J58" s="132">
        <v>0</v>
      </c>
      <c r="K58" s="88">
        <v>0</v>
      </c>
      <c r="L58" s="89">
        <v>0</v>
      </c>
      <c r="M58" s="132">
        <v>0</v>
      </c>
      <c r="N58" s="88">
        <v>0</v>
      </c>
      <c r="O58" s="89">
        <v>0</v>
      </c>
      <c r="P58" s="132">
        <v>0</v>
      </c>
      <c r="Q58" s="88">
        <v>0</v>
      </c>
      <c r="R58" s="89">
        <v>0</v>
      </c>
      <c r="S58" s="132">
        <v>0</v>
      </c>
      <c r="T58" s="147">
        <f t="shared" si="8"/>
        <v>148</v>
      </c>
      <c r="U58" s="91">
        <f t="shared" si="9"/>
        <v>6</v>
      </c>
      <c r="V58" s="91">
        <f t="shared" si="10"/>
        <v>154</v>
      </c>
      <c r="W58" s="84"/>
    </row>
    <row r="59" spans="1:23" ht="11.25">
      <c r="A59" s="135" t="s">
        <v>90</v>
      </c>
      <c r="B59" s="118">
        <v>4</v>
      </c>
      <c r="C59" s="89">
        <v>41</v>
      </c>
      <c r="D59" s="132">
        <v>45</v>
      </c>
      <c r="E59" s="118">
        <v>10</v>
      </c>
      <c r="F59" s="89">
        <v>134</v>
      </c>
      <c r="G59" s="132">
        <v>144</v>
      </c>
      <c r="H59" s="88">
        <v>0</v>
      </c>
      <c r="I59" s="89">
        <v>0</v>
      </c>
      <c r="J59" s="132">
        <v>0</v>
      </c>
      <c r="K59" s="88">
        <v>5</v>
      </c>
      <c r="L59" s="89">
        <v>29</v>
      </c>
      <c r="M59" s="132">
        <v>34</v>
      </c>
      <c r="N59" s="88">
        <v>0</v>
      </c>
      <c r="O59" s="89">
        <v>0</v>
      </c>
      <c r="P59" s="132">
        <v>0</v>
      </c>
      <c r="Q59" s="88">
        <v>0</v>
      </c>
      <c r="R59" s="89">
        <v>0</v>
      </c>
      <c r="S59" s="132">
        <v>0</v>
      </c>
      <c r="T59" s="147">
        <f t="shared" si="8"/>
        <v>19</v>
      </c>
      <c r="U59" s="91">
        <f t="shared" si="9"/>
        <v>204</v>
      </c>
      <c r="V59" s="91">
        <f t="shared" si="10"/>
        <v>223</v>
      </c>
      <c r="W59" s="84"/>
    </row>
    <row r="60" spans="1:23" ht="22.5">
      <c r="A60" s="143" t="s">
        <v>75</v>
      </c>
      <c r="B60" s="118">
        <v>16</v>
      </c>
      <c r="C60" s="89">
        <v>115</v>
      </c>
      <c r="D60" s="132">
        <v>131</v>
      </c>
      <c r="E60" s="118">
        <v>29</v>
      </c>
      <c r="F60" s="89">
        <v>306</v>
      </c>
      <c r="G60" s="132">
        <v>335</v>
      </c>
      <c r="H60" s="88">
        <v>3</v>
      </c>
      <c r="I60" s="89">
        <v>10</v>
      </c>
      <c r="J60" s="132">
        <v>13</v>
      </c>
      <c r="K60" s="88">
        <v>6</v>
      </c>
      <c r="L60" s="89">
        <v>73</v>
      </c>
      <c r="M60" s="132">
        <v>79</v>
      </c>
      <c r="N60" s="88">
        <v>0</v>
      </c>
      <c r="O60" s="89">
        <v>0</v>
      </c>
      <c r="P60" s="132">
        <v>0</v>
      </c>
      <c r="Q60" s="88">
        <v>0</v>
      </c>
      <c r="R60" s="89">
        <v>0</v>
      </c>
      <c r="S60" s="132">
        <v>0</v>
      </c>
      <c r="T60" s="147">
        <f t="shared" si="8"/>
        <v>54</v>
      </c>
      <c r="U60" s="91">
        <f t="shared" si="9"/>
        <v>504</v>
      </c>
      <c r="V60" s="91">
        <f t="shared" si="10"/>
        <v>558</v>
      </c>
      <c r="W60" s="84"/>
    </row>
    <row r="61" spans="1:23" ht="11.25">
      <c r="A61" s="135" t="s">
        <v>76</v>
      </c>
      <c r="B61" s="118">
        <v>1</v>
      </c>
      <c r="C61" s="89">
        <v>0</v>
      </c>
      <c r="D61" s="132">
        <v>1</v>
      </c>
      <c r="E61" s="118">
        <v>21</v>
      </c>
      <c r="F61" s="89">
        <v>0</v>
      </c>
      <c r="G61" s="132">
        <v>21</v>
      </c>
      <c r="H61" s="88">
        <v>0</v>
      </c>
      <c r="I61" s="89">
        <v>0</v>
      </c>
      <c r="J61" s="132">
        <v>0</v>
      </c>
      <c r="K61" s="88">
        <v>6</v>
      </c>
      <c r="L61" s="89">
        <v>0</v>
      </c>
      <c r="M61" s="132">
        <v>6</v>
      </c>
      <c r="N61" s="88">
        <v>0</v>
      </c>
      <c r="O61" s="89">
        <v>0</v>
      </c>
      <c r="P61" s="132">
        <v>0</v>
      </c>
      <c r="Q61" s="88">
        <v>0</v>
      </c>
      <c r="R61" s="89">
        <v>0</v>
      </c>
      <c r="S61" s="132">
        <v>0</v>
      </c>
      <c r="T61" s="147">
        <f t="shared" si="8"/>
        <v>28</v>
      </c>
      <c r="U61" s="91">
        <f t="shared" si="9"/>
        <v>0</v>
      </c>
      <c r="V61" s="91">
        <f t="shared" si="10"/>
        <v>28</v>
      </c>
      <c r="W61" s="84"/>
    </row>
    <row r="62" spans="1:23" ht="11.25">
      <c r="A62" s="135" t="s">
        <v>77</v>
      </c>
      <c r="B62" s="118">
        <v>0</v>
      </c>
      <c r="C62" s="89">
        <v>0</v>
      </c>
      <c r="D62" s="132">
        <v>0</v>
      </c>
      <c r="E62" s="118">
        <v>86</v>
      </c>
      <c r="F62" s="89">
        <v>22</v>
      </c>
      <c r="G62" s="132">
        <v>108</v>
      </c>
      <c r="H62" s="88">
        <v>0</v>
      </c>
      <c r="I62" s="89">
        <v>0</v>
      </c>
      <c r="J62" s="132">
        <v>0</v>
      </c>
      <c r="K62" s="88">
        <v>12</v>
      </c>
      <c r="L62" s="89">
        <v>1</v>
      </c>
      <c r="M62" s="132">
        <v>13</v>
      </c>
      <c r="N62" s="88">
        <v>0</v>
      </c>
      <c r="O62" s="89">
        <v>0</v>
      </c>
      <c r="P62" s="132">
        <v>0</v>
      </c>
      <c r="Q62" s="88">
        <v>0</v>
      </c>
      <c r="R62" s="89">
        <v>0</v>
      </c>
      <c r="S62" s="132">
        <v>0</v>
      </c>
      <c r="T62" s="147">
        <f t="shared" si="8"/>
        <v>98</v>
      </c>
      <c r="U62" s="91">
        <f t="shared" si="9"/>
        <v>23</v>
      </c>
      <c r="V62" s="91">
        <f t="shared" si="10"/>
        <v>121</v>
      </c>
      <c r="W62" s="84"/>
    </row>
    <row r="63" spans="1:23" ht="11.25">
      <c r="A63" s="135" t="s">
        <v>78</v>
      </c>
      <c r="B63" s="118">
        <v>57</v>
      </c>
      <c r="C63" s="118">
        <v>0</v>
      </c>
      <c r="D63" s="132">
        <v>57</v>
      </c>
      <c r="E63" s="118">
        <v>133</v>
      </c>
      <c r="F63" s="89">
        <v>1</v>
      </c>
      <c r="G63" s="132">
        <v>134</v>
      </c>
      <c r="H63" s="88">
        <v>14</v>
      </c>
      <c r="I63" s="89">
        <v>0</v>
      </c>
      <c r="J63" s="132">
        <v>14</v>
      </c>
      <c r="K63" s="88">
        <v>42</v>
      </c>
      <c r="L63" s="89">
        <v>0</v>
      </c>
      <c r="M63" s="132">
        <v>42</v>
      </c>
      <c r="N63" s="88">
        <v>0</v>
      </c>
      <c r="O63" s="89">
        <v>0</v>
      </c>
      <c r="P63" s="132">
        <v>0</v>
      </c>
      <c r="Q63" s="88">
        <v>7</v>
      </c>
      <c r="R63" s="89">
        <v>0</v>
      </c>
      <c r="S63" s="132">
        <v>7</v>
      </c>
      <c r="T63" s="147">
        <f t="shared" si="8"/>
        <v>253</v>
      </c>
      <c r="U63" s="91">
        <f t="shared" si="9"/>
        <v>1</v>
      </c>
      <c r="V63" s="91">
        <f t="shared" si="10"/>
        <v>254</v>
      </c>
      <c r="W63" s="84"/>
    </row>
    <row r="64" spans="1:23" ht="11.25">
      <c r="A64" s="135" t="s">
        <v>79</v>
      </c>
      <c r="B64" s="118">
        <v>0</v>
      </c>
      <c r="C64" s="89">
        <v>0</v>
      </c>
      <c r="D64" s="132">
        <v>0</v>
      </c>
      <c r="E64" s="118">
        <v>5</v>
      </c>
      <c r="F64" s="89">
        <v>9</v>
      </c>
      <c r="G64" s="132">
        <v>14</v>
      </c>
      <c r="H64" s="88">
        <v>0</v>
      </c>
      <c r="I64" s="89">
        <v>0</v>
      </c>
      <c r="J64" s="132">
        <v>0</v>
      </c>
      <c r="K64" s="88">
        <v>0</v>
      </c>
      <c r="L64" s="89">
        <v>0</v>
      </c>
      <c r="M64" s="132">
        <v>0</v>
      </c>
      <c r="N64" s="88">
        <v>0</v>
      </c>
      <c r="O64" s="89">
        <v>0</v>
      </c>
      <c r="P64" s="132">
        <v>0</v>
      </c>
      <c r="Q64" s="88">
        <v>0</v>
      </c>
      <c r="R64" s="89">
        <v>0</v>
      </c>
      <c r="S64" s="132">
        <v>0</v>
      </c>
      <c r="T64" s="147">
        <f t="shared" si="8"/>
        <v>5</v>
      </c>
      <c r="U64" s="91">
        <f t="shared" si="9"/>
        <v>9</v>
      </c>
      <c r="V64" s="91">
        <f t="shared" si="10"/>
        <v>14</v>
      </c>
      <c r="W64" s="84"/>
    </row>
    <row r="65" spans="1:23" ht="22.5">
      <c r="A65" s="143" t="s">
        <v>81</v>
      </c>
      <c r="B65" s="118">
        <v>0</v>
      </c>
      <c r="C65" s="89">
        <v>6</v>
      </c>
      <c r="D65" s="132">
        <v>6</v>
      </c>
      <c r="E65" s="118">
        <v>11</v>
      </c>
      <c r="F65" s="89">
        <v>37</v>
      </c>
      <c r="G65" s="132">
        <v>48</v>
      </c>
      <c r="H65" s="88">
        <v>0</v>
      </c>
      <c r="I65" s="89">
        <v>0</v>
      </c>
      <c r="J65" s="132">
        <v>0</v>
      </c>
      <c r="K65" s="88">
        <v>9</v>
      </c>
      <c r="L65" s="89">
        <v>3</v>
      </c>
      <c r="M65" s="132">
        <v>12</v>
      </c>
      <c r="N65" s="88">
        <v>0</v>
      </c>
      <c r="O65" s="89">
        <v>3</v>
      </c>
      <c r="P65" s="132">
        <v>3</v>
      </c>
      <c r="Q65" s="88">
        <v>0</v>
      </c>
      <c r="R65" s="89">
        <v>0</v>
      </c>
      <c r="S65" s="132">
        <v>0</v>
      </c>
      <c r="T65" s="147">
        <f t="shared" si="8"/>
        <v>20</v>
      </c>
      <c r="U65" s="91">
        <f t="shared" si="9"/>
        <v>49</v>
      </c>
      <c r="V65" s="91">
        <f t="shared" si="10"/>
        <v>69</v>
      </c>
      <c r="W65" s="84"/>
    </row>
    <row r="66" spans="1:23" ht="11.25">
      <c r="A66" s="135" t="s">
        <v>80</v>
      </c>
      <c r="B66" s="118">
        <v>0</v>
      </c>
      <c r="C66" s="89">
        <v>0</v>
      </c>
      <c r="D66" s="132">
        <v>0</v>
      </c>
      <c r="E66" s="118">
        <v>50</v>
      </c>
      <c r="F66" s="89">
        <v>1</v>
      </c>
      <c r="G66" s="132">
        <v>51</v>
      </c>
      <c r="H66" s="88">
        <v>0</v>
      </c>
      <c r="I66" s="89">
        <v>0</v>
      </c>
      <c r="J66" s="132">
        <v>0</v>
      </c>
      <c r="K66" s="88">
        <v>0</v>
      </c>
      <c r="L66" s="89">
        <v>0</v>
      </c>
      <c r="M66" s="132">
        <v>0</v>
      </c>
      <c r="N66" s="88">
        <v>7</v>
      </c>
      <c r="O66" s="89">
        <v>0</v>
      </c>
      <c r="P66" s="132">
        <v>7</v>
      </c>
      <c r="Q66" s="88">
        <v>0</v>
      </c>
      <c r="R66" s="89">
        <v>0</v>
      </c>
      <c r="S66" s="132">
        <v>0</v>
      </c>
      <c r="T66" s="147">
        <f t="shared" si="8"/>
        <v>57</v>
      </c>
      <c r="U66" s="91">
        <f t="shared" si="9"/>
        <v>1</v>
      </c>
      <c r="V66" s="91">
        <f t="shared" si="10"/>
        <v>58</v>
      </c>
      <c r="W66" s="84"/>
    </row>
    <row r="67" spans="1:23" ht="11.25">
      <c r="A67" s="135" t="s">
        <v>82</v>
      </c>
      <c r="B67" s="118">
        <v>0</v>
      </c>
      <c r="C67" s="89">
        <v>0</v>
      </c>
      <c r="D67" s="132">
        <v>0</v>
      </c>
      <c r="E67" s="118">
        <v>25</v>
      </c>
      <c r="F67" s="89">
        <v>0</v>
      </c>
      <c r="G67" s="132">
        <v>25</v>
      </c>
      <c r="H67" s="88">
        <v>0</v>
      </c>
      <c r="I67" s="89">
        <v>0</v>
      </c>
      <c r="J67" s="132">
        <v>0</v>
      </c>
      <c r="K67" s="88">
        <v>0</v>
      </c>
      <c r="L67" s="89">
        <v>0</v>
      </c>
      <c r="M67" s="132">
        <v>0</v>
      </c>
      <c r="N67" s="88">
        <v>0</v>
      </c>
      <c r="O67" s="89">
        <v>0</v>
      </c>
      <c r="P67" s="132">
        <v>0</v>
      </c>
      <c r="Q67" s="88">
        <v>0</v>
      </c>
      <c r="R67" s="89">
        <v>0</v>
      </c>
      <c r="S67" s="132">
        <v>0</v>
      </c>
      <c r="T67" s="147">
        <f t="shared" si="8"/>
        <v>25</v>
      </c>
      <c r="U67" s="91">
        <f t="shared" si="9"/>
        <v>0</v>
      </c>
      <c r="V67" s="91">
        <f t="shared" si="10"/>
        <v>25</v>
      </c>
      <c r="W67" s="84"/>
    </row>
    <row r="68" spans="1:23" ht="11.25">
      <c r="A68" s="135" t="s">
        <v>83</v>
      </c>
      <c r="B68" s="118">
        <v>0</v>
      </c>
      <c r="C68" s="89">
        <v>0</v>
      </c>
      <c r="D68" s="132">
        <v>0</v>
      </c>
      <c r="E68" s="118">
        <v>31</v>
      </c>
      <c r="F68" s="89">
        <v>0</v>
      </c>
      <c r="G68" s="132">
        <v>31</v>
      </c>
      <c r="H68" s="88">
        <v>0</v>
      </c>
      <c r="I68" s="89">
        <v>0</v>
      </c>
      <c r="J68" s="132">
        <v>0</v>
      </c>
      <c r="K68" s="88">
        <v>30</v>
      </c>
      <c r="L68" s="89">
        <v>0</v>
      </c>
      <c r="M68" s="132">
        <v>30</v>
      </c>
      <c r="N68" s="88">
        <v>0</v>
      </c>
      <c r="O68" s="89">
        <v>0</v>
      </c>
      <c r="P68" s="132">
        <v>0</v>
      </c>
      <c r="Q68" s="88">
        <v>0</v>
      </c>
      <c r="R68" s="89">
        <v>0</v>
      </c>
      <c r="S68" s="132">
        <v>0</v>
      </c>
      <c r="T68" s="147">
        <f t="shared" si="8"/>
        <v>61</v>
      </c>
      <c r="U68" s="91">
        <f t="shared" si="9"/>
        <v>0</v>
      </c>
      <c r="V68" s="91">
        <f t="shared" si="10"/>
        <v>61</v>
      </c>
      <c r="W68" s="84"/>
    </row>
    <row r="69" spans="1:23" ht="11.25">
      <c r="A69" s="135" t="s">
        <v>84</v>
      </c>
      <c r="B69" s="118">
        <v>0</v>
      </c>
      <c r="C69" s="89">
        <v>0</v>
      </c>
      <c r="D69" s="132">
        <v>0</v>
      </c>
      <c r="E69" s="118">
        <v>11</v>
      </c>
      <c r="F69" s="89">
        <v>11</v>
      </c>
      <c r="G69" s="132">
        <v>22</v>
      </c>
      <c r="H69" s="88">
        <v>0</v>
      </c>
      <c r="I69" s="89">
        <v>0</v>
      </c>
      <c r="J69" s="132">
        <v>0</v>
      </c>
      <c r="K69" s="88">
        <v>0</v>
      </c>
      <c r="L69" s="89">
        <v>0</v>
      </c>
      <c r="M69" s="132">
        <v>0</v>
      </c>
      <c r="N69" s="88">
        <v>0</v>
      </c>
      <c r="O69" s="89">
        <v>0</v>
      </c>
      <c r="P69" s="132">
        <v>0</v>
      </c>
      <c r="Q69" s="88">
        <v>0</v>
      </c>
      <c r="R69" s="89">
        <v>0</v>
      </c>
      <c r="S69" s="132">
        <v>0</v>
      </c>
      <c r="T69" s="147">
        <f t="shared" si="8"/>
        <v>11</v>
      </c>
      <c r="U69" s="91">
        <f t="shared" si="9"/>
        <v>11</v>
      </c>
      <c r="V69" s="91">
        <f t="shared" si="10"/>
        <v>22</v>
      </c>
      <c r="W69" s="84"/>
    </row>
    <row r="70" spans="1:23" ht="11.25">
      <c r="A70" s="135" t="s">
        <v>85</v>
      </c>
      <c r="B70" s="118">
        <v>38</v>
      </c>
      <c r="C70" s="89">
        <v>20</v>
      </c>
      <c r="D70" s="132">
        <v>58</v>
      </c>
      <c r="E70" s="118">
        <v>75</v>
      </c>
      <c r="F70" s="89">
        <v>26</v>
      </c>
      <c r="G70" s="132">
        <v>101</v>
      </c>
      <c r="H70" s="88">
        <v>0</v>
      </c>
      <c r="I70" s="89">
        <v>0</v>
      </c>
      <c r="J70" s="132">
        <v>0</v>
      </c>
      <c r="K70" s="88">
        <v>39</v>
      </c>
      <c r="L70" s="89">
        <v>8</v>
      </c>
      <c r="M70" s="132">
        <v>47</v>
      </c>
      <c r="N70" s="88">
        <v>0</v>
      </c>
      <c r="O70" s="89">
        <v>0</v>
      </c>
      <c r="P70" s="132">
        <v>0</v>
      </c>
      <c r="Q70" s="88">
        <v>0</v>
      </c>
      <c r="R70" s="89">
        <v>0</v>
      </c>
      <c r="S70" s="132">
        <v>0</v>
      </c>
      <c r="T70" s="147">
        <f t="shared" si="8"/>
        <v>152</v>
      </c>
      <c r="U70" s="91">
        <f t="shared" si="9"/>
        <v>54</v>
      </c>
      <c r="V70" s="91">
        <f t="shared" si="10"/>
        <v>206</v>
      </c>
      <c r="W70" s="84"/>
    </row>
    <row r="71" spans="1:23" ht="11.25">
      <c r="A71" s="135" t="s">
        <v>86</v>
      </c>
      <c r="B71" s="118">
        <v>0</v>
      </c>
      <c r="C71" s="89">
        <v>0</v>
      </c>
      <c r="D71" s="132">
        <v>0</v>
      </c>
      <c r="E71" s="118">
        <v>7</v>
      </c>
      <c r="F71" s="89">
        <v>0</v>
      </c>
      <c r="G71" s="132">
        <v>7</v>
      </c>
      <c r="H71" s="88">
        <v>0</v>
      </c>
      <c r="I71" s="89">
        <v>0</v>
      </c>
      <c r="J71" s="132">
        <v>0</v>
      </c>
      <c r="K71" s="88">
        <v>0</v>
      </c>
      <c r="L71" s="89">
        <v>0</v>
      </c>
      <c r="M71" s="132">
        <v>0</v>
      </c>
      <c r="N71" s="88">
        <v>0</v>
      </c>
      <c r="O71" s="89">
        <v>0</v>
      </c>
      <c r="P71" s="132">
        <v>0</v>
      </c>
      <c r="Q71" s="88">
        <v>0</v>
      </c>
      <c r="R71" s="89">
        <v>0</v>
      </c>
      <c r="S71" s="132">
        <v>0</v>
      </c>
      <c r="T71" s="147">
        <f t="shared" si="8"/>
        <v>7</v>
      </c>
      <c r="U71" s="91">
        <f t="shared" si="9"/>
        <v>0</v>
      </c>
      <c r="V71" s="91">
        <f t="shared" si="10"/>
        <v>7</v>
      </c>
      <c r="W71" s="84"/>
    </row>
    <row r="72" spans="1:23" ht="11.25">
      <c r="A72" s="135" t="s">
        <v>87</v>
      </c>
      <c r="B72" s="118">
        <v>70</v>
      </c>
      <c r="C72" s="89">
        <v>12</v>
      </c>
      <c r="D72" s="132">
        <v>82</v>
      </c>
      <c r="E72" s="118">
        <v>157</v>
      </c>
      <c r="F72" s="89">
        <v>18</v>
      </c>
      <c r="G72" s="132">
        <v>175</v>
      </c>
      <c r="H72" s="88">
        <v>0</v>
      </c>
      <c r="I72" s="89">
        <v>0</v>
      </c>
      <c r="J72" s="132">
        <v>0</v>
      </c>
      <c r="K72" s="88">
        <v>28</v>
      </c>
      <c r="L72" s="89">
        <v>2</v>
      </c>
      <c r="M72" s="132">
        <v>30</v>
      </c>
      <c r="N72" s="88">
        <v>11</v>
      </c>
      <c r="O72" s="89">
        <v>0</v>
      </c>
      <c r="P72" s="132">
        <v>11</v>
      </c>
      <c r="Q72" s="88">
        <v>0</v>
      </c>
      <c r="R72" s="89">
        <v>0</v>
      </c>
      <c r="S72" s="132">
        <v>0</v>
      </c>
      <c r="T72" s="147">
        <f t="shared" si="8"/>
        <v>266</v>
      </c>
      <c r="U72" s="91">
        <f t="shared" si="9"/>
        <v>32</v>
      </c>
      <c r="V72" s="91">
        <f t="shared" si="10"/>
        <v>298</v>
      </c>
      <c r="W72" s="84"/>
    </row>
    <row r="73" spans="1:23" ht="11.25">
      <c r="A73" s="135" t="s">
        <v>94</v>
      </c>
      <c r="B73" s="118">
        <v>0</v>
      </c>
      <c r="C73" s="89">
        <v>0</v>
      </c>
      <c r="D73" s="132">
        <v>0</v>
      </c>
      <c r="E73" s="118">
        <v>0</v>
      </c>
      <c r="F73" s="89">
        <v>0</v>
      </c>
      <c r="G73" s="132">
        <v>0</v>
      </c>
      <c r="H73" s="88">
        <v>0</v>
      </c>
      <c r="I73" s="89">
        <v>0</v>
      </c>
      <c r="J73" s="132">
        <v>0</v>
      </c>
      <c r="K73" s="88">
        <v>1</v>
      </c>
      <c r="L73" s="89">
        <v>5</v>
      </c>
      <c r="M73" s="132">
        <v>6</v>
      </c>
      <c r="N73" s="88">
        <v>0</v>
      </c>
      <c r="O73" s="89">
        <v>0</v>
      </c>
      <c r="P73" s="132">
        <v>0</v>
      </c>
      <c r="Q73" s="88">
        <v>0</v>
      </c>
      <c r="R73" s="89">
        <v>0</v>
      </c>
      <c r="S73" s="132">
        <v>0</v>
      </c>
      <c r="T73" s="147">
        <f t="shared" si="8"/>
        <v>1</v>
      </c>
      <c r="U73" s="91">
        <f t="shared" si="9"/>
        <v>5</v>
      </c>
      <c r="V73" s="91">
        <f t="shared" si="10"/>
        <v>6</v>
      </c>
      <c r="W73" s="84"/>
    </row>
    <row r="74" spans="1:23" ht="11.25">
      <c r="A74" s="135" t="s">
        <v>88</v>
      </c>
      <c r="B74" s="118">
        <v>42</v>
      </c>
      <c r="C74" s="89">
        <v>3</v>
      </c>
      <c r="D74" s="132">
        <v>45</v>
      </c>
      <c r="E74" s="118">
        <v>185</v>
      </c>
      <c r="F74" s="89">
        <v>5</v>
      </c>
      <c r="G74" s="132">
        <v>190</v>
      </c>
      <c r="H74" s="88">
        <v>21</v>
      </c>
      <c r="I74" s="89">
        <v>1</v>
      </c>
      <c r="J74" s="132">
        <v>22</v>
      </c>
      <c r="K74" s="88">
        <v>33</v>
      </c>
      <c r="L74" s="89">
        <v>0</v>
      </c>
      <c r="M74" s="132">
        <v>33</v>
      </c>
      <c r="N74" s="88">
        <v>0</v>
      </c>
      <c r="O74" s="89">
        <v>0</v>
      </c>
      <c r="P74" s="132">
        <v>0</v>
      </c>
      <c r="Q74" s="88">
        <v>0</v>
      </c>
      <c r="R74" s="89">
        <v>0</v>
      </c>
      <c r="S74" s="132">
        <v>0</v>
      </c>
      <c r="T74" s="147">
        <f t="shared" si="8"/>
        <v>281</v>
      </c>
      <c r="U74" s="91">
        <f t="shared" si="9"/>
        <v>9</v>
      </c>
      <c r="V74" s="91">
        <f t="shared" si="10"/>
        <v>290</v>
      </c>
      <c r="W74" s="84"/>
    </row>
    <row r="75" spans="1:23" ht="11.25">
      <c r="A75" s="135" t="s">
        <v>89</v>
      </c>
      <c r="B75" s="118">
        <v>12</v>
      </c>
      <c r="C75" s="89">
        <v>18</v>
      </c>
      <c r="D75" s="132">
        <v>30</v>
      </c>
      <c r="E75" s="118">
        <v>52</v>
      </c>
      <c r="F75" s="89">
        <v>90</v>
      </c>
      <c r="G75" s="132">
        <v>142</v>
      </c>
      <c r="H75" s="118">
        <v>0</v>
      </c>
      <c r="I75" s="89">
        <v>0</v>
      </c>
      <c r="J75" s="132">
        <v>0</v>
      </c>
      <c r="K75" s="118">
        <v>9</v>
      </c>
      <c r="L75" s="89">
        <v>12</v>
      </c>
      <c r="M75" s="132">
        <v>21</v>
      </c>
      <c r="N75" s="118">
        <v>0</v>
      </c>
      <c r="O75" s="89">
        <v>0</v>
      </c>
      <c r="P75" s="132">
        <v>0</v>
      </c>
      <c r="Q75" s="118">
        <v>0</v>
      </c>
      <c r="R75" s="89">
        <v>0</v>
      </c>
      <c r="S75" s="132">
        <v>0</v>
      </c>
      <c r="T75" s="147">
        <f aca="true" t="shared" si="11" ref="T75:V76">SUM(Q75,N75,K75,H75,E75,B75)</f>
        <v>73</v>
      </c>
      <c r="U75" s="91">
        <f t="shared" si="11"/>
        <v>120</v>
      </c>
      <c r="V75" s="91">
        <f t="shared" si="11"/>
        <v>193</v>
      </c>
      <c r="W75" s="134"/>
    </row>
    <row r="76" spans="1:22" s="134" customFormat="1" ht="11.25">
      <c r="A76" s="135" t="s">
        <v>91</v>
      </c>
      <c r="B76" s="118">
        <v>0</v>
      </c>
      <c r="C76" s="89">
        <v>0</v>
      </c>
      <c r="D76" s="132">
        <v>0</v>
      </c>
      <c r="E76" s="118">
        <v>7</v>
      </c>
      <c r="F76" s="89">
        <v>1</v>
      </c>
      <c r="G76" s="132">
        <v>8</v>
      </c>
      <c r="H76" s="118">
        <v>0</v>
      </c>
      <c r="I76" s="89">
        <v>0</v>
      </c>
      <c r="J76" s="132">
        <v>0</v>
      </c>
      <c r="K76" s="118">
        <v>0</v>
      </c>
      <c r="L76" s="89">
        <v>0</v>
      </c>
      <c r="M76" s="132">
        <v>0</v>
      </c>
      <c r="N76" s="118">
        <v>0</v>
      </c>
      <c r="O76" s="89">
        <v>0</v>
      </c>
      <c r="P76" s="132">
        <v>0</v>
      </c>
      <c r="Q76" s="118">
        <v>0</v>
      </c>
      <c r="R76" s="89">
        <v>0</v>
      </c>
      <c r="S76" s="132">
        <v>0</v>
      </c>
      <c r="T76" s="147">
        <f t="shared" si="11"/>
        <v>7</v>
      </c>
      <c r="U76" s="91">
        <f t="shared" si="11"/>
        <v>1</v>
      </c>
      <c r="V76" s="91">
        <f t="shared" si="11"/>
        <v>8</v>
      </c>
    </row>
    <row r="77" spans="1:22" s="134" customFormat="1" ht="12">
      <c r="A77" s="133" t="s">
        <v>115</v>
      </c>
      <c r="B77" s="118"/>
      <c r="C77" s="89"/>
      <c r="D77" s="132"/>
      <c r="E77" s="118"/>
      <c r="F77" s="89"/>
      <c r="G77" s="132"/>
      <c r="H77" s="118"/>
      <c r="I77" s="89"/>
      <c r="J77" s="132"/>
      <c r="K77" s="118"/>
      <c r="L77" s="89"/>
      <c r="M77" s="132"/>
      <c r="N77" s="118"/>
      <c r="O77" s="89"/>
      <c r="P77" s="132"/>
      <c r="Q77" s="118"/>
      <c r="R77" s="89"/>
      <c r="S77" s="132"/>
      <c r="T77" s="147"/>
      <c r="U77" s="91"/>
      <c r="V77" s="91"/>
    </row>
    <row r="78" spans="1:22" s="134" customFormat="1" ht="12" customHeight="1">
      <c r="A78" s="135" t="s">
        <v>107</v>
      </c>
      <c r="B78" s="118">
        <v>0</v>
      </c>
      <c r="C78" s="89">
        <v>0</v>
      </c>
      <c r="D78" s="132">
        <v>0</v>
      </c>
      <c r="E78" s="118">
        <v>0</v>
      </c>
      <c r="F78" s="89">
        <v>0</v>
      </c>
      <c r="G78" s="132">
        <v>0</v>
      </c>
      <c r="H78" s="118">
        <v>0</v>
      </c>
      <c r="I78" s="89">
        <v>0</v>
      </c>
      <c r="J78" s="132">
        <v>0</v>
      </c>
      <c r="K78" s="118">
        <v>5</v>
      </c>
      <c r="L78" s="89">
        <v>9</v>
      </c>
      <c r="M78" s="132">
        <v>14</v>
      </c>
      <c r="N78" s="118">
        <v>0</v>
      </c>
      <c r="O78" s="89">
        <v>0</v>
      </c>
      <c r="P78" s="132">
        <v>0</v>
      </c>
      <c r="Q78" s="118">
        <v>0</v>
      </c>
      <c r="R78" s="89">
        <v>0</v>
      </c>
      <c r="S78" s="132">
        <v>0</v>
      </c>
      <c r="T78" s="147">
        <f aca="true" t="shared" si="12" ref="T78:T95">SUM(Q78,N78,K78,H78,E78,B78)</f>
        <v>5</v>
      </c>
      <c r="U78" s="91">
        <f aca="true" t="shared" si="13" ref="U78:U95">SUM(R78,O78,L78,I78,F78,C78)</f>
        <v>9</v>
      </c>
      <c r="V78" s="91">
        <f aca="true" t="shared" si="14" ref="V78:V95">SUM(S78,P78,M78,J78,G78,D78)</f>
        <v>14</v>
      </c>
    </row>
    <row r="79" spans="1:22" s="134" customFormat="1" ht="12" customHeight="1">
      <c r="A79" s="135" t="s">
        <v>73</v>
      </c>
      <c r="B79" s="118">
        <v>0</v>
      </c>
      <c r="C79" s="89">
        <v>0</v>
      </c>
      <c r="D79" s="132">
        <v>0</v>
      </c>
      <c r="E79" s="118">
        <v>0</v>
      </c>
      <c r="F79" s="89">
        <v>0</v>
      </c>
      <c r="G79" s="132">
        <v>0</v>
      </c>
      <c r="H79" s="118">
        <v>0</v>
      </c>
      <c r="I79" s="89">
        <v>0</v>
      </c>
      <c r="J79" s="132">
        <v>0</v>
      </c>
      <c r="K79" s="118">
        <v>5</v>
      </c>
      <c r="L79" s="89">
        <v>0</v>
      </c>
      <c r="M79" s="132">
        <v>5</v>
      </c>
      <c r="N79" s="118">
        <v>0</v>
      </c>
      <c r="O79" s="89">
        <v>0</v>
      </c>
      <c r="P79" s="132">
        <v>0</v>
      </c>
      <c r="Q79" s="118">
        <v>4</v>
      </c>
      <c r="R79" s="89">
        <v>1</v>
      </c>
      <c r="S79" s="132">
        <v>5</v>
      </c>
      <c r="T79" s="147">
        <f t="shared" si="12"/>
        <v>9</v>
      </c>
      <c r="U79" s="91">
        <f t="shared" si="13"/>
        <v>1</v>
      </c>
      <c r="V79" s="91">
        <f t="shared" si="14"/>
        <v>10</v>
      </c>
    </row>
    <row r="80" spans="1:22" s="134" customFormat="1" ht="12" customHeight="1">
      <c r="A80" s="135" t="s">
        <v>108</v>
      </c>
      <c r="B80" s="118">
        <v>0</v>
      </c>
      <c r="C80" s="89">
        <v>0</v>
      </c>
      <c r="D80" s="132">
        <v>0</v>
      </c>
      <c r="E80" s="118">
        <v>0</v>
      </c>
      <c r="F80" s="89">
        <v>0</v>
      </c>
      <c r="G80" s="132">
        <v>0</v>
      </c>
      <c r="H80" s="118">
        <v>0</v>
      </c>
      <c r="I80" s="89">
        <v>0</v>
      </c>
      <c r="J80" s="132">
        <v>0</v>
      </c>
      <c r="K80" s="118">
        <v>0</v>
      </c>
      <c r="L80" s="89">
        <v>0</v>
      </c>
      <c r="M80" s="132">
        <v>0</v>
      </c>
      <c r="N80" s="118">
        <v>0</v>
      </c>
      <c r="O80" s="89">
        <v>0</v>
      </c>
      <c r="P80" s="132">
        <v>0</v>
      </c>
      <c r="Q80" s="118">
        <v>2</v>
      </c>
      <c r="R80" s="89">
        <v>0</v>
      </c>
      <c r="S80" s="132">
        <v>2</v>
      </c>
      <c r="T80" s="147">
        <f t="shared" si="12"/>
        <v>2</v>
      </c>
      <c r="U80" s="91">
        <f t="shared" si="13"/>
        <v>0</v>
      </c>
      <c r="V80" s="91">
        <f t="shared" si="14"/>
        <v>2</v>
      </c>
    </row>
    <row r="81" spans="1:22" s="134" customFormat="1" ht="11.25">
      <c r="A81" s="143" t="s">
        <v>74</v>
      </c>
      <c r="B81" s="118">
        <v>0</v>
      </c>
      <c r="C81" s="89">
        <v>0</v>
      </c>
      <c r="D81" s="132">
        <v>0</v>
      </c>
      <c r="E81" s="118">
        <v>3</v>
      </c>
      <c r="F81" s="89">
        <v>0</v>
      </c>
      <c r="G81" s="132">
        <v>3</v>
      </c>
      <c r="H81" s="118">
        <v>0</v>
      </c>
      <c r="I81" s="89">
        <v>0</v>
      </c>
      <c r="J81" s="132">
        <v>0</v>
      </c>
      <c r="K81" s="118">
        <v>0</v>
      </c>
      <c r="L81" s="89">
        <v>0</v>
      </c>
      <c r="M81" s="132">
        <v>0</v>
      </c>
      <c r="N81" s="118">
        <v>0</v>
      </c>
      <c r="O81" s="89">
        <v>0</v>
      </c>
      <c r="P81" s="132">
        <v>0</v>
      </c>
      <c r="Q81" s="118">
        <v>0</v>
      </c>
      <c r="R81" s="89">
        <v>0</v>
      </c>
      <c r="S81" s="132">
        <v>0</v>
      </c>
      <c r="T81" s="147">
        <f t="shared" si="12"/>
        <v>3</v>
      </c>
      <c r="U81" s="91">
        <f t="shared" si="13"/>
        <v>0</v>
      </c>
      <c r="V81" s="91">
        <f t="shared" si="14"/>
        <v>3</v>
      </c>
    </row>
    <row r="82" spans="1:22" s="134" customFormat="1" ht="11.25">
      <c r="A82" s="135" t="s">
        <v>99</v>
      </c>
      <c r="B82" s="118">
        <v>0</v>
      </c>
      <c r="C82" s="89">
        <v>0</v>
      </c>
      <c r="D82" s="132">
        <v>0</v>
      </c>
      <c r="E82" s="118">
        <v>8</v>
      </c>
      <c r="F82" s="89">
        <v>2</v>
      </c>
      <c r="G82" s="132">
        <v>10</v>
      </c>
      <c r="H82" s="118">
        <v>0</v>
      </c>
      <c r="I82" s="89">
        <v>0</v>
      </c>
      <c r="J82" s="132">
        <v>0</v>
      </c>
      <c r="K82" s="118">
        <v>0</v>
      </c>
      <c r="L82" s="89">
        <v>3</v>
      </c>
      <c r="M82" s="132">
        <v>3</v>
      </c>
      <c r="N82" s="118">
        <v>0</v>
      </c>
      <c r="O82" s="89">
        <v>0</v>
      </c>
      <c r="P82" s="132">
        <v>0</v>
      </c>
      <c r="Q82" s="118">
        <v>3</v>
      </c>
      <c r="R82" s="89">
        <v>2</v>
      </c>
      <c r="S82" s="132">
        <v>5</v>
      </c>
      <c r="T82" s="147">
        <f t="shared" si="12"/>
        <v>11</v>
      </c>
      <c r="U82" s="91">
        <f t="shared" si="13"/>
        <v>7</v>
      </c>
      <c r="V82" s="91">
        <f t="shared" si="14"/>
        <v>18</v>
      </c>
    </row>
    <row r="83" spans="1:22" s="134" customFormat="1" ht="11.25">
      <c r="A83" s="135" t="s">
        <v>109</v>
      </c>
      <c r="B83" s="118">
        <v>0</v>
      </c>
      <c r="C83" s="89">
        <v>0</v>
      </c>
      <c r="D83" s="132">
        <v>0</v>
      </c>
      <c r="E83" s="118">
        <v>1</v>
      </c>
      <c r="F83" s="89">
        <v>0</v>
      </c>
      <c r="G83" s="132">
        <v>1</v>
      </c>
      <c r="H83" s="118">
        <v>0</v>
      </c>
      <c r="I83" s="89">
        <v>0</v>
      </c>
      <c r="J83" s="132">
        <v>0</v>
      </c>
      <c r="K83" s="118">
        <v>0</v>
      </c>
      <c r="L83" s="89">
        <v>0</v>
      </c>
      <c r="M83" s="132">
        <v>0</v>
      </c>
      <c r="N83" s="118">
        <v>0</v>
      </c>
      <c r="O83" s="89">
        <v>0</v>
      </c>
      <c r="P83" s="132">
        <v>0</v>
      </c>
      <c r="Q83" s="118">
        <v>3</v>
      </c>
      <c r="R83" s="89">
        <v>0</v>
      </c>
      <c r="S83" s="132">
        <v>3</v>
      </c>
      <c r="T83" s="147">
        <f t="shared" si="12"/>
        <v>4</v>
      </c>
      <c r="U83" s="91">
        <f t="shared" si="13"/>
        <v>0</v>
      </c>
      <c r="V83" s="91">
        <f t="shared" si="14"/>
        <v>4</v>
      </c>
    </row>
    <row r="84" spans="1:22" s="134" customFormat="1" ht="11.25">
      <c r="A84" s="135" t="s">
        <v>100</v>
      </c>
      <c r="B84" s="118">
        <v>0</v>
      </c>
      <c r="C84" s="89">
        <v>0</v>
      </c>
      <c r="D84" s="132">
        <v>0</v>
      </c>
      <c r="E84" s="118">
        <v>3</v>
      </c>
      <c r="F84" s="89">
        <v>0</v>
      </c>
      <c r="G84" s="132">
        <v>3</v>
      </c>
      <c r="H84" s="118">
        <v>0</v>
      </c>
      <c r="I84" s="89">
        <v>0</v>
      </c>
      <c r="J84" s="132">
        <v>0</v>
      </c>
      <c r="K84" s="118">
        <v>0</v>
      </c>
      <c r="L84" s="89">
        <v>0</v>
      </c>
      <c r="M84" s="132">
        <v>0</v>
      </c>
      <c r="N84" s="118">
        <v>0</v>
      </c>
      <c r="O84" s="89">
        <v>0</v>
      </c>
      <c r="P84" s="132">
        <v>0</v>
      </c>
      <c r="Q84" s="118">
        <v>0</v>
      </c>
      <c r="R84" s="89">
        <v>0</v>
      </c>
      <c r="S84" s="132">
        <v>0</v>
      </c>
      <c r="T84" s="147">
        <f t="shared" si="12"/>
        <v>3</v>
      </c>
      <c r="U84" s="91">
        <f t="shared" si="13"/>
        <v>0</v>
      </c>
      <c r="V84" s="91">
        <f t="shared" si="14"/>
        <v>3</v>
      </c>
    </row>
    <row r="85" spans="1:22" s="134" customFormat="1" ht="11.25">
      <c r="A85" s="135" t="s">
        <v>137</v>
      </c>
      <c r="B85" s="118">
        <v>0</v>
      </c>
      <c r="C85" s="89">
        <v>0</v>
      </c>
      <c r="D85" s="132">
        <v>0</v>
      </c>
      <c r="E85" s="118">
        <v>2</v>
      </c>
      <c r="F85" s="89">
        <v>1</v>
      </c>
      <c r="G85" s="132">
        <v>3</v>
      </c>
      <c r="H85" s="118">
        <v>0</v>
      </c>
      <c r="I85" s="89">
        <v>0</v>
      </c>
      <c r="J85" s="132">
        <v>0</v>
      </c>
      <c r="K85" s="118">
        <v>0</v>
      </c>
      <c r="L85" s="89">
        <v>0</v>
      </c>
      <c r="M85" s="132">
        <v>0</v>
      </c>
      <c r="N85" s="118">
        <v>0</v>
      </c>
      <c r="O85" s="89">
        <v>0</v>
      </c>
      <c r="P85" s="132">
        <v>0</v>
      </c>
      <c r="Q85" s="118">
        <v>0</v>
      </c>
      <c r="R85" s="89">
        <v>0</v>
      </c>
      <c r="S85" s="132">
        <v>0</v>
      </c>
      <c r="T85" s="147">
        <f t="shared" si="12"/>
        <v>2</v>
      </c>
      <c r="U85" s="91">
        <f t="shared" si="13"/>
        <v>1</v>
      </c>
      <c r="V85" s="91">
        <f t="shared" si="14"/>
        <v>3</v>
      </c>
    </row>
    <row r="86" spans="1:22" s="134" customFormat="1" ht="22.5">
      <c r="A86" s="143" t="s">
        <v>75</v>
      </c>
      <c r="B86" s="118">
        <v>0</v>
      </c>
      <c r="C86" s="89">
        <v>0</v>
      </c>
      <c r="D86" s="132">
        <v>0</v>
      </c>
      <c r="E86" s="118">
        <v>5</v>
      </c>
      <c r="F86" s="89">
        <v>9</v>
      </c>
      <c r="G86" s="132">
        <v>14</v>
      </c>
      <c r="H86" s="118">
        <v>0</v>
      </c>
      <c r="I86" s="89">
        <v>0</v>
      </c>
      <c r="J86" s="132">
        <v>0</v>
      </c>
      <c r="K86" s="118">
        <v>2</v>
      </c>
      <c r="L86" s="89">
        <v>4</v>
      </c>
      <c r="M86" s="132">
        <v>6</v>
      </c>
      <c r="N86" s="118">
        <v>0</v>
      </c>
      <c r="O86" s="89">
        <v>0</v>
      </c>
      <c r="P86" s="132">
        <v>0</v>
      </c>
      <c r="Q86" s="118">
        <v>0</v>
      </c>
      <c r="R86" s="89">
        <v>0</v>
      </c>
      <c r="S86" s="132">
        <v>0</v>
      </c>
      <c r="T86" s="147">
        <f t="shared" si="12"/>
        <v>7</v>
      </c>
      <c r="U86" s="91">
        <f t="shared" si="13"/>
        <v>13</v>
      </c>
      <c r="V86" s="91">
        <f t="shared" si="14"/>
        <v>20</v>
      </c>
    </row>
    <row r="87" spans="1:22" s="134" customFormat="1" ht="11.25">
      <c r="A87" s="135" t="s">
        <v>101</v>
      </c>
      <c r="B87" s="118">
        <v>0</v>
      </c>
      <c r="C87" s="89">
        <v>0</v>
      </c>
      <c r="D87" s="132">
        <v>0</v>
      </c>
      <c r="E87" s="118">
        <v>8</v>
      </c>
      <c r="F87" s="89">
        <v>0</v>
      </c>
      <c r="G87" s="132">
        <v>8</v>
      </c>
      <c r="H87" s="118">
        <v>0</v>
      </c>
      <c r="I87" s="89">
        <v>0</v>
      </c>
      <c r="J87" s="132">
        <v>0</v>
      </c>
      <c r="K87" s="118">
        <v>0</v>
      </c>
      <c r="L87" s="89">
        <v>0</v>
      </c>
      <c r="M87" s="132">
        <v>0</v>
      </c>
      <c r="N87" s="118">
        <v>0</v>
      </c>
      <c r="O87" s="89">
        <v>0</v>
      </c>
      <c r="P87" s="132">
        <v>0</v>
      </c>
      <c r="Q87" s="118">
        <v>0</v>
      </c>
      <c r="R87" s="89">
        <v>0</v>
      </c>
      <c r="S87" s="132">
        <v>0</v>
      </c>
      <c r="T87" s="147">
        <f t="shared" si="12"/>
        <v>8</v>
      </c>
      <c r="U87" s="91">
        <f t="shared" si="13"/>
        <v>0</v>
      </c>
      <c r="V87" s="91">
        <f t="shared" si="14"/>
        <v>8</v>
      </c>
    </row>
    <row r="88" spans="1:22" s="134" customFormat="1" ht="11.25">
      <c r="A88" s="135" t="s">
        <v>78</v>
      </c>
      <c r="B88" s="118">
        <v>0</v>
      </c>
      <c r="C88" s="89">
        <v>0</v>
      </c>
      <c r="D88" s="132">
        <v>0</v>
      </c>
      <c r="E88" s="118">
        <v>4</v>
      </c>
      <c r="F88" s="89">
        <v>0</v>
      </c>
      <c r="G88" s="132">
        <v>4</v>
      </c>
      <c r="H88" s="118">
        <v>0</v>
      </c>
      <c r="I88" s="89">
        <v>0</v>
      </c>
      <c r="J88" s="132">
        <v>0</v>
      </c>
      <c r="K88" s="118">
        <v>1</v>
      </c>
      <c r="L88" s="89">
        <v>0</v>
      </c>
      <c r="M88" s="132">
        <v>1</v>
      </c>
      <c r="N88" s="118">
        <v>0</v>
      </c>
      <c r="O88" s="89">
        <v>0</v>
      </c>
      <c r="P88" s="132">
        <v>0</v>
      </c>
      <c r="Q88" s="118">
        <v>0</v>
      </c>
      <c r="R88" s="89">
        <v>0</v>
      </c>
      <c r="S88" s="132">
        <v>0</v>
      </c>
      <c r="T88" s="147">
        <f t="shared" si="12"/>
        <v>5</v>
      </c>
      <c r="U88" s="91">
        <f t="shared" si="13"/>
        <v>0</v>
      </c>
      <c r="V88" s="91">
        <f t="shared" si="14"/>
        <v>5</v>
      </c>
    </row>
    <row r="89" spans="1:22" s="134" customFormat="1" ht="11.25">
      <c r="A89" s="135" t="s">
        <v>103</v>
      </c>
      <c r="B89" s="118">
        <v>0</v>
      </c>
      <c r="C89" s="89">
        <v>0</v>
      </c>
      <c r="D89" s="132">
        <v>0</v>
      </c>
      <c r="E89" s="118">
        <v>0</v>
      </c>
      <c r="F89" s="89">
        <v>0</v>
      </c>
      <c r="G89" s="132">
        <v>0</v>
      </c>
      <c r="H89" s="118">
        <v>0</v>
      </c>
      <c r="I89" s="89">
        <v>0</v>
      </c>
      <c r="J89" s="132">
        <v>0</v>
      </c>
      <c r="K89" s="118">
        <v>1</v>
      </c>
      <c r="L89" s="89">
        <v>0</v>
      </c>
      <c r="M89" s="132">
        <v>1</v>
      </c>
      <c r="N89" s="118">
        <v>0</v>
      </c>
      <c r="O89" s="89">
        <v>0</v>
      </c>
      <c r="P89" s="132">
        <v>0</v>
      </c>
      <c r="Q89" s="118">
        <v>0</v>
      </c>
      <c r="R89" s="89">
        <v>0</v>
      </c>
      <c r="S89" s="132">
        <v>0</v>
      </c>
      <c r="T89" s="147">
        <f aca="true" t="shared" si="15" ref="T89:V90">SUM(Q89,N89,K89,H89,E89,B89)</f>
        <v>1</v>
      </c>
      <c r="U89" s="91">
        <f t="shared" si="15"/>
        <v>0</v>
      </c>
      <c r="V89" s="91">
        <f t="shared" si="15"/>
        <v>1</v>
      </c>
    </row>
    <row r="90" spans="1:22" s="134" customFormat="1" ht="11.25">
      <c r="A90" s="135" t="s">
        <v>84</v>
      </c>
      <c r="B90" s="118">
        <v>0</v>
      </c>
      <c r="C90" s="89">
        <v>0</v>
      </c>
      <c r="D90" s="132">
        <v>0</v>
      </c>
      <c r="E90" s="118">
        <v>0</v>
      </c>
      <c r="F90" s="89">
        <v>0</v>
      </c>
      <c r="G90" s="132">
        <v>0</v>
      </c>
      <c r="H90" s="118">
        <v>0</v>
      </c>
      <c r="I90" s="89">
        <v>0</v>
      </c>
      <c r="J90" s="132">
        <v>0</v>
      </c>
      <c r="K90" s="118">
        <v>0</v>
      </c>
      <c r="L90" s="89">
        <v>0</v>
      </c>
      <c r="M90" s="132">
        <v>0</v>
      </c>
      <c r="N90" s="118">
        <v>0</v>
      </c>
      <c r="O90" s="89">
        <v>0</v>
      </c>
      <c r="P90" s="132">
        <v>0</v>
      </c>
      <c r="Q90" s="118">
        <v>1</v>
      </c>
      <c r="R90" s="89">
        <v>0</v>
      </c>
      <c r="S90" s="132">
        <v>1</v>
      </c>
      <c r="T90" s="147">
        <f t="shared" si="15"/>
        <v>1</v>
      </c>
      <c r="U90" s="91">
        <f t="shared" si="15"/>
        <v>0</v>
      </c>
      <c r="V90" s="91">
        <f t="shared" si="15"/>
        <v>1</v>
      </c>
    </row>
    <row r="91" spans="1:22" s="134" customFormat="1" ht="11.25">
      <c r="A91" s="135" t="s">
        <v>104</v>
      </c>
      <c r="B91" s="118">
        <v>0</v>
      </c>
      <c r="C91" s="89">
        <v>0</v>
      </c>
      <c r="D91" s="132">
        <v>0</v>
      </c>
      <c r="E91" s="118">
        <v>2</v>
      </c>
      <c r="F91" s="89">
        <v>3</v>
      </c>
      <c r="G91" s="132">
        <v>5</v>
      </c>
      <c r="H91" s="118">
        <v>0</v>
      </c>
      <c r="I91" s="89">
        <v>0</v>
      </c>
      <c r="J91" s="132">
        <v>0</v>
      </c>
      <c r="K91" s="118">
        <v>1</v>
      </c>
      <c r="L91" s="89">
        <v>5</v>
      </c>
      <c r="M91" s="132">
        <v>6</v>
      </c>
      <c r="N91" s="118">
        <v>0</v>
      </c>
      <c r="O91" s="89">
        <v>0</v>
      </c>
      <c r="P91" s="132">
        <v>0</v>
      </c>
      <c r="Q91" s="118">
        <v>0</v>
      </c>
      <c r="R91" s="89">
        <v>0</v>
      </c>
      <c r="S91" s="132">
        <v>0</v>
      </c>
      <c r="T91" s="147">
        <f t="shared" si="12"/>
        <v>3</v>
      </c>
      <c r="U91" s="91">
        <f t="shared" si="13"/>
        <v>8</v>
      </c>
      <c r="V91" s="91">
        <f t="shared" si="14"/>
        <v>11</v>
      </c>
    </row>
    <row r="92" spans="1:22" s="134" customFormat="1" ht="11.25">
      <c r="A92" s="135" t="s">
        <v>105</v>
      </c>
      <c r="B92" s="118">
        <v>0</v>
      </c>
      <c r="C92" s="89">
        <v>0</v>
      </c>
      <c r="D92" s="132">
        <v>0</v>
      </c>
      <c r="E92" s="118">
        <v>0</v>
      </c>
      <c r="F92" s="89">
        <v>0</v>
      </c>
      <c r="G92" s="132">
        <v>0</v>
      </c>
      <c r="H92" s="118">
        <v>0</v>
      </c>
      <c r="I92" s="89">
        <v>0</v>
      </c>
      <c r="J92" s="132">
        <v>0</v>
      </c>
      <c r="K92" s="118">
        <v>0</v>
      </c>
      <c r="L92" s="89">
        <v>0</v>
      </c>
      <c r="M92" s="132">
        <v>0</v>
      </c>
      <c r="N92" s="118">
        <v>0</v>
      </c>
      <c r="O92" s="89">
        <v>0</v>
      </c>
      <c r="P92" s="132">
        <v>0</v>
      </c>
      <c r="Q92" s="118">
        <v>11</v>
      </c>
      <c r="R92" s="89">
        <v>1</v>
      </c>
      <c r="S92" s="132">
        <v>12</v>
      </c>
      <c r="T92" s="147">
        <f t="shared" si="12"/>
        <v>11</v>
      </c>
      <c r="U92" s="91">
        <f t="shared" si="13"/>
        <v>1</v>
      </c>
      <c r="V92" s="91">
        <f t="shared" si="14"/>
        <v>12</v>
      </c>
    </row>
    <row r="93" spans="1:22" s="134" customFormat="1" ht="11.25">
      <c r="A93" s="135" t="s">
        <v>145</v>
      </c>
      <c r="B93" s="118">
        <v>0</v>
      </c>
      <c r="C93" s="89">
        <v>0</v>
      </c>
      <c r="D93" s="132">
        <v>0</v>
      </c>
      <c r="E93" s="118">
        <v>1</v>
      </c>
      <c r="F93" s="89">
        <v>0</v>
      </c>
      <c r="G93" s="132">
        <v>1</v>
      </c>
      <c r="H93" s="118">
        <v>0</v>
      </c>
      <c r="I93" s="89">
        <v>0</v>
      </c>
      <c r="J93" s="132">
        <v>0</v>
      </c>
      <c r="K93" s="118">
        <v>0</v>
      </c>
      <c r="L93" s="89">
        <v>0</v>
      </c>
      <c r="M93" s="132">
        <v>0</v>
      </c>
      <c r="N93" s="118">
        <v>0</v>
      </c>
      <c r="O93" s="89">
        <v>0</v>
      </c>
      <c r="P93" s="132">
        <v>0</v>
      </c>
      <c r="Q93" s="118">
        <v>0</v>
      </c>
      <c r="R93" s="89">
        <v>0</v>
      </c>
      <c r="S93" s="132">
        <v>0</v>
      </c>
      <c r="T93" s="147">
        <f t="shared" si="12"/>
        <v>1</v>
      </c>
      <c r="U93" s="91">
        <f t="shared" si="13"/>
        <v>0</v>
      </c>
      <c r="V93" s="91">
        <f t="shared" si="14"/>
        <v>1</v>
      </c>
    </row>
    <row r="94" spans="1:22" s="134" customFormat="1" ht="11.25">
      <c r="A94" s="135" t="s">
        <v>106</v>
      </c>
      <c r="B94" s="118">
        <v>0</v>
      </c>
      <c r="C94" s="89">
        <v>0</v>
      </c>
      <c r="D94" s="132">
        <v>0</v>
      </c>
      <c r="E94" s="118">
        <v>7</v>
      </c>
      <c r="F94" s="89">
        <v>0</v>
      </c>
      <c r="G94" s="132">
        <v>7</v>
      </c>
      <c r="H94" s="118">
        <v>0</v>
      </c>
      <c r="I94" s="89">
        <v>0</v>
      </c>
      <c r="J94" s="132">
        <v>0</v>
      </c>
      <c r="K94" s="118">
        <v>7</v>
      </c>
      <c r="L94" s="89">
        <v>0</v>
      </c>
      <c r="M94" s="132">
        <v>7</v>
      </c>
      <c r="N94" s="118">
        <v>0</v>
      </c>
      <c r="O94" s="89">
        <v>0</v>
      </c>
      <c r="P94" s="132">
        <v>0</v>
      </c>
      <c r="Q94" s="118">
        <v>0</v>
      </c>
      <c r="R94" s="89">
        <v>0</v>
      </c>
      <c r="S94" s="132">
        <v>0</v>
      </c>
      <c r="T94" s="147">
        <f t="shared" si="12"/>
        <v>14</v>
      </c>
      <c r="U94" s="91">
        <f t="shared" si="13"/>
        <v>0</v>
      </c>
      <c r="V94" s="91">
        <f t="shared" si="14"/>
        <v>14</v>
      </c>
    </row>
    <row r="95" spans="1:23" s="134" customFormat="1" ht="12">
      <c r="A95" s="135" t="s">
        <v>89</v>
      </c>
      <c r="B95" s="118">
        <v>0</v>
      </c>
      <c r="C95" s="89">
        <v>0</v>
      </c>
      <c r="D95" s="132">
        <v>0</v>
      </c>
      <c r="E95" s="118">
        <v>1</v>
      </c>
      <c r="F95" s="89">
        <v>2</v>
      </c>
      <c r="G95" s="132">
        <v>3</v>
      </c>
      <c r="H95" s="118">
        <v>0</v>
      </c>
      <c r="I95" s="89">
        <v>0</v>
      </c>
      <c r="J95" s="132">
        <v>0</v>
      </c>
      <c r="K95" s="118">
        <v>0</v>
      </c>
      <c r="L95" s="89">
        <v>0</v>
      </c>
      <c r="M95" s="132">
        <v>0</v>
      </c>
      <c r="N95" s="118">
        <v>0</v>
      </c>
      <c r="O95" s="89">
        <v>0</v>
      </c>
      <c r="P95" s="132">
        <v>0</v>
      </c>
      <c r="Q95" s="118">
        <v>0</v>
      </c>
      <c r="R95" s="89">
        <v>0</v>
      </c>
      <c r="S95" s="132">
        <v>0</v>
      </c>
      <c r="T95" s="147">
        <f t="shared" si="12"/>
        <v>1</v>
      </c>
      <c r="U95" s="91">
        <f t="shared" si="13"/>
        <v>2</v>
      </c>
      <c r="V95" s="91">
        <f t="shared" si="14"/>
        <v>3</v>
      </c>
      <c r="W95" s="99"/>
    </row>
    <row r="96" spans="1:23" s="134" customFormat="1" ht="12">
      <c r="A96" s="99" t="s">
        <v>12</v>
      </c>
      <c r="B96" s="100">
        <f aca="true" t="shared" si="16" ref="B96:V96">SUM(B52:B95)</f>
        <v>463</v>
      </c>
      <c r="C96" s="101">
        <f t="shared" si="16"/>
        <v>286</v>
      </c>
      <c r="D96" s="136">
        <f t="shared" si="16"/>
        <v>749</v>
      </c>
      <c r="E96" s="101">
        <f>SUM(E52:E95)</f>
        <v>1425</v>
      </c>
      <c r="F96" s="101">
        <f t="shared" si="16"/>
        <v>825</v>
      </c>
      <c r="G96" s="136">
        <f t="shared" si="16"/>
        <v>2250</v>
      </c>
      <c r="H96" s="101">
        <f t="shared" si="16"/>
        <v>61</v>
      </c>
      <c r="I96" s="101">
        <f t="shared" si="16"/>
        <v>15</v>
      </c>
      <c r="J96" s="136">
        <f t="shared" si="16"/>
        <v>76</v>
      </c>
      <c r="K96" s="101">
        <f t="shared" si="16"/>
        <v>322</v>
      </c>
      <c r="L96" s="101">
        <f t="shared" si="16"/>
        <v>186</v>
      </c>
      <c r="M96" s="136">
        <f t="shared" si="16"/>
        <v>508</v>
      </c>
      <c r="N96" s="101">
        <f t="shared" si="16"/>
        <v>31</v>
      </c>
      <c r="O96" s="101">
        <f t="shared" si="16"/>
        <v>8</v>
      </c>
      <c r="P96" s="136">
        <f t="shared" si="16"/>
        <v>39</v>
      </c>
      <c r="Q96" s="101">
        <f t="shared" si="16"/>
        <v>36</v>
      </c>
      <c r="R96" s="101">
        <f t="shared" si="16"/>
        <v>4</v>
      </c>
      <c r="S96" s="136">
        <f t="shared" si="16"/>
        <v>40</v>
      </c>
      <c r="T96" s="101">
        <f t="shared" si="16"/>
        <v>2338</v>
      </c>
      <c r="U96" s="101">
        <f t="shared" si="16"/>
        <v>1324</v>
      </c>
      <c r="V96" s="101">
        <f t="shared" si="16"/>
        <v>3662</v>
      </c>
      <c r="W96" s="84"/>
    </row>
    <row r="97" spans="1:23" s="155" customFormat="1" ht="12">
      <c r="A97" s="135"/>
      <c r="B97" s="118"/>
      <c r="C97" s="89"/>
      <c r="D97" s="132"/>
      <c r="E97" s="118"/>
      <c r="F97" s="89"/>
      <c r="G97" s="132"/>
      <c r="H97" s="88"/>
      <c r="I97" s="89"/>
      <c r="J97" s="132"/>
      <c r="K97" s="88"/>
      <c r="L97" s="89"/>
      <c r="M97" s="132"/>
      <c r="N97" s="88"/>
      <c r="O97" s="89"/>
      <c r="P97" s="132"/>
      <c r="Q97" s="88"/>
      <c r="R97" s="89"/>
      <c r="S97" s="132"/>
      <c r="T97" s="147"/>
      <c r="U97" s="91"/>
      <c r="V97" s="91"/>
      <c r="W97" s="84"/>
    </row>
    <row r="98" spans="1:23" s="155" customFormat="1" ht="12">
      <c r="A98" s="97" t="s">
        <v>119</v>
      </c>
      <c r="B98" s="118"/>
      <c r="C98" s="89"/>
      <c r="D98" s="132"/>
      <c r="E98" s="118"/>
      <c r="F98" s="89"/>
      <c r="G98" s="132"/>
      <c r="H98" s="88"/>
      <c r="I98" s="89"/>
      <c r="J98" s="132"/>
      <c r="K98" s="88"/>
      <c r="L98" s="89"/>
      <c r="M98" s="132"/>
      <c r="N98" s="88"/>
      <c r="O98" s="89"/>
      <c r="P98" s="132"/>
      <c r="Q98" s="88"/>
      <c r="R98" s="89"/>
      <c r="S98" s="132"/>
      <c r="T98" s="147"/>
      <c r="U98" s="91"/>
      <c r="V98" s="91"/>
      <c r="W98" s="84"/>
    </row>
    <row r="99" spans="1:23" ht="12">
      <c r="A99" s="97" t="s">
        <v>114</v>
      </c>
      <c r="B99" s="118"/>
      <c r="C99" s="89"/>
      <c r="D99" s="132"/>
      <c r="E99" s="118"/>
      <c r="F99" s="89"/>
      <c r="G99" s="132"/>
      <c r="H99" s="88"/>
      <c r="I99" s="89"/>
      <c r="J99" s="132"/>
      <c r="K99" s="88"/>
      <c r="L99" s="89"/>
      <c r="M99" s="132"/>
      <c r="N99" s="88"/>
      <c r="O99" s="89"/>
      <c r="P99" s="132"/>
      <c r="Q99" s="88"/>
      <c r="R99" s="89"/>
      <c r="S99" s="132"/>
      <c r="T99" s="147"/>
      <c r="U99" s="91"/>
      <c r="V99" s="91"/>
      <c r="W99" s="84"/>
    </row>
    <row r="100" spans="1:22" s="84" customFormat="1" ht="11.25">
      <c r="A100" s="135" t="s">
        <v>92</v>
      </c>
      <c r="B100" s="118">
        <v>3</v>
      </c>
      <c r="C100" s="89">
        <v>0</v>
      </c>
      <c r="D100" s="132">
        <v>3</v>
      </c>
      <c r="E100" s="118">
        <v>6</v>
      </c>
      <c r="F100" s="89">
        <v>0</v>
      </c>
      <c r="G100" s="132">
        <v>6</v>
      </c>
      <c r="H100" s="88">
        <v>0</v>
      </c>
      <c r="I100" s="89">
        <v>0</v>
      </c>
      <c r="J100" s="132">
        <v>0</v>
      </c>
      <c r="K100" s="88">
        <v>0</v>
      </c>
      <c r="L100" s="89">
        <v>0</v>
      </c>
      <c r="M100" s="132">
        <v>0</v>
      </c>
      <c r="N100" s="88">
        <v>0</v>
      </c>
      <c r="O100" s="89">
        <v>0</v>
      </c>
      <c r="P100" s="132">
        <v>0</v>
      </c>
      <c r="Q100" s="88">
        <v>0</v>
      </c>
      <c r="R100" s="89">
        <v>0</v>
      </c>
      <c r="S100" s="132">
        <v>0</v>
      </c>
      <c r="T100" s="147">
        <f>SUM(Q100,N100,K100,H100,E100,B100)</f>
        <v>9</v>
      </c>
      <c r="U100" s="91">
        <f>SUM(R100,O100,L100,I100,F100,C100)</f>
        <v>0</v>
      </c>
      <c r="V100" s="91">
        <f>SUM(S100,P100,M100,J100,G100,D100)</f>
        <v>9</v>
      </c>
    </row>
    <row r="101" spans="1:22" s="84" customFormat="1" ht="11.25">
      <c r="A101" s="135" t="s">
        <v>71</v>
      </c>
      <c r="B101" s="118">
        <v>3</v>
      </c>
      <c r="C101" s="89">
        <v>2</v>
      </c>
      <c r="D101" s="132">
        <v>5</v>
      </c>
      <c r="E101" s="118">
        <v>7</v>
      </c>
      <c r="F101" s="89">
        <v>4</v>
      </c>
      <c r="G101" s="132">
        <v>11</v>
      </c>
      <c r="H101" s="88">
        <v>0</v>
      </c>
      <c r="I101" s="89">
        <v>0</v>
      </c>
      <c r="J101" s="132">
        <v>0</v>
      </c>
      <c r="K101" s="88">
        <v>0</v>
      </c>
      <c r="L101" s="89">
        <v>0</v>
      </c>
      <c r="M101" s="132">
        <v>0</v>
      </c>
      <c r="N101" s="88">
        <v>0</v>
      </c>
      <c r="O101" s="89">
        <v>0</v>
      </c>
      <c r="P101" s="132">
        <v>0</v>
      </c>
      <c r="Q101" s="88">
        <v>0</v>
      </c>
      <c r="R101" s="89">
        <v>0</v>
      </c>
      <c r="S101" s="132">
        <v>0</v>
      </c>
      <c r="T101" s="147">
        <f aca="true" t="shared" si="17" ref="T101:T129">SUM(Q101,N101,K101,H101,E101,B101)</f>
        <v>10</v>
      </c>
      <c r="U101" s="91">
        <f aca="true" t="shared" si="18" ref="U101:U129">SUM(R101,O101,L101,I101,F101,C101)</f>
        <v>6</v>
      </c>
      <c r="V101" s="91">
        <f aca="true" t="shared" si="19" ref="V101:V129">SUM(S101,P101,M101,J101,G101,D101)</f>
        <v>16</v>
      </c>
    </row>
    <row r="102" spans="1:22" s="84" customFormat="1" ht="11.25">
      <c r="A102" s="135" t="s">
        <v>93</v>
      </c>
      <c r="B102" s="118">
        <v>0</v>
      </c>
      <c r="C102" s="89">
        <v>0</v>
      </c>
      <c r="D102" s="132">
        <v>0</v>
      </c>
      <c r="E102" s="118">
        <v>0</v>
      </c>
      <c r="F102" s="89">
        <v>0</v>
      </c>
      <c r="G102" s="132">
        <v>0</v>
      </c>
      <c r="H102" s="88">
        <v>0</v>
      </c>
      <c r="I102" s="89">
        <v>0</v>
      </c>
      <c r="J102" s="132">
        <v>0</v>
      </c>
      <c r="K102" s="88">
        <v>0</v>
      </c>
      <c r="L102" s="89">
        <v>0</v>
      </c>
      <c r="M102" s="132">
        <v>0</v>
      </c>
      <c r="N102" s="88">
        <v>0</v>
      </c>
      <c r="O102" s="89">
        <v>0</v>
      </c>
      <c r="P102" s="132">
        <v>0</v>
      </c>
      <c r="Q102" s="88">
        <v>3</v>
      </c>
      <c r="R102" s="89">
        <v>0</v>
      </c>
      <c r="S102" s="132">
        <v>3</v>
      </c>
      <c r="T102" s="147">
        <f t="shared" si="17"/>
        <v>3</v>
      </c>
      <c r="U102" s="91">
        <f t="shared" si="18"/>
        <v>0</v>
      </c>
      <c r="V102" s="91">
        <f t="shared" si="19"/>
        <v>3</v>
      </c>
    </row>
    <row r="103" spans="1:22" s="84" customFormat="1" ht="11.25">
      <c r="A103" s="135" t="s">
        <v>72</v>
      </c>
      <c r="B103" s="118">
        <v>22</v>
      </c>
      <c r="C103" s="89">
        <v>20</v>
      </c>
      <c r="D103" s="132">
        <v>42</v>
      </c>
      <c r="E103" s="118">
        <v>19</v>
      </c>
      <c r="F103" s="89">
        <v>32</v>
      </c>
      <c r="G103" s="132">
        <v>51</v>
      </c>
      <c r="H103" s="88">
        <v>0</v>
      </c>
      <c r="I103" s="89">
        <v>2</v>
      </c>
      <c r="J103" s="132">
        <v>2</v>
      </c>
      <c r="K103" s="88">
        <v>9</v>
      </c>
      <c r="L103" s="89">
        <v>5</v>
      </c>
      <c r="M103" s="132">
        <v>14</v>
      </c>
      <c r="N103" s="88">
        <v>1</v>
      </c>
      <c r="O103" s="89">
        <v>0</v>
      </c>
      <c r="P103" s="132">
        <v>1</v>
      </c>
      <c r="Q103" s="88">
        <v>0</v>
      </c>
      <c r="R103" s="89">
        <v>0</v>
      </c>
      <c r="S103" s="132">
        <v>0</v>
      </c>
      <c r="T103" s="147">
        <f t="shared" si="17"/>
        <v>51</v>
      </c>
      <c r="U103" s="91">
        <f t="shared" si="18"/>
        <v>59</v>
      </c>
      <c r="V103" s="91">
        <f t="shared" si="19"/>
        <v>110</v>
      </c>
    </row>
    <row r="104" spans="1:22" s="84" customFormat="1" ht="11.25">
      <c r="A104" s="135" t="s">
        <v>73</v>
      </c>
      <c r="B104" s="118">
        <v>12</v>
      </c>
      <c r="C104" s="89">
        <v>0</v>
      </c>
      <c r="D104" s="132">
        <v>12</v>
      </c>
      <c r="E104" s="118">
        <v>28</v>
      </c>
      <c r="F104" s="89">
        <v>1</v>
      </c>
      <c r="G104" s="132">
        <v>29</v>
      </c>
      <c r="H104" s="88">
        <v>1</v>
      </c>
      <c r="I104" s="89">
        <v>0</v>
      </c>
      <c r="J104" s="132">
        <v>1</v>
      </c>
      <c r="K104" s="88">
        <v>4</v>
      </c>
      <c r="L104" s="89">
        <v>1</v>
      </c>
      <c r="M104" s="132">
        <v>5</v>
      </c>
      <c r="N104" s="88">
        <v>0</v>
      </c>
      <c r="O104" s="89">
        <v>0</v>
      </c>
      <c r="P104" s="132">
        <v>0</v>
      </c>
      <c r="Q104" s="88">
        <v>0</v>
      </c>
      <c r="R104" s="89">
        <v>0</v>
      </c>
      <c r="S104" s="132">
        <v>0</v>
      </c>
      <c r="T104" s="147">
        <f t="shared" si="17"/>
        <v>45</v>
      </c>
      <c r="U104" s="91">
        <f t="shared" si="18"/>
        <v>2</v>
      </c>
      <c r="V104" s="91">
        <f t="shared" si="19"/>
        <v>47</v>
      </c>
    </row>
    <row r="105" spans="1:22" s="84" customFormat="1" ht="11.25">
      <c r="A105" s="135" t="s">
        <v>74</v>
      </c>
      <c r="B105" s="118">
        <v>9</v>
      </c>
      <c r="C105" s="89">
        <v>0</v>
      </c>
      <c r="D105" s="132">
        <v>9</v>
      </c>
      <c r="E105" s="118">
        <v>22</v>
      </c>
      <c r="F105" s="89">
        <v>0</v>
      </c>
      <c r="G105" s="132">
        <v>22</v>
      </c>
      <c r="H105" s="88">
        <v>0</v>
      </c>
      <c r="I105" s="89">
        <v>0</v>
      </c>
      <c r="J105" s="132">
        <v>0</v>
      </c>
      <c r="K105" s="88">
        <v>0</v>
      </c>
      <c r="L105" s="89">
        <v>0</v>
      </c>
      <c r="M105" s="132">
        <v>0</v>
      </c>
      <c r="N105" s="88">
        <v>0</v>
      </c>
      <c r="O105" s="89">
        <v>0</v>
      </c>
      <c r="P105" s="132">
        <v>0</v>
      </c>
      <c r="Q105" s="88">
        <v>0</v>
      </c>
      <c r="R105" s="89">
        <v>0</v>
      </c>
      <c r="S105" s="132">
        <v>0</v>
      </c>
      <c r="T105" s="147">
        <f t="shared" si="17"/>
        <v>31</v>
      </c>
      <c r="U105" s="91">
        <f t="shared" si="18"/>
        <v>0</v>
      </c>
      <c r="V105" s="91">
        <f t="shared" si="19"/>
        <v>31</v>
      </c>
    </row>
    <row r="106" spans="1:22" s="84" customFormat="1" ht="11.25">
      <c r="A106" s="135" t="s">
        <v>90</v>
      </c>
      <c r="B106" s="118">
        <v>0</v>
      </c>
      <c r="C106" s="89">
        <v>5</v>
      </c>
      <c r="D106" s="132">
        <v>5</v>
      </c>
      <c r="E106" s="118">
        <v>0</v>
      </c>
      <c r="F106" s="89">
        <v>32</v>
      </c>
      <c r="G106" s="132">
        <v>32</v>
      </c>
      <c r="H106" s="88">
        <v>0</v>
      </c>
      <c r="I106" s="89">
        <v>0</v>
      </c>
      <c r="J106" s="132">
        <v>0</v>
      </c>
      <c r="K106" s="88">
        <v>1</v>
      </c>
      <c r="L106" s="89">
        <v>4</v>
      </c>
      <c r="M106" s="132">
        <v>5</v>
      </c>
      <c r="N106" s="88">
        <v>0</v>
      </c>
      <c r="O106" s="89">
        <v>0</v>
      </c>
      <c r="P106" s="132">
        <v>0</v>
      </c>
      <c r="Q106" s="88">
        <v>0</v>
      </c>
      <c r="R106" s="89">
        <v>0</v>
      </c>
      <c r="S106" s="132">
        <v>0</v>
      </c>
      <c r="T106" s="147">
        <f t="shared" si="17"/>
        <v>1</v>
      </c>
      <c r="U106" s="91">
        <f t="shared" si="18"/>
        <v>41</v>
      </c>
      <c r="V106" s="91">
        <f t="shared" si="19"/>
        <v>42</v>
      </c>
    </row>
    <row r="107" spans="1:22" s="84" customFormat="1" ht="22.5">
      <c r="A107" s="143" t="s">
        <v>75</v>
      </c>
      <c r="B107" s="118">
        <v>2</v>
      </c>
      <c r="C107" s="89">
        <v>24</v>
      </c>
      <c r="D107" s="132">
        <v>26</v>
      </c>
      <c r="E107" s="118">
        <v>9</v>
      </c>
      <c r="F107" s="89">
        <v>50</v>
      </c>
      <c r="G107" s="132">
        <v>59</v>
      </c>
      <c r="H107" s="88">
        <v>0</v>
      </c>
      <c r="I107" s="89">
        <v>1</v>
      </c>
      <c r="J107" s="132">
        <v>1</v>
      </c>
      <c r="K107" s="88">
        <v>1</v>
      </c>
      <c r="L107" s="89">
        <v>13</v>
      </c>
      <c r="M107" s="132">
        <v>14</v>
      </c>
      <c r="N107" s="88">
        <v>0</v>
      </c>
      <c r="O107" s="89">
        <v>0</v>
      </c>
      <c r="P107" s="132">
        <v>0</v>
      </c>
      <c r="Q107" s="88">
        <v>0</v>
      </c>
      <c r="R107" s="89">
        <v>0</v>
      </c>
      <c r="S107" s="132">
        <v>0</v>
      </c>
      <c r="T107" s="147">
        <f t="shared" si="17"/>
        <v>12</v>
      </c>
      <c r="U107" s="91">
        <f t="shared" si="18"/>
        <v>88</v>
      </c>
      <c r="V107" s="91">
        <f t="shared" si="19"/>
        <v>100</v>
      </c>
    </row>
    <row r="108" spans="1:22" s="84" customFormat="1" ht="11.25">
      <c r="A108" s="135" t="s">
        <v>76</v>
      </c>
      <c r="B108" s="118">
        <v>0</v>
      </c>
      <c r="C108" s="89">
        <v>0</v>
      </c>
      <c r="D108" s="132">
        <v>0</v>
      </c>
      <c r="E108" s="118">
        <v>6</v>
      </c>
      <c r="F108" s="89">
        <v>1</v>
      </c>
      <c r="G108" s="132">
        <v>7</v>
      </c>
      <c r="H108" s="88">
        <v>0</v>
      </c>
      <c r="I108" s="89">
        <v>0</v>
      </c>
      <c r="J108" s="132">
        <v>0</v>
      </c>
      <c r="K108" s="88">
        <v>3</v>
      </c>
      <c r="L108" s="89">
        <v>0</v>
      </c>
      <c r="M108" s="132">
        <v>3</v>
      </c>
      <c r="N108" s="88">
        <v>0</v>
      </c>
      <c r="O108" s="89">
        <v>0</v>
      </c>
      <c r="P108" s="132">
        <v>0</v>
      </c>
      <c r="Q108" s="88">
        <v>0</v>
      </c>
      <c r="R108" s="89">
        <v>0</v>
      </c>
      <c r="S108" s="132">
        <v>0</v>
      </c>
      <c r="T108" s="147">
        <f t="shared" si="17"/>
        <v>9</v>
      </c>
      <c r="U108" s="91">
        <f t="shared" si="18"/>
        <v>1</v>
      </c>
      <c r="V108" s="91">
        <f t="shared" si="19"/>
        <v>10</v>
      </c>
    </row>
    <row r="109" spans="1:22" s="84" customFormat="1" ht="11.25">
      <c r="A109" s="135" t="s">
        <v>77</v>
      </c>
      <c r="B109" s="118">
        <v>0</v>
      </c>
      <c r="C109" s="89">
        <v>0</v>
      </c>
      <c r="D109" s="132">
        <v>0</v>
      </c>
      <c r="E109" s="118">
        <v>19</v>
      </c>
      <c r="F109" s="89">
        <v>8</v>
      </c>
      <c r="G109" s="132">
        <v>27</v>
      </c>
      <c r="H109" s="88">
        <v>0</v>
      </c>
      <c r="I109" s="89">
        <v>0</v>
      </c>
      <c r="J109" s="132">
        <v>0</v>
      </c>
      <c r="K109" s="88">
        <v>0</v>
      </c>
      <c r="L109" s="89">
        <v>0</v>
      </c>
      <c r="M109" s="132">
        <v>0</v>
      </c>
      <c r="N109" s="88">
        <v>0</v>
      </c>
      <c r="O109" s="89">
        <v>0</v>
      </c>
      <c r="P109" s="132">
        <v>0</v>
      </c>
      <c r="Q109" s="88">
        <v>0</v>
      </c>
      <c r="R109" s="89">
        <v>0</v>
      </c>
      <c r="S109" s="132">
        <v>0</v>
      </c>
      <c r="T109" s="147">
        <f t="shared" si="17"/>
        <v>19</v>
      </c>
      <c r="U109" s="91">
        <f t="shared" si="18"/>
        <v>8</v>
      </c>
      <c r="V109" s="91">
        <f t="shared" si="19"/>
        <v>27</v>
      </c>
    </row>
    <row r="110" spans="1:23" s="84" customFormat="1" ht="11.25">
      <c r="A110" s="135" t="s">
        <v>78</v>
      </c>
      <c r="B110" s="118">
        <v>10</v>
      </c>
      <c r="C110" s="84">
        <v>0</v>
      </c>
      <c r="D110" s="132">
        <v>10</v>
      </c>
      <c r="E110" s="118">
        <v>32</v>
      </c>
      <c r="F110" s="89">
        <v>0</v>
      </c>
      <c r="G110" s="132">
        <v>32</v>
      </c>
      <c r="H110" s="88">
        <v>1</v>
      </c>
      <c r="I110" s="89">
        <v>0</v>
      </c>
      <c r="J110" s="138">
        <v>1</v>
      </c>
      <c r="K110" s="118">
        <v>19</v>
      </c>
      <c r="L110" s="89">
        <v>0</v>
      </c>
      <c r="M110" s="132">
        <v>19</v>
      </c>
      <c r="N110" s="118">
        <v>0</v>
      </c>
      <c r="O110" s="89">
        <v>0</v>
      </c>
      <c r="P110" s="132">
        <v>0</v>
      </c>
      <c r="Q110" s="88">
        <v>0</v>
      </c>
      <c r="R110" s="89">
        <v>0</v>
      </c>
      <c r="S110" s="132">
        <v>0</v>
      </c>
      <c r="T110" s="147">
        <f t="shared" si="17"/>
        <v>62</v>
      </c>
      <c r="U110" s="91">
        <f t="shared" si="18"/>
        <v>0</v>
      </c>
      <c r="V110" s="91">
        <f t="shared" si="19"/>
        <v>62</v>
      </c>
      <c r="W110" s="139"/>
    </row>
    <row r="111" spans="1:23" ht="11.25">
      <c r="A111" s="135" t="s">
        <v>79</v>
      </c>
      <c r="B111" s="118">
        <v>0</v>
      </c>
      <c r="C111" s="89">
        <v>0</v>
      </c>
      <c r="D111" s="132">
        <v>0</v>
      </c>
      <c r="E111" s="118">
        <v>2</v>
      </c>
      <c r="F111" s="89">
        <v>0</v>
      </c>
      <c r="G111" s="132">
        <v>2</v>
      </c>
      <c r="H111" s="118">
        <v>0</v>
      </c>
      <c r="I111" s="89">
        <v>0</v>
      </c>
      <c r="J111" s="132">
        <v>0</v>
      </c>
      <c r="K111" s="118">
        <v>0</v>
      </c>
      <c r="L111" s="89">
        <v>0</v>
      </c>
      <c r="M111" s="132">
        <v>0</v>
      </c>
      <c r="N111" s="118">
        <v>0</v>
      </c>
      <c r="O111" s="89">
        <v>0</v>
      </c>
      <c r="P111" s="132">
        <v>0</v>
      </c>
      <c r="Q111" s="118">
        <v>0</v>
      </c>
      <c r="R111" s="89">
        <v>0</v>
      </c>
      <c r="S111" s="132">
        <v>0</v>
      </c>
      <c r="T111" s="147">
        <f t="shared" si="17"/>
        <v>2</v>
      </c>
      <c r="U111" s="91">
        <f t="shared" si="18"/>
        <v>0</v>
      </c>
      <c r="V111" s="91">
        <f t="shared" si="19"/>
        <v>2</v>
      </c>
      <c r="W111" s="134"/>
    </row>
    <row r="112" spans="1:23" s="134" customFormat="1" ht="22.5">
      <c r="A112" s="143" t="s">
        <v>81</v>
      </c>
      <c r="B112" s="118">
        <v>0</v>
      </c>
      <c r="C112" s="89">
        <v>0</v>
      </c>
      <c r="D112" s="132">
        <v>0</v>
      </c>
      <c r="E112" s="118">
        <v>1</v>
      </c>
      <c r="F112" s="89">
        <v>14</v>
      </c>
      <c r="G112" s="132">
        <v>15</v>
      </c>
      <c r="H112" s="118">
        <v>0</v>
      </c>
      <c r="I112" s="89">
        <v>0</v>
      </c>
      <c r="J112" s="132">
        <v>0</v>
      </c>
      <c r="K112" s="118">
        <v>0</v>
      </c>
      <c r="L112" s="89">
        <v>2</v>
      </c>
      <c r="M112" s="132">
        <v>2</v>
      </c>
      <c r="N112" s="118">
        <v>1</v>
      </c>
      <c r="O112" s="89">
        <v>1</v>
      </c>
      <c r="P112" s="132">
        <v>2</v>
      </c>
      <c r="Q112" s="118">
        <v>0</v>
      </c>
      <c r="R112" s="89">
        <v>0</v>
      </c>
      <c r="S112" s="132">
        <v>0</v>
      </c>
      <c r="T112" s="147">
        <f t="shared" si="17"/>
        <v>2</v>
      </c>
      <c r="U112" s="91">
        <f t="shared" si="18"/>
        <v>17</v>
      </c>
      <c r="V112" s="91">
        <f t="shared" si="19"/>
        <v>19</v>
      </c>
      <c r="W112" s="84"/>
    </row>
    <row r="113" spans="1:22" s="84" customFormat="1" ht="11.25">
      <c r="A113" s="135" t="s">
        <v>80</v>
      </c>
      <c r="B113" s="118">
        <v>2</v>
      </c>
      <c r="C113" s="89">
        <v>0</v>
      </c>
      <c r="D113" s="132">
        <v>2</v>
      </c>
      <c r="E113" s="118">
        <v>12</v>
      </c>
      <c r="F113" s="89">
        <v>0</v>
      </c>
      <c r="G113" s="132">
        <v>12</v>
      </c>
      <c r="H113" s="118">
        <v>0</v>
      </c>
      <c r="I113" s="89">
        <v>0</v>
      </c>
      <c r="J113" s="132">
        <v>0</v>
      </c>
      <c r="K113" s="118">
        <v>0</v>
      </c>
      <c r="L113" s="89">
        <v>0</v>
      </c>
      <c r="M113" s="132">
        <v>0</v>
      </c>
      <c r="N113" s="118">
        <v>0</v>
      </c>
      <c r="O113" s="89">
        <v>0</v>
      </c>
      <c r="P113" s="132">
        <v>0</v>
      </c>
      <c r="Q113" s="118">
        <v>0</v>
      </c>
      <c r="R113" s="89">
        <v>0</v>
      </c>
      <c r="S113" s="132">
        <v>0</v>
      </c>
      <c r="T113" s="147">
        <f t="shared" si="17"/>
        <v>14</v>
      </c>
      <c r="U113" s="91">
        <f t="shared" si="18"/>
        <v>0</v>
      </c>
      <c r="V113" s="91">
        <f t="shared" si="19"/>
        <v>14</v>
      </c>
    </row>
    <row r="114" spans="1:23" s="84" customFormat="1" ht="11.25">
      <c r="A114" s="143" t="s">
        <v>82</v>
      </c>
      <c r="B114" s="118">
        <v>0</v>
      </c>
      <c r="C114" s="89">
        <v>0</v>
      </c>
      <c r="D114" s="132">
        <v>0</v>
      </c>
      <c r="E114" s="118">
        <v>2</v>
      </c>
      <c r="F114" s="89">
        <v>0</v>
      </c>
      <c r="G114" s="132">
        <v>2</v>
      </c>
      <c r="H114" s="118">
        <v>0</v>
      </c>
      <c r="I114" s="89">
        <v>0</v>
      </c>
      <c r="J114" s="132">
        <v>0</v>
      </c>
      <c r="K114" s="118">
        <v>0</v>
      </c>
      <c r="L114" s="89">
        <v>0</v>
      </c>
      <c r="M114" s="132">
        <v>0</v>
      </c>
      <c r="N114" s="118">
        <v>0</v>
      </c>
      <c r="O114" s="89">
        <v>0</v>
      </c>
      <c r="P114" s="132">
        <v>0</v>
      </c>
      <c r="Q114" s="118">
        <v>0</v>
      </c>
      <c r="R114" s="89">
        <v>0</v>
      </c>
      <c r="S114" s="132">
        <v>0</v>
      </c>
      <c r="T114" s="147">
        <f t="shared" si="17"/>
        <v>2</v>
      </c>
      <c r="U114" s="91">
        <f t="shared" si="18"/>
        <v>0</v>
      </c>
      <c r="V114" s="91">
        <f t="shared" si="19"/>
        <v>2</v>
      </c>
      <c r="W114" s="139"/>
    </row>
    <row r="115" spans="1:22" ht="11.25">
      <c r="A115" s="135" t="s">
        <v>83</v>
      </c>
      <c r="B115" s="147">
        <v>0</v>
      </c>
      <c r="C115" s="148">
        <v>0</v>
      </c>
      <c r="D115" s="91">
        <v>0</v>
      </c>
      <c r="E115" s="147">
        <v>3</v>
      </c>
      <c r="F115" s="148">
        <v>0</v>
      </c>
      <c r="G115" s="91">
        <v>3</v>
      </c>
      <c r="H115" s="147">
        <v>0</v>
      </c>
      <c r="I115" s="148">
        <v>0</v>
      </c>
      <c r="J115" s="91">
        <v>0</v>
      </c>
      <c r="K115" s="147">
        <v>5</v>
      </c>
      <c r="L115" s="148">
        <v>0</v>
      </c>
      <c r="M115" s="91">
        <v>5</v>
      </c>
      <c r="N115" s="147">
        <v>0</v>
      </c>
      <c r="O115" s="148">
        <v>0</v>
      </c>
      <c r="P115" s="91">
        <v>0</v>
      </c>
      <c r="Q115" s="147">
        <v>0</v>
      </c>
      <c r="R115" s="148">
        <v>0</v>
      </c>
      <c r="S115" s="91">
        <v>0</v>
      </c>
      <c r="T115" s="147">
        <f t="shared" si="17"/>
        <v>8</v>
      </c>
      <c r="U115" s="91">
        <f t="shared" si="18"/>
        <v>0</v>
      </c>
      <c r="V115" s="91">
        <f t="shared" si="19"/>
        <v>8</v>
      </c>
    </row>
    <row r="116" spans="1:22" ht="11.25">
      <c r="A116" s="143" t="s">
        <v>84</v>
      </c>
      <c r="B116" s="147">
        <v>0</v>
      </c>
      <c r="C116" s="148">
        <v>0</v>
      </c>
      <c r="D116" s="91">
        <v>0</v>
      </c>
      <c r="E116" s="147">
        <v>0</v>
      </c>
      <c r="F116" s="148">
        <v>1</v>
      </c>
      <c r="G116" s="91">
        <v>1</v>
      </c>
      <c r="H116" s="147">
        <v>0</v>
      </c>
      <c r="I116" s="148">
        <v>0</v>
      </c>
      <c r="J116" s="91">
        <v>0</v>
      </c>
      <c r="K116" s="147">
        <v>0</v>
      </c>
      <c r="L116" s="148">
        <v>0</v>
      </c>
      <c r="M116" s="91">
        <v>0</v>
      </c>
      <c r="N116" s="147">
        <v>0</v>
      </c>
      <c r="O116" s="148">
        <v>0</v>
      </c>
      <c r="P116" s="91">
        <v>0</v>
      </c>
      <c r="Q116" s="147">
        <v>0</v>
      </c>
      <c r="R116" s="148">
        <v>0</v>
      </c>
      <c r="S116" s="91">
        <v>0</v>
      </c>
      <c r="T116" s="147">
        <f t="shared" si="17"/>
        <v>0</v>
      </c>
      <c r="U116" s="91">
        <f t="shared" si="18"/>
        <v>1</v>
      </c>
      <c r="V116" s="91">
        <f t="shared" si="19"/>
        <v>1</v>
      </c>
    </row>
    <row r="117" spans="1:22" ht="11.25">
      <c r="A117" s="135" t="s">
        <v>85</v>
      </c>
      <c r="B117" s="147">
        <v>9</v>
      </c>
      <c r="C117" s="148">
        <v>7</v>
      </c>
      <c r="D117" s="91">
        <v>16</v>
      </c>
      <c r="E117" s="147">
        <v>11</v>
      </c>
      <c r="F117" s="148">
        <v>2</v>
      </c>
      <c r="G117" s="91">
        <v>13</v>
      </c>
      <c r="H117" s="147">
        <v>0</v>
      </c>
      <c r="I117" s="148">
        <v>0</v>
      </c>
      <c r="J117" s="91">
        <v>0</v>
      </c>
      <c r="K117" s="147">
        <v>6</v>
      </c>
      <c r="L117" s="148">
        <v>0</v>
      </c>
      <c r="M117" s="91">
        <v>6</v>
      </c>
      <c r="N117" s="147">
        <v>0</v>
      </c>
      <c r="O117" s="148">
        <v>0</v>
      </c>
      <c r="P117" s="91">
        <v>0</v>
      </c>
      <c r="Q117" s="147">
        <v>0</v>
      </c>
      <c r="R117" s="148">
        <v>0</v>
      </c>
      <c r="S117" s="91">
        <v>0</v>
      </c>
      <c r="T117" s="147">
        <f t="shared" si="17"/>
        <v>26</v>
      </c>
      <c r="U117" s="91">
        <f t="shared" si="18"/>
        <v>9</v>
      </c>
      <c r="V117" s="91">
        <f t="shared" si="19"/>
        <v>35</v>
      </c>
    </row>
    <row r="118" spans="1:22" ht="11.25">
      <c r="A118" s="143" t="s">
        <v>86</v>
      </c>
      <c r="B118" s="147">
        <v>0</v>
      </c>
      <c r="C118" s="148">
        <v>0</v>
      </c>
      <c r="D118" s="91">
        <v>0</v>
      </c>
      <c r="E118" s="147">
        <v>4</v>
      </c>
      <c r="F118" s="148">
        <v>0</v>
      </c>
      <c r="G118" s="91">
        <v>4</v>
      </c>
      <c r="H118" s="147">
        <v>0</v>
      </c>
      <c r="I118" s="148">
        <v>0</v>
      </c>
      <c r="J118" s="91">
        <v>0</v>
      </c>
      <c r="K118" s="147">
        <v>0</v>
      </c>
      <c r="L118" s="148">
        <v>0</v>
      </c>
      <c r="M118" s="91">
        <v>0</v>
      </c>
      <c r="N118" s="147">
        <v>0</v>
      </c>
      <c r="O118" s="148">
        <v>0</v>
      </c>
      <c r="P118" s="91">
        <v>0</v>
      </c>
      <c r="Q118" s="147">
        <v>0</v>
      </c>
      <c r="R118" s="148">
        <v>0</v>
      </c>
      <c r="S118" s="91">
        <v>0</v>
      </c>
      <c r="T118" s="147">
        <f t="shared" si="17"/>
        <v>4</v>
      </c>
      <c r="U118" s="91">
        <f t="shared" si="18"/>
        <v>0</v>
      </c>
      <c r="V118" s="91">
        <f t="shared" si="19"/>
        <v>4</v>
      </c>
    </row>
    <row r="119" spans="1:22" ht="11.25">
      <c r="A119" s="135" t="s">
        <v>87</v>
      </c>
      <c r="B119" s="147">
        <v>21</v>
      </c>
      <c r="C119" s="148">
        <v>2</v>
      </c>
      <c r="D119" s="91">
        <v>23</v>
      </c>
      <c r="E119" s="147">
        <v>43</v>
      </c>
      <c r="F119" s="148">
        <v>4</v>
      </c>
      <c r="G119" s="91">
        <v>47</v>
      </c>
      <c r="H119" s="147">
        <v>0</v>
      </c>
      <c r="I119" s="148">
        <v>0</v>
      </c>
      <c r="J119" s="91">
        <v>0</v>
      </c>
      <c r="K119" s="147">
        <v>11</v>
      </c>
      <c r="L119" s="148">
        <v>0</v>
      </c>
      <c r="M119" s="91">
        <v>11</v>
      </c>
      <c r="N119" s="147">
        <v>2</v>
      </c>
      <c r="O119" s="148">
        <v>0</v>
      </c>
      <c r="P119" s="91">
        <v>2</v>
      </c>
      <c r="Q119" s="147">
        <v>0</v>
      </c>
      <c r="R119" s="148">
        <v>0</v>
      </c>
      <c r="S119" s="91">
        <v>0</v>
      </c>
      <c r="T119" s="147">
        <f t="shared" si="17"/>
        <v>77</v>
      </c>
      <c r="U119" s="91">
        <f t="shared" si="18"/>
        <v>6</v>
      </c>
      <c r="V119" s="91">
        <f t="shared" si="19"/>
        <v>83</v>
      </c>
    </row>
    <row r="120" spans="1:22" s="134" customFormat="1" ht="11.25">
      <c r="A120" s="135" t="s">
        <v>88</v>
      </c>
      <c r="B120" s="147">
        <v>8</v>
      </c>
      <c r="C120" s="148">
        <v>0</v>
      </c>
      <c r="D120" s="91">
        <v>8</v>
      </c>
      <c r="E120" s="147">
        <v>38</v>
      </c>
      <c r="F120" s="148">
        <v>1</v>
      </c>
      <c r="G120" s="91">
        <v>39</v>
      </c>
      <c r="H120" s="147">
        <v>5</v>
      </c>
      <c r="I120" s="148">
        <v>0</v>
      </c>
      <c r="J120" s="91">
        <v>5</v>
      </c>
      <c r="K120" s="147">
        <v>7</v>
      </c>
      <c r="L120" s="148">
        <v>0</v>
      </c>
      <c r="M120" s="91">
        <v>7</v>
      </c>
      <c r="N120" s="147">
        <v>0</v>
      </c>
      <c r="O120" s="148">
        <v>0</v>
      </c>
      <c r="P120" s="91">
        <v>0</v>
      </c>
      <c r="Q120" s="147">
        <v>0</v>
      </c>
      <c r="R120" s="148">
        <v>0</v>
      </c>
      <c r="S120" s="91">
        <v>0</v>
      </c>
      <c r="T120" s="147">
        <f t="shared" si="17"/>
        <v>58</v>
      </c>
      <c r="U120" s="91">
        <f t="shared" si="18"/>
        <v>1</v>
      </c>
      <c r="V120" s="91">
        <f t="shared" si="19"/>
        <v>59</v>
      </c>
    </row>
    <row r="121" spans="1:22" s="134" customFormat="1" ht="11.25">
      <c r="A121" s="135" t="s">
        <v>89</v>
      </c>
      <c r="B121" s="147">
        <v>4</v>
      </c>
      <c r="C121" s="148">
        <v>6</v>
      </c>
      <c r="D121" s="91">
        <v>10</v>
      </c>
      <c r="E121" s="147">
        <v>4</v>
      </c>
      <c r="F121" s="148">
        <v>17</v>
      </c>
      <c r="G121" s="91">
        <v>21</v>
      </c>
      <c r="H121" s="147">
        <v>0</v>
      </c>
      <c r="I121" s="148">
        <v>0</v>
      </c>
      <c r="J121" s="91">
        <v>0</v>
      </c>
      <c r="K121" s="147">
        <v>1</v>
      </c>
      <c r="L121" s="148">
        <v>0</v>
      </c>
      <c r="M121" s="91">
        <v>1</v>
      </c>
      <c r="N121" s="147">
        <v>0</v>
      </c>
      <c r="O121" s="148">
        <v>0</v>
      </c>
      <c r="P121" s="91">
        <v>0</v>
      </c>
      <c r="Q121" s="147">
        <v>0</v>
      </c>
      <c r="R121" s="148">
        <v>0</v>
      </c>
      <c r="S121" s="91">
        <v>0</v>
      </c>
      <c r="T121" s="147">
        <f aca="true" t="shared" si="20" ref="T121:V122">SUM(Q121,N121,K121,H121,E121,B121)</f>
        <v>9</v>
      </c>
      <c r="U121" s="91">
        <f t="shared" si="20"/>
        <v>23</v>
      </c>
      <c r="V121" s="91">
        <f t="shared" si="20"/>
        <v>32</v>
      </c>
    </row>
    <row r="122" spans="1:22" s="134" customFormat="1" ht="11.25">
      <c r="A122" s="135" t="s">
        <v>91</v>
      </c>
      <c r="B122" s="147">
        <v>0</v>
      </c>
      <c r="C122" s="148">
        <v>0</v>
      </c>
      <c r="D122" s="91">
        <v>0</v>
      </c>
      <c r="E122" s="147">
        <v>1</v>
      </c>
      <c r="F122" s="148">
        <v>1</v>
      </c>
      <c r="G122" s="91">
        <v>2</v>
      </c>
      <c r="H122" s="147">
        <v>0</v>
      </c>
      <c r="I122" s="148">
        <v>0</v>
      </c>
      <c r="J122" s="91">
        <v>0</v>
      </c>
      <c r="K122" s="147">
        <v>0</v>
      </c>
      <c r="L122" s="148">
        <v>0</v>
      </c>
      <c r="M122" s="91">
        <v>0</v>
      </c>
      <c r="N122" s="147">
        <v>0</v>
      </c>
      <c r="O122" s="148">
        <v>0</v>
      </c>
      <c r="P122" s="91">
        <v>0</v>
      </c>
      <c r="Q122" s="147">
        <v>0</v>
      </c>
      <c r="R122" s="148">
        <v>0</v>
      </c>
      <c r="S122" s="91">
        <v>0</v>
      </c>
      <c r="T122" s="147">
        <f t="shared" si="20"/>
        <v>1</v>
      </c>
      <c r="U122" s="91">
        <f t="shared" si="20"/>
        <v>1</v>
      </c>
      <c r="V122" s="91">
        <f t="shared" si="20"/>
        <v>2</v>
      </c>
    </row>
    <row r="123" spans="1:22" s="134" customFormat="1" ht="12">
      <c r="A123" s="133" t="s">
        <v>115</v>
      </c>
      <c r="B123" s="118"/>
      <c r="C123" s="89"/>
      <c r="D123" s="132"/>
      <c r="E123" s="118"/>
      <c r="F123" s="89"/>
      <c r="G123" s="132"/>
      <c r="H123" s="118"/>
      <c r="I123" s="89"/>
      <c r="J123" s="132"/>
      <c r="K123" s="118"/>
      <c r="L123" s="89"/>
      <c r="M123" s="132"/>
      <c r="N123" s="118"/>
      <c r="O123" s="89"/>
      <c r="P123" s="132"/>
      <c r="Q123" s="118"/>
      <c r="R123" s="89"/>
      <c r="S123" s="132"/>
      <c r="T123" s="147"/>
      <c r="U123" s="91"/>
      <c r="V123" s="91"/>
    </row>
    <row r="124" spans="1:22" s="134" customFormat="1" ht="11.25">
      <c r="A124" s="135" t="s">
        <v>144</v>
      </c>
      <c r="B124" s="118">
        <v>0</v>
      </c>
      <c r="C124" s="89">
        <v>0</v>
      </c>
      <c r="D124" s="132">
        <v>0</v>
      </c>
      <c r="E124" s="118">
        <v>2</v>
      </c>
      <c r="F124" s="89">
        <v>2</v>
      </c>
      <c r="G124" s="132">
        <v>4</v>
      </c>
      <c r="H124" s="118">
        <v>0</v>
      </c>
      <c r="I124" s="89">
        <v>0</v>
      </c>
      <c r="J124" s="132">
        <v>0</v>
      </c>
      <c r="K124" s="118">
        <v>0</v>
      </c>
      <c r="L124" s="89">
        <v>0</v>
      </c>
      <c r="M124" s="132">
        <v>0</v>
      </c>
      <c r="N124" s="118">
        <v>0</v>
      </c>
      <c r="O124" s="89">
        <v>0</v>
      </c>
      <c r="P124" s="132">
        <v>0</v>
      </c>
      <c r="Q124" s="118">
        <v>0</v>
      </c>
      <c r="R124" s="89">
        <v>0</v>
      </c>
      <c r="S124" s="132">
        <v>0</v>
      </c>
      <c r="T124" s="147">
        <f t="shared" si="17"/>
        <v>2</v>
      </c>
      <c r="U124" s="91">
        <f t="shared" si="18"/>
        <v>2</v>
      </c>
      <c r="V124" s="91">
        <f t="shared" si="19"/>
        <v>4</v>
      </c>
    </row>
    <row r="125" spans="1:22" s="134" customFormat="1" ht="11.25">
      <c r="A125" s="135" t="s">
        <v>107</v>
      </c>
      <c r="B125" s="118">
        <v>0</v>
      </c>
      <c r="C125" s="89">
        <v>0</v>
      </c>
      <c r="D125" s="132">
        <v>0</v>
      </c>
      <c r="E125" s="118">
        <v>0</v>
      </c>
      <c r="F125" s="89">
        <v>1</v>
      </c>
      <c r="G125" s="132">
        <v>1</v>
      </c>
      <c r="H125" s="118">
        <v>0</v>
      </c>
      <c r="I125" s="89">
        <v>0</v>
      </c>
      <c r="J125" s="132">
        <v>0</v>
      </c>
      <c r="K125" s="118">
        <v>1</v>
      </c>
      <c r="L125" s="89">
        <v>0</v>
      </c>
      <c r="M125" s="132">
        <v>1</v>
      </c>
      <c r="N125" s="118">
        <v>0</v>
      </c>
      <c r="O125" s="89">
        <v>0</v>
      </c>
      <c r="P125" s="132">
        <v>0</v>
      </c>
      <c r="Q125" s="118">
        <v>0</v>
      </c>
      <c r="R125" s="89">
        <v>0</v>
      </c>
      <c r="S125" s="132">
        <v>0</v>
      </c>
      <c r="T125" s="147">
        <f t="shared" si="17"/>
        <v>1</v>
      </c>
      <c r="U125" s="91">
        <f t="shared" si="18"/>
        <v>1</v>
      </c>
      <c r="V125" s="91">
        <f t="shared" si="19"/>
        <v>2</v>
      </c>
    </row>
    <row r="126" spans="1:22" s="134" customFormat="1" ht="11.25">
      <c r="A126" s="135" t="s">
        <v>72</v>
      </c>
      <c r="B126" s="118">
        <v>0</v>
      </c>
      <c r="C126" s="89">
        <v>0</v>
      </c>
      <c r="D126" s="132">
        <v>0</v>
      </c>
      <c r="E126" s="118">
        <v>0</v>
      </c>
      <c r="F126" s="89">
        <v>0</v>
      </c>
      <c r="G126" s="132">
        <v>0</v>
      </c>
      <c r="H126" s="118">
        <v>0</v>
      </c>
      <c r="I126" s="89">
        <v>0</v>
      </c>
      <c r="J126" s="132">
        <v>0</v>
      </c>
      <c r="K126" s="118">
        <v>0</v>
      </c>
      <c r="L126" s="89">
        <v>0</v>
      </c>
      <c r="M126" s="132">
        <v>0</v>
      </c>
      <c r="N126" s="118">
        <v>0</v>
      </c>
      <c r="O126" s="89">
        <v>0</v>
      </c>
      <c r="P126" s="132">
        <v>0</v>
      </c>
      <c r="Q126" s="118">
        <v>1</v>
      </c>
      <c r="R126" s="89">
        <v>1</v>
      </c>
      <c r="S126" s="132">
        <v>2</v>
      </c>
      <c r="T126" s="147">
        <f t="shared" si="17"/>
        <v>1</v>
      </c>
      <c r="U126" s="91">
        <f t="shared" si="18"/>
        <v>1</v>
      </c>
      <c r="V126" s="91">
        <f t="shared" si="19"/>
        <v>2</v>
      </c>
    </row>
    <row r="127" spans="1:22" s="134" customFormat="1" ht="12" customHeight="1">
      <c r="A127" s="135" t="s">
        <v>73</v>
      </c>
      <c r="B127" s="118">
        <v>0</v>
      </c>
      <c r="C127" s="89">
        <v>0</v>
      </c>
      <c r="D127" s="132">
        <v>0</v>
      </c>
      <c r="E127" s="118">
        <v>0</v>
      </c>
      <c r="F127" s="89">
        <v>0</v>
      </c>
      <c r="G127" s="132">
        <v>0</v>
      </c>
      <c r="H127" s="118">
        <v>0</v>
      </c>
      <c r="I127" s="89">
        <v>0</v>
      </c>
      <c r="J127" s="132">
        <v>0</v>
      </c>
      <c r="K127" s="118">
        <v>0</v>
      </c>
      <c r="L127" s="89">
        <v>0</v>
      </c>
      <c r="M127" s="132">
        <v>0</v>
      </c>
      <c r="N127" s="118">
        <v>0</v>
      </c>
      <c r="O127" s="89">
        <v>0</v>
      </c>
      <c r="P127" s="132">
        <v>0</v>
      </c>
      <c r="Q127" s="118">
        <v>1</v>
      </c>
      <c r="R127" s="89">
        <v>0</v>
      </c>
      <c r="S127" s="132">
        <v>1</v>
      </c>
      <c r="T127" s="147">
        <f t="shared" si="17"/>
        <v>1</v>
      </c>
      <c r="U127" s="91">
        <f t="shared" si="18"/>
        <v>0</v>
      </c>
      <c r="V127" s="91">
        <f t="shared" si="19"/>
        <v>1</v>
      </c>
    </row>
    <row r="128" spans="1:22" s="134" customFormat="1" ht="11.25">
      <c r="A128" s="143" t="s">
        <v>74</v>
      </c>
      <c r="B128" s="118">
        <v>0</v>
      </c>
      <c r="C128" s="89">
        <v>0</v>
      </c>
      <c r="D128" s="132">
        <v>0</v>
      </c>
      <c r="E128" s="118">
        <v>2</v>
      </c>
      <c r="F128" s="89">
        <v>1</v>
      </c>
      <c r="G128" s="132">
        <v>3</v>
      </c>
      <c r="H128" s="118">
        <v>0</v>
      </c>
      <c r="I128" s="89">
        <v>0</v>
      </c>
      <c r="J128" s="132">
        <v>0</v>
      </c>
      <c r="K128" s="118">
        <v>0</v>
      </c>
      <c r="L128" s="89">
        <v>0</v>
      </c>
      <c r="M128" s="132">
        <v>0</v>
      </c>
      <c r="N128" s="118">
        <v>0</v>
      </c>
      <c r="O128" s="89">
        <v>0</v>
      </c>
      <c r="P128" s="132">
        <v>0</v>
      </c>
      <c r="Q128" s="118">
        <v>0</v>
      </c>
      <c r="R128" s="89">
        <v>0</v>
      </c>
      <c r="S128" s="132">
        <v>0</v>
      </c>
      <c r="T128" s="147">
        <f t="shared" si="17"/>
        <v>2</v>
      </c>
      <c r="U128" s="91">
        <f t="shared" si="18"/>
        <v>1</v>
      </c>
      <c r="V128" s="91">
        <f t="shared" si="19"/>
        <v>3</v>
      </c>
    </row>
    <row r="129" spans="1:22" s="134" customFormat="1" ht="11.25">
      <c r="A129" s="135" t="s">
        <v>109</v>
      </c>
      <c r="B129" s="118">
        <v>0</v>
      </c>
      <c r="C129" s="89">
        <v>0</v>
      </c>
      <c r="D129" s="132">
        <v>0</v>
      </c>
      <c r="E129" s="118">
        <v>1</v>
      </c>
      <c r="F129" s="89">
        <v>1</v>
      </c>
      <c r="G129" s="132">
        <v>2</v>
      </c>
      <c r="H129" s="118">
        <v>0</v>
      </c>
      <c r="I129" s="89">
        <v>0</v>
      </c>
      <c r="J129" s="132">
        <v>0</v>
      </c>
      <c r="K129" s="118">
        <v>1</v>
      </c>
      <c r="L129" s="89">
        <v>0</v>
      </c>
      <c r="M129" s="132">
        <v>1</v>
      </c>
      <c r="N129" s="118">
        <v>0</v>
      </c>
      <c r="O129" s="89">
        <v>0</v>
      </c>
      <c r="P129" s="132">
        <v>0</v>
      </c>
      <c r="Q129" s="118">
        <v>0</v>
      </c>
      <c r="R129" s="89">
        <v>0</v>
      </c>
      <c r="S129" s="132">
        <v>0</v>
      </c>
      <c r="T129" s="147">
        <f t="shared" si="17"/>
        <v>2</v>
      </c>
      <c r="U129" s="91">
        <f t="shared" si="18"/>
        <v>1</v>
      </c>
      <c r="V129" s="91">
        <f t="shared" si="19"/>
        <v>3</v>
      </c>
    </row>
    <row r="130" spans="1:22" s="134" customFormat="1" ht="11.25">
      <c r="A130" s="135" t="s">
        <v>188</v>
      </c>
      <c r="B130" s="118">
        <v>0</v>
      </c>
      <c r="C130" s="89">
        <v>0</v>
      </c>
      <c r="D130" s="132">
        <v>0</v>
      </c>
      <c r="E130" s="118">
        <v>1</v>
      </c>
      <c r="F130" s="89">
        <v>1</v>
      </c>
      <c r="G130" s="132">
        <v>2</v>
      </c>
      <c r="H130" s="118">
        <v>0</v>
      </c>
      <c r="I130" s="89">
        <v>0</v>
      </c>
      <c r="J130" s="138">
        <v>0</v>
      </c>
      <c r="K130" s="118">
        <v>0</v>
      </c>
      <c r="L130" s="89">
        <v>0</v>
      </c>
      <c r="M130" s="132">
        <v>0</v>
      </c>
      <c r="N130" s="118">
        <v>0</v>
      </c>
      <c r="O130" s="89">
        <v>0</v>
      </c>
      <c r="P130" s="138">
        <v>0</v>
      </c>
      <c r="Q130" s="118">
        <v>0</v>
      </c>
      <c r="R130" s="89">
        <v>0</v>
      </c>
      <c r="S130" s="132">
        <v>0</v>
      </c>
      <c r="T130" s="147">
        <f aca="true" t="shared" si="21" ref="T130:V132">SUM(Q130,N130,K130,H130,E130,B130)</f>
        <v>1</v>
      </c>
      <c r="U130" s="91">
        <f t="shared" si="21"/>
        <v>1</v>
      </c>
      <c r="V130" s="91">
        <f t="shared" si="21"/>
        <v>2</v>
      </c>
    </row>
    <row r="131" spans="1:22" s="134" customFormat="1" ht="11.25">
      <c r="A131" s="135" t="s">
        <v>100</v>
      </c>
      <c r="B131" s="118">
        <v>0</v>
      </c>
      <c r="C131" s="89">
        <v>0</v>
      </c>
      <c r="D131" s="132">
        <v>0</v>
      </c>
      <c r="E131" s="118">
        <v>0</v>
      </c>
      <c r="F131" s="89">
        <v>0</v>
      </c>
      <c r="G131" s="132">
        <v>0</v>
      </c>
      <c r="H131" s="118">
        <v>0</v>
      </c>
      <c r="I131" s="89">
        <v>0</v>
      </c>
      <c r="J131" s="138">
        <v>0</v>
      </c>
      <c r="K131" s="118">
        <v>1</v>
      </c>
      <c r="L131" s="89">
        <v>0</v>
      </c>
      <c r="M131" s="132">
        <v>1</v>
      </c>
      <c r="N131" s="118">
        <v>0</v>
      </c>
      <c r="O131" s="89">
        <v>0</v>
      </c>
      <c r="P131" s="138">
        <v>0</v>
      </c>
      <c r="Q131" s="118">
        <v>0</v>
      </c>
      <c r="R131" s="89">
        <v>0</v>
      </c>
      <c r="S131" s="132">
        <v>0</v>
      </c>
      <c r="T131" s="147">
        <f t="shared" si="21"/>
        <v>1</v>
      </c>
      <c r="U131" s="91">
        <f t="shared" si="21"/>
        <v>0</v>
      </c>
      <c r="V131" s="91">
        <f t="shared" si="21"/>
        <v>1</v>
      </c>
    </row>
    <row r="132" spans="1:22" s="99" customFormat="1" ht="23.25">
      <c r="A132" s="143" t="s">
        <v>75</v>
      </c>
      <c r="B132" s="118">
        <v>0</v>
      </c>
      <c r="C132" s="89">
        <v>0</v>
      </c>
      <c r="D132" s="132">
        <v>0</v>
      </c>
      <c r="E132" s="118">
        <v>0</v>
      </c>
      <c r="F132" s="89">
        <v>1</v>
      </c>
      <c r="G132" s="138">
        <v>1</v>
      </c>
      <c r="H132" s="89">
        <v>0</v>
      </c>
      <c r="I132" s="89">
        <v>0</v>
      </c>
      <c r="J132" s="132">
        <v>0</v>
      </c>
      <c r="K132" s="118">
        <v>0</v>
      </c>
      <c r="L132" s="89">
        <v>1</v>
      </c>
      <c r="M132" s="138">
        <v>1</v>
      </c>
      <c r="N132" s="89">
        <v>0</v>
      </c>
      <c r="O132" s="89">
        <v>0</v>
      </c>
      <c r="P132" s="132">
        <v>0</v>
      </c>
      <c r="Q132" s="118">
        <v>0</v>
      </c>
      <c r="R132" s="89">
        <v>0</v>
      </c>
      <c r="S132" s="138">
        <v>0</v>
      </c>
      <c r="T132" s="147">
        <f t="shared" si="21"/>
        <v>0</v>
      </c>
      <c r="U132" s="91">
        <f t="shared" si="21"/>
        <v>2</v>
      </c>
      <c r="V132" s="91">
        <f t="shared" si="21"/>
        <v>2</v>
      </c>
    </row>
    <row r="133" spans="1:22" s="99" customFormat="1" ht="12">
      <c r="A133" s="143" t="s">
        <v>101</v>
      </c>
      <c r="B133" s="118">
        <v>0</v>
      </c>
      <c r="C133" s="89">
        <v>0</v>
      </c>
      <c r="D133" s="132">
        <v>0</v>
      </c>
      <c r="E133" s="118">
        <v>1</v>
      </c>
      <c r="F133" s="89">
        <v>0</v>
      </c>
      <c r="G133" s="138">
        <v>1</v>
      </c>
      <c r="H133" s="89">
        <v>0</v>
      </c>
      <c r="I133" s="89">
        <v>0</v>
      </c>
      <c r="J133" s="132">
        <v>0</v>
      </c>
      <c r="K133" s="118">
        <v>0</v>
      </c>
      <c r="L133" s="89">
        <v>0</v>
      </c>
      <c r="M133" s="138">
        <v>0</v>
      </c>
      <c r="N133" s="89">
        <v>0</v>
      </c>
      <c r="O133" s="89">
        <v>0</v>
      </c>
      <c r="P133" s="132">
        <v>0</v>
      </c>
      <c r="Q133" s="118">
        <v>0</v>
      </c>
      <c r="R133" s="89">
        <v>0</v>
      </c>
      <c r="S133" s="138">
        <v>0</v>
      </c>
      <c r="T133" s="147">
        <f>SUM(Q133,N133,K133,H133,E133,B133)</f>
        <v>1</v>
      </c>
      <c r="U133" s="91">
        <f>SUM(R133,O133,L133,I133,F133,C133)</f>
        <v>0</v>
      </c>
      <c r="V133" s="91">
        <f>SUM(S133,P133,M133,J133,G133,D133)</f>
        <v>1</v>
      </c>
    </row>
    <row r="134" spans="1:22" ht="11.25">
      <c r="A134" s="135" t="s">
        <v>78</v>
      </c>
      <c r="B134" s="118">
        <v>0</v>
      </c>
      <c r="C134" s="89">
        <v>0</v>
      </c>
      <c r="D134" s="132">
        <v>0</v>
      </c>
      <c r="E134" s="118">
        <v>1</v>
      </c>
      <c r="F134" s="89">
        <v>0</v>
      </c>
      <c r="G134" s="138">
        <v>1</v>
      </c>
      <c r="H134" s="89">
        <v>0</v>
      </c>
      <c r="I134" s="89">
        <v>0</v>
      </c>
      <c r="J134" s="132">
        <v>0</v>
      </c>
      <c r="K134" s="118">
        <v>0</v>
      </c>
      <c r="L134" s="89">
        <v>0</v>
      </c>
      <c r="M134" s="138">
        <v>0</v>
      </c>
      <c r="N134" s="89">
        <v>0</v>
      </c>
      <c r="O134" s="89">
        <v>0</v>
      </c>
      <c r="P134" s="132">
        <v>0</v>
      </c>
      <c r="Q134" s="118">
        <v>0</v>
      </c>
      <c r="R134" s="89">
        <v>0</v>
      </c>
      <c r="S134" s="138">
        <v>0</v>
      </c>
      <c r="T134" s="147">
        <f>SUM(Q134,N134,K134,H134,E134,B134)</f>
        <v>1</v>
      </c>
      <c r="U134" s="91">
        <f aca="true" t="shared" si="22" ref="U134:V136">SUM(R134,O134,L134,I134,F134,C134)</f>
        <v>0</v>
      </c>
      <c r="V134" s="91">
        <f t="shared" si="22"/>
        <v>1</v>
      </c>
    </row>
    <row r="135" spans="1:22" ht="11.25">
      <c r="A135" s="135" t="s">
        <v>105</v>
      </c>
      <c r="B135" s="118">
        <v>0</v>
      </c>
      <c r="C135" s="89">
        <v>0</v>
      </c>
      <c r="D135" s="132">
        <v>0</v>
      </c>
      <c r="E135" s="118">
        <v>0</v>
      </c>
      <c r="F135" s="89">
        <v>0</v>
      </c>
      <c r="G135" s="138">
        <v>0</v>
      </c>
      <c r="H135" s="89">
        <v>0</v>
      </c>
      <c r="I135" s="89">
        <v>0</v>
      </c>
      <c r="J135" s="132">
        <v>0</v>
      </c>
      <c r="K135" s="118">
        <v>0</v>
      </c>
      <c r="L135" s="89">
        <v>0</v>
      </c>
      <c r="M135" s="138">
        <v>0</v>
      </c>
      <c r="N135" s="89">
        <v>0</v>
      </c>
      <c r="O135" s="89">
        <v>0</v>
      </c>
      <c r="P135" s="132">
        <v>0</v>
      </c>
      <c r="Q135" s="118">
        <v>6</v>
      </c>
      <c r="R135" s="89">
        <v>1</v>
      </c>
      <c r="S135" s="138">
        <v>7</v>
      </c>
      <c r="T135" s="147">
        <f>SUM(Q135,N135,K135,H135,E135,B135)</f>
        <v>6</v>
      </c>
      <c r="U135" s="91">
        <f t="shared" si="22"/>
        <v>1</v>
      </c>
      <c r="V135" s="91">
        <f t="shared" si="22"/>
        <v>7</v>
      </c>
    </row>
    <row r="136" spans="1:22" s="155" customFormat="1" ht="12">
      <c r="A136" s="135" t="s">
        <v>106</v>
      </c>
      <c r="B136" s="118">
        <v>0</v>
      </c>
      <c r="C136" s="89">
        <v>0</v>
      </c>
      <c r="D136" s="132">
        <v>0</v>
      </c>
      <c r="E136" s="212">
        <v>1</v>
      </c>
      <c r="F136" s="213">
        <v>0</v>
      </c>
      <c r="G136" s="214">
        <v>1</v>
      </c>
      <c r="H136" s="89">
        <v>0</v>
      </c>
      <c r="I136" s="89">
        <v>0</v>
      </c>
      <c r="J136" s="132">
        <v>0</v>
      </c>
      <c r="K136" s="212">
        <v>0</v>
      </c>
      <c r="L136" s="213">
        <v>0</v>
      </c>
      <c r="M136" s="214">
        <v>0</v>
      </c>
      <c r="N136" s="89">
        <v>0</v>
      </c>
      <c r="O136" s="89">
        <v>0</v>
      </c>
      <c r="P136" s="132">
        <v>0</v>
      </c>
      <c r="Q136" s="212">
        <v>0</v>
      </c>
      <c r="R136" s="213">
        <v>0</v>
      </c>
      <c r="S136" s="214">
        <v>0</v>
      </c>
      <c r="T136" s="147">
        <f>SUM(Q136,N136,K136,H136,E136,B136)</f>
        <v>1</v>
      </c>
      <c r="U136" s="91">
        <f t="shared" si="22"/>
        <v>0</v>
      </c>
      <c r="V136" s="91">
        <f t="shared" si="22"/>
        <v>1</v>
      </c>
    </row>
    <row r="137" spans="1:22" ht="12">
      <c r="A137" s="99" t="s">
        <v>12</v>
      </c>
      <c r="B137" s="100">
        <f aca="true" t="shared" si="23" ref="B137:V137">SUM(B100:B136)</f>
        <v>105</v>
      </c>
      <c r="C137" s="101">
        <f t="shared" si="23"/>
        <v>66</v>
      </c>
      <c r="D137" s="136">
        <f t="shared" si="23"/>
        <v>171</v>
      </c>
      <c r="E137" s="101">
        <f t="shared" si="23"/>
        <v>278</v>
      </c>
      <c r="F137" s="101">
        <f t="shared" si="23"/>
        <v>175</v>
      </c>
      <c r="G137" s="136">
        <f t="shared" si="23"/>
        <v>453</v>
      </c>
      <c r="H137" s="101">
        <f t="shared" si="23"/>
        <v>7</v>
      </c>
      <c r="I137" s="101">
        <f t="shared" si="23"/>
        <v>3</v>
      </c>
      <c r="J137" s="136">
        <f t="shared" si="23"/>
        <v>10</v>
      </c>
      <c r="K137" s="101">
        <f t="shared" si="23"/>
        <v>70</v>
      </c>
      <c r="L137" s="101">
        <f t="shared" si="23"/>
        <v>26</v>
      </c>
      <c r="M137" s="136">
        <f t="shared" si="23"/>
        <v>96</v>
      </c>
      <c r="N137" s="101">
        <f t="shared" si="23"/>
        <v>4</v>
      </c>
      <c r="O137" s="101">
        <f t="shared" si="23"/>
        <v>1</v>
      </c>
      <c r="P137" s="136">
        <f t="shared" si="23"/>
        <v>5</v>
      </c>
      <c r="Q137" s="101">
        <f t="shared" si="23"/>
        <v>11</v>
      </c>
      <c r="R137" s="101">
        <f t="shared" si="23"/>
        <v>2</v>
      </c>
      <c r="S137" s="136">
        <f t="shared" si="23"/>
        <v>13</v>
      </c>
      <c r="T137" s="101">
        <f>SUM(T100:T136)</f>
        <v>475</v>
      </c>
      <c r="U137" s="101">
        <f t="shared" si="23"/>
        <v>273</v>
      </c>
      <c r="V137" s="101">
        <f t="shared" si="23"/>
        <v>748</v>
      </c>
    </row>
    <row r="138" spans="1:22" ht="11.25">
      <c r="A138" s="135"/>
      <c r="B138" s="147"/>
      <c r="C138" s="148"/>
      <c r="D138" s="91"/>
      <c r="E138" s="147"/>
      <c r="F138" s="148"/>
      <c r="G138" s="91"/>
      <c r="H138" s="147"/>
      <c r="I138" s="148"/>
      <c r="J138" s="91"/>
      <c r="K138" s="147"/>
      <c r="L138" s="148"/>
      <c r="M138" s="91"/>
      <c r="N138" s="147"/>
      <c r="O138" s="148"/>
      <c r="P138" s="91"/>
      <c r="Q138" s="147"/>
      <c r="R138" s="148"/>
      <c r="S138" s="91"/>
      <c r="T138" s="147"/>
      <c r="U138" s="91"/>
      <c r="V138" s="91"/>
    </row>
    <row r="139" spans="1:22" s="97" customFormat="1" ht="12">
      <c r="A139" s="156" t="s">
        <v>198</v>
      </c>
      <c r="B139" s="147">
        <v>1</v>
      </c>
      <c r="C139" s="91">
        <v>0</v>
      </c>
      <c r="D139" s="91">
        <v>1</v>
      </c>
      <c r="E139" s="147">
        <v>2</v>
      </c>
      <c r="F139" s="91">
        <v>2</v>
      </c>
      <c r="G139" s="91">
        <v>4</v>
      </c>
      <c r="H139" s="147">
        <v>0</v>
      </c>
      <c r="I139" s="91">
        <v>0</v>
      </c>
      <c r="J139" s="91">
        <v>0</v>
      </c>
      <c r="K139" s="147">
        <v>0</v>
      </c>
      <c r="L139" s="91">
        <v>0</v>
      </c>
      <c r="M139" s="91">
        <v>0</v>
      </c>
      <c r="N139" s="147">
        <v>0</v>
      </c>
      <c r="O139" s="91">
        <v>0</v>
      </c>
      <c r="P139" s="91">
        <v>0</v>
      </c>
      <c r="Q139" s="147">
        <v>0</v>
      </c>
      <c r="R139" s="91">
        <v>0</v>
      </c>
      <c r="S139" s="296">
        <v>0</v>
      </c>
      <c r="T139" s="91">
        <f aca="true" t="shared" si="24" ref="T139:V140">SUM(Q139,N139,K139,H139,E139,B139)</f>
        <v>3</v>
      </c>
      <c r="U139" s="91">
        <f t="shared" si="24"/>
        <v>2</v>
      </c>
      <c r="V139" s="91">
        <f t="shared" si="24"/>
        <v>5</v>
      </c>
    </row>
    <row r="140" spans="1:22" ht="11.25">
      <c r="A140" s="156" t="s">
        <v>190</v>
      </c>
      <c r="B140" s="147">
        <v>1</v>
      </c>
      <c r="C140" s="148">
        <v>0</v>
      </c>
      <c r="D140" s="91">
        <v>1</v>
      </c>
      <c r="E140" s="147">
        <v>0</v>
      </c>
      <c r="F140" s="148">
        <v>0</v>
      </c>
      <c r="G140" s="91">
        <v>0</v>
      </c>
      <c r="H140" s="147">
        <v>0</v>
      </c>
      <c r="I140" s="148">
        <v>0</v>
      </c>
      <c r="J140" s="91">
        <v>0</v>
      </c>
      <c r="K140" s="147">
        <v>0</v>
      </c>
      <c r="L140" s="148">
        <v>0</v>
      </c>
      <c r="M140" s="91">
        <v>0</v>
      </c>
      <c r="N140" s="147">
        <v>0</v>
      </c>
      <c r="O140" s="148">
        <v>0</v>
      </c>
      <c r="P140" s="91">
        <v>0</v>
      </c>
      <c r="Q140" s="147">
        <v>0</v>
      </c>
      <c r="R140" s="148">
        <v>0</v>
      </c>
      <c r="S140" s="91">
        <v>0</v>
      </c>
      <c r="T140" s="147">
        <f t="shared" si="24"/>
        <v>1</v>
      </c>
      <c r="U140" s="91">
        <f t="shared" si="24"/>
        <v>0</v>
      </c>
      <c r="V140" s="91">
        <f t="shared" si="24"/>
        <v>1</v>
      </c>
    </row>
    <row r="141" spans="1:23" s="154" customFormat="1" ht="12">
      <c r="A141" s="135" t="s">
        <v>95</v>
      </c>
      <c r="B141" s="147">
        <v>343</v>
      </c>
      <c r="C141" s="148">
        <v>75</v>
      </c>
      <c r="D141" s="91">
        <v>418</v>
      </c>
      <c r="E141" s="147">
        <v>450</v>
      </c>
      <c r="F141" s="148">
        <v>87</v>
      </c>
      <c r="G141" s="91">
        <v>537</v>
      </c>
      <c r="H141" s="147">
        <v>39</v>
      </c>
      <c r="I141" s="148">
        <v>5</v>
      </c>
      <c r="J141" s="91">
        <v>44</v>
      </c>
      <c r="K141" s="147">
        <v>26</v>
      </c>
      <c r="L141" s="148">
        <v>5</v>
      </c>
      <c r="M141" s="91">
        <v>31</v>
      </c>
      <c r="N141" s="147">
        <v>0</v>
      </c>
      <c r="O141" s="148">
        <v>0</v>
      </c>
      <c r="P141" s="91">
        <v>0</v>
      </c>
      <c r="Q141" s="147">
        <v>0</v>
      </c>
      <c r="R141" s="148">
        <v>0</v>
      </c>
      <c r="S141" s="91">
        <v>0</v>
      </c>
      <c r="T141" s="147">
        <f aca="true" t="shared" si="25" ref="T141:V143">SUM(Q141,N141,K141,H141,E141,B141)</f>
        <v>858</v>
      </c>
      <c r="U141" s="91">
        <f t="shared" si="25"/>
        <v>172</v>
      </c>
      <c r="V141" s="91">
        <f t="shared" si="25"/>
        <v>1030</v>
      </c>
      <c r="W141" s="83">
        <f>SUM(W137:W140)</f>
        <v>0</v>
      </c>
    </row>
    <row r="142" spans="1:22" s="154" customFormat="1" ht="12">
      <c r="A142" s="135" t="s">
        <v>96</v>
      </c>
      <c r="B142" s="147">
        <v>212</v>
      </c>
      <c r="C142" s="148">
        <v>32</v>
      </c>
      <c r="D142" s="91">
        <v>244</v>
      </c>
      <c r="E142" s="147">
        <v>376</v>
      </c>
      <c r="F142" s="148">
        <v>90</v>
      </c>
      <c r="G142" s="91">
        <v>466</v>
      </c>
      <c r="H142" s="147">
        <v>51</v>
      </c>
      <c r="I142" s="148">
        <v>3</v>
      </c>
      <c r="J142" s="91">
        <v>54</v>
      </c>
      <c r="K142" s="147">
        <v>1</v>
      </c>
      <c r="L142" s="148">
        <v>0</v>
      </c>
      <c r="M142" s="91">
        <v>1</v>
      </c>
      <c r="N142" s="147">
        <v>0</v>
      </c>
      <c r="O142" s="148">
        <v>0</v>
      </c>
      <c r="P142" s="91">
        <v>0</v>
      </c>
      <c r="Q142" s="147">
        <v>0</v>
      </c>
      <c r="R142" s="148">
        <v>0</v>
      </c>
      <c r="S142" s="91">
        <v>0</v>
      </c>
      <c r="T142" s="147">
        <f t="shared" si="25"/>
        <v>640</v>
      </c>
      <c r="U142" s="91">
        <f t="shared" si="25"/>
        <v>125</v>
      </c>
      <c r="V142" s="91">
        <f t="shared" si="25"/>
        <v>765</v>
      </c>
    </row>
    <row r="143" spans="1:22" s="97" customFormat="1" ht="12">
      <c r="A143" s="135" t="s">
        <v>97</v>
      </c>
      <c r="B143" s="147">
        <v>99</v>
      </c>
      <c r="C143" s="148">
        <v>19</v>
      </c>
      <c r="D143" s="91">
        <v>118</v>
      </c>
      <c r="E143" s="147">
        <v>250</v>
      </c>
      <c r="F143" s="148">
        <v>67</v>
      </c>
      <c r="G143" s="91">
        <v>317</v>
      </c>
      <c r="H143" s="147">
        <v>32</v>
      </c>
      <c r="I143" s="148">
        <v>3</v>
      </c>
      <c r="J143" s="91">
        <v>35</v>
      </c>
      <c r="K143" s="147">
        <v>0</v>
      </c>
      <c r="L143" s="148">
        <v>0</v>
      </c>
      <c r="M143" s="91">
        <v>0</v>
      </c>
      <c r="N143" s="147">
        <v>0</v>
      </c>
      <c r="O143" s="148">
        <v>0</v>
      </c>
      <c r="P143" s="91">
        <v>0</v>
      </c>
      <c r="Q143" s="147">
        <v>0</v>
      </c>
      <c r="R143" s="148">
        <v>0</v>
      </c>
      <c r="S143" s="91">
        <v>0</v>
      </c>
      <c r="T143" s="147">
        <f t="shared" si="25"/>
        <v>381</v>
      </c>
      <c r="U143" s="148">
        <f t="shared" si="25"/>
        <v>89</v>
      </c>
      <c r="V143" s="91">
        <f t="shared" si="25"/>
        <v>470</v>
      </c>
    </row>
    <row r="144" spans="1:23" s="97" customFormat="1" ht="12">
      <c r="A144" s="99" t="s">
        <v>12</v>
      </c>
      <c r="B144" s="100">
        <f aca="true" t="shared" si="26" ref="B144:V144">SUM(B139:B143)</f>
        <v>656</v>
      </c>
      <c r="C144" s="101">
        <f t="shared" si="26"/>
        <v>126</v>
      </c>
      <c r="D144" s="136">
        <f t="shared" si="26"/>
        <v>782</v>
      </c>
      <c r="E144" s="101">
        <f t="shared" si="26"/>
        <v>1078</v>
      </c>
      <c r="F144" s="101">
        <f t="shared" si="26"/>
        <v>246</v>
      </c>
      <c r="G144" s="136">
        <f t="shared" si="26"/>
        <v>1324</v>
      </c>
      <c r="H144" s="101">
        <f t="shared" si="26"/>
        <v>122</v>
      </c>
      <c r="I144" s="101">
        <f t="shared" si="26"/>
        <v>11</v>
      </c>
      <c r="J144" s="136">
        <f t="shared" si="26"/>
        <v>133</v>
      </c>
      <c r="K144" s="101">
        <f t="shared" si="26"/>
        <v>27</v>
      </c>
      <c r="L144" s="101">
        <f t="shared" si="26"/>
        <v>5</v>
      </c>
      <c r="M144" s="136">
        <f t="shared" si="26"/>
        <v>32</v>
      </c>
      <c r="N144" s="101">
        <f t="shared" si="26"/>
        <v>0</v>
      </c>
      <c r="O144" s="101">
        <f t="shared" si="26"/>
        <v>0</v>
      </c>
      <c r="P144" s="136">
        <f t="shared" si="26"/>
        <v>0</v>
      </c>
      <c r="Q144" s="101">
        <f t="shared" si="26"/>
        <v>0</v>
      </c>
      <c r="R144" s="101">
        <f t="shared" si="26"/>
        <v>0</v>
      </c>
      <c r="S144" s="136">
        <f t="shared" si="26"/>
        <v>0</v>
      </c>
      <c r="T144" s="101">
        <f t="shared" si="26"/>
        <v>1883</v>
      </c>
      <c r="U144" s="101">
        <f t="shared" si="26"/>
        <v>388</v>
      </c>
      <c r="V144" s="101">
        <f t="shared" si="26"/>
        <v>2271</v>
      </c>
      <c r="W144" s="139"/>
    </row>
    <row r="145" spans="1:22" ht="12">
      <c r="A145" s="99"/>
      <c r="B145" s="140"/>
      <c r="C145" s="141"/>
      <c r="D145" s="141"/>
      <c r="E145" s="140"/>
      <c r="F145" s="141"/>
      <c r="G145" s="141"/>
      <c r="H145" s="140"/>
      <c r="I145" s="141"/>
      <c r="J145" s="141"/>
      <c r="K145" s="140"/>
      <c r="L145" s="141"/>
      <c r="M145" s="141"/>
      <c r="N145" s="140"/>
      <c r="O145" s="141"/>
      <c r="P145" s="141"/>
      <c r="Q145" s="140"/>
      <c r="R145" s="141"/>
      <c r="S145" s="141"/>
      <c r="T145" s="140"/>
      <c r="U145" s="141"/>
      <c r="V145" s="141"/>
    </row>
    <row r="146" spans="1:22" ht="12">
      <c r="A146" s="99" t="s">
        <v>14</v>
      </c>
      <c r="B146" s="140">
        <f aca="true" t="shared" si="27" ref="B146:V146">SUM(B144,B137,B96,B48,B8)</f>
        <v>2024</v>
      </c>
      <c r="C146" s="141">
        <f t="shared" si="27"/>
        <v>966</v>
      </c>
      <c r="D146" s="141">
        <f t="shared" si="27"/>
        <v>2990</v>
      </c>
      <c r="E146" s="140">
        <f t="shared" si="27"/>
        <v>4923</v>
      </c>
      <c r="F146" s="141">
        <f t="shared" si="27"/>
        <v>2465</v>
      </c>
      <c r="G146" s="141">
        <f t="shared" si="27"/>
        <v>7388</v>
      </c>
      <c r="H146" s="140">
        <f t="shared" si="27"/>
        <v>263</v>
      </c>
      <c r="I146" s="141">
        <f t="shared" si="27"/>
        <v>51</v>
      </c>
      <c r="J146" s="141">
        <f t="shared" si="27"/>
        <v>314</v>
      </c>
      <c r="K146" s="140">
        <f t="shared" si="27"/>
        <v>896</v>
      </c>
      <c r="L146" s="141">
        <f t="shared" si="27"/>
        <v>456</v>
      </c>
      <c r="M146" s="141">
        <f t="shared" si="27"/>
        <v>1352</v>
      </c>
      <c r="N146" s="140">
        <f t="shared" si="27"/>
        <v>74</v>
      </c>
      <c r="O146" s="141">
        <f t="shared" si="27"/>
        <v>20</v>
      </c>
      <c r="P146" s="141">
        <f t="shared" si="27"/>
        <v>94</v>
      </c>
      <c r="Q146" s="140">
        <f t="shared" si="27"/>
        <v>117</v>
      </c>
      <c r="R146" s="141">
        <f t="shared" si="27"/>
        <v>22</v>
      </c>
      <c r="S146" s="141">
        <f t="shared" si="27"/>
        <v>139</v>
      </c>
      <c r="T146" s="140">
        <f t="shared" si="27"/>
        <v>8297</v>
      </c>
      <c r="U146" s="141">
        <f t="shared" si="27"/>
        <v>3980</v>
      </c>
      <c r="V146" s="141">
        <f t="shared" si="27"/>
        <v>12277</v>
      </c>
    </row>
    <row r="147" spans="1:22" ht="12">
      <c r="A147" s="99"/>
      <c r="B147" s="148"/>
      <c r="C147" s="148"/>
      <c r="D147" s="148"/>
      <c r="E147" s="148"/>
      <c r="F147" s="148"/>
      <c r="G147" s="148"/>
      <c r="H147" s="148"/>
      <c r="I147" s="148"/>
      <c r="J147" s="148"/>
      <c r="K147" s="148"/>
      <c r="L147" s="148"/>
      <c r="M147" s="148"/>
      <c r="N147" s="148"/>
      <c r="O147" s="148"/>
      <c r="P147" s="148"/>
      <c r="Q147" s="148"/>
      <c r="R147" s="148"/>
      <c r="S147" s="148"/>
      <c r="T147" s="148"/>
      <c r="U147" s="148"/>
      <c r="V147" s="91"/>
    </row>
    <row r="148" spans="1:22" ht="12.75">
      <c r="A148" s="159" t="s">
        <v>191</v>
      </c>
      <c r="B148" s="163"/>
      <c r="C148" s="163"/>
      <c r="D148" s="278"/>
      <c r="E148" s="163"/>
      <c r="F148" s="163"/>
      <c r="V148" s="139"/>
    </row>
    <row r="149" spans="1:22" ht="12.75">
      <c r="A149" s="159" t="s">
        <v>192</v>
      </c>
      <c r="B149" s="163"/>
      <c r="C149" s="163"/>
      <c r="D149" s="278"/>
      <c r="E149" s="163"/>
      <c r="F149" s="163"/>
      <c r="V149" s="139"/>
    </row>
    <row r="150" spans="1:22" ht="12.75">
      <c r="A150" s="159" t="s">
        <v>193</v>
      </c>
      <c r="B150" s="163"/>
      <c r="C150" s="163"/>
      <c r="D150" s="278"/>
      <c r="E150" s="163"/>
      <c r="F150" s="163"/>
      <c r="V150" s="139"/>
    </row>
    <row r="151" spans="1:22" ht="12.75">
      <c r="A151" s="279" t="s">
        <v>194</v>
      </c>
      <c r="B151" s="163"/>
      <c r="C151" s="163"/>
      <c r="D151" s="278"/>
      <c r="E151" s="163"/>
      <c r="F151" s="163"/>
      <c r="V151" s="139"/>
    </row>
    <row r="152" ht="4.5" customHeight="1">
      <c r="V152" s="139"/>
    </row>
    <row r="153" spans="1:22" ht="11.25">
      <c r="A153" s="159" t="s">
        <v>64</v>
      </c>
      <c r="C153" s="84"/>
      <c r="D153" s="139"/>
      <c r="V153" s="139"/>
    </row>
    <row r="154" spans="1:22" ht="11.25">
      <c r="A154" s="159" t="s">
        <v>139</v>
      </c>
      <c r="C154" s="84"/>
      <c r="D154" s="139"/>
      <c r="Q154" s="84"/>
      <c r="S154" s="139"/>
      <c r="V154" s="139"/>
    </row>
    <row r="155" spans="3:22" ht="11.25">
      <c r="C155" s="84"/>
      <c r="D155" s="139"/>
      <c r="Q155" s="84"/>
      <c r="S155" s="139"/>
      <c r="V155" s="139"/>
    </row>
    <row r="156" spans="3:4" ht="11.25">
      <c r="C156" s="84"/>
      <c r="D156" s="139"/>
    </row>
    <row r="157" spans="3:21" ht="11.25">
      <c r="C157" s="84"/>
      <c r="D157" s="139"/>
      <c r="F157" s="84"/>
      <c r="G157" s="139"/>
      <c r="I157" s="84"/>
      <c r="J157" s="139"/>
      <c r="L157" s="84"/>
      <c r="M157" s="139"/>
      <c r="O157" s="84"/>
      <c r="P157" s="139"/>
      <c r="R157" s="84"/>
      <c r="S157" s="139"/>
      <c r="U157" s="84"/>
    </row>
    <row r="158" spans="3:21" ht="11.25">
      <c r="C158" s="84"/>
      <c r="D158" s="139"/>
      <c r="F158" s="84"/>
      <c r="G158" s="139"/>
      <c r="I158" s="84"/>
      <c r="J158" s="139"/>
      <c r="L158" s="84"/>
      <c r="M158" s="139"/>
      <c r="O158" s="84"/>
      <c r="P158" s="139"/>
      <c r="R158" s="84"/>
      <c r="S158" s="139"/>
      <c r="U158" s="84"/>
    </row>
    <row r="159" spans="3:21" ht="11.25">
      <c r="C159" s="84"/>
      <c r="D159" s="139"/>
      <c r="F159" s="84"/>
      <c r="G159" s="139"/>
      <c r="I159" s="84"/>
      <c r="J159" s="139"/>
      <c r="L159" s="84"/>
      <c r="M159" s="139"/>
      <c r="O159" s="84"/>
      <c r="P159" s="139"/>
      <c r="R159" s="84"/>
      <c r="S159" s="139"/>
      <c r="U159" s="84"/>
    </row>
    <row r="160" spans="3:21" ht="11.25">
      <c r="C160" s="84"/>
      <c r="D160" s="139"/>
      <c r="F160" s="84"/>
      <c r="G160" s="139"/>
      <c r="I160" s="84"/>
      <c r="J160" s="139"/>
      <c r="L160" s="84"/>
      <c r="M160" s="139"/>
      <c r="O160" s="84"/>
      <c r="P160" s="139"/>
      <c r="R160" s="84"/>
      <c r="S160" s="139"/>
      <c r="U160" s="84"/>
    </row>
    <row r="161" spans="3:21" ht="11.25">
      <c r="C161" s="84"/>
      <c r="D161" s="139"/>
      <c r="F161" s="84"/>
      <c r="G161" s="139"/>
      <c r="I161" s="84"/>
      <c r="J161" s="139"/>
      <c r="L161" s="84"/>
      <c r="M161" s="139"/>
      <c r="O161" s="84"/>
      <c r="P161" s="139"/>
      <c r="R161" s="84"/>
      <c r="S161" s="139"/>
      <c r="U161" s="84"/>
    </row>
    <row r="162" spans="3:21" ht="11.25">
      <c r="C162" s="84"/>
      <c r="D162" s="139"/>
      <c r="F162" s="84"/>
      <c r="G162" s="139"/>
      <c r="I162" s="84"/>
      <c r="J162" s="139"/>
      <c r="L162" s="84"/>
      <c r="M162" s="139"/>
      <c r="O162" s="84"/>
      <c r="P162" s="139"/>
      <c r="R162" s="84"/>
      <c r="S162" s="139"/>
      <c r="U162" s="84"/>
    </row>
    <row r="163" spans="3:21" ht="11.25">
      <c r="C163" s="84"/>
      <c r="D163" s="139"/>
      <c r="F163" s="84"/>
      <c r="G163" s="139"/>
      <c r="I163" s="84"/>
      <c r="J163" s="139"/>
      <c r="L163" s="84"/>
      <c r="M163" s="139"/>
      <c r="O163" s="84"/>
      <c r="P163" s="139"/>
      <c r="R163" s="84"/>
      <c r="S163" s="139"/>
      <c r="U163" s="84"/>
    </row>
    <row r="164" spans="3:21" ht="11.25">
      <c r="C164" s="84"/>
      <c r="D164" s="139"/>
      <c r="F164" s="84"/>
      <c r="G164" s="139"/>
      <c r="I164" s="84"/>
      <c r="J164" s="139"/>
      <c r="L164" s="84"/>
      <c r="M164" s="139"/>
      <c r="O164" s="84"/>
      <c r="P164" s="139"/>
      <c r="R164" s="84"/>
      <c r="S164" s="139"/>
      <c r="U164" s="84"/>
    </row>
    <row r="165" spans="3:21" ht="11.25">
      <c r="C165" s="84"/>
      <c r="D165" s="139"/>
      <c r="F165" s="84"/>
      <c r="G165" s="139"/>
      <c r="I165" s="84"/>
      <c r="J165" s="139"/>
      <c r="L165" s="84"/>
      <c r="M165" s="139"/>
      <c r="O165" s="84"/>
      <c r="P165" s="139"/>
      <c r="R165" s="84"/>
      <c r="S165" s="139"/>
      <c r="U165" s="84"/>
    </row>
    <row r="166" spans="3:21" ht="11.25">
      <c r="C166" s="84"/>
      <c r="D166" s="139"/>
      <c r="F166" s="84"/>
      <c r="G166" s="139"/>
      <c r="I166" s="84"/>
      <c r="J166" s="139"/>
      <c r="L166" s="84"/>
      <c r="M166" s="139"/>
      <c r="O166" s="84"/>
      <c r="P166" s="139"/>
      <c r="R166" s="84"/>
      <c r="S166" s="139"/>
      <c r="U166" s="84"/>
    </row>
    <row r="167" spans="3:21" ht="11.25">
      <c r="C167" s="84"/>
      <c r="D167" s="139"/>
      <c r="F167" s="84"/>
      <c r="G167" s="139"/>
      <c r="I167" s="84"/>
      <c r="J167" s="139"/>
      <c r="L167" s="84"/>
      <c r="M167" s="139"/>
      <c r="O167" s="84"/>
      <c r="P167" s="139"/>
      <c r="R167" s="84"/>
      <c r="S167" s="139"/>
      <c r="U167" s="84"/>
    </row>
    <row r="168" spans="3:21" ht="11.25">
      <c r="C168" s="84"/>
      <c r="D168" s="139"/>
      <c r="F168" s="84"/>
      <c r="G168" s="139"/>
      <c r="I168" s="84"/>
      <c r="J168" s="139"/>
      <c r="L168" s="84"/>
      <c r="M168" s="139"/>
      <c r="O168" s="84"/>
      <c r="P168" s="139"/>
      <c r="R168" s="84"/>
      <c r="S168" s="139"/>
      <c r="U168" s="84"/>
    </row>
    <row r="169" spans="3:21" ht="11.25">
      <c r="C169" s="84"/>
      <c r="D169" s="139"/>
      <c r="F169" s="84"/>
      <c r="G169" s="139"/>
      <c r="I169" s="84"/>
      <c r="J169" s="139"/>
      <c r="L169" s="84"/>
      <c r="M169" s="139"/>
      <c r="O169" s="84"/>
      <c r="P169" s="139"/>
      <c r="R169" s="84"/>
      <c r="S169" s="139"/>
      <c r="U169" s="84"/>
    </row>
    <row r="170" spans="3:21" ht="11.25">
      <c r="C170" s="84"/>
      <c r="D170" s="139"/>
      <c r="F170" s="84"/>
      <c r="G170" s="139"/>
      <c r="I170" s="84"/>
      <c r="J170" s="139"/>
      <c r="L170" s="84"/>
      <c r="M170" s="139"/>
      <c r="O170" s="84"/>
      <c r="P170" s="139"/>
      <c r="R170" s="84"/>
      <c r="S170" s="139"/>
      <c r="U170" s="84"/>
    </row>
    <row r="171" spans="3:21" ht="11.25">
      <c r="C171" s="84"/>
      <c r="D171" s="139"/>
      <c r="F171" s="84"/>
      <c r="G171" s="139"/>
      <c r="I171" s="84"/>
      <c r="J171" s="139"/>
      <c r="L171" s="84"/>
      <c r="M171" s="139"/>
      <c r="O171" s="84"/>
      <c r="P171" s="139"/>
      <c r="R171" s="84"/>
      <c r="S171" s="139"/>
      <c r="U171" s="84"/>
    </row>
    <row r="172" spans="3:21" ht="11.25">
      <c r="C172" s="84"/>
      <c r="D172" s="139"/>
      <c r="F172" s="84"/>
      <c r="G172" s="139"/>
      <c r="I172" s="84"/>
      <c r="J172" s="139"/>
      <c r="L172" s="84"/>
      <c r="M172" s="139"/>
      <c r="O172" s="84"/>
      <c r="P172" s="139"/>
      <c r="R172" s="84"/>
      <c r="S172" s="139"/>
      <c r="U172" s="84"/>
    </row>
    <row r="173" spans="3:21" ht="11.25">
      <c r="C173" s="84"/>
      <c r="D173" s="139"/>
      <c r="F173" s="84"/>
      <c r="G173" s="139"/>
      <c r="I173" s="84"/>
      <c r="J173" s="139"/>
      <c r="L173" s="84"/>
      <c r="M173" s="139"/>
      <c r="O173" s="84"/>
      <c r="P173" s="139"/>
      <c r="R173" s="84"/>
      <c r="S173" s="139"/>
      <c r="U173" s="84"/>
    </row>
    <row r="174" spans="3:21" ht="11.25">
      <c r="C174" s="84"/>
      <c r="D174" s="139"/>
      <c r="F174" s="84"/>
      <c r="G174" s="139"/>
      <c r="I174" s="84"/>
      <c r="J174" s="139"/>
      <c r="L174" s="84"/>
      <c r="M174" s="139"/>
      <c r="O174" s="84"/>
      <c r="P174" s="139"/>
      <c r="R174" s="84"/>
      <c r="S174" s="139"/>
      <c r="U174" s="84"/>
    </row>
    <row r="175" spans="3:21" ht="11.25">
      <c r="C175" s="84"/>
      <c r="D175" s="139"/>
      <c r="F175" s="84"/>
      <c r="G175" s="139"/>
      <c r="I175" s="84"/>
      <c r="J175" s="139"/>
      <c r="L175" s="84"/>
      <c r="M175" s="139"/>
      <c r="O175" s="84"/>
      <c r="P175" s="139"/>
      <c r="R175" s="84"/>
      <c r="S175" s="139"/>
      <c r="U175" s="84"/>
    </row>
    <row r="176" spans="3:21" ht="11.25">
      <c r="C176" s="84"/>
      <c r="D176" s="139"/>
      <c r="F176" s="84"/>
      <c r="G176" s="139"/>
      <c r="I176" s="84"/>
      <c r="J176" s="139"/>
      <c r="L176" s="84"/>
      <c r="M176" s="139"/>
      <c r="O176" s="84"/>
      <c r="P176" s="139"/>
      <c r="R176" s="84"/>
      <c r="S176" s="139"/>
      <c r="U176" s="84"/>
    </row>
    <row r="177" spans="3:21" ht="11.25">
      <c r="C177" s="84"/>
      <c r="D177" s="139"/>
      <c r="F177" s="84"/>
      <c r="G177" s="139"/>
      <c r="I177" s="84"/>
      <c r="J177" s="139"/>
      <c r="L177" s="84"/>
      <c r="M177" s="139"/>
      <c r="O177" s="84"/>
      <c r="P177" s="139"/>
      <c r="R177" s="84"/>
      <c r="S177" s="139"/>
      <c r="U177" s="84"/>
    </row>
    <row r="178" spans="3:21" ht="11.25">
      <c r="C178" s="84"/>
      <c r="D178" s="139"/>
      <c r="F178" s="84"/>
      <c r="G178" s="139"/>
      <c r="I178" s="84"/>
      <c r="J178" s="139"/>
      <c r="L178" s="84"/>
      <c r="M178" s="139"/>
      <c r="O178" s="84"/>
      <c r="P178" s="139"/>
      <c r="R178" s="84"/>
      <c r="S178" s="139"/>
      <c r="U178" s="84"/>
    </row>
    <row r="179" spans="3:21" ht="11.25">
      <c r="C179" s="84"/>
      <c r="D179" s="139"/>
      <c r="F179" s="84"/>
      <c r="G179" s="139"/>
      <c r="I179" s="84"/>
      <c r="J179" s="139"/>
      <c r="L179" s="84"/>
      <c r="M179" s="139"/>
      <c r="O179" s="84"/>
      <c r="P179" s="139"/>
      <c r="R179" s="84"/>
      <c r="S179" s="139"/>
      <c r="U179" s="84"/>
    </row>
    <row r="180" spans="3:21" ht="11.25">
      <c r="C180" s="84"/>
      <c r="D180" s="139"/>
      <c r="F180" s="84"/>
      <c r="G180" s="139"/>
      <c r="I180" s="84"/>
      <c r="J180" s="139"/>
      <c r="L180" s="84"/>
      <c r="M180" s="139"/>
      <c r="O180" s="84"/>
      <c r="P180" s="139"/>
      <c r="R180" s="84"/>
      <c r="S180" s="139"/>
      <c r="U180" s="84"/>
    </row>
    <row r="181" spans="3:21" ht="11.25">
      <c r="C181" s="84"/>
      <c r="D181" s="139"/>
      <c r="F181" s="84"/>
      <c r="G181" s="139"/>
      <c r="I181" s="84"/>
      <c r="J181" s="139"/>
      <c r="L181" s="84"/>
      <c r="M181" s="139"/>
      <c r="O181" s="84"/>
      <c r="P181" s="139"/>
      <c r="R181" s="84"/>
      <c r="S181" s="139"/>
      <c r="U181" s="84"/>
    </row>
    <row r="182" spans="3:21" ht="11.25">
      <c r="C182" s="84"/>
      <c r="D182" s="139"/>
      <c r="F182" s="84"/>
      <c r="G182" s="139"/>
      <c r="I182" s="84"/>
      <c r="J182" s="139"/>
      <c r="L182" s="84"/>
      <c r="M182" s="139"/>
      <c r="O182" s="84"/>
      <c r="P182" s="139"/>
      <c r="R182" s="84"/>
      <c r="S182" s="139"/>
      <c r="U182" s="84"/>
    </row>
    <row r="183" spans="3:21" ht="11.25">
      <c r="C183" s="84"/>
      <c r="D183" s="139"/>
      <c r="F183" s="84"/>
      <c r="G183" s="139"/>
      <c r="I183" s="84"/>
      <c r="J183" s="139"/>
      <c r="L183" s="84"/>
      <c r="M183" s="139"/>
      <c r="O183" s="84"/>
      <c r="P183" s="139"/>
      <c r="R183" s="84"/>
      <c r="S183" s="139"/>
      <c r="U183" s="84"/>
    </row>
    <row r="184" spans="3:21" ht="11.25">
      <c r="C184" s="84"/>
      <c r="D184" s="139"/>
      <c r="F184" s="84"/>
      <c r="G184" s="139"/>
      <c r="I184" s="84"/>
      <c r="J184" s="139"/>
      <c r="L184" s="84"/>
      <c r="M184" s="139"/>
      <c r="O184" s="84"/>
      <c r="P184" s="139"/>
      <c r="R184" s="84"/>
      <c r="S184" s="139"/>
      <c r="U184" s="84"/>
    </row>
    <row r="185" spans="3:21" ht="11.25">
      <c r="C185" s="84"/>
      <c r="D185" s="139"/>
      <c r="F185" s="84"/>
      <c r="G185" s="139"/>
      <c r="I185" s="84"/>
      <c r="J185" s="139"/>
      <c r="L185" s="84"/>
      <c r="M185" s="139"/>
      <c r="O185" s="84"/>
      <c r="P185" s="139"/>
      <c r="R185" s="84"/>
      <c r="S185" s="139"/>
      <c r="U185" s="84"/>
    </row>
    <row r="186" spans="3:21" ht="11.25">
      <c r="C186" s="84"/>
      <c r="D186" s="139"/>
      <c r="F186" s="84"/>
      <c r="G186" s="139"/>
      <c r="I186" s="84"/>
      <c r="J186" s="139"/>
      <c r="L186" s="84"/>
      <c r="M186" s="139"/>
      <c r="O186" s="84"/>
      <c r="P186" s="139"/>
      <c r="R186" s="84"/>
      <c r="S186" s="139"/>
      <c r="U186" s="84"/>
    </row>
    <row r="187" spans="3:21" ht="11.25">
      <c r="C187" s="84"/>
      <c r="D187" s="139"/>
      <c r="F187" s="84"/>
      <c r="G187" s="139"/>
      <c r="I187" s="84"/>
      <c r="J187" s="139"/>
      <c r="L187" s="84"/>
      <c r="M187" s="139"/>
      <c r="O187" s="84"/>
      <c r="P187" s="139"/>
      <c r="R187" s="84"/>
      <c r="S187" s="139"/>
      <c r="U187" s="84"/>
    </row>
    <row r="188" spans="3:21" ht="11.25">
      <c r="C188" s="84"/>
      <c r="D188" s="139"/>
      <c r="F188" s="84"/>
      <c r="G188" s="139"/>
      <c r="I188" s="84"/>
      <c r="J188" s="139"/>
      <c r="L188" s="84"/>
      <c r="M188" s="139"/>
      <c r="O188" s="84"/>
      <c r="P188" s="139"/>
      <c r="R188" s="84"/>
      <c r="S188" s="139"/>
      <c r="U188" s="84"/>
    </row>
    <row r="189" spans="3:21" ht="11.25">
      <c r="C189" s="84"/>
      <c r="D189" s="139"/>
      <c r="F189" s="84"/>
      <c r="G189" s="139"/>
      <c r="I189" s="84"/>
      <c r="J189" s="139"/>
      <c r="L189" s="84"/>
      <c r="M189" s="139"/>
      <c r="O189" s="84"/>
      <c r="P189" s="139"/>
      <c r="R189" s="84"/>
      <c r="S189" s="139"/>
      <c r="U189" s="84"/>
    </row>
    <row r="190" spans="3:21" ht="11.25">
      <c r="C190" s="84"/>
      <c r="D190" s="139"/>
      <c r="F190" s="84"/>
      <c r="G190" s="139"/>
      <c r="I190" s="84"/>
      <c r="J190" s="139"/>
      <c r="L190" s="84"/>
      <c r="M190" s="139"/>
      <c r="O190" s="84"/>
      <c r="P190" s="139"/>
      <c r="R190" s="84"/>
      <c r="S190" s="139"/>
      <c r="U190" s="84"/>
    </row>
    <row r="191" spans="3:21" ht="11.25">
      <c r="C191" s="84"/>
      <c r="D191" s="139"/>
      <c r="F191" s="84"/>
      <c r="G191" s="139"/>
      <c r="I191" s="84"/>
      <c r="J191" s="139"/>
      <c r="L191" s="84"/>
      <c r="M191" s="139"/>
      <c r="O191" s="84"/>
      <c r="P191" s="139"/>
      <c r="R191" s="84"/>
      <c r="S191" s="139"/>
      <c r="U191" s="84"/>
    </row>
    <row r="192" spans="3:21" ht="11.25">
      <c r="C192" s="84"/>
      <c r="D192" s="139"/>
      <c r="F192" s="84"/>
      <c r="G192" s="139"/>
      <c r="I192" s="84"/>
      <c r="J192" s="139"/>
      <c r="L192" s="84"/>
      <c r="M192" s="139"/>
      <c r="O192" s="84"/>
      <c r="P192" s="139"/>
      <c r="R192" s="84"/>
      <c r="S192" s="139"/>
      <c r="U192" s="84"/>
    </row>
    <row r="193" spans="3:21" ht="11.25">
      <c r="C193" s="84"/>
      <c r="D193" s="139"/>
      <c r="F193" s="84"/>
      <c r="G193" s="139"/>
      <c r="I193" s="84"/>
      <c r="J193" s="139"/>
      <c r="L193" s="84"/>
      <c r="M193" s="139"/>
      <c r="O193" s="84"/>
      <c r="P193" s="139"/>
      <c r="R193" s="84"/>
      <c r="S193" s="139"/>
      <c r="U193" s="84"/>
    </row>
    <row r="194" spans="3:21" ht="11.25">
      <c r="C194" s="84"/>
      <c r="D194" s="139"/>
      <c r="F194" s="84"/>
      <c r="G194" s="139"/>
      <c r="I194" s="84"/>
      <c r="J194" s="139"/>
      <c r="L194" s="84"/>
      <c r="M194" s="139"/>
      <c r="O194" s="84"/>
      <c r="P194" s="139"/>
      <c r="R194" s="84"/>
      <c r="S194" s="139"/>
      <c r="U194" s="84"/>
    </row>
    <row r="195" spans="3:21" ht="11.25">
      <c r="C195" s="84"/>
      <c r="D195" s="139"/>
      <c r="F195" s="84"/>
      <c r="G195" s="139"/>
      <c r="I195" s="84"/>
      <c r="J195" s="139"/>
      <c r="L195" s="84"/>
      <c r="M195" s="139"/>
      <c r="O195" s="84"/>
      <c r="P195" s="139"/>
      <c r="R195" s="84"/>
      <c r="S195" s="139"/>
      <c r="U195" s="84"/>
    </row>
    <row r="196" spans="3:21" ht="11.25">
      <c r="C196" s="84"/>
      <c r="D196" s="139"/>
      <c r="F196" s="84"/>
      <c r="G196" s="139"/>
      <c r="I196" s="84"/>
      <c r="J196" s="139"/>
      <c r="L196" s="84"/>
      <c r="M196" s="139"/>
      <c r="O196" s="84"/>
      <c r="P196" s="139"/>
      <c r="R196" s="84"/>
      <c r="S196" s="139"/>
      <c r="U196" s="84"/>
    </row>
    <row r="197" spans="3:21" ht="11.25">
      <c r="C197" s="84"/>
      <c r="D197" s="139"/>
      <c r="F197" s="84"/>
      <c r="G197" s="139"/>
      <c r="I197" s="84"/>
      <c r="J197" s="139"/>
      <c r="L197" s="84"/>
      <c r="M197" s="139"/>
      <c r="O197" s="84"/>
      <c r="P197" s="139"/>
      <c r="R197" s="84"/>
      <c r="S197" s="139"/>
      <c r="U197" s="84"/>
    </row>
    <row r="198" spans="3:21" ht="11.25">
      <c r="C198" s="84"/>
      <c r="D198" s="139"/>
      <c r="F198" s="84"/>
      <c r="G198" s="139"/>
      <c r="I198" s="84"/>
      <c r="J198" s="139"/>
      <c r="L198" s="84"/>
      <c r="M198" s="139"/>
      <c r="O198" s="84"/>
      <c r="P198" s="139"/>
      <c r="R198" s="84"/>
      <c r="S198" s="139"/>
      <c r="U198" s="84"/>
    </row>
    <row r="199" spans="6:21" ht="11.25">
      <c r="F199" s="84"/>
      <c r="G199" s="139"/>
      <c r="I199" s="84"/>
      <c r="J199" s="139"/>
      <c r="L199" s="84"/>
      <c r="M199" s="139"/>
      <c r="O199" s="84"/>
      <c r="P199" s="139"/>
      <c r="R199" s="84"/>
      <c r="S199" s="139"/>
      <c r="U199" s="84"/>
    </row>
  </sheetData>
  <sheetProtection/>
  <mergeCells count="9">
    <mergeCell ref="H5:J5"/>
    <mergeCell ref="E5:G5"/>
    <mergeCell ref="B5:D5"/>
    <mergeCell ref="A2:W2"/>
    <mergeCell ref="A3:W3"/>
    <mergeCell ref="T5:V5"/>
    <mergeCell ref="Q5:S5"/>
    <mergeCell ref="N5:P5"/>
    <mergeCell ref="K5:M5"/>
  </mergeCells>
  <printOptions/>
  <pageMargins left="0.3937007874015748" right="0.3937007874015748" top="0.3937007874015748" bottom="0.3937007874015748" header="0.5118110236220472" footer="0.5118110236220472"/>
  <pageSetup fitToHeight="3" fitToWidth="1" horizontalDpi="600" verticalDpi="600" orientation="landscape" paperSize="9" scale="84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zoomScalePageLayoutView="0" workbookViewId="0" topLeftCell="A1">
      <selection activeCell="A60" sqref="A60"/>
    </sheetView>
  </sheetViews>
  <sheetFormatPr defaultColWidth="9.140625" defaultRowHeight="12.75"/>
  <cols>
    <col min="1" max="1" width="29.140625" style="160" customWidth="1"/>
    <col min="2" max="3" width="7.7109375" style="162" customWidth="1"/>
    <col min="4" max="4" width="7.7109375" style="160" customWidth="1"/>
    <col min="5" max="6" width="7.7109375" style="162" customWidth="1"/>
    <col min="7" max="7" width="7.7109375" style="160" customWidth="1"/>
    <col min="8" max="9" width="7.7109375" style="162" customWidth="1"/>
    <col min="10" max="10" width="7.7109375" style="160" customWidth="1"/>
    <col min="11" max="16384" width="8.8515625" style="162" customWidth="1"/>
  </cols>
  <sheetData>
    <row r="1" ht="12.75">
      <c r="A1" s="108" t="s">
        <v>186</v>
      </c>
    </row>
    <row r="3" spans="1:10" ht="12.75">
      <c r="A3" s="300" t="s">
        <v>27</v>
      </c>
      <c r="B3" s="300"/>
      <c r="C3" s="300"/>
      <c r="D3" s="300"/>
      <c r="E3" s="300"/>
      <c r="F3" s="300"/>
      <c r="G3" s="300"/>
      <c r="H3" s="300"/>
      <c r="I3" s="300"/>
      <c r="J3" s="300"/>
    </row>
    <row r="4" ht="13.5" thickBot="1"/>
    <row r="5" spans="1:10" s="84" customFormat="1" ht="11.25">
      <c r="A5" s="144"/>
      <c r="B5" s="204" t="s">
        <v>28</v>
      </c>
      <c r="C5" s="205"/>
      <c r="D5" s="205"/>
      <c r="E5" s="204" t="s">
        <v>28</v>
      </c>
      <c r="F5" s="205"/>
      <c r="G5" s="205"/>
      <c r="H5" s="204" t="s">
        <v>12</v>
      </c>
      <c r="I5" s="205"/>
      <c r="J5" s="205"/>
    </row>
    <row r="6" spans="1:10" s="139" customFormat="1" ht="11.25">
      <c r="A6" s="84"/>
      <c r="B6" s="197" t="s">
        <v>29</v>
      </c>
      <c r="C6" s="215"/>
      <c r="D6" s="215"/>
      <c r="E6" s="301" t="s">
        <v>30</v>
      </c>
      <c r="F6" s="302"/>
      <c r="G6" s="303"/>
      <c r="H6" s="197"/>
      <c r="I6" s="215"/>
      <c r="J6" s="215"/>
    </row>
    <row r="7" spans="1:10" s="139" customFormat="1" ht="11.25">
      <c r="A7" s="216"/>
      <c r="B7" s="145" t="s">
        <v>0</v>
      </c>
      <c r="C7" s="146" t="s">
        <v>1</v>
      </c>
      <c r="D7" s="146" t="s">
        <v>13</v>
      </c>
      <c r="E7" s="145" t="s">
        <v>0</v>
      </c>
      <c r="F7" s="146" t="s">
        <v>1</v>
      </c>
      <c r="G7" s="146" t="s">
        <v>13</v>
      </c>
      <c r="H7" s="145" t="s">
        <v>0</v>
      </c>
      <c r="I7" s="146" t="s">
        <v>1</v>
      </c>
      <c r="J7" s="146" t="s">
        <v>13</v>
      </c>
    </row>
    <row r="8" spans="1:10" s="84" customFormat="1" ht="12.75">
      <c r="A8" s="217" t="s">
        <v>2</v>
      </c>
      <c r="B8" s="218"/>
      <c r="C8" s="219"/>
      <c r="D8" s="219"/>
      <c r="E8" s="218"/>
      <c r="F8" s="219"/>
      <c r="G8" s="219"/>
      <c r="H8" s="218"/>
      <c r="I8" s="219"/>
      <c r="J8" s="219"/>
    </row>
    <row r="9" spans="1:10" ht="12.75">
      <c r="A9" s="59" t="s">
        <v>16</v>
      </c>
      <c r="B9" s="220">
        <v>869</v>
      </c>
      <c r="C9" s="221">
        <v>472</v>
      </c>
      <c r="D9" s="221">
        <v>1341</v>
      </c>
      <c r="E9" s="220">
        <v>88</v>
      </c>
      <c r="F9" s="221">
        <v>59</v>
      </c>
      <c r="G9" s="221">
        <v>147</v>
      </c>
      <c r="H9" s="222">
        <f>SUM(E9,B9)</f>
        <v>957</v>
      </c>
      <c r="I9" s="59">
        <f aca="true" t="shared" si="0" ref="I9:J13">SUM(F9,C9)</f>
        <v>531</v>
      </c>
      <c r="J9" s="59">
        <f t="shared" si="0"/>
        <v>1488</v>
      </c>
    </row>
    <row r="10" spans="1:10" ht="12.75">
      <c r="A10" s="59" t="s">
        <v>17</v>
      </c>
      <c r="B10" s="220">
        <v>1991</v>
      </c>
      <c r="C10" s="221">
        <v>1013</v>
      </c>
      <c r="D10" s="221">
        <v>3004</v>
      </c>
      <c r="E10" s="220">
        <v>221</v>
      </c>
      <c r="F10" s="223">
        <v>140</v>
      </c>
      <c r="G10" s="221">
        <v>361</v>
      </c>
      <c r="H10" s="222">
        <f>SUM(E10,B10)</f>
        <v>2212</v>
      </c>
      <c r="I10" s="224">
        <f t="shared" si="0"/>
        <v>1153</v>
      </c>
      <c r="J10" s="59">
        <f t="shared" si="0"/>
        <v>3365</v>
      </c>
    </row>
    <row r="11" spans="1:10" ht="12.75">
      <c r="A11" s="59" t="s">
        <v>18</v>
      </c>
      <c r="B11" s="220">
        <v>0</v>
      </c>
      <c r="C11" s="223">
        <v>0</v>
      </c>
      <c r="D11" s="59">
        <v>0</v>
      </c>
      <c r="E11" s="220">
        <v>0</v>
      </c>
      <c r="F11" s="223">
        <v>0</v>
      </c>
      <c r="G11" s="221">
        <v>0</v>
      </c>
      <c r="H11" s="222">
        <f>SUM(E11,B11)</f>
        <v>0</v>
      </c>
      <c r="I11" s="224">
        <f t="shared" si="0"/>
        <v>0</v>
      </c>
      <c r="J11" s="59">
        <f t="shared" si="0"/>
        <v>0</v>
      </c>
    </row>
    <row r="12" spans="1:10" ht="12.75">
      <c r="A12" s="59" t="s">
        <v>19</v>
      </c>
      <c r="B12" s="220">
        <v>462</v>
      </c>
      <c r="C12" s="224">
        <v>226</v>
      </c>
      <c r="D12" s="221">
        <v>688</v>
      </c>
      <c r="E12" s="220">
        <v>168</v>
      </c>
      <c r="F12" s="223">
        <v>116</v>
      </c>
      <c r="G12" s="221">
        <v>284</v>
      </c>
      <c r="H12" s="222">
        <f>SUM(E12,B12)</f>
        <v>630</v>
      </c>
      <c r="I12" s="224">
        <f t="shared" si="0"/>
        <v>342</v>
      </c>
      <c r="J12" s="59">
        <f t="shared" si="0"/>
        <v>972</v>
      </c>
    </row>
    <row r="13" spans="1:10" s="22" customFormat="1" ht="12.75">
      <c r="A13" s="225" t="s">
        <v>12</v>
      </c>
      <c r="B13" s="40">
        <v>3322</v>
      </c>
      <c r="C13" s="41">
        <v>1711</v>
      </c>
      <c r="D13" s="41">
        <v>5033</v>
      </c>
      <c r="E13" s="40">
        <v>477</v>
      </c>
      <c r="F13" s="41">
        <v>315</v>
      </c>
      <c r="G13" s="41">
        <v>792</v>
      </c>
      <c r="H13" s="40">
        <f>SUM(E13,B13)</f>
        <v>3799</v>
      </c>
      <c r="I13" s="41">
        <f t="shared" si="0"/>
        <v>2026</v>
      </c>
      <c r="J13" s="41">
        <f t="shared" si="0"/>
        <v>5825</v>
      </c>
    </row>
    <row r="14" spans="1:10" s="22" customFormat="1" ht="12.75">
      <c r="A14" s="107" t="s">
        <v>6</v>
      </c>
      <c r="B14" s="42"/>
      <c r="C14" s="43"/>
      <c r="D14" s="43"/>
      <c r="E14" s="42"/>
      <c r="F14" s="43"/>
      <c r="G14" s="43"/>
      <c r="H14" s="42"/>
      <c r="I14" s="43"/>
      <c r="J14" s="43"/>
    </row>
    <row r="15" spans="1:10" ht="12.75">
      <c r="A15" s="59" t="s">
        <v>16</v>
      </c>
      <c r="B15" s="220">
        <v>264</v>
      </c>
      <c r="C15" s="224">
        <v>129</v>
      </c>
      <c r="D15" s="221">
        <v>393</v>
      </c>
      <c r="E15" s="220">
        <v>13</v>
      </c>
      <c r="F15" s="221">
        <v>4</v>
      </c>
      <c r="G15" s="221">
        <v>17</v>
      </c>
      <c r="H15" s="222">
        <f aca="true" t="shared" si="1" ref="H15:J19">SUM(E15,B15)</f>
        <v>277</v>
      </c>
      <c r="I15" s="59">
        <f t="shared" si="1"/>
        <v>133</v>
      </c>
      <c r="J15" s="59">
        <f t="shared" si="1"/>
        <v>410</v>
      </c>
    </row>
    <row r="16" spans="1:10" ht="12.75">
      <c r="A16" s="59" t="s">
        <v>17</v>
      </c>
      <c r="B16" s="220">
        <v>544</v>
      </c>
      <c r="C16" s="223">
        <v>385</v>
      </c>
      <c r="D16" s="221">
        <v>929</v>
      </c>
      <c r="E16" s="220">
        <v>38</v>
      </c>
      <c r="F16" s="223">
        <v>34</v>
      </c>
      <c r="G16" s="221">
        <v>72</v>
      </c>
      <c r="H16" s="222">
        <f t="shared" si="1"/>
        <v>582</v>
      </c>
      <c r="I16" s="224">
        <f t="shared" si="1"/>
        <v>419</v>
      </c>
      <c r="J16" s="59">
        <f t="shared" si="1"/>
        <v>1001</v>
      </c>
    </row>
    <row r="17" spans="1:10" ht="12.75">
      <c r="A17" s="59" t="s">
        <v>18</v>
      </c>
      <c r="B17" s="220">
        <v>0</v>
      </c>
      <c r="C17" s="223">
        <v>0</v>
      </c>
      <c r="D17" s="59">
        <v>0</v>
      </c>
      <c r="E17" s="220">
        <v>0</v>
      </c>
      <c r="F17" s="223">
        <v>0</v>
      </c>
      <c r="G17" s="221">
        <v>0</v>
      </c>
      <c r="H17" s="222">
        <f t="shared" si="1"/>
        <v>0</v>
      </c>
      <c r="I17" s="224">
        <f t="shared" si="1"/>
        <v>0</v>
      </c>
      <c r="J17" s="59">
        <f t="shared" si="1"/>
        <v>0</v>
      </c>
    </row>
    <row r="18" spans="1:10" ht="12.75">
      <c r="A18" s="59" t="s">
        <v>19</v>
      </c>
      <c r="B18" s="220">
        <v>195</v>
      </c>
      <c r="C18" s="223">
        <v>97</v>
      </c>
      <c r="D18" s="221">
        <v>292</v>
      </c>
      <c r="E18" s="220">
        <v>23</v>
      </c>
      <c r="F18" s="223">
        <v>13</v>
      </c>
      <c r="G18" s="221">
        <v>36</v>
      </c>
      <c r="H18" s="222">
        <f t="shared" si="1"/>
        <v>218</v>
      </c>
      <c r="I18" s="224">
        <f t="shared" si="1"/>
        <v>110</v>
      </c>
      <c r="J18" s="59">
        <f t="shared" si="1"/>
        <v>328</v>
      </c>
    </row>
    <row r="19" spans="1:10" s="22" customFormat="1" ht="12.75">
      <c r="A19" s="225" t="s">
        <v>12</v>
      </c>
      <c r="B19" s="40">
        <v>1003</v>
      </c>
      <c r="C19" s="41">
        <v>611</v>
      </c>
      <c r="D19" s="41">
        <v>1614</v>
      </c>
      <c r="E19" s="40">
        <v>74</v>
      </c>
      <c r="F19" s="41">
        <v>51</v>
      </c>
      <c r="G19" s="41">
        <v>125</v>
      </c>
      <c r="H19" s="40">
        <f t="shared" si="1"/>
        <v>1077</v>
      </c>
      <c r="I19" s="41">
        <f t="shared" si="1"/>
        <v>662</v>
      </c>
      <c r="J19" s="41">
        <f t="shared" si="1"/>
        <v>1739</v>
      </c>
    </row>
    <row r="20" spans="1:10" s="22" customFormat="1" ht="12.75">
      <c r="A20" s="107" t="s">
        <v>7</v>
      </c>
      <c r="B20" s="42"/>
      <c r="C20" s="43"/>
      <c r="D20" s="43"/>
      <c r="E20" s="42"/>
      <c r="F20" s="43"/>
      <c r="G20" s="43"/>
      <c r="H20" s="42"/>
      <c r="I20" s="43"/>
      <c r="J20" s="43"/>
    </row>
    <row r="21" spans="1:10" ht="12.75">
      <c r="A21" s="59" t="s">
        <v>16</v>
      </c>
      <c r="B21" s="220">
        <v>43</v>
      </c>
      <c r="C21" s="221">
        <v>43</v>
      </c>
      <c r="D21" s="221">
        <v>86</v>
      </c>
      <c r="E21" s="220">
        <v>7</v>
      </c>
      <c r="F21" s="221">
        <v>8</v>
      </c>
      <c r="G21" s="221">
        <v>15</v>
      </c>
      <c r="H21" s="222">
        <f aca="true" t="shared" si="2" ref="H21:J25">SUM(E21,B21)</f>
        <v>50</v>
      </c>
      <c r="I21" s="59">
        <f t="shared" si="2"/>
        <v>51</v>
      </c>
      <c r="J21" s="59">
        <f t="shared" si="2"/>
        <v>101</v>
      </c>
    </row>
    <row r="22" spans="1:10" ht="12.75">
      <c r="A22" s="59" t="s">
        <v>17</v>
      </c>
      <c r="B22" s="220">
        <v>203</v>
      </c>
      <c r="C22" s="223">
        <v>133</v>
      </c>
      <c r="D22" s="221">
        <v>336</v>
      </c>
      <c r="E22" s="220">
        <v>28</v>
      </c>
      <c r="F22" s="223">
        <v>22</v>
      </c>
      <c r="G22" s="221">
        <v>50</v>
      </c>
      <c r="H22" s="222">
        <f t="shared" si="2"/>
        <v>231</v>
      </c>
      <c r="I22" s="224">
        <f t="shared" si="2"/>
        <v>155</v>
      </c>
      <c r="J22" s="59">
        <f t="shared" si="2"/>
        <v>386</v>
      </c>
    </row>
    <row r="23" spans="1:10" ht="12.75">
      <c r="A23" s="59" t="s">
        <v>19</v>
      </c>
      <c r="B23" s="220">
        <v>0</v>
      </c>
      <c r="C23" s="223">
        <v>0</v>
      </c>
      <c r="D23" s="59">
        <v>0</v>
      </c>
      <c r="E23" s="220">
        <v>0</v>
      </c>
      <c r="F23" s="223">
        <v>0</v>
      </c>
      <c r="G23" s="221">
        <v>0</v>
      </c>
      <c r="H23" s="222">
        <f t="shared" si="2"/>
        <v>0</v>
      </c>
      <c r="I23" s="224">
        <f t="shared" si="2"/>
        <v>0</v>
      </c>
      <c r="J23" s="59">
        <f t="shared" si="2"/>
        <v>0</v>
      </c>
    </row>
    <row r="24" spans="1:10" ht="12.75">
      <c r="A24" s="59" t="s">
        <v>20</v>
      </c>
      <c r="B24" s="220">
        <v>134</v>
      </c>
      <c r="C24" s="223">
        <v>29</v>
      </c>
      <c r="D24" s="221">
        <v>163</v>
      </c>
      <c r="E24" s="220">
        <v>18</v>
      </c>
      <c r="F24" s="223">
        <v>3</v>
      </c>
      <c r="G24" s="221">
        <v>21</v>
      </c>
      <c r="H24" s="222">
        <f t="shared" si="2"/>
        <v>152</v>
      </c>
      <c r="I24" s="224">
        <f t="shared" si="2"/>
        <v>32</v>
      </c>
      <c r="J24" s="59">
        <f t="shared" si="2"/>
        <v>184</v>
      </c>
    </row>
    <row r="25" spans="1:10" s="22" customFormat="1" ht="12.75">
      <c r="A25" s="225" t="s">
        <v>12</v>
      </c>
      <c r="B25" s="40">
        <v>380</v>
      </c>
      <c r="C25" s="41">
        <v>205</v>
      </c>
      <c r="D25" s="41">
        <v>585</v>
      </c>
      <c r="E25" s="40">
        <v>53</v>
      </c>
      <c r="F25" s="41">
        <v>33</v>
      </c>
      <c r="G25" s="41">
        <v>86</v>
      </c>
      <c r="H25" s="40">
        <f t="shared" si="2"/>
        <v>433</v>
      </c>
      <c r="I25" s="41">
        <f t="shared" si="2"/>
        <v>238</v>
      </c>
      <c r="J25" s="41">
        <f t="shared" si="2"/>
        <v>671</v>
      </c>
    </row>
    <row r="26" spans="1:10" s="22" customFormat="1" ht="12.75">
      <c r="A26" s="107" t="s">
        <v>8</v>
      </c>
      <c r="B26" s="42"/>
      <c r="C26" s="43"/>
      <c r="D26" s="43"/>
      <c r="E26" s="42"/>
      <c r="F26" s="43"/>
      <c r="G26" s="43"/>
      <c r="H26" s="42"/>
      <c r="I26" s="43"/>
      <c r="J26" s="43"/>
    </row>
    <row r="27" spans="1:10" ht="12.75">
      <c r="A27" s="59" t="s">
        <v>16</v>
      </c>
      <c r="B27" s="220">
        <v>708</v>
      </c>
      <c r="C27" s="221">
        <v>323</v>
      </c>
      <c r="D27" s="221">
        <v>1031</v>
      </c>
      <c r="E27" s="220">
        <v>46</v>
      </c>
      <c r="F27" s="221">
        <v>49</v>
      </c>
      <c r="G27" s="221">
        <v>95</v>
      </c>
      <c r="H27" s="222">
        <f aca="true" t="shared" si="3" ref="H27:J31">SUM(E27,B27)</f>
        <v>754</v>
      </c>
      <c r="I27" s="59">
        <f t="shared" si="3"/>
        <v>372</v>
      </c>
      <c r="J27" s="59">
        <f t="shared" si="3"/>
        <v>1126</v>
      </c>
    </row>
    <row r="28" spans="1:10" ht="12.75">
      <c r="A28" s="59" t="s">
        <v>17</v>
      </c>
      <c r="B28" s="220">
        <v>1620</v>
      </c>
      <c r="C28" s="223">
        <v>952</v>
      </c>
      <c r="D28" s="221">
        <v>2572</v>
      </c>
      <c r="E28" s="220">
        <v>90</v>
      </c>
      <c r="F28" s="223">
        <v>56</v>
      </c>
      <c r="G28" s="221">
        <v>146</v>
      </c>
      <c r="H28" s="222">
        <f t="shared" si="3"/>
        <v>1710</v>
      </c>
      <c r="I28" s="224">
        <f t="shared" si="3"/>
        <v>1008</v>
      </c>
      <c r="J28" s="59">
        <f t="shared" si="3"/>
        <v>2718</v>
      </c>
    </row>
    <row r="29" spans="1:10" ht="12.75">
      <c r="A29" s="59" t="s">
        <v>18</v>
      </c>
      <c r="B29" s="220">
        <v>0</v>
      </c>
      <c r="C29" s="223">
        <v>0</v>
      </c>
      <c r="D29" s="59">
        <v>0</v>
      </c>
      <c r="E29" s="220">
        <v>0</v>
      </c>
      <c r="F29" s="223">
        <v>0</v>
      </c>
      <c r="G29" s="221">
        <v>0</v>
      </c>
      <c r="H29" s="222">
        <f t="shared" si="3"/>
        <v>0</v>
      </c>
      <c r="I29" s="224">
        <f t="shared" si="3"/>
        <v>0</v>
      </c>
      <c r="J29" s="59">
        <f t="shared" si="3"/>
        <v>0</v>
      </c>
    </row>
    <row r="30" spans="1:10" ht="12.75">
      <c r="A30" s="59" t="s">
        <v>19</v>
      </c>
      <c r="B30" s="220">
        <v>0</v>
      </c>
      <c r="C30" s="223">
        <v>0</v>
      </c>
      <c r="D30" s="221">
        <v>0</v>
      </c>
      <c r="E30" s="220">
        <v>0</v>
      </c>
      <c r="F30" s="223">
        <v>0</v>
      </c>
      <c r="G30" s="221">
        <v>0</v>
      </c>
      <c r="H30" s="222">
        <f t="shared" si="3"/>
        <v>0</v>
      </c>
      <c r="I30" s="224">
        <f t="shared" si="3"/>
        <v>0</v>
      </c>
      <c r="J30" s="59">
        <f t="shared" si="3"/>
        <v>0</v>
      </c>
    </row>
    <row r="31" spans="1:10" s="22" customFormat="1" ht="12.75">
      <c r="A31" s="225" t="s">
        <v>12</v>
      </c>
      <c r="B31" s="40">
        <v>2328</v>
      </c>
      <c r="C31" s="41">
        <v>1275</v>
      </c>
      <c r="D31" s="41">
        <v>3603</v>
      </c>
      <c r="E31" s="40">
        <v>136</v>
      </c>
      <c r="F31" s="41">
        <v>105</v>
      </c>
      <c r="G31" s="41">
        <v>241</v>
      </c>
      <c r="H31" s="40">
        <f t="shared" si="3"/>
        <v>2464</v>
      </c>
      <c r="I31" s="41">
        <f t="shared" si="3"/>
        <v>1380</v>
      </c>
      <c r="J31" s="41">
        <f t="shared" si="3"/>
        <v>3844</v>
      </c>
    </row>
    <row r="32" spans="1:10" s="22" customFormat="1" ht="12.75">
      <c r="A32" s="107" t="s">
        <v>9</v>
      </c>
      <c r="B32" s="42"/>
      <c r="C32" s="43"/>
      <c r="D32" s="43"/>
      <c r="E32" s="42"/>
      <c r="F32" s="43"/>
      <c r="G32" s="43"/>
      <c r="H32" s="42"/>
      <c r="I32" s="43"/>
      <c r="J32" s="43"/>
    </row>
    <row r="33" spans="1:10" ht="12.75">
      <c r="A33" s="59" t="s">
        <v>16</v>
      </c>
      <c r="B33" s="220">
        <v>718</v>
      </c>
      <c r="C33" s="221">
        <v>383</v>
      </c>
      <c r="D33" s="221">
        <v>1101</v>
      </c>
      <c r="E33" s="220">
        <v>58</v>
      </c>
      <c r="F33" s="221">
        <v>30</v>
      </c>
      <c r="G33" s="221">
        <v>88</v>
      </c>
      <c r="H33" s="222">
        <f aca="true" t="shared" si="4" ref="H33:J37">SUM(E33,B33)</f>
        <v>776</v>
      </c>
      <c r="I33" s="59">
        <f t="shared" si="4"/>
        <v>413</v>
      </c>
      <c r="J33" s="59">
        <f t="shared" si="4"/>
        <v>1189</v>
      </c>
    </row>
    <row r="34" spans="1:10" ht="12.75">
      <c r="A34" s="59" t="s">
        <v>17</v>
      </c>
      <c r="B34" s="220">
        <v>1671</v>
      </c>
      <c r="C34" s="223">
        <v>907</v>
      </c>
      <c r="D34" s="221">
        <v>2578</v>
      </c>
      <c r="E34" s="220">
        <v>161</v>
      </c>
      <c r="F34" s="223">
        <v>111</v>
      </c>
      <c r="G34" s="221">
        <v>272</v>
      </c>
      <c r="H34" s="222">
        <f t="shared" si="4"/>
        <v>1832</v>
      </c>
      <c r="I34" s="224">
        <f t="shared" si="4"/>
        <v>1018</v>
      </c>
      <c r="J34" s="59">
        <f t="shared" si="4"/>
        <v>2850</v>
      </c>
    </row>
    <row r="35" spans="1:10" ht="12.75">
      <c r="A35" s="59" t="s">
        <v>18</v>
      </c>
      <c r="B35" s="220">
        <v>148</v>
      </c>
      <c r="C35" s="223">
        <v>33</v>
      </c>
      <c r="D35" s="221">
        <v>181</v>
      </c>
      <c r="E35" s="220">
        <v>5</v>
      </c>
      <c r="F35" s="223">
        <v>4</v>
      </c>
      <c r="G35" s="221">
        <v>9</v>
      </c>
      <c r="H35" s="222">
        <f t="shared" si="4"/>
        <v>153</v>
      </c>
      <c r="I35" s="224">
        <f t="shared" si="4"/>
        <v>37</v>
      </c>
      <c r="J35" s="59">
        <f t="shared" si="4"/>
        <v>190</v>
      </c>
    </row>
    <row r="36" spans="1:10" ht="12.75">
      <c r="A36" s="59" t="s">
        <v>19</v>
      </c>
      <c r="B36" s="220">
        <v>135</v>
      </c>
      <c r="C36" s="223">
        <v>94</v>
      </c>
      <c r="D36" s="221">
        <v>229</v>
      </c>
      <c r="E36" s="220">
        <v>50</v>
      </c>
      <c r="F36" s="223">
        <v>38</v>
      </c>
      <c r="G36" s="221">
        <v>88</v>
      </c>
      <c r="H36" s="222">
        <f t="shared" si="4"/>
        <v>185</v>
      </c>
      <c r="I36" s="224">
        <f t="shared" si="4"/>
        <v>132</v>
      </c>
      <c r="J36" s="59">
        <f t="shared" si="4"/>
        <v>317</v>
      </c>
    </row>
    <row r="37" spans="1:10" s="22" customFormat="1" ht="12.75">
      <c r="A37" s="225" t="s">
        <v>12</v>
      </c>
      <c r="B37" s="40">
        <v>2672</v>
      </c>
      <c r="C37" s="41">
        <v>1417</v>
      </c>
      <c r="D37" s="41">
        <v>4089</v>
      </c>
      <c r="E37" s="40">
        <v>274</v>
      </c>
      <c r="F37" s="41">
        <v>183</v>
      </c>
      <c r="G37" s="41">
        <v>457</v>
      </c>
      <c r="H37" s="40">
        <f t="shared" si="4"/>
        <v>2946</v>
      </c>
      <c r="I37" s="41">
        <f t="shared" si="4"/>
        <v>1600</v>
      </c>
      <c r="J37" s="41">
        <f t="shared" si="4"/>
        <v>4546</v>
      </c>
    </row>
    <row r="38" spans="1:10" s="22" customFormat="1" ht="12.75">
      <c r="A38" s="107" t="s">
        <v>10</v>
      </c>
      <c r="B38" s="42"/>
      <c r="C38" s="43"/>
      <c r="D38" s="43"/>
      <c r="E38" s="42"/>
      <c r="F38" s="43"/>
      <c r="G38" s="43"/>
      <c r="H38" s="42"/>
      <c r="I38" s="43"/>
      <c r="J38" s="43"/>
    </row>
    <row r="39" spans="1:10" ht="12.75">
      <c r="A39" s="59" t="s">
        <v>16</v>
      </c>
      <c r="B39" s="220">
        <v>499</v>
      </c>
      <c r="C39" s="221">
        <v>218</v>
      </c>
      <c r="D39" s="221">
        <v>717</v>
      </c>
      <c r="E39" s="220">
        <v>57</v>
      </c>
      <c r="F39" s="221">
        <v>36</v>
      </c>
      <c r="G39" s="221">
        <v>93</v>
      </c>
      <c r="H39" s="222">
        <f aca="true" t="shared" si="5" ref="H39:H44">SUM(E39,B39)</f>
        <v>556</v>
      </c>
      <c r="I39" s="59">
        <f aca="true" t="shared" si="6" ref="I39:I44">SUM(F39,C39)</f>
        <v>254</v>
      </c>
      <c r="J39" s="59">
        <f aca="true" t="shared" si="7" ref="J39:J44">SUM(G39,D39)</f>
        <v>810</v>
      </c>
    </row>
    <row r="40" spans="1:10" ht="12.75">
      <c r="A40" s="59" t="s">
        <v>17</v>
      </c>
      <c r="B40" s="220">
        <v>1246</v>
      </c>
      <c r="C40" s="223">
        <v>603</v>
      </c>
      <c r="D40" s="221">
        <v>1849</v>
      </c>
      <c r="E40" s="220">
        <v>301</v>
      </c>
      <c r="F40" s="223">
        <v>94</v>
      </c>
      <c r="G40" s="221">
        <v>395</v>
      </c>
      <c r="H40" s="222">
        <f t="shared" si="5"/>
        <v>1547</v>
      </c>
      <c r="I40" s="224">
        <f t="shared" si="6"/>
        <v>697</v>
      </c>
      <c r="J40" s="59">
        <f t="shared" si="7"/>
        <v>2244</v>
      </c>
    </row>
    <row r="41" spans="1:10" ht="12.75">
      <c r="A41" s="59" t="s">
        <v>18</v>
      </c>
      <c r="B41" s="220">
        <v>97</v>
      </c>
      <c r="C41" s="223">
        <v>12</v>
      </c>
      <c r="D41" s="221">
        <v>109</v>
      </c>
      <c r="E41" s="220">
        <v>13</v>
      </c>
      <c r="F41" s="223">
        <v>2</v>
      </c>
      <c r="G41" s="221">
        <v>15</v>
      </c>
      <c r="H41" s="222">
        <f t="shared" si="5"/>
        <v>110</v>
      </c>
      <c r="I41" s="224">
        <f t="shared" si="6"/>
        <v>14</v>
      </c>
      <c r="J41" s="59">
        <f t="shared" si="7"/>
        <v>124</v>
      </c>
    </row>
    <row r="42" spans="1:10" ht="12.75">
      <c r="A42" s="59" t="s">
        <v>19</v>
      </c>
      <c r="B42" s="220">
        <v>75</v>
      </c>
      <c r="C42" s="223">
        <v>4</v>
      </c>
      <c r="D42" s="221">
        <v>79</v>
      </c>
      <c r="E42" s="220">
        <v>22</v>
      </c>
      <c r="F42" s="223">
        <v>0</v>
      </c>
      <c r="G42" s="221">
        <v>22</v>
      </c>
      <c r="H42" s="222">
        <f t="shared" si="5"/>
        <v>97</v>
      </c>
      <c r="I42" s="224">
        <f t="shared" si="6"/>
        <v>4</v>
      </c>
      <c r="J42" s="59">
        <f t="shared" si="7"/>
        <v>101</v>
      </c>
    </row>
    <row r="43" spans="1:10" ht="12.75">
      <c r="A43" s="59" t="s">
        <v>31</v>
      </c>
      <c r="B43" s="220">
        <v>158</v>
      </c>
      <c r="C43" s="223">
        <v>52</v>
      </c>
      <c r="D43" s="221">
        <v>210</v>
      </c>
      <c r="E43" s="220">
        <v>11</v>
      </c>
      <c r="F43" s="223">
        <v>5</v>
      </c>
      <c r="G43" s="221">
        <v>16</v>
      </c>
      <c r="H43" s="222">
        <f t="shared" si="5"/>
        <v>169</v>
      </c>
      <c r="I43" s="224">
        <f t="shared" si="6"/>
        <v>57</v>
      </c>
      <c r="J43" s="59">
        <f t="shared" si="7"/>
        <v>226</v>
      </c>
    </row>
    <row r="44" spans="1:10" s="226" customFormat="1" ht="12.75">
      <c r="A44" s="225" t="s">
        <v>12</v>
      </c>
      <c r="B44" s="40">
        <v>2075</v>
      </c>
      <c r="C44" s="41">
        <v>889</v>
      </c>
      <c r="D44" s="41">
        <v>2964</v>
      </c>
      <c r="E44" s="40">
        <v>404</v>
      </c>
      <c r="F44" s="41">
        <v>137</v>
      </c>
      <c r="G44" s="41">
        <v>541</v>
      </c>
      <c r="H44" s="40">
        <f t="shared" si="5"/>
        <v>2479</v>
      </c>
      <c r="I44" s="41">
        <f t="shared" si="6"/>
        <v>1026</v>
      </c>
      <c r="J44" s="41">
        <f t="shared" si="7"/>
        <v>3505</v>
      </c>
    </row>
    <row r="45" spans="1:10" s="160" customFormat="1" ht="12.75">
      <c r="A45" s="227" t="s">
        <v>15</v>
      </c>
      <c r="B45" s="44"/>
      <c r="C45" s="45"/>
      <c r="D45" s="45"/>
      <c r="E45" s="44"/>
      <c r="F45" s="45"/>
      <c r="G45" s="45"/>
      <c r="H45" s="46"/>
      <c r="I45" s="47"/>
      <c r="J45" s="47"/>
    </row>
    <row r="46" spans="1:10" ht="12.75">
      <c r="A46" s="59" t="s">
        <v>16</v>
      </c>
      <c r="B46" s="48">
        <f>SUM(B9,B15,B21,B27,B33,B39)</f>
        <v>3101</v>
      </c>
      <c r="C46" s="49">
        <f aca="true" t="shared" si="8" ref="C46:J46">SUM(C9,C15,C21,C27,C33,C39)</f>
        <v>1568</v>
      </c>
      <c r="D46" s="49">
        <f t="shared" si="8"/>
        <v>4669</v>
      </c>
      <c r="E46" s="48">
        <f t="shared" si="8"/>
        <v>269</v>
      </c>
      <c r="F46" s="49">
        <f t="shared" si="8"/>
        <v>186</v>
      </c>
      <c r="G46" s="49">
        <f t="shared" si="8"/>
        <v>455</v>
      </c>
      <c r="H46" s="50">
        <f t="shared" si="8"/>
        <v>3370</v>
      </c>
      <c r="I46" s="51">
        <f t="shared" si="8"/>
        <v>1754</v>
      </c>
      <c r="J46" s="51">
        <f t="shared" si="8"/>
        <v>5124</v>
      </c>
    </row>
    <row r="47" spans="1:10" ht="12.75">
      <c r="A47" s="52" t="s">
        <v>17</v>
      </c>
      <c r="B47" s="48">
        <f>SUM(B10,B16,B22,B28,B34,B40)</f>
        <v>7275</v>
      </c>
      <c r="C47" s="49">
        <f aca="true" t="shared" si="9" ref="C47:J47">SUM(C10,C16,C22,C28,C34,C40)</f>
        <v>3993</v>
      </c>
      <c r="D47" s="49">
        <f t="shared" si="9"/>
        <v>11268</v>
      </c>
      <c r="E47" s="48">
        <f t="shared" si="9"/>
        <v>839</v>
      </c>
      <c r="F47" s="53">
        <f t="shared" si="9"/>
        <v>457</v>
      </c>
      <c r="G47" s="49">
        <f t="shared" si="9"/>
        <v>1296</v>
      </c>
      <c r="H47" s="50">
        <f t="shared" si="9"/>
        <v>8114</v>
      </c>
      <c r="I47" s="54">
        <f t="shared" si="9"/>
        <v>4450</v>
      </c>
      <c r="J47" s="51">
        <f t="shared" si="9"/>
        <v>12564</v>
      </c>
    </row>
    <row r="48" spans="1:10" ht="12.75">
      <c r="A48" s="52" t="s">
        <v>18</v>
      </c>
      <c r="B48" s="48">
        <f>SUM(B11,B17,B29,B35,B41)</f>
        <v>245</v>
      </c>
      <c r="C48" s="49">
        <f aca="true" t="shared" si="10" ref="C48:J48">SUM(C11,C17,C29,C35,C41)</f>
        <v>45</v>
      </c>
      <c r="D48" s="49">
        <f t="shared" si="10"/>
        <v>290</v>
      </c>
      <c r="E48" s="48">
        <f t="shared" si="10"/>
        <v>18</v>
      </c>
      <c r="F48" s="53">
        <f t="shared" si="10"/>
        <v>6</v>
      </c>
      <c r="G48" s="49">
        <f t="shared" si="10"/>
        <v>24</v>
      </c>
      <c r="H48" s="50">
        <f t="shared" si="10"/>
        <v>263</v>
      </c>
      <c r="I48" s="54">
        <f t="shared" si="10"/>
        <v>51</v>
      </c>
      <c r="J48" s="51">
        <f t="shared" si="10"/>
        <v>314</v>
      </c>
    </row>
    <row r="49" spans="1:10" ht="12.75">
      <c r="A49" s="52" t="s">
        <v>19</v>
      </c>
      <c r="B49" s="48">
        <f>SUM(B12,B18,B23,B30,B36,B42)</f>
        <v>867</v>
      </c>
      <c r="C49" s="49">
        <f aca="true" t="shared" si="11" ref="C49:J49">SUM(C12,C18,C23,C30,C36,C42)</f>
        <v>421</v>
      </c>
      <c r="D49" s="49">
        <f t="shared" si="11"/>
        <v>1288</v>
      </c>
      <c r="E49" s="48">
        <f t="shared" si="11"/>
        <v>263</v>
      </c>
      <c r="F49" s="53">
        <f t="shared" si="11"/>
        <v>167</v>
      </c>
      <c r="G49" s="49">
        <f t="shared" si="11"/>
        <v>430</v>
      </c>
      <c r="H49" s="50">
        <f t="shared" si="11"/>
        <v>1130</v>
      </c>
      <c r="I49" s="54">
        <f t="shared" si="11"/>
        <v>588</v>
      </c>
      <c r="J49" s="51">
        <f t="shared" si="11"/>
        <v>1718</v>
      </c>
    </row>
    <row r="50" spans="1:10" ht="12.75">
      <c r="A50" s="52" t="s">
        <v>31</v>
      </c>
      <c r="B50" s="48">
        <f>SUM(B43)</f>
        <v>158</v>
      </c>
      <c r="C50" s="53">
        <f aca="true" t="shared" si="12" ref="C50:J50">SUM(C43)</f>
        <v>52</v>
      </c>
      <c r="D50" s="49">
        <f t="shared" si="12"/>
        <v>210</v>
      </c>
      <c r="E50" s="48">
        <f t="shared" si="12"/>
        <v>11</v>
      </c>
      <c r="F50" s="53">
        <f t="shared" si="12"/>
        <v>5</v>
      </c>
      <c r="G50" s="49">
        <f t="shared" si="12"/>
        <v>16</v>
      </c>
      <c r="H50" s="50">
        <f t="shared" si="12"/>
        <v>169</v>
      </c>
      <c r="I50" s="54">
        <f t="shared" si="12"/>
        <v>57</v>
      </c>
      <c r="J50" s="51">
        <f t="shared" si="12"/>
        <v>226</v>
      </c>
    </row>
    <row r="51" spans="1:10" ht="12.75">
      <c r="A51" s="52" t="s">
        <v>20</v>
      </c>
      <c r="B51" s="48">
        <f>SUM(B24)</f>
        <v>134</v>
      </c>
      <c r="C51" s="53">
        <f aca="true" t="shared" si="13" ref="C51:J51">SUM(C24)</f>
        <v>29</v>
      </c>
      <c r="D51" s="49">
        <f t="shared" si="13"/>
        <v>163</v>
      </c>
      <c r="E51" s="48">
        <f t="shared" si="13"/>
        <v>18</v>
      </c>
      <c r="F51" s="53">
        <f t="shared" si="13"/>
        <v>3</v>
      </c>
      <c r="G51" s="49">
        <f t="shared" si="13"/>
        <v>21</v>
      </c>
      <c r="H51" s="50">
        <f t="shared" si="13"/>
        <v>152</v>
      </c>
      <c r="I51" s="54">
        <f t="shared" si="13"/>
        <v>32</v>
      </c>
      <c r="J51" s="51">
        <f t="shared" si="13"/>
        <v>184</v>
      </c>
    </row>
    <row r="52" spans="1:10" s="22" customFormat="1" ht="12.75">
      <c r="A52" s="225" t="s">
        <v>12</v>
      </c>
      <c r="B52" s="228">
        <f>SUM(B46:B51)</f>
        <v>11780</v>
      </c>
      <c r="C52" s="229">
        <f aca="true" t="shared" si="14" ref="C52:J52">SUM(C46:C51)</f>
        <v>6108</v>
      </c>
      <c r="D52" s="229">
        <f t="shared" si="14"/>
        <v>17888</v>
      </c>
      <c r="E52" s="228">
        <f t="shared" si="14"/>
        <v>1418</v>
      </c>
      <c r="F52" s="229">
        <f t="shared" si="14"/>
        <v>824</v>
      </c>
      <c r="G52" s="229">
        <f t="shared" si="14"/>
        <v>2242</v>
      </c>
      <c r="H52" s="228">
        <f t="shared" si="14"/>
        <v>13198</v>
      </c>
      <c r="I52" s="229">
        <f t="shared" si="14"/>
        <v>6932</v>
      </c>
      <c r="J52" s="229">
        <f t="shared" si="14"/>
        <v>20130</v>
      </c>
    </row>
    <row r="53" spans="2:10" ht="12.75">
      <c r="B53" s="224"/>
      <c r="C53" s="224"/>
      <c r="D53" s="224"/>
      <c r="E53" s="224"/>
      <c r="F53" s="224"/>
      <c r="G53" s="224"/>
      <c r="H53" s="224"/>
      <c r="I53" s="224"/>
      <c r="J53" s="224"/>
    </row>
    <row r="54" ht="12.75">
      <c r="A54" s="277" t="s">
        <v>32</v>
      </c>
    </row>
    <row r="55" spans="1:10" s="163" customFormat="1" ht="15.75" customHeight="1">
      <c r="A55" s="159" t="s">
        <v>191</v>
      </c>
      <c r="D55" s="278"/>
      <c r="G55" s="278"/>
      <c r="J55" s="278"/>
    </row>
    <row r="56" spans="1:10" s="163" customFormat="1" ht="12.75">
      <c r="A56" s="159" t="s">
        <v>192</v>
      </c>
      <c r="D56" s="278"/>
      <c r="G56" s="278"/>
      <c r="J56" s="278"/>
    </row>
    <row r="57" spans="1:10" s="163" customFormat="1" ht="12.75">
      <c r="A57" s="159" t="s">
        <v>193</v>
      </c>
      <c r="D57" s="278"/>
      <c r="G57" s="278"/>
      <c r="J57" s="278"/>
    </row>
    <row r="58" spans="1:10" s="163" customFormat="1" ht="12.75">
      <c r="A58" s="279" t="s">
        <v>194</v>
      </c>
      <c r="D58" s="278"/>
      <c r="G58" s="278"/>
      <c r="J58" s="278"/>
    </row>
    <row r="73" spans="8:9" ht="12.75">
      <c r="H73" s="160"/>
      <c r="I73" s="160"/>
    </row>
    <row r="79" spans="8:9" ht="12.75">
      <c r="H79" s="160"/>
      <c r="I79" s="160"/>
    </row>
    <row r="85" spans="8:9" ht="12.75">
      <c r="H85" s="160"/>
      <c r="I85" s="160"/>
    </row>
    <row r="91" spans="8:9" ht="12.75">
      <c r="H91" s="160"/>
      <c r="I91" s="160"/>
    </row>
    <row r="92" spans="8:9" ht="12.75">
      <c r="H92" s="160"/>
      <c r="I92" s="160"/>
    </row>
  </sheetData>
  <sheetProtection/>
  <mergeCells count="2">
    <mergeCell ref="A3:J3"/>
    <mergeCell ref="E6:G6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6" r:id="rId2"/>
  <headerFooter alignWithMargins="0">
    <oddFooter>&amp;R&amp;A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1"/>
  <sheetViews>
    <sheetView zoomScalePageLayoutView="0" workbookViewId="0" topLeftCell="A1">
      <selection activeCell="A63" sqref="A63"/>
    </sheetView>
  </sheetViews>
  <sheetFormatPr defaultColWidth="9.140625" defaultRowHeight="12.75"/>
  <cols>
    <col min="1" max="1" width="28.8515625" style="160" customWidth="1"/>
    <col min="2" max="3" width="7.28125" style="162" customWidth="1"/>
    <col min="4" max="4" width="7.28125" style="160" customWidth="1"/>
    <col min="5" max="6" width="7.28125" style="162" customWidth="1"/>
    <col min="7" max="7" width="7.28125" style="160" customWidth="1"/>
    <col min="8" max="9" width="7.28125" style="162" customWidth="1"/>
    <col min="10" max="10" width="7.28125" style="160" customWidth="1"/>
    <col min="11" max="12" width="7.28125" style="162" customWidth="1"/>
    <col min="13" max="13" width="7.28125" style="160" customWidth="1"/>
    <col min="14" max="15" width="7.28125" style="162" customWidth="1"/>
    <col min="16" max="16" width="7.28125" style="160" customWidth="1"/>
    <col min="17" max="18" width="7.28125" style="162" customWidth="1"/>
    <col min="19" max="22" width="7.28125" style="160" customWidth="1"/>
    <col min="23" max="24" width="7.28125" style="162" customWidth="1"/>
    <col min="25" max="25" width="7.28125" style="160" customWidth="1"/>
    <col min="26" max="27" width="7.28125" style="162" customWidth="1"/>
    <col min="28" max="28" width="7.28125" style="160" customWidth="1"/>
    <col min="29" max="30" width="7.28125" style="162" customWidth="1"/>
    <col min="31" max="34" width="7.28125" style="160" customWidth="1"/>
    <col min="35" max="36" width="7.28125" style="162" customWidth="1"/>
    <col min="37" max="37" width="7.28125" style="160" customWidth="1"/>
    <col min="38" max="39" width="7.8515625" style="162" customWidth="1"/>
    <col min="40" max="40" width="7.8515625" style="160" customWidth="1"/>
    <col min="41" max="16384" width="8.8515625" style="162" customWidth="1"/>
  </cols>
  <sheetData>
    <row r="1" ht="12.75">
      <c r="A1" s="108" t="s">
        <v>186</v>
      </c>
    </row>
    <row r="3" spans="1:40" ht="12.75">
      <c r="A3" s="300" t="s">
        <v>33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0"/>
      <c r="AJ3" s="300"/>
      <c r="AK3" s="300"/>
      <c r="AL3" s="300"/>
      <c r="AM3" s="300"/>
      <c r="AN3" s="300"/>
    </row>
    <row r="4" spans="1:40" ht="12.75">
      <c r="A4" s="300" t="s">
        <v>34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0"/>
      <c r="AK4" s="300"/>
      <c r="AL4" s="300"/>
      <c r="AM4" s="300"/>
      <c r="AN4" s="300"/>
    </row>
    <row r="5" ht="13.5" thickBot="1"/>
    <row r="6" spans="1:40" s="84" customFormat="1" ht="11.25">
      <c r="A6" s="185"/>
      <c r="B6" s="230" t="s">
        <v>35</v>
      </c>
      <c r="C6" s="231"/>
      <c r="D6" s="232"/>
      <c r="E6" s="230" t="s">
        <v>36</v>
      </c>
      <c r="F6" s="231"/>
      <c r="G6" s="232"/>
      <c r="H6" s="230" t="s">
        <v>37</v>
      </c>
      <c r="I6" s="231"/>
      <c r="J6" s="232"/>
      <c r="K6" s="230" t="s">
        <v>38</v>
      </c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2"/>
      <c r="AL6" s="188"/>
      <c r="AM6" s="185"/>
      <c r="AN6" s="185"/>
    </row>
    <row r="7" spans="1:40" s="139" customFormat="1" ht="11.25">
      <c r="A7" s="84"/>
      <c r="B7" s="195"/>
      <c r="C7" s="233"/>
      <c r="D7" s="196"/>
      <c r="E7" s="195"/>
      <c r="F7" s="233"/>
      <c r="G7" s="196"/>
      <c r="H7" s="195"/>
      <c r="I7" s="233"/>
      <c r="J7" s="196"/>
      <c r="K7" s="197" t="s">
        <v>39</v>
      </c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198"/>
      <c r="AL7" s="165"/>
      <c r="AM7" s="84"/>
      <c r="AN7" s="84"/>
    </row>
    <row r="8" spans="1:40" s="139" customFormat="1" ht="11.25">
      <c r="A8" s="84"/>
      <c r="B8" s="190" t="s">
        <v>65</v>
      </c>
      <c r="C8" s="234"/>
      <c r="D8" s="191"/>
      <c r="E8" s="190" t="s">
        <v>66</v>
      </c>
      <c r="F8" s="234"/>
      <c r="G8" s="191"/>
      <c r="H8" s="304" t="s">
        <v>40</v>
      </c>
      <c r="I8" s="305"/>
      <c r="J8" s="306"/>
      <c r="K8" s="235" t="s">
        <v>41</v>
      </c>
      <c r="L8" s="236"/>
      <c r="M8" s="237"/>
      <c r="N8" s="235" t="s">
        <v>25</v>
      </c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7"/>
      <c r="Z8" s="235" t="s">
        <v>26</v>
      </c>
      <c r="AA8" s="236"/>
      <c r="AB8" s="236"/>
      <c r="AC8" s="236"/>
      <c r="AD8" s="236"/>
      <c r="AE8" s="236"/>
      <c r="AF8" s="236"/>
      <c r="AG8" s="236"/>
      <c r="AH8" s="236"/>
      <c r="AI8" s="236"/>
      <c r="AJ8" s="236"/>
      <c r="AK8" s="237"/>
      <c r="AL8" s="238" t="s">
        <v>12</v>
      </c>
      <c r="AM8" s="239"/>
      <c r="AN8" s="239"/>
    </row>
    <row r="9" spans="1:40" s="139" customFormat="1" ht="11.25">
      <c r="A9" s="84"/>
      <c r="B9" s="197" t="s">
        <v>42</v>
      </c>
      <c r="C9" s="215"/>
      <c r="D9" s="198"/>
      <c r="E9" s="197" t="s">
        <v>43</v>
      </c>
      <c r="F9" s="215"/>
      <c r="G9" s="198"/>
      <c r="H9" s="307"/>
      <c r="I9" s="308"/>
      <c r="J9" s="309"/>
      <c r="K9" s="241"/>
      <c r="L9" s="242"/>
      <c r="M9" s="150"/>
      <c r="N9" s="235" t="s">
        <v>21</v>
      </c>
      <c r="O9" s="236"/>
      <c r="P9" s="237"/>
      <c r="Q9" s="235" t="s">
        <v>22</v>
      </c>
      <c r="R9" s="236"/>
      <c r="S9" s="237"/>
      <c r="T9" s="235" t="s">
        <v>143</v>
      </c>
      <c r="U9" s="236"/>
      <c r="V9" s="237"/>
      <c r="W9" s="235" t="s">
        <v>23</v>
      </c>
      <c r="X9" s="236"/>
      <c r="Y9" s="237"/>
      <c r="Z9" s="235" t="s">
        <v>21</v>
      </c>
      <c r="AA9" s="236"/>
      <c r="AB9" s="237"/>
      <c r="AC9" s="235" t="s">
        <v>22</v>
      </c>
      <c r="AD9" s="236"/>
      <c r="AE9" s="237"/>
      <c r="AF9" s="235" t="s">
        <v>143</v>
      </c>
      <c r="AG9" s="236"/>
      <c r="AH9" s="237"/>
      <c r="AI9" s="235" t="s">
        <v>23</v>
      </c>
      <c r="AJ9" s="236"/>
      <c r="AK9" s="237"/>
      <c r="AL9" s="243"/>
      <c r="AM9" s="244"/>
      <c r="AN9" s="245"/>
    </row>
    <row r="10" spans="1:40" s="139" customFormat="1" ht="11.25">
      <c r="A10" s="216"/>
      <c r="B10" s="145" t="s">
        <v>0</v>
      </c>
      <c r="C10" s="146" t="s">
        <v>1</v>
      </c>
      <c r="D10" s="146" t="s">
        <v>13</v>
      </c>
      <c r="E10" s="145" t="s">
        <v>0</v>
      </c>
      <c r="F10" s="146" t="s">
        <v>1</v>
      </c>
      <c r="G10" s="146" t="s">
        <v>13</v>
      </c>
      <c r="H10" s="145" t="s">
        <v>0</v>
      </c>
      <c r="I10" s="146" t="s">
        <v>1</v>
      </c>
      <c r="J10" s="146" t="s">
        <v>13</v>
      </c>
      <c r="K10" s="145" t="s">
        <v>0</v>
      </c>
      <c r="L10" s="146" t="s">
        <v>1</v>
      </c>
      <c r="M10" s="146" t="s">
        <v>13</v>
      </c>
      <c r="N10" s="145" t="s">
        <v>0</v>
      </c>
      <c r="O10" s="146" t="s">
        <v>1</v>
      </c>
      <c r="P10" s="146" t="s">
        <v>13</v>
      </c>
      <c r="Q10" s="145" t="s">
        <v>0</v>
      </c>
      <c r="R10" s="146" t="s">
        <v>1</v>
      </c>
      <c r="S10" s="146" t="s">
        <v>13</v>
      </c>
      <c r="T10" s="145" t="s">
        <v>0</v>
      </c>
      <c r="U10" s="146" t="s">
        <v>1</v>
      </c>
      <c r="V10" s="146" t="s">
        <v>13</v>
      </c>
      <c r="W10" s="145" t="s">
        <v>0</v>
      </c>
      <c r="X10" s="146" t="s">
        <v>1</v>
      </c>
      <c r="Y10" s="146" t="s">
        <v>13</v>
      </c>
      <c r="Z10" s="145" t="s">
        <v>0</v>
      </c>
      <c r="AA10" s="146" t="s">
        <v>1</v>
      </c>
      <c r="AB10" s="146" t="s">
        <v>13</v>
      </c>
      <c r="AC10" s="145" t="s">
        <v>0</v>
      </c>
      <c r="AD10" s="146" t="s">
        <v>1</v>
      </c>
      <c r="AE10" s="146" t="s">
        <v>13</v>
      </c>
      <c r="AF10" s="145" t="s">
        <v>0</v>
      </c>
      <c r="AG10" s="146" t="s">
        <v>1</v>
      </c>
      <c r="AH10" s="146" t="s">
        <v>13</v>
      </c>
      <c r="AI10" s="145" t="s">
        <v>0</v>
      </c>
      <c r="AJ10" s="146" t="s">
        <v>1</v>
      </c>
      <c r="AK10" s="146" t="s">
        <v>13</v>
      </c>
      <c r="AL10" s="145" t="s">
        <v>0</v>
      </c>
      <c r="AM10" s="146" t="s">
        <v>1</v>
      </c>
      <c r="AN10" s="146" t="s">
        <v>13</v>
      </c>
    </row>
    <row r="11" spans="1:40" s="84" customFormat="1" ht="12.75">
      <c r="A11" s="246" t="s">
        <v>2</v>
      </c>
      <c r="B11" s="218"/>
      <c r="C11" s="219"/>
      <c r="D11" s="219"/>
      <c r="E11" s="218"/>
      <c r="F11" s="219"/>
      <c r="G11" s="219"/>
      <c r="H11" s="218"/>
      <c r="I11" s="219"/>
      <c r="J11" s="219"/>
      <c r="K11" s="218"/>
      <c r="L11" s="219"/>
      <c r="M11" s="219"/>
      <c r="N11" s="218"/>
      <c r="O11" s="219"/>
      <c r="P11" s="219"/>
      <c r="Q11" s="218"/>
      <c r="R11" s="219"/>
      <c r="S11" s="219"/>
      <c r="T11" s="218"/>
      <c r="U11" s="219"/>
      <c r="V11" s="219"/>
      <c r="W11" s="218"/>
      <c r="X11" s="219"/>
      <c r="Y11" s="219"/>
      <c r="Z11" s="218"/>
      <c r="AA11" s="219"/>
      <c r="AB11" s="219"/>
      <c r="AC11" s="218"/>
      <c r="AD11" s="219"/>
      <c r="AE11" s="219"/>
      <c r="AF11" s="218"/>
      <c r="AG11" s="219"/>
      <c r="AH11" s="219"/>
      <c r="AI11" s="218"/>
      <c r="AJ11" s="219"/>
      <c r="AK11" s="219"/>
      <c r="AL11" s="218"/>
      <c r="AM11" s="219"/>
      <c r="AN11" s="219"/>
    </row>
    <row r="12" spans="1:40" ht="12.75">
      <c r="A12" s="160" t="s">
        <v>16</v>
      </c>
      <c r="B12" s="220">
        <v>233</v>
      </c>
      <c r="C12" s="221">
        <v>98</v>
      </c>
      <c r="D12" s="221">
        <v>331</v>
      </c>
      <c r="E12" s="220">
        <v>192</v>
      </c>
      <c r="F12" s="221">
        <v>139</v>
      </c>
      <c r="G12" s="221">
        <v>331</v>
      </c>
      <c r="H12" s="220">
        <v>420</v>
      </c>
      <c r="I12" s="221">
        <v>272</v>
      </c>
      <c r="J12" s="221">
        <v>692</v>
      </c>
      <c r="K12" s="220">
        <v>47</v>
      </c>
      <c r="L12" s="221">
        <v>12</v>
      </c>
      <c r="M12" s="221">
        <v>59</v>
      </c>
      <c r="N12" s="220">
        <v>0</v>
      </c>
      <c r="O12" s="221">
        <v>0</v>
      </c>
      <c r="P12" s="221">
        <v>0</v>
      </c>
      <c r="Q12" s="220">
        <v>22</v>
      </c>
      <c r="R12" s="221">
        <v>4</v>
      </c>
      <c r="S12" s="221">
        <v>26</v>
      </c>
      <c r="T12" s="220">
        <v>0</v>
      </c>
      <c r="U12" s="221">
        <v>0</v>
      </c>
      <c r="V12" s="221">
        <v>0</v>
      </c>
      <c r="W12" s="220">
        <v>22</v>
      </c>
      <c r="X12" s="221">
        <v>5</v>
      </c>
      <c r="Y12" s="221">
        <v>27</v>
      </c>
      <c r="Z12" s="220">
        <v>0</v>
      </c>
      <c r="AA12" s="221">
        <v>0</v>
      </c>
      <c r="AB12" s="221">
        <v>0</v>
      </c>
      <c r="AC12" s="220">
        <v>13</v>
      </c>
      <c r="AD12" s="221">
        <v>1</v>
      </c>
      <c r="AE12" s="221">
        <v>14</v>
      </c>
      <c r="AF12" s="220">
        <v>0</v>
      </c>
      <c r="AG12" s="221">
        <v>0</v>
      </c>
      <c r="AH12" s="221">
        <v>0</v>
      </c>
      <c r="AI12" s="220">
        <v>8</v>
      </c>
      <c r="AJ12" s="221">
        <v>0</v>
      </c>
      <c r="AK12" s="221">
        <v>8</v>
      </c>
      <c r="AL12" s="222">
        <f aca="true" t="shared" si="0" ref="AL12:AN16">SUM(AI12,AC12,Z12,W12,Q12,N12,K12,H12,E12,B12,T12,AF12)</f>
        <v>957</v>
      </c>
      <c r="AM12" s="59">
        <f t="shared" si="0"/>
        <v>531</v>
      </c>
      <c r="AN12" s="59">
        <f t="shared" si="0"/>
        <v>1488</v>
      </c>
    </row>
    <row r="13" spans="1:40" ht="12.75">
      <c r="A13" s="160" t="s">
        <v>17</v>
      </c>
      <c r="B13" s="220">
        <v>658</v>
      </c>
      <c r="C13" s="223">
        <v>333</v>
      </c>
      <c r="D13" s="221">
        <v>991</v>
      </c>
      <c r="E13" s="220">
        <v>215</v>
      </c>
      <c r="F13" s="223">
        <v>175</v>
      </c>
      <c r="G13" s="221">
        <v>390</v>
      </c>
      <c r="H13" s="220">
        <v>1075</v>
      </c>
      <c r="I13" s="223">
        <v>598</v>
      </c>
      <c r="J13" s="221">
        <v>1673</v>
      </c>
      <c r="K13" s="220">
        <v>104</v>
      </c>
      <c r="L13" s="221">
        <v>15</v>
      </c>
      <c r="M13" s="221">
        <v>119</v>
      </c>
      <c r="N13" s="220">
        <v>0</v>
      </c>
      <c r="O13" s="221">
        <v>0</v>
      </c>
      <c r="P13" s="221">
        <v>0</v>
      </c>
      <c r="Q13" s="220">
        <v>63</v>
      </c>
      <c r="R13" s="221">
        <v>5</v>
      </c>
      <c r="S13" s="221">
        <v>68</v>
      </c>
      <c r="T13" s="220">
        <v>0</v>
      </c>
      <c r="U13" s="221">
        <v>0</v>
      </c>
      <c r="V13" s="221">
        <v>0</v>
      </c>
      <c r="W13" s="220">
        <v>45</v>
      </c>
      <c r="X13" s="221">
        <v>18</v>
      </c>
      <c r="Y13" s="221">
        <v>63</v>
      </c>
      <c r="Z13" s="220">
        <v>0</v>
      </c>
      <c r="AA13" s="221">
        <v>0</v>
      </c>
      <c r="AB13" s="221">
        <v>0</v>
      </c>
      <c r="AC13" s="220">
        <v>15</v>
      </c>
      <c r="AD13" s="221">
        <v>0</v>
      </c>
      <c r="AE13" s="221">
        <v>15</v>
      </c>
      <c r="AF13" s="220">
        <v>0</v>
      </c>
      <c r="AG13" s="221">
        <v>0</v>
      </c>
      <c r="AH13" s="221">
        <v>0</v>
      </c>
      <c r="AI13" s="220">
        <v>37</v>
      </c>
      <c r="AJ13" s="221">
        <v>9</v>
      </c>
      <c r="AK13" s="221">
        <v>46</v>
      </c>
      <c r="AL13" s="222">
        <f t="shared" si="0"/>
        <v>2212</v>
      </c>
      <c r="AM13" s="224">
        <f t="shared" si="0"/>
        <v>1153</v>
      </c>
      <c r="AN13" s="59">
        <f t="shared" si="0"/>
        <v>3365</v>
      </c>
    </row>
    <row r="14" spans="1:40" ht="12.75">
      <c r="A14" s="160" t="s">
        <v>18</v>
      </c>
      <c r="B14" s="220">
        <v>0</v>
      </c>
      <c r="C14" s="223">
        <v>0</v>
      </c>
      <c r="D14" s="221">
        <v>0</v>
      </c>
      <c r="E14" s="220">
        <v>0</v>
      </c>
      <c r="F14" s="223">
        <v>0</v>
      </c>
      <c r="G14" s="221">
        <v>0</v>
      </c>
      <c r="H14" s="220">
        <v>0</v>
      </c>
      <c r="I14" s="223">
        <v>0</v>
      </c>
      <c r="J14" s="221">
        <v>0</v>
      </c>
      <c r="K14" s="220">
        <v>0</v>
      </c>
      <c r="L14" s="221">
        <v>0</v>
      </c>
      <c r="M14" s="221">
        <v>0</v>
      </c>
      <c r="N14" s="220">
        <v>0</v>
      </c>
      <c r="O14" s="221">
        <v>0</v>
      </c>
      <c r="P14" s="221">
        <v>0</v>
      </c>
      <c r="Q14" s="220">
        <v>0</v>
      </c>
      <c r="R14" s="221">
        <v>0</v>
      </c>
      <c r="S14" s="221">
        <v>0</v>
      </c>
      <c r="T14" s="220">
        <v>0</v>
      </c>
      <c r="U14" s="221">
        <v>0</v>
      </c>
      <c r="V14" s="221">
        <v>0</v>
      </c>
      <c r="W14" s="220">
        <v>0</v>
      </c>
      <c r="X14" s="221">
        <v>0</v>
      </c>
      <c r="Y14" s="221">
        <v>0</v>
      </c>
      <c r="Z14" s="220">
        <v>0</v>
      </c>
      <c r="AA14" s="221">
        <v>0</v>
      </c>
      <c r="AB14" s="221">
        <v>0</v>
      </c>
      <c r="AC14" s="220">
        <v>0</v>
      </c>
      <c r="AD14" s="221">
        <v>0</v>
      </c>
      <c r="AE14" s="221">
        <v>0</v>
      </c>
      <c r="AF14" s="220">
        <v>0</v>
      </c>
      <c r="AG14" s="221">
        <v>0</v>
      </c>
      <c r="AH14" s="221">
        <v>0</v>
      </c>
      <c r="AI14" s="220">
        <v>0</v>
      </c>
      <c r="AJ14" s="221">
        <v>0</v>
      </c>
      <c r="AK14" s="221">
        <v>0</v>
      </c>
      <c r="AL14" s="222">
        <f t="shared" si="0"/>
        <v>0</v>
      </c>
      <c r="AM14" s="224">
        <f t="shared" si="0"/>
        <v>0</v>
      </c>
      <c r="AN14" s="59">
        <f t="shared" si="0"/>
        <v>0</v>
      </c>
    </row>
    <row r="15" spans="1:40" ht="12.75">
      <c r="A15" s="160" t="s">
        <v>19</v>
      </c>
      <c r="B15" s="220">
        <v>89</v>
      </c>
      <c r="C15" s="223">
        <v>53</v>
      </c>
      <c r="D15" s="221">
        <v>142</v>
      </c>
      <c r="E15" s="220">
        <v>82</v>
      </c>
      <c r="F15" s="223">
        <v>42</v>
      </c>
      <c r="G15" s="221">
        <v>124</v>
      </c>
      <c r="H15" s="220">
        <v>459</v>
      </c>
      <c r="I15" s="223">
        <v>247</v>
      </c>
      <c r="J15" s="221">
        <v>706</v>
      </c>
      <c r="K15" s="247">
        <v>0</v>
      </c>
      <c r="L15" s="248">
        <v>0</v>
      </c>
      <c r="M15" s="248">
        <v>0</v>
      </c>
      <c r="N15" s="247">
        <v>0</v>
      </c>
      <c r="O15" s="248">
        <v>0</v>
      </c>
      <c r="P15" s="248">
        <v>0</v>
      </c>
      <c r="Q15" s="247">
        <v>0</v>
      </c>
      <c r="R15" s="248">
        <v>0</v>
      </c>
      <c r="S15" s="248">
        <v>0</v>
      </c>
      <c r="T15" s="247">
        <v>0</v>
      </c>
      <c r="U15" s="248">
        <v>0</v>
      </c>
      <c r="V15" s="248">
        <v>0</v>
      </c>
      <c r="W15" s="247">
        <v>0</v>
      </c>
      <c r="X15" s="248">
        <v>0</v>
      </c>
      <c r="Y15" s="248">
        <v>0</v>
      </c>
      <c r="Z15" s="247">
        <v>0</v>
      </c>
      <c r="AA15" s="248">
        <v>0</v>
      </c>
      <c r="AB15" s="248">
        <v>0</v>
      </c>
      <c r="AC15" s="247">
        <v>0</v>
      </c>
      <c r="AD15" s="248">
        <v>0</v>
      </c>
      <c r="AE15" s="248">
        <v>0</v>
      </c>
      <c r="AF15" s="247">
        <v>0</v>
      </c>
      <c r="AG15" s="248">
        <v>0</v>
      </c>
      <c r="AH15" s="248">
        <v>0</v>
      </c>
      <c r="AI15" s="247">
        <v>0</v>
      </c>
      <c r="AJ15" s="248">
        <v>0</v>
      </c>
      <c r="AK15" s="248">
        <v>0</v>
      </c>
      <c r="AL15" s="222">
        <f t="shared" si="0"/>
        <v>630</v>
      </c>
      <c r="AM15" s="224">
        <f t="shared" si="0"/>
        <v>342</v>
      </c>
      <c r="AN15" s="59">
        <f t="shared" si="0"/>
        <v>972</v>
      </c>
    </row>
    <row r="16" spans="1:40" s="22" customFormat="1" ht="12.75">
      <c r="A16" s="22" t="s">
        <v>12</v>
      </c>
      <c r="B16" s="40">
        <v>980</v>
      </c>
      <c r="C16" s="41">
        <v>484</v>
      </c>
      <c r="D16" s="41">
        <v>1464</v>
      </c>
      <c r="E16" s="40">
        <v>489</v>
      </c>
      <c r="F16" s="41">
        <v>356</v>
      </c>
      <c r="G16" s="41">
        <v>845</v>
      </c>
      <c r="H16" s="40">
        <v>1954</v>
      </c>
      <c r="I16" s="41">
        <v>1117</v>
      </c>
      <c r="J16" s="41">
        <v>3071</v>
      </c>
      <c r="K16" s="249">
        <v>151</v>
      </c>
      <c r="L16" s="85">
        <v>27</v>
      </c>
      <c r="M16" s="225">
        <v>178</v>
      </c>
      <c r="N16" s="249">
        <v>0</v>
      </c>
      <c r="O16" s="225">
        <v>0</v>
      </c>
      <c r="P16" s="225">
        <v>0</v>
      </c>
      <c r="Q16" s="249">
        <v>85</v>
      </c>
      <c r="R16" s="225">
        <v>9</v>
      </c>
      <c r="S16" s="225">
        <v>94</v>
      </c>
      <c r="T16" s="249">
        <v>0</v>
      </c>
      <c r="U16" s="225">
        <v>0</v>
      </c>
      <c r="V16" s="225">
        <v>0</v>
      </c>
      <c r="W16" s="249">
        <v>67</v>
      </c>
      <c r="X16" s="225">
        <v>23</v>
      </c>
      <c r="Y16" s="225">
        <v>90</v>
      </c>
      <c r="Z16" s="249">
        <v>0</v>
      </c>
      <c r="AA16" s="225">
        <v>0</v>
      </c>
      <c r="AB16" s="225">
        <v>0</v>
      </c>
      <c r="AC16" s="249">
        <v>28</v>
      </c>
      <c r="AD16" s="225">
        <v>1</v>
      </c>
      <c r="AE16" s="225">
        <v>29</v>
      </c>
      <c r="AF16" s="249">
        <f aca="true" t="shared" si="1" ref="AF16:AK16">SUM(AF12:AF15)</f>
        <v>0</v>
      </c>
      <c r="AG16" s="225">
        <f t="shared" si="1"/>
        <v>0</v>
      </c>
      <c r="AH16" s="225">
        <f t="shared" si="1"/>
        <v>0</v>
      </c>
      <c r="AI16" s="249">
        <f t="shared" si="1"/>
        <v>45</v>
      </c>
      <c r="AJ16" s="225">
        <f t="shared" si="1"/>
        <v>9</v>
      </c>
      <c r="AK16" s="225">
        <f t="shared" si="1"/>
        <v>54</v>
      </c>
      <c r="AL16" s="40">
        <f t="shared" si="0"/>
        <v>3799</v>
      </c>
      <c r="AM16" s="41">
        <f t="shared" si="0"/>
        <v>2026</v>
      </c>
      <c r="AN16" s="41">
        <f t="shared" si="0"/>
        <v>5825</v>
      </c>
    </row>
    <row r="17" spans="1:40" s="22" customFormat="1" ht="12.75">
      <c r="A17" s="108" t="s">
        <v>6</v>
      </c>
      <c r="B17" s="42"/>
      <c r="C17" s="43"/>
      <c r="D17" s="43"/>
      <c r="E17" s="42"/>
      <c r="F17" s="43"/>
      <c r="G17" s="43"/>
      <c r="H17" s="42"/>
      <c r="I17" s="43"/>
      <c r="J17" s="43"/>
      <c r="K17" s="42"/>
      <c r="L17" s="43"/>
      <c r="M17" s="43"/>
      <c r="N17" s="42"/>
      <c r="O17" s="43"/>
      <c r="P17" s="43"/>
      <c r="Q17" s="42"/>
      <c r="R17" s="43"/>
      <c r="S17" s="43"/>
      <c r="T17" s="42"/>
      <c r="U17" s="43"/>
      <c r="V17" s="43"/>
      <c r="W17" s="42"/>
      <c r="X17" s="43"/>
      <c r="Y17" s="43"/>
      <c r="Z17" s="42"/>
      <c r="AA17" s="43"/>
      <c r="AB17" s="43"/>
      <c r="AC17" s="42"/>
      <c r="AD17" s="43"/>
      <c r="AE17" s="43"/>
      <c r="AF17" s="42"/>
      <c r="AG17" s="43"/>
      <c r="AH17" s="43"/>
      <c r="AI17" s="42"/>
      <c r="AJ17" s="43"/>
      <c r="AK17" s="43"/>
      <c r="AL17" s="42"/>
      <c r="AM17" s="43"/>
      <c r="AN17" s="43"/>
    </row>
    <row r="18" spans="1:40" ht="12.75">
      <c r="A18" s="160" t="s">
        <v>16</v>
      </c>
      <c r="B18" s="220">
        <v>49</v>
      </c>
      <c r="C18" s="221">
        <v>28</v>
      </c>
      <c r="D18" s="221">
        <v>77</v>
      </c>
      <c r="E18" s="220">
        <v>34</v>
      </c>
      <c r="F18" s="221">
        <v>24</v>
      </c>
      <c r="G18" s="221">
        <v>58</v>
      </c>
      <c r="H18" s="220">
        <v>154</v>
      </c>
      <c r="I18" s="221">
        <v>78</v>
      </c>
      <c r="J18" s="221">
        <v>232</v>
      </c>
      <c r="K18" s="220">
        <v>40</v>
      </c>
      <c r="L18" s="221">
        <v>3</v>
      </c>
      <c r="M18" s="221">
        <v>43</v>
      </c>
      <c r="N18" s="220">
        <v>0</v>
      </c>
      <c r="O18" s="221">
        <v>0</v>
      </c>
      <c r="P18" s="221">
        <v>0</v>
      </c>
      <c r="Q18" s="220">
        <v>0</v>
      </c>
      <c r="R18" s="221">
        <v>0</v>
      </c>
      <c r="S18" s="221">
        <v>0</v>
      </c>
      <c r="T18" s="220">
        <v>0</v>
      </c>
      <c r="U18" s="221">
        <v>0</v>
      </c>
      <c r="V18" s="221">
        <v>0</v>
      </c>
      <c r="W18" s="220">
        <v>0</v>
      </c>
      <c r="X18" s="221">
        <v>0</v>
      </c>
      <c r="Y18" s="221">
        <v>0</v>
      </c>
      <c r="Z18" s="220">
        <v>0</v>
      </c>
      <c r="AA18" s="221">
        <v>0</v>
      </c>
      <c r="AB18" s="221">
        <v>0</v>
      </c>
      <c r="AC18" s="220">
        <v>0</v>
      </c>
      <c r="AD18" s="221">
        <v>0</v>
      </c>
      <c r="AE18" s="221">
        <v>0</v>
      </c>
      <c r="AF18" s="220">
        <v>0</v>
      </c>
      <c r="AG18" s="221">
        <v>0</v>
      </c>
      <c r="AH18" s="221">
        <v>0</v>
      </c>
      <c r="AI18" s="220">
        <v>0</v>
      </c>
      <c r="AJ18" s="221">
        <v>0</v>
      </c>
      <c r="AK18" s="221">
        <v>0</v>
      </c>
      <c r="AL18" s="222">
        <f aca="true" t="shared" si="2" ref="AL18:AN22">SUM(AI18,AC18,Z18,W18,Q18,N18,K18,H18,E18,B18,T18,AF18)</f>
        <v>277</v>
      </c>
      <c r="AM18" s="59">
        <f t="shared" si="2"/>
        <v>133</v>
      </c>
      <c r="AN18" s="59">
        <f t="shared" si="2"/>
        <v>410</v>
      </c>
    </row>
    <row r="19" spans="1:40" ht="12.75">
      <c r="A19" s="160" t="s">
        <v>17</v>
      </c>
      <c r="B19" s="220">
        <v>240</v>
      </c>
      <c r="C19" s="223">
        <v>168</v>
      </c>
      <c r="D19" s="221">
        <v>408</v>
      </c>
      <c r="E19" s="220">
        <v>59</v>
      </c>
      <c r="F19" s="223">
        <v>37</v>
      </c>
      <c r="G19" s="221">
        <v>96</v>
      </c>
      <c r="H19" s="220">
        <v>257</v>
      </c>
      <c r="I19" s="223">
        <v>199</v>
      </c>
      <c r="J19" s="221">
        <v>456</v>
      </c>
      <c r="K19" s="220">
        <v>7</v>
      </c>
      <c r="L19" s="221">
        <v>3</v>
      </c>
      <c r="M19" s="221">
        <v>10</v>
      </c>
      <c r="N19" s="220">
        <v>0</v>
      </c>
      <c r="O19" s="221">
        <v>0</v>
      </c>
      <c r="P19" s="221">
        <v>0</v>
      </c>
      <c r="Q19" s="220">
        <v>0</v>
      </c>
      <c r="R19" s="221">
        <v>0</v>
      </c>
      <c r="S19" s="221">
        <v>0</v>
      </c>
      <c r="T19" s="220">
        <v>0</v>
      </c>
      <c r="U19" s="221">
        <v>0</v>
      </c>
      <c r="V19" s="221">
        <v>0</v>
      </c>
      <c r="W19" s="220">
        <v>10</v>
      </c>
      <c r="X19" s="221">
        <v>5</v>
      </c>
      <c r="Y19" s="221">
        <v>15</v>
      </c>
      <c r="Z19" s="220">
        <v>0</v>
      </c>
      <c r="AA19" s="221">
        <v>0</v>
      </c>
      <c r="AB19" s="221">
        <v>0</v>
      </c>
      <c r="AC19" s="220">
        <v>0</v>
      </c>
      <c r="AD19" s="221">
        <v>0</v>
      </c>
      <c r="AE19" s="221">
        <v>0</v>
      </c>
      <c r="AF19" s="220">
        <v>0</v>
      </c>
      <c r="AG19" s="221">
        <v>0</v>
      </c>
      <c r="AH19" s="221">
        <v>0</v>
      </c>
      <c r="AI19" s="220">
        <v>9</v>
      </c>
      <c r="AJ19" s="221">
        <v>7</v>
      </c>
      <c r="AK19" s="221">
        <v>16</v>
      </c>
      <c r="AL19" s="222">
        <f t="shared" si="2"/>
        <v>582</v>
      </c>
      <c r="AM19" s="224">
        <f t="shared" si="2"/>
        <v>419</v>
      </c>
      <c r="AN19" s="59">
        <f t="shared" si="2"/>
        <v>1001</v>
      </c>
    </row>
    <row r="20" spans="1:40" ht="12.75">
      <c r="A20" s="160" t="s">
        <v>18</v>
      </c>
      <c r="B20" s="220">
        <v>0</v>
      </c>
      <c r="C20" s="223">
        <v>0</v>
      </c>
      <c r="D20" s="221">
        <v>0</v>
      </c>
      <c r="E20" s="220">
        <v>0</v>
      </c>
      <c r="F20" s="223">
        <v>0</v>
      </c>
      <c r="G20" s="221">
        <v>0</v>
      </c>
      <c r="H20" s="220">
        <v>0</v>
      </c>
      <c r="I20" s="223">
        <v>0</v>
      </c>
      <c r="J20" s="221">
        <v>0</v>
      </c>
      <c r="K20" s="220">
        <v>0</v>
      </c>
      <c r="L20" s="221">
        <v>0</v>
      </c>
      <c r="M20" s="221">
        <v>0</v>
      </c>
      <c r="N20" s="220">
        <v>0</v>
      </c>
      <c r="O20" s="221">
        <v>0</v>
      </c>
      <c r="P20" s="221">
        <v>0</v>
      </c>
      <c r="Q20" s="220">
        <v>0</v>
      </c>
      <c r="R20" s="221">
        <v>0</v>
      </c>
      <c r="S20" s="221">
        <v>0</v>
      </c>
      <c r="T20" s="220">
        <v>0</v>
      </c>
      <c r="U20" s="221">
        <v>0</v>
      </c>
      <c r="V20" s="221">
        <v>0</v>
      </c>
      <c r="W20" s="220">
        <v>0</v>
      </c>
      <c r="X20" s="221">
        <v>0</v>
      </c>
      <c r="Y20" s="221">
        <v>0</v>
      </c>
      <c r="Z20" s="220">
        <v>0</v>
      </c>
      <c r="AA20" s="221">
        <v>0</v>
      </c>
      <c r="AB20" s="221">
        <v>0</v>
      </c>
      <c r="AC20" s="220">
        <v>0</v>
      </c>
      <c r="AD20" s="221">
        <v>0</v>
      </c>
      <c r="AE20" s="221">
        <v>0</v>
      </c>
      <c r="AF20" s="220">
        <v>0</v>
      </c>
      <c r="AG20" s="221">
        <v>0</v>
      </c>
      <c r="AH20" s="221">
        <v>0</v>
      </c>
      <c r="AI20" s="220">
        <v>0</v>
      </c>
      <c r="AJ20" s="221">
        <v>0</v>
      </c>
      <c r="AK20" s="221">
        <v>0</v>
      </c>
      <c r="AL20" s="222">
        <f t="shared" si="2"/>
        <v>0</v>
      </c>
      <c r="AM20" s="224">
        <f t="shared" si="2"/>
        <v>0</v>
      </c>
      <c r="AN20" s="59">
        <f t="shared" si="2"/>
        <v>0</v>
      </c>
    </row>
    <row r="21" spans="1:40" ht="12.75">
      <c r="A21" s="160" t="s">
        <v>19</v>
      </c>
      <c r="B21" s="220">
        <v>0</v>
      </c>
      <c r="C21" s="223">
        <v>0</v>
      </c>
      <c r="D21" s="221">
        <v>0</v>
      </c>
      <c r="E21" s="220">
        <v>0</v>
      </c>
      <c r="F21" s="223">
        <v>0</v>
      </c>
      <c r="G21" s="221">
        <v>0</v>
      </c>
      <c r="H21" s="220">
        <v>218</v>
      </c>
      <c r="I21" s="223">
        <v>110</v>
      </c>
      <c r="J21" s="221">
        <v>328</v>
      </c>
      <c r="K21" s="247">
        <v>0</v>
      </c>
      <c r="L21" s="248">
        <v>0</v>
      </c>
      <c r="M21" s="248">
        <v>0</v>
      </c>
      <c r="N21" s="247">
        <v>0</v>
      </c>
      <c r="O21" s="248">
        <v>0</v>
      </c>
      <c r="P21" s="248">
        <v>0</v>
      </c>
      <c r="Q21" s="247">
        <v>0</v>
      </c>
      <c r="R21" s="248">
        <v>0</v>
      </c>
      <c r="S21" s="248">
        <v>0</v>
      </c>
      <c r="T21" s="247">
        <v>0</v>
      </c>
      <c r="U21" s="248">
        <v>0</v>
      </c>
      <c r="V21" s="248">
        <v>0</v>
      </c>
      <c r="W21" s="247">
        <v>0</v>
      </c>
      <c r="X21" s="248">
        <v>0</v>
      </c>
      <c r="Y21" s="248">
        <v>0</v>
      </c>
      <c r="Z21" s="247">
        <v>0</v>
      </c>
      <c r="AA21" s="248">
        <v>0</v>
      </c>
      <c r="AB21" s="248">
        <v>0</v>
      </c>
      <c r="AC21" s="247">
        <v>0</v>
      </c>
      <c r="AD21" s="248">
        <v>0</v>
      </c>
      <c r="AE21" s="248">
        <v>0</v>
      </c>
      <c r="AF21" s="247">
        <v>0</v>
      </c>
      <c r="AG21" s="248">
        <v>0</v>
      </c>
      <c r="AH21" s="248">
        <v>0</v>
      </c>
      <c r="AI21" s="247">
        <v>0</v>
      </c>
      <c r="AJ21" s="248">
        <v>0</v>
      </c>
      <c r="AK21" s="248">
        <v>0</v>
      </c>
      <c r="AL21" s="222">
        <f t="shared" si="2"/>
        <v>218</v>
      </c>
      <c r="AM21" s="224">
        <f t="shared" si="2"/>
        <v>110</v>
      </c>
      <c r="AN21" s="59">
        <f t="shared" si="2"/>
        <v>328</v>
      </c>
    </row>
    <row r="22" spans="1:40" s="22" customFormat="1" ht="12.75">
      <c r="A22" s="22" t="s">
        <v>12</v>
      </c>
      <c r="B22" s="40">
        <v>289</v>
      </c>
      <c r="C22" s="41">
        <v>196</v>
      </c>
      <c r="D22" s="41">
        <v>485</v>
      </c>
      <c r="E22" s="40">
        <v>93</v>
      </c>
      <c r="F22" s="41">
        <v>61</v>
      </c>
      <c r="G22" s="41">
        <v>154</v>
      </c>
      <c r="H22" s="40">
        <v>629</v>
      </c>
      <c r="I22" s="41">
        <v>387</v>
      </c>
      <c r="J22" s="41">
        <v>1016</v>
      </c>
      <c r="K22" s="249">
        <v>47</v>
      </c>
      <c r="L22" s="85">
        <v>6</v>
      </c>
      <c r="M22" s="225">
        <v>53</v>
      </c>
      <c r="N22" s="249">
        <v>0</v>
      </c>
      <c r="O22" s="225">
        <v>0</v>
      </c>
      <c r="P22" s="225">
        <v>0</v>
      </c>
      <c r="Q22" s="249">
        <v>0</v>
      </c>
      <c r="R22" s="225">
        <v>0</v>
      </c>
      <c r="S22" s="225">
        <v>0</v>
      </c>
      <c r="T22" s="249">
        <v>0</v>
      </c>
      <c r="U22" s="225">
        <v>0</v>
      </c>
      <c r="V22" s="225">
        <v>0</v>
      </c>
      <c r="W22" s="249">
        <v>10</v>
      </c>
      <c r="X22" s="225">
        <v>5</v>
      </c>
      <c r="Y22" s="225">
        <v>15</v>
      </c>
      <c r="Z22" s="249">
        <v>0</v>
      </c>
      <c r="AA22" s="225">
        <v>0</v>
      </c>
      <c r="AB22" s="225">
        <v>0</v>
      </c>
      <c r="AC22" s="249">
        <v>0</v>
      </c>
      <c r="AD22" s="225">
        <v>0</v>
      </c>
      <c r="AE22" s="225">
        <v>0</v>
      </c>
      <c r="AF22" s="249">
        <f aca="true" t="shared" si="3" ref="AF22:AK22">SUM(AF18:AF21)</f>
        <v>0</v>
      </c>
      <c r="AG22" s="225">
        <f t="shared" si="3"/>
        <v>0</v>
      </c>
      <c r="AH22" s="225">
        <f t="shared" si="3"/>
        <v>0</v>
      </c>
      <c r="AI22" s="249">
        <f t="shared" si="3"/>
        <v>9</v>
      </c>
      <c r="AJ22" s="225">
        <f t="shared" si="3"/>
        <v>7</v>
      </c>
      <c r="AK22" s="225">
        <f t="shared" si="3"/>
        <v>16</v>
      </c>
      <c r="AL22" s="40">
        <f t="shared" si="2"/>
        <v>1077</v>
      </c>
      <c r="AM22" s="41">
        <f t="shared" si="2"/>
        <v>662</v>
      </c>
      <c r="AN22" s="41">
        <f t="shared" si="2"/>
        <v>1739</v>
      </c>
    </row>
    <row r="23" spans="1:40" s="22" customFormat="1" ht="12.75">
      <c r="A23" s="108" t="s">
        <v>7</v>
      </c>
      <c r="B23" s="42"/>
      <c r="C23" s="43"/>
      <c r="D23" s="43"/>
      <c r="E23" s="42"/>
      <c r="F23" s="43"/>
      <c r="G23" s="43"/>
      <c r="H23" s="42"/>
      <c r="I23" s="43"/>
      <c r="J23" s="43"/>
      <c r="K23" s="42"/>
      <c r="L23" s="43"/>
      <c r="M23" s="43"/>
      <c r="N23" s="42"/>
      <c r="O23" s="43"/>
      <c r="P23" s="43"/>
      <c r="Q23" s="42"/>
      <c r="R23" s="43"/>
      <c r="S23" s="43"/>
      <c r="T23" s="42"/>
      <c r="U23" s="43"/>
      <c r="V23" s="43"/>
      <c r="W23" s="42"/>
      <c r="X23" s="43"/>
      <c r="Y23" s="43"/>
      <c r="Z23" s="42"/>
      <c r="AA23" s="43"/>
      <c r="AB23" s="43"/>
      <c r="AC23" s="42"/>
      <c r="AD23" s="43"/>
      <c r="AE23" s="43"/>
      <c r="AF23" s="42"/>
      <c r="AG23" s="43"/>
      <c r="AH23" s="43"/>
      <c r="AI23" s="42"/>
      <c r="AJ23" s="43"/>
      <c r="AK23" s="43"/>
      <c r="AL23" s="42"/>
      <c r="AM23" s="43"/>
      <c r="AN23" s="43"/>
    </row>
    <row r="24" spans="1:40" ht="12.75">
      <c r="A24" s="160" t="s">
        <v>16</v>
      </c>
      <c r="B24" s="220">
        <v>36</v>
      </c>
      <c r="C24" s="221">
        <v>43</v>
      </c>
      <c r="D24" s="221">
        <v>79</v>
      </c>
      <c r="E24" s="220">
        <v>14</v>
      </c>
      <c r="F24" s="221">
        <v>8</v>
      </c>
      <c r="G24" s="221">
        <v>22</v>
      </c>
      <c r="H24" s="220">
        <v>0</v>
      </c>
      <c r="I24" s="221">
        <v>0</v>
      </c>
      <c r="J24" s="221">
        <v>0</v>
      </c>
      <c r="K24" s="220">
        <v>0</v>
      </c>
      <c r="L24" s="221">
        <v>0</v>
      </c>
      <c r="M24" s="221">
        <v>0</v>
      </c>
      <c r="N24" s="220">
        <v>0</v>
      </c>
      <c r="O24" s="221">
        <v>0</v>
      </c>
      <c r="P24" s="221">
        <v>0</v>
      </c>
      <c r="Q24" s="220">
        <v>0</v>
      </c>
      <c r="R24" s="221">
        <v>0</v>
      </c>
      <c r="S24" s="221">
        <v>0</v>
      </c>
      <c r="T24" s="220">
        <v>0</v>
      </c>
      <c r="U24" s="221">
        <v>0</v>
      </c>
      <c r="V24" s="221">
        <v>0</v>
      </c>
      <c r="W24" s="220">
        <v>0</v>
      </c>
      <c r="X24" s="221">
        <v>0</v>
      </c>
      <c r="Y24" s="221">
        <v>0</v>
      </c>
      <c r="Z24" s="220">
        <v>0</v>
      </c>
      <c r="AA24" s="221">
        <v>0</v>
      </c>
      <c r="AB24" s="221">
        <v>0</v>
      </c>
      <c r="AC24" s="220">
        <v>0</v>
      </c>
      <c r="AD24" s="221">
        <v>0</v>
      </c>
      <c r="AE24" s="221">
        <v>0</v>
      </c>
      <c r="AF24" s="220">
        <v>0</v>
      </c>
      <c r="AG24" s="221">
        <v>0</v>
      </c>
      <c r="AH24" s="221">
        <v>0</v>
      </c>
      <c r="AI24" s="220">
        <v>0</v>
      </c>
      <c r="AJ24" s="221">
        <v>0</v>
      </c>
      <c r="AK24" s="221">
        <v>0</v>
      </c>
      <c r="AL24" s="222">
        <f aca="true" t="shared" si="4" ref="AL24:AN28">SUM(AI24,AC24,Z24,W24,Q24,N24,K24,H24,E24,B24,T24,AF24)</f>
        <v>50</v>
      </c>
      <c r="AM24" s="59">
        <f t="shared" si="4"/>
        <v>51</v>
      </c>
      <c r="AN24" s="59">
        <f t="shared" si="4"/>
        <v>101</v>
      </c>
    </row>
    <row r="25" spans="1:40" ht="12.75">
      <c r="A25" s="160" t="s">
        <v>17</v>
      </c>
      <c r="B25" s="220">
        <v>68</v>
      </c>
      <c r="C25" s="223">
        <v>44</v>
      </c>
      <c r="D25" s="221">
        <v>112</v>
      </c>
      <c r="E25" s="220">
        <v>21</v>
      </c>
      <c r="F25" s="223">
        <v>25</v>
      </c>
      <c r="G25" s="221">
        <v>46</v>
      </c>
      <c r="H25" s="220">
        <v>54</v>
      </c>
      <c r="I25" s="223">
        <v>54</v>
      </c>
      <c r="J25" s="221">
        <v>108</v>
      </c>
      <c r="K25" s="220">
        <v>29</v>
      </c>
      <c r="L25" s="223">
        <v>10</v>
      </c>
      <c r="M25" s="221">
        <v>39</v>
      </c>
      <c r="N25" s="220">
        <v>15</v>
      </c>
      <c r="O25" s="223">
        <v>2</v>
      </c>
      <c r="P25" s="221">
        <v>17</v>
      </c>
      <c r="Q25" s="220">
        <v>6</v>
      </c>
      <c r="R25" s="223">
        <v>1</v>
      </c>
      <c r="S25" s="221">
        <v>7</v>
      </c>
      <c r="T25" s="220">
        <v>0</v>
      </c>
      <c r="U25" s="223">
        <v>0</v>
      </c>
      <c r="V25" s="221">
        <v>0</v>
      </c>
      <c r="W25" s="220">
        <v>10</v>
      </c>
      <c r="X25" s="223">
        <v>7</v>
      </c>
      <c r="Y25" s="221">
        <v>17</v>
      </c>
      <c r="Z25" s="220">
        <v>0</v>
      </c>
      <c r="AA25" s="221">
        <v>0</v>
      </c>
      <c r="AB25" s="221">
        <v>0</v>
      </c>
      <c r="AC25" s="220">
        <v>10</v>
      </c>
      <c r="AD25" s="221">
        <v>1</v>
      </c>
      <c r="AE25" s="221">
        <v>11</v>
      </c>
      <c r="AF25" s="220">
        <v>0</v>
      </c>
      <c r="AG25" s="221">
        <v>0</v>
      </c>
      <c r="AH25" s="221">
        <v>0</v>
      </c>
      <c r="AI25" s="220">
        <v>18</v>
      </c>
      <c r="AJ25" s="221">
        <v>11</v>
      </c>
      <c r="AK25" s="221">
        <v>29</v>
      </c>
      <c r="AL25" s="222">
        <f t="shared" si="4"/>
        <v>231</v>
      </c>
      <c r="AM25" s="224">
        <f>SUM(AJ25,AD25,AA25,X25,R25,O25,L25,I25,F25,C25,U25,AG25)</f>
        <v>155</v>
      </c>
      <c r="AN25" s="59">
        <f t="shared" si="4"/>
        <v>386</v>
      </c>
    </row>
    <row r="26" spans="1:40" ht="12.75">
      <c r="A26" s="160" t="s">
        <v>19</v>
      </c>
      <c r="B26" s="220">
        <v>0</v>
      </c>
      <c r="C26" s="223">
        <v>0</v>
      </c>
      <c r="D26" s="221">
        <v>0</v>
      </c>
      <c r="E26" s="220">
        <v>0</v>
      </c>
      <c r="F26" s="223">
        <v>0</v>
      </c>
      <c r="G26" s="221">
        <v>0</v>
      </c>
      <c r="H26" s="220">
        <v>0</v>
      </c>
      <c r="I26" s="223">
        <v>0</v>
      </c>
      <c r="J26" s="221">
        <v>0</v>
      </c>
      <c r="K26" s="220">
        <v>0</v>
      </c>
      <c r="L26" s="221">
        <v>0</v>
      </c>
      <c r="M26" s="221">
        <v>0</v>
      </c>
      <c r="N26" s="220">
        <v>0</v>
      </c>
      <c r="O26" s="221">
        <v>0</v>
      </c>
      <c r="P26" s="221">
        <v>0</v>
      </c>
      <c r="Q26" s="220">
        <v>0</v>
      </c>
      <c r="R26" s="221">
        <v>0</v>
      </c>
      <c r="S26" s="221">
        <v>0</v>
      </c>
      <c r="T26" s="220">
        <v>0</v>
      </c>
      <c r="U26" s="221">
        <v>0</v>
      </c>
      <c r="V26" s="221">
        <v>0</v>
      </c>
      <c r="W26" s="220">
        <v>0</v>
      </c>
      <c r="X26" s="221">
        <v>0</v>
      </c>
      <c r="Y26" s="221">
        <v>0</v>
      </c>
      <c r="Z26" s="220">
        <v>0</v>
      </c>
      <c r="AA26" s="221">
        <v>0</v>
      </c>
      <c r="AB26" s="221">
        <v>0</v>
      </c>
      <c r="AC26" s="220">
        <v>0</v>
      </c>
      <c r="AD26" s="221">
        <v>0</v>
      </c>
      <c r="AE26" s="221">
        <v>0</v>
      </c>
      <c r="AF26" s="220">
        <v>0</v>
      </c>
      <c r="AG26" s="221">
        <v>0</v>
      </c>
      <c r="AH26" s="221">
        <v>0</v>
      </c>
      <c r="AI26" s="220">
        <v>0</v>
      </c>
      <c r="AJ26" s="221">
        <v>0</v>
      </c>
      <c r="AK26" s="221">
        <v>0</v>
      </c>
      <c r="AL26" s="222">
        <f t="shared" si="4"/>
        <v>0</v>
      </c>
      <c r="AM26" s="224">
        <f t="shared" si="4"/>
        <v>0</v>
      </c>
      <c r="AN26" s="59">
        <f t="shared" si="4"/>
        <v>0</v>
      </c>
    </row>
    <row r="27" spans="1:40" ht="12.75">
      <c r="A27" s="160" t="s">
        <v>20</v>
      </c>
      <c r="B27" s="220">
        <v>4</v>
      </c>
      <c r="C27" s="223">
        <v>3</v>
      </c>
      <c r="D27" s="221">
        <v>7</v>
      </c>
      <c r="E27" s="220">
        <v>31</v>
      </c>
      <c r="F27" s="223">
        <v>7</v>
      </c>
      <c r="G27" s="221">
        <v>38</v>
      </c>
      <c r="H27" s="220">
        <v>117</v>
      </c>
      <c r="I27" s="223">
        <v>22</v>
      </c>
      <c r="J27" s="221">
        <v>139</v>
      </c>
      <c r="K27" s="220">
        <v>0</v>
      </c>
      <c r="L27" s="221">
        <v>0</v>
      </c>
      <c r="M27" s="221">
        <v>0</v>
      </c>
      <c r="N27" s="220">
        <v>0</v>
      </c>
      <c r="O27" s="221">
        <v>0</v>
      </c>
      <c r="P27" s="221">
        <v>0</v>
      </c>
      <c r="Q27" s="220">
        <v>0</v>
      </c>
      <c r="R27" s="221">
        <v>0</v>
      </c>
      <c r="S27" s="221">
        <v>0</v>
      </c>
      <c r="T27" s="220">
        <v>0</v>
      </c>
      <c r="U27" s="221">
        <v>0</v>
      </c>
      <c r="V27" s="221">
        <v>0</v>
      </c>
      <c r="W27" s="220">
        <v>0</v>
      </c>
      <c r="X27" s="221">
        <v>0</v>
      </c>
      <c r="Y27" s="221">
        <v>0</v>
      </c>
      <c r="Z27" s="247">
        <v>0</v>
      </c>
      <c r="AA27" s="248">
        <v>0</v>
      </c>
      <c r="AB27" s="248">
        <v>0</v>
      </c>
      <c r="AC27" s="247">
        <v>0</v>
      </c>
      <c r="AD27" s="248">
        <v>0</v>
      </c>
      <c r="AE27" s="248">
        <v>0</v>
      </c>
      <c r="AF27" s="247">
        <v>0</v>
      </c>
      <c r="AG27" s="248">
        <v>0</v>
      </c>
      <c r="AH27" s="248">
        <v>0</v>
      </c>
      <c r="AI27" s="247">
        <v>0</v>
      </c>
      <c r="AJ27" s="248">
        <v>0</v>
      </c>
      <c r="AK27" s="248">
        <v>0</v>
      </c>
      <c r="AL27" s="222">
        <f t="shared" si="4"/>
        <v>152</v>
      </c>
      <c r="AM27" s="224">
        <f t="shared" si="4"/>
        <v>32</v>
      </c>
      <c r="AN27" s="59">
        <f t="shared" si="4"/>
        <v>184</v>
      </c>
    </row>
    <row r="28" spans="1:40" s="22" customFormat="1" ht="12.75">
      <c r="A28" s="22" t="s">
        <v>12</v>
      </c>
      <c r="B28" s="40">
        <v>108</v>
      </c>
      <c r="C28" s="41">
        <v>90</v>
      </c>
      <c r="D28" s="41">
        <v>198</v>
      </c>
      <c r="E28" s="40">
        <v>66</v>
      </c>
      <c r="F28" s="41">
        <v>40</v>
      </c>
      <c r="G28" s="41">
        <v>106</v>
      </c>
      <c r="H28" s="40">
        <v>171</v>
      </c>
      <c r="I28" s="41">
        <v>76</v>
      </c>
      <c r="J28" s="41">
        <v>247</v>
      </c>
      <c r="K28" s="40">
        <v>29</v>
      </c>
      <c r="L28" s="41">
        <v>10</v>
      </c>
      <c r="M28" s="41">
        <v>39</v>
      </c>
      <c r="N28" s="40">
        <v>15</v>
      </c>
      <c r="O28" s="41">
        <v>2</v>
      </c>
      <c r="P28" s="41">
        <v>17</v>
      </c>
      <c r="Q28" s="40">
        <v>6</v>
      </c>
      <c r="R28" s="41">
        <v>1</v>
      </c>
      <c r="S28" s="41">
        <v>7</v>
      </c>
      <c r="T28" s="40">
        <v>0</v>
      </c>
      <c r="U28" s="41">
        <v>0</v>
      </c>
      <c r="V28" s="41">
        <v>0</v>
      </c>
      <c r="W28" s="40">
        <v>10</v>
      </c>
      <c r="X28" s="41">
        <v>7</v>
      </c>
      <c r="Y28" s="41">
        <v>17</v>
      </c>
      <c r="Z28" s="249">
        <v>0</v>
      </c>
      <c r="AA28" s="225">
        <v>0</v>
      </c>
      <c r="AB28" s="225">
        <v>0</v>
      </c>
      <c r="AC28" s="249">
        <v>10</v>
      </c>
      <c r="AD28" s="225">
        <v>1</v>
      </c>
      <c r="AE28" s="225">
        <v>11</v>
      </c>
      <c r="AF28" s="249">
        <f aca="true" t="shared" si="5" ref="AF28:AK28">SUM(AF24:AF27)</f>
        <v>0</v>
      </c>
      <c r="AG28" s="225">
        <f t="shared" si="5"/>
        <v>0</v>
      </c>
      <c r="AH28" s="225">
        <f t="shared" si="5"/>
        <v>0</v>
      </c>
      <c r="AI28" s="249">
        <f t="shared" si="5"/>
        <v>18</v>
      </c>
      <c r="AJ28" s="225">
        <f t="shared" si="5"/>
        <v>11</v>
      </c>
      <c r="AK28" s="225">
        <f t="shared" si="5"/>
        <v>29</v>
      </c>
      <c r="AL28" s="40">
        <f t="shared" si="4"/>
        <v>433</v>
      </c>
      <c r="AM28" s="41">
        <f t="shared" si="4"/>
        <v>238</v>
      </c>
      <c r="AN28" s="41">
        <f t="shared" si="4"/>
        <v>671</v>
      </c>
    </row>
    <row r="29" spans="1:40" s="22" customFormat="1" ht="12.75">
      <c r="A29" s="108" t="s">
        <v>8</v>
      </c>
      <c r="B29" s="42"/>
      <c r="C29" s="43"/>
      <c r="D29" s="43"/>
      <c r="E29" s="42"/>
      <c r="F29" s="43"/>
      <c r="G29" s="43"/>
      <c r="H29" s="42"/>
      <c r="I29" s="43"/>
      <c r="J29" s="43"/>
      <c r="K29" s="42"/>
      <c r="L29" s="43"/>
      <c r="M29" s="43"/>
      <c r="N29" s="42"/>
      <c r="O29" s="43"/>
      <c r="P29" s="43"/>
      <c r="Q29" s="42"/>
      <c r="R29" s="43"/>
      <c r="S29" s="43"/>
      <c r="T29" s="42"/>
      <c r="U29" s="43"/>
      <c r="V29" s="43"/>
      <c r="W29" s="42"/>
      <c r="X29" s="43"/>
      <c r="Y29" s="43"/>
      <c r="Z29" s="42"/>
      <c r="AA29" s="43"/>
      <c r="AB29" s="43"/>
      <c r="AC29" s="42"/>
      <c r="AD29" s="43"/>
      <c r="AE29" s="43"/>
      <c r="AF29" s="42"/>
      <c r="AG29" s="43"/>
      <c r="AH29" s="43"/>
      <c r="AI29" s="42"/>
      <c r="AJ29" s="43"/>
      <c r="AK29" s="43"/>
      <c r="AL29" s="42"/>
      <c r="AM29" s="43"/>
      <c r="AN29" s="43"/>
    </row>
    <row r="30" spans="1:40" s="128" customFormat="1" ht="12.75">
      <c r="A30" s="116" t="s">
        <v>16</v>
      </c>
      <c r="B30" s="180">
        <v>78</v>
      </c>
      <c r="C30" s="111">
        <v>60</v>
      </c>
      <c r="D30" s="111">
        <v>138</v>
      </c>
      <c r="E30" s="180">
        <v>132</v>
      </c>
      <c r="F30" s="111">
        <v>64</v>
      </c>
      <c r="G30" s="111">
        <v>196</v>
      </c>
      <c r="H30" s="180">
        <v>350</v>
      </c>
      <c r="I30" s="111">
        <v>208</v>
      </c>
      <c r="J30" s="111">
        <v>558</v>
      </c>
      <c r="K30" s="299">
        <v>96</v>
      </c>
      <c r="L30" s="127">
        <v>28</v>
      </c>
      <c r="M30" s="127">
        <v>124</v>
      </c>
      <c r="N30" s="299">
        <v>34</v>
      </c>
      <c r="O30" s="127">
        <v>3</v>
      </c>
      <c r="P30" s="127">
        <v>37</v>
      </c>
      <c r="Q30" s="299">
        <v>13</v>
      </c>
      <c r="R30" s="127">
        <v>3</v>
      </c>
      <c r="S30" s="127">
        <v>16</v>
      </c>
      <c r="T30" s="299">
        <v>5</v>
      </c>
      <c r="U30" s="127">
        <v>0</v>
      </c>
      <c r="V30" s="127">
        <v>5</v>
      </c>
      <c r="W30" s="299">
        <v>26</v>
      </c>
      <c r="X30" s="127">
        <v>3</v>
      </c>
      <c r="Y30" s="127">
        <v>29</v>
      </c>
      <c r="Z30" s="180">
        <v>12</v>
      </c>
      <c r="AA30" s="111">
        <v>1</v>
      </c>
      <c r="AB30" s="111">
        <v>13</v>
      </c>
      <c r="AC30" s="180">
        <v>0</v>
      </c>
      <c r="AD30" s="111">
        <v>0</v>
      </c>
      <c r="AE30" s="111">
        <v>0</v>
      </c>
      <c r="AF30" s="180">
        <v>0</v>
      </c>
      <c r="AG30" s="111">
        <v>0</v>
      </c>
      <c r="AH30" s="111">
        <v>0</v>
      </c>
      <c r="AI30" s="180">
        <v>8</v>
      </c>
      <c r="AJ30" s="111">
        <v>2</v>
      </c>
      <c r="AK30" s="111">
        <v>10</v>
      </c>
      <c r="AL30" s="299">
        <f>SUM(AI30,AC30,Z30,W30,Q30,N30,K30,H30,E30,B30,T30,AF30)</f>
        <v>754</v>
      </c>
      <c r="AM30" s="127">
        <f aca="true" t="shared" si="6" ref="AL30:AN34">SUM(AJ30,AD30,AA30,X30,R30,O30,L30,I30,F30,C30,U30,AG30)</f>
        <v>372</v>
      </c>
      <c r="AN30" s="127">
        <f t="shared" si="6"/>
        <v>1126</v>
      </c>
    </row>
    <row r="31" spans="1:40" ht="12.75">
      <c r="A31" s="160" t="s">
        <v>17</v>
      </c>
      <c r="B31" s="220">
        <v>417</v>
      </c>
      <c r="C31" s="223">
        <v>257</v>
      </c>
      <c r="D31" s="221">
        <v>674</v>
      </c>
      <c r="E31" s="220">
        <v>245</v>
      </c>
      <c r="F31" s="223">
        <v>193</v>
      </c>
      <c r="G31" s="221">
        <v>438</v>
      </c>
      <c r="H31" s="220">
        <v>794</v>
      </c>
      <c r="I31" s="223">
        <v>520</v>
      </c>
      <c r="J31" s="221">
        <v>1314</v>
      </c>
      <c r="K31" s="220">
        <v>89</v>
      </c>
      <c r="L31" s="223">
        <v>17</v>
      </c>
      <c r="M31" s="59">
        <v>106</v>
      </c>
      <c r="N31" s="220">
        <v>0</v>
      </c>
      <c r="O31" s="223">
        <v>0</v>
      </c>
      <c r="P31" s="221">
        <v>0</v>
      </c>
      <c r="Q31" s="220">
        <v>10</v>
      </c>
      <c r="R31" s="223">
        <v>1</v>
      </c>
      <c r="S31" s="221">
        <v>11</v>
      </c>
      <c r="T31" s="220">
        <v>0</v>
      </c>
      <c r="U31" s="223">
        <v>0</v>
      </c>
      <c r="V31" s="221">
        <v>0</v>
      </c>
      <c r="W31" s="220">
        <v>74</v>
      </c>
      <c r="X31" s="223">
        <v>11</v>
      </c>
      <c r="Y31" s="221">
        <v>85</v>
      </c>
      <c r="Z31" s="220">
        <v>0</v>
      </c>
      <c r="AA31" s="223">
        <v>0</v>
      </c>
      <c r="AB31" s="221">
        <v>0</v>
      </c>
      <c r="AC31" s="220">
        <v>10</v>
      </c>
      <c r="AD31" s="223">
        <v>0</v>
      </c>
      <c r="AE31" s="221">
        <v>10</v>
      </c>
      <c r="AF31" s="220">
        <v>0</v>
      </c>
      <c r="AG31" s="223">
        <v>0</v>
      </c>
      <c r="AH31" s="221">
        <v>0</v>
      </c>
      <c r="AI31" s="220">
        <v>71</v>
      </c>
      <c r="AJ31" s="223">
        <v>9</v>
      </c>
      <c r="AK31" s="221">
        <v>80</v>
      </c>
      <c r="AL31" s="222">
        <f t="shared" si="6"/>
        <v>1710</v>
      </c>
      <c r="AM31" s="224">
        <f t="shared" si="6"/>
        <v>1008</v>
      </c>
      <c r="AN31" s="59">
        <f t="shared" si="6"/>
        <v>2718</v>
      </c>
    </row>
    <row r="32" spans="1:40" ht="12.75">
      <c r="A32" s="160" t="s">
        <v>18</v>
      </c>
      <c r="B32" s="220">
        <v>0</v>
      </c>
      <c r="C32" s="223">
        <v>0</v>
      </c>
      <c r="D32" s="221">
        <v>0</v>
      </c>
      <c r="E32" s="220">
        <v>0</v>
      </c>
      <c r="F32" s="223">
        <v>0</v>
      </c>
      <c r="G32" s="221">
        <v>0</v>
      </c>
      <c r="H32" s="220">
        <v>0</v>
      </c>
      <c r="I32" s="223">
        <v>0</v>
      </c>
      <c r="J32" s="221">
        <v>0</v>
      </c>
      <c r="K32" s="220">
        <v>0</v>
      </c>
      <c r="L32" s="221">
        <v>0</v>
      </c>
      <c r="M32" s="59">
        <v>0</v>
      </c>
      <c r="N32" s="220">
        <v>0</v>
      </c>
      <c r="O32" s="221">
        <v>0</v>
      </c>
      <c r="P32" s="221">
        <v>0</v>
      </c>
      <c r="Q32" s="220">
        <v>0</v>
      </c>
      <c r="R32" s="221">
        <v>0</v>
      </c>
      <c r="S32" s="221">
        <v>0</v>
      </c>
      <c r="T32" s="220">
        <v>0</v>
      </c>
      <c r="U32" s="221">
        <v>0</v>
      </c>
      <c r="V32" s="221">
        <v>0</v>
      </c>
      <c r="W32" s="220">
        <v>0</v>
      </c>
      <c r="X32" s="221">
        <v>0</v>
      </c>
      <c r="Y32" s="221">
        <v>0</v>
      </c>
      <c r="Z32" s="220">
        <v>0</v>
      </c>
      <c r="AA32" s="221">
        <v>0</v>
      </c>
      <c r="AB32" s="221">
        <v>0</v>
      </c>
      <c r="AC32" s="220">
        <v>0</v>
      </c>
      <c r="AD32" s="221">
        <v>0</v>
      </c>
      <c r="AE32" s="221">
        <v>0</v>
      </c>
      <c r="AF32" s="220">
        <v>0</v>
      </c>
      <c r="AG32" s="221">
        <v>0</v>
      </c>
      <c r="AH32" s="221">
        <v>0</v>
      </c>
      <c r="AI32" s="220">
        <v>0</v>
      </c>
      <c r="AJ32" s="221">
        <v>0</v>
      </c>
      <c r="AK32" s="221">
        <v>0</v>
      </c>
      <c r="AL32" s="222">
        <f t="shared" si="6"/>
        <v>0</v>
      </c>
      <c r="AM32" s="224">
        <f t="shared" si="6"/>
        <v>0</v>
      </c>
      <c r="AN32" s="59">
        <f t="shared" si="6"/>
        <v>0</v>
      </c>
    </row>
    <row r="33" spans="1:40" ht="12.75">
      <c r="A33" s="160" t="s">
        <v>19</v>
      </c>
      <c r="B33" s="220">
        <v>0</v>
      </c>
      <c r="C33" s="223">
        <v>0</v>
      </c>
      <c r="D33" s="221">
        <v>0</v>
      </c>
      <c r="E33" s="220">
        <v>0</v>
      </c>
      <c r="F33" s="223">
        <v>0</v>
      </c>
      <c r="G33" s="221">
        <v>0</v>
      </c>
      <c r="H33" s="220">
        <v>0</v>
      </c>
      <c r="I33" s="223">
        <v>0</v>
      </c>
      <c r="J33" s="221">
        <v>0</v>
      </c>
      <c r="K33" s="220">
        <v>0</v>
      </c>
      <c r="L33" s="221">
        <v>0</v>
      </c>
      <c r="M33" s="59">
        <v>0</v>
      </c>
      <c r="N33" s="220">
        <v>0</v>
      </c>
      <c r="O33" s="221">
        <v>0</v>
      </c>
      <c r="P33" s="221">
        <v>0</v>
      </c>
      <c r="Q33" s="220">
        <v>0</v>
      </c>
      <c r="R33" s="221">
        <v>0</v>
      </c>
      <c r="S33" s="221">
        <v>0</v>
      </c>
      <c r="T33" s="220">
        <v>0</v>
      </c>
      <c r="U33" s="221">
        <v>0</v>
      </c>
      <c r="V33" s="221">
        <v>0</v>
      </c>
      <c r="W33" s="220">
        <v>0</v>
      </c>
      <c r="X33" s="221">
        <v>0</v>
      </c>
      <c r="Y33" s="221">
        <v>0</v>
      </c>
      <c r="Z33" s="220">
        <v>0</v>
      </c>
      <c r="AA33" s="221">
        <v>0</v>
      </c>
      <c r="AB33" s="221">
        <v>0</v>
      </c>
      <c r="AC33" s="220">
        <v>0</v>
      </c>
      <c r="AD33" s="221">
        <v>0</v>
      </c>
      <c r="AE33" s="221">
        <v>0</v>
      </c>
      <c r="AF33" s="220">
        <v>0</v>
      </c>
      <c r="AG33" s="221">
        <v>0</v>
      </c>
      <c r="AH33" s="221">
        <v>0</v>
      </c>
      <c r="AI33" s="220">
        <v>0</v>
      </c>
      <c r="AJ33" s="221">
        <v>0</v>
      </c>
      <c r="AK33" s="221">
        <v>0</v>
      </c>
      <c r="AL33" s="222">
        <f t="shared" si="6"/>
        <v>0</v>
      </c>
      <c r="AM33" s="224">
        <f t="shared" si="6"/>
        <v>0</v>
      </c>
      <c r="AN33" s="59">
        <f t="shared" si="6"/>
        <v>0</v>
      </c>
    </row>
    <row r="34" spans="1:40" s="22" customFormat="1" ht="12.75">
      <c r="A34" s="22" t="s">
        <v>12</v>
      </c>
      <c r="B34" s="40">
        <v>495</v>
      </c>
      <c r="C34" s="41">
        <v>317</v>
      </c>
      <c r="D34" s="41">
        <v>812</v>
      </c>
      <c r="E34" s="40">
        <v>377</v>
      </c>
      <c r="F34" s="41">
        <v>257</v>
      </c>
      <c r="G34" s="41">
        <v>634</v>
      </c>
      <c r="H34" s="40">
        <v>1144</v>
      </c>
      <c r="I34" s="41">
        <v>728</v>
      </c>
      <c r="J34" s="41">
        <v>1872</v>
      </c>
      <c r="K34" s="40">
        <v>185</v>
      </c>
      <c r="L34" s="41">
        <v>45</v>
      </c>
      <c r="M34" s="41">
        <v>230</v>
      </c>
      <c r="N34" s="40">
        <v>34</v>
      </c>
      <c r="O34" s="41">
        <v>3</v>
      </c>
      <c r="P34" s="41">
        <v>37</v>
      </c>
      <c r="Q34" s="40">
        <v>23</v>
      </c>
      <c r="R34" s="41">
        <v>4</v>
      </c>
      <c r="S34" s="41">
        <v>27</v>
      </c>
      <c r="T34" s="40">
        <v>5</v>
      </c>
      <c r="U34" s="41">
        <v>0</v>
      </c>
      <c r="V34" s="41">
        <v>5</v>
      </c>
      <c r="W34" s="40">
        <v>100</v>
      </c>
      <c r="X34" s="41">
        <v>14</v>
      </c>
      <c r="Y34" s="41">
        <v>114</v>
      </c>
      <c r="Z34" s="40">
        <v>12</v>
      </c>
      <c r="AA34" s="41">
        <v>1</v>
      </c>
      <c r="AB34" s="41">
        <v>13</v>
      </c>
      <c r="AC34" s="40">
        <v>10</v>
      </c>
      <c r="AD34" s="41">
        <v>0</v>
      </c>
      <c r="AE34" s="41">
        <v>10</v>
      </c>
      <c r="AF34" s="40">
        <f aca="true" t="shared" si="7" ref="AF34:AK34">SUM(AF30:AF33)</f>
        <v>0</v>
      </c>
      <c r="AG34" s="41">
        <f t="shared" si="7"/>
        <v>0</v>
      </c>
      <c r="AH34" s="41">
        <f t="shared" si="7"/>
        <v>0</v>
      </c>
      <c r="AI34" s="40">
        <f t="shared" si="7"/>
        <v>79</v>
      </c>
      <c r="AJ34" s="41">
        <f t="shared" si="7"/>
        <v>11</v>
      </c>
      <c r="AK34" s="41">
        <f t="shared" si="7"/>
        <v>90</v>
      </c>
      <c r="AL34" s="40">
        <f t="shared" si="6"/>
        <v>2464</v>
      </c>
      <c r="AM34" s="41">
        <f t="shared" si="6"/>
        <v>1380</v>
      </c>
      <c r="AN34" s="41">
        <f t="shared" si="6"/>
        <v>3844</v>
      </c>
    </row>
    <row r="35" spans="1:40" s="22" customFormat="1" ht="12.75">
      <c r="A35" s="108" t="s">
        <v>9</v>
      </c>
      <c r="B35" s="42"/>
      <c r="C35" s="43"/>
      <c r="D35" s="43"/>
      <c r="E35" s="42"/>
      <c r="F35" s="43"/>
      <c r="G35" s="43"/>
      <c r="H35" s="42"/>
      <c r="I35" s="43"/>
      <c r="J35" s="43"/>
      <c r="K35" s="42"/>
      <c r="L35" s="43"/>
      <c r="M35" s="43"/>
      <c r="N35" s="42"/>
      <c r="O35" s="43"/>
      <c r="P35" s="43"/>
      <c r="Q35" s="42"/>
      <c r="R35" s="43"/>
      <c r="S35" s="43"/>
      <c r="T35" s="42"/>
      <c r="U35" s="43"/>
      <c r="V35" s="43"/>
      <c r="W35" s="42"/>
      <c r="X35" s="43"/>
      <c r="Y35" s="43"/>
      <c r="Z35" s="42"/>
      <c r="AA35" s="43"/>
      <c r="AB35" s="43"/>
      <c r="AC35" s="42"/>
      <c r="AD35" s="43"/>
      <c r="AE35" s="43"/>
      <c r="AF35" s="42"/>
      <c r="AG35" s="43"/>
      <c r="AH35" s="43"/>
      <c r="AI35" s="42"/>
      <c r="AJ35" s="43"/>
      <c r="AK35" s="43"/>
      <c r="AL35" s="42"/>
      <c r="AM35" s="43"/>
      <c r="AN35" s="43"/>
    </row>
    <row r="36" spans="1:40" ht="12.75">
      <c r="A36" s="160" t="s">
        <v>16</v>
      </c>
      <c r="B36" s="220">
        <v>212</v>
      </c>
      <c r="C36" s="221">
        <v>111</v>
      </c>
      <c r="D36" s="221">
        <v>323</v>
      </c>
      <c r="E36" s="220">
        <v>155</v>
      </c>
      <c r="F36" s="221">
        <v>121</v>
      </c>
      <c r="G36" s="221">
        <v>276</v>
      </c>
      <c r="H36" s="220">
        <v>201</v>
      </c>
      <c r="I36" s="221">
        <v>144</v>
      </c>
      <c r="J36" s="221">
        <v>345</v>
      </c>
      <c r="K36" s="220">
        <v>127</v>
      </c>
      <c r="L36" s="221">
        <v>22</v>
      </c>
      <c r="M36" s="221">
        <v>149</v>
      </c>
      <c r="N36" s="220">
        <v>23</v>
      </c>
      <c r="O36" s="221">
        <v>1</v>
      </c>
      <c r="P36" s="221">
        <v>24</v>
      </c>
      <c r="Q36" s="220">
        <v>12</v>
      </c>
      <c r="R36" s="221">
        <v>0</v>
      </c>
      <c r="S36" s="221">
        <v>12</v>
      </c>
      <c r="T36" s="220">
        <v>0</v>
      </c>
      <c r="U36" s="221">
        <v>0</v>
      </c>
      <c r="V36" s="221">
        <v>0</v>
      </c>
      <c r="W36" s="220">
        <v>21</v>
      </c>
      <c r="X36" s="221">
        <v>6</v>
      </c>
      <c r="Y36" s="221">
        <v>27</v>
      </c>
      <c r="Z36" s="220">
        <v>14</v>
      </c>
      <c r="AA36" s="221">
        <v>2</v>
      </c>
      <c r="AB36" s="221">
        <v>16</v>
      </c>
      <c r="AC36" s="220">
        <v>7</v>
      </c>
      <c r="AD36" s="221">
        <v>4</v>
      </c>
      <c r="AE36" s="221">
        <v>11</v>
      </c>
      <c r="AF36" s="220">
        <v>0</v>
      </c>
      <c r="AG36" s="221">
        <v>0</v>
      </c>
      <c r="AH36" s="221">
        <v>0</v>
      </c>
      <c r="AI36" s="220">
        <v>4</v>
      </c>
      <c r="AJ36" s="221">
        <v>2</v>
      </c>
      <c r="AK36" s="221">
        <v>6</v>
      </c>
      <c r="AL36" s="222">
        <f aca="true" t="shared" si="8" ref="AL36:AN40">SUM(AI36,AC36,Z36,W36,Q36,N36,K36,H36,E36,B36,T36,AF36)</f>
        <v>776</v>
      </c>
      <c r="AM36" s="59">
        <f t="shared" si="8"/>
        <v>413</v>
      </c>
      <c r="AN36" s="59">
        <f t="shared" si="8"/>
        <v>1189</v>
      </c>
    </row>
    <row r="37" spans="1:40" ht="12.75">
      <c r="A37" s="160" t="s">
        <v>17</v>
      </c>
      <c r="B37" s="220">
        <v>448</v>
      </c>
      <c r="C37" s="223">
        <v>277</v>
      </c>
      <c r="D37" s="221">
        <v>725</v>
      </c>
      <c r="E37" s="220">
        <v>256</v>
      </c>
      <c r="F37" s="223">
        <v>147</v>
      </c>
      <c r="G37" s="221">
        <v>403</v>
      </c>
      <c r="H37" s="220">
        <v>985</v>
      </c>
      <c r="I37" s="223">
        <v>533</v>
      </c>
      <c r="J37" s="221">
        <v>1518</v>
      </c>
      <c r="K37" s="220">
        <v>76</v>
      </c>
      <c r="L37" s="223">
        <v>16</v>
      </c>
      <c r="M37" s="221">
        <v>92</v>
      </c>
      <c r="N37" s="220">
        <v>2</v>
      </c>
      <c r="O37" s="223">
        <v>4</v>
      </c>
      <c r="P37" s="221">
        <v>6</v>
      </c>
      <c r="Q37" s="220">
        <v>17</v>
      </c>
      <c r="R37" s="223">
        <v>5</v>
      </c>
      <c r="S37" s="221">
        <v>22</v>
      </c>
      <c r="T37" s="220">
        <v>0</v>
      </c>
      <c r="U37" s="223">
        <v>0</v>
      </c>
      <c r="V37" s="221">
        <v>0</v>
      </c>
      <c r="W37" s="220">
        <v>14</v>
      </c>
      <c r="X37" s="223">
        <v>13</v>
      </c>
      <c r="Y37" s="221">
        <v>27</v>
      </c>
      <c r="Z37" s="220">
        <v>6</v>
      </c>
      <c r="AA37" s="223">
        <v>3</v>
      </c>
      <c r="AB37" s="221">
        <v>9</v>
      </c>
      <c r="AC37" s="220">
        <v>15</v>
      </c>
      <c r="AD37" s="223">
        <v>3</v>
      </c>
      <c r="AE37" s="221">
        <v>18</v>
      </c>
      <c r="AF37" s="220">
        <v>0</v>
      </c>
      <c r="AG37" s="223">
        <v>0</v>
      </c>
      <c r="AH37" s="221">
        <v>0</v>
      </c>
      <c r="AI37" s="220">
        <v>13</v>
      </c>
      <c r="AJ37" s="223">
        <v>17</v>
      </c>
      <c r="AK37" s="221">
        <v>30</v>
      </c>
      <c r="AL37" s="222">
        <f t="shared" si="8"/>
        <v>1832</v>
      </c>
      <c r="AM37" s="224">
        <f t="shared" si="8"/>
        <v>1018</v>
      </c>
      <c r="AN37" s="59">
        <f t="shared" si="8"/>
        <v>2850</v>
      </c>
    </row>
    <row r="38" spans="1:40" ht="12.75">
      <c r="A38" s="160" t="s">
        <v>18</v>
      </c>
      <c r="B38" s="220">
        <v>0</v>
      </c>
      <c r="C38" s="223">
        <v>0</v>
      </c>
      <c r="D38" s="221">
        <v>0</v>
      </c>
      <c r="E38" s="220">
        <v>0</v>
      </c>
      <c r="F38" s="223">
        <v>0</v>
      </c>
      <c r="G38" s="221">
        <v>0</v>
      </c>
      <c r="H38" s="220">
        <v>105</v>
      </c>
      <c r="I38" s="223">
        <v>37</v>
      </c>
      <c r="J38" s="221">
        <v>142</v>
      </c>
      <c r="K38" s="220">
        <v>16</v>
      </c>
      <c r="L38" s="223">
        <v>0</v>
      </c>
      <c r="M38" s="221">
        <v>16</v>
      </c>
      <c r="N38" s="220">
        <v>0</v>
      </c>
      <c r="O38" s="223">
        <v>0</v>
      </c>
      <c r="P38" s="221">
        <v>0</v>
      </c>
      <c r="Q38" s="220">
        <v>0</v>
      </c>
      <c r="R38" s="223">
        <v>0</v>
      </c>
      <c r="S38" s="221">
        <v>0</v>
      </c>
      <c r="T38" s="220">
        <v>0</v>
      </c>
      <c r="U38" s="223">
        <v>0</v>
      </c>
      <c r="V38" s="221">
        <v>0</v>
      </c>
      <c r="W38" s="220">
        <v>22</v>
      </c>
      <c r="X38" s="223">
        <v>0</v>
      </c>
      <c r="Y38" s="221">
        <v>22</v>
      </c>
      <c r="Z38" s="220">
        <v>0</v>
      </c>
      <c r="AA38" s="223">
        <v>0</v>
      </c>
      <c r="AB38" s="221">
        <v>0</v>
      </c>
      <c r="AC38" s="220">
        <v>0</v>
      </c>
      <c r="AD38" s="223">
        <v>0</v>
      </c>
      <c r="AE38" s="221">
        <v>0</v>
      </c>
      <c r="AF38" s="220">
        <v>0</v>
      </c>
      <c r="AG38" s="223">
        <v>0</v>
      </c>
      <c r="AH38" s="221">
        <v>0</v>
      </c>
      <c r="AI38" s="220">
        <v>10</v>
      </c>
      <c r="AJ38" s="223">
        <v>0</v>
      </c>
      <c r="AK38" s="221">
        <v>10</v>
      </c>
      <c r="AL38" s="222">
        <f t="shared" si="8"/>
        <v>153</v>
      </c>
      <c r="AM38" s="224">
        <f t="shared" si="8"/>
        <v>37</v>
      </c>
      <c r="AN38" s="59">
        <f t="shared" si="8"/>
        <v>190</v>
      </c>
    </row>
    <row r="39" spans="1:40" ht="12.75">
      <c r="A39" s="160" t="s">
        <v>19</v>
      </c>
      <c r="B39" s="220">
        <v>26</v>
      </c>
      <c r="C39" s="223">
        <v>19</v>
      </c>
      <c r="D39" s="221">
        <v>45</v>
      </c>
      <c r="E39" s="220">
        <v>37</v>
      </c>
      <c r="F39" s="223">
        <v>18</v>
      </c>
      <c r="G39" s="221">
        <v>55</v>
      </c>
      <c r="H39" s="220">
        <v>95</v>
      </c>
      <c r="I39" s="223">
        <v>90</v>
      </c>
      <c r="J39" s="221">
        <v>185</v>
      </c>
      <c r="K39" s="220">
        <v>26</v>
      </c>
      <c r="L39" s="221">
        <v>5</v>
      </c>
      <c r="M39" s="221">
        <v>31</v>
      </c>
      <c r="N39" s="220">
        <v>1</v>
      </c>
      <c r="O39" s="221">
        <v>0</v>
      </c>
      <c r="P39" s="221">
        <v>1</v>
      </c>
      <c r="Q39" s="220">
        <v>0</v>
      </c>
      <c r="R39" s="221">
        <v>0</v>
      </c>
      <c r="S39" s="221">
        <v>0</v>
      </c>
      <c r="T39" s="220">
        <v>0</v>
      </c>
      <c r="U39" s="221">
        <v>0</v>
      </c>
      <c r="V39" s="221">
        <v>0</v>
      </c>
      <c r="W39" s="220">
        <v>0</v>
      </c>
      <c r="X39" s="221">
        <v>0</v>
      </c>
      <c r="Y39" s="221">
        <v>0</v>
      </c>
      <c r="Z39" s="220">
        <v>0</v>
      </c>
      <c r="AA39" s="221">
        <v>0</v>
      </c>
      <c r="AB39" s="221">
        <v>0</v>
      </c>
      <c r="AC39" s="220">
        <v>0</v>
      </c>
      <c r="AD39" s="221">
        <v>0</v>
      </c>
      <c r="AE39" s="221">
        <v>0</v>
      </c>
      <c r="AF39" s="220">
        <v>0</v>
      </c>
      <c r="AG39" s="221">
        <v>0</v>
      </c>
      <c r="AH39" s="221">
        <v>0</v>
      </c>
      <c r="AI39" s="220">
        <v>0</v>
      </c>
      <c r="AJ39" s="221">
        <v>0</v>
      </c>
      <c r="AK39" s="221">
        <v>0</v>
      </c>
      <c r="AL39" s="222">
        <f t="shared" si="8"/>
        <v>185</v>
      </c>
      <c r="AM39" s="224">
        <f t="shared" si="8"/>
        <v>132</v>
      </c>
      <c r="AN39" s="59">
        <f t="shared" si="8"/>
        <v>317</v>
      </c>
    </row>
    <row r="40" spans="1:40" s="22" customFormat="1" ht="12.75">
      <c r="A40" s="22" t="s">
        <v>12</v>
      </c>
      <c r="B40" s="40">
        <v>686</v>
      </c>
      <c r="C40" s="41">
        <v>407</v>
      </c>
      <c r="D40" s="41">
        <v>1093</v>
      </c>
      <c r="E40" s="40">
        <v>448</v>
      </c>
      <c r="F40" s="41">
        <v>286</v>
      </c>
      <c r="G40" s="41">
        <v>734</v>
      </c>
      <c r="H40" s="40">
        <v>1386</v>
      </c>
      <c r="I40" s="41">
        <v>804</v>
      </c>
      <c r="J40" s="41">
        <v>2190</v>
      </c>
      <c r="K40" s="40">
        <v>245</v>
      </c>
      <c r="L40" s="41">
        <v>43</v>
      </c>
      <c r="M40" s="41">
        <v>288</v>
      </c>
      <c r="N40" s="40">
        <v>26</v>
      </c>
      <c r="O40" s="41">
        <v>5</v>
      </c>
      <c r="P40" s="41">
        <v>31</v>
      </c>
      <c r="Q40" s="40">
        <v>29</v>
      </c>
      <c r="R40" s="41">
        <v>5</v>
      </c>
      <c r="S40" s="41">
        <v>34</v>
      </c>
      <c r="T40" s="40">
        <v>0</v>
      </c>
      <c r="U40" s="41">
        <v>0</v>
      </c>
      <c r="V40" s="41">
        <v>0</v>
      </c>
      <c r="W40" s="40">
        <v>57</v>
      </c>
      <c r="X40" s="41">
        <v>19</v>
      </c>
      <c r="Y40" s="41">
        <v>76</v>
      </c>
      <c r="Z40" s="40">
        <v>20</v>
      </c>
      <c r="AA40" s="41">
        <v>5</v>
      </c>
      <c r="AB40" s="41">
        <v>25</v>
      </c>
      <c r="AC40" s="40">
        <v>22</v>
      </c>
      <c r="AD40" s="41">
        <v>7</v>
      </c>
      <c r="AE40" s="41">
        <v>29</v>
      </c>
      <c r="AF40" s="40">
        <v>0</v>
      </c>
      <c r="AG40" s="41">
        <v>0</v>
      </c>
      <c r="AH40" s="41">
        <v>0</v>
      </c>
      <c r="AI40" s="40">
        <v>27</v>
      </c>
      <c r="AJ40" s="41">
        <v>19</v>
      </c>
      <c r="AK40" s="41">
        <v>46</v>
      </c>
      <c r="AL40" s="40">
        <f t="shared" si="8"/>
        <v>2946</v>
      </c>
      <c r="AM40" s="41">
        <f t="shared" si="8"/>
        <v>1600</v>
      </c>
      <c r="AN40" s="41">
        <f t="shared" si="8"/>
        <v>4546</v>
      </c>
    </row>
    <row r="41" spans="1:40" s="22" customFormat="1" ht="12.75">
      <c r="A41" s="108" t="s">
        <v>10</v>
      </c>
      <c r="B41" s="42"/>
      <c r="C41" s="43"/>
      <c r="D41" s="43"/>
      <c r="E41" s="42"/>
      <c r="F41" s="43"/>
      <c r="G41" s="43"/>
      <c r="H41" s="42"/>
      <c r="I41" s="43"/>
      <c r="J41" s="43"/>
      <c r="K41" s="42"/>
      <c r="L41" s="43"/>
      <c r="M41" s="43"/>
      <c r="N41" s="42"/>
      <c r="O41" s="43"/>
      <c r="P41" s="43"/>
      <c r="Q41" s="42"/>
      <c r="R41" s="43"/>
      <c r="S41" s="43"/>
      <c r="T41" s="42"/>
      <c r="U41" s="43"/>
      <c r="V41" s="43"/>
      <c r="W41" s="42"/>
      <c r="X41" s="43"/>
      <c r="Y41" s="43"/>
      <c r="Z41" s="42"/>
      <c r="AA41" s="43"/>
      <c r="AB41" s="43"/>
      <c r="AC41" s="42"/>
      <c r="AD41" s="43"/>
      <c r="AE41" s="43"/>
      <c r="AF41" s="42"/>
      <c r="AG41" s="43"/>
      <c r="AH41" s="43"/>
      <c r="AI41" s="42"/>
      <c r="AJ41" s="43"/>
      <c r="AK41" s="43"/>
      <c r="AL41" s="42"/>
      <c r="AM41" s="43"/>
      <c r="AN41" s="43"/>
    </row>
    <row r="42" spans="1:40" ht="12.75">
      <c r="A42" s="160" t="s">
        <v>16</v>
      </c>
      <c r="B42" s="220">
        <v>98</v>
      </c>
      <c r="C42" s="221">
        <v>43</v>
      </c>
      <c r="D42" s="221">
        <v>141</v>
      </c>
      <c r="E42" s="220">
        <v>113</v>
      </c>
      <c r="F42" s="221">
        <v>49</v>
      </c>
      <c r="G42" s="221">
        <v>162</v>
      </c>
      <c r="H42" s="220">
        <v>244</v>
      </c>
      <c r="I42" s="221">
        <v>138</v>
      </c>
      <c r="J42" s="221">
        <v>382</v>
      </c>
      <c r="K42" s="220">
        <v>34</v>
      </c>
      <c r="L42" s="221">
        <v>10</v>
      </c>
      <c r="M42" s="221">
        <v>44</v>
      </c>
      <c r="N42" s="220">
        <v>14</v>
      </c>
      <c r="O42" s="221">
        <v>3</v>
      </c>
      <c r="P42" s="221">
        <v>17</v>
      </c>
      <c r="Q42" s="220">
        <v>8</v>
      </c>
      <c r="R42" s="221">
        <v>1</v>
      </c>
      <c r="S42" s="221">
        <v>9</v>
      </c>
      <c r="T42" s="220">
        <v>0</v>
      </c>
      <c r="U42" s="221">
        <v>0</v>
      </c>
      <c r="V42" s="221">
        <v>0</v>
      </c>
      <c r="W42" s="220">
        <v>12</v>
      </c>
      <c r="X42" s="221">
        <v>3</v>
      </c>
      <c r="Y42" s="221">
        <v>15</v>
      </c>
      <c r="Z42" s="220">
        <v>9</v>
      </c>
      <c r="AA42" s="221">
        <v>2</v>
      </c>
      <c r="AB42" s="221">
        <v>11</v>
      </c>
      <c r="AC42" s="220">
        <v>19</v>
      </c>
      <c r="AD42" s="221">
        <v>4</v>
      </c>
      <c r="AE42" s="221">
        <v>23</v>
      </c>
      <c r="AF42" s="220">
        <v>0</v>
      </c>
      <c r="AG42" s="221">
        <v>0</v>
      </c>
      <c r="AH42" s="221">
        <v>0</v>
      </c>
      <c r="AI42" s="220">
        <v>5</v>
      </c>
      <c r="AJ42" s="221">
        <v>1</v>
      </c>
      <c r="AK42" s="221">
        <v>6</v>
      </c>
      <c r="AL42" s="222">
        <f aca="true" t="shared" si="9" ref="AL42:AL55">SUM(AI42,AC42,Z42,W42,Q42,N42,K42,H42,E42,B42,T42,AF42)</f>
        <v>556</v>
      </c>
      <c r="AM42" s="224">
        <f aca="true" t="shared" si="10" ref="AM42:AM55">SUM(AJ42,AD42,AA42,X42,R42,O42,L42,I42,F42,C42,U42,AG42)</f>
        <v>254</v>
      </c>
      <c r="AN42" s="59">
        <f aca="true" t="shared" si="11" ref="AN42:AN55">SUM(AK42,AE42,AB42,Y42,S42,P42,M42,J42,G42,D42,V42,AH42)</f>
        <v>810</v>
      </c>
    </row>
    <row r="43" spans="1:40" ht="12.75">
      <c r="A43" s="160" t="s">
        <v>17</v>
      </c>
      <c r="B43" s="220">
        <v>339</v>
      </c>
      <c r="C43" s="223">
        <v>184</v>
      </c>
      <c r="D43" s="221">
        <v>523</v>
      </c>
      <c r="E43" s="220">
        <v>225</v>
      </c>
      <c r="F43" s="223">
        <v>145</v>
      </c>
      <c r="G43" s="221">
        <v>370</v>
      </c>
      <c r="H43" s="220">
        <v>682</v>
      </c>
      <c r="I43" s="223">
        <v>317</v>
      </c>
      <c r="J43" s="221">
        <v>999</v>
      </c>
      <c r="K43" s="220">
        <v>145</v>
      </c>
      <c r="L43" s="221">
        <v>26</v>
      </c>
      <c r="M43" s="221">
        <v>171</v>
      </c>
      <c r="N43" s="220">
        <v>9</v>
      </c>
      <c r="O43" s="221">
        <v>3</v>
      </c>
      <c r="P43" s="221">
        <v>12</v>
      </c>
      <c r="Q43" s="220">
        <v>36</v>
      </c>
      <c r="R43" s="221">
        <v>10</v>
      </c>
      <c r="S43" s="221">
        <v>46</v>
      </c>
      <c r="T43" s="220">
        <v>0</v>
      </c>
      <c r="U43" s="221">
        <v>0</v>
      </c>
      <c r="V43" s="221">
        <v>0</v>
      </c>
      <c r="W43" s="220">
        <v>65</v>
      </c>
      <c r="X43" s="221">
        <v>5</v>
      </c>
      <c r="Y43" s="221">
        <v>70</v>
      </c>
      <c r="Z43" s="220">
        <v>0</v>
      </c>
      <c r="AA43" s="221">
        <v>0</v>
      </c>
      <c r="AB43" s="221">
        <v>0</v>
      </c>
      <c r="AC43" s="220">
        <v>12</v>
      </c>
      <c r="AD43" s="221">
        <v>5</v>
      </c>
      <c r="AE43" s="221">
        <v>17</v>
      </c>
      <c r="AF43" s="220">
        <v>0</v>
      </c>
      <c r="AG43" s="221">
        <v>0</v>
      </c>
      <c r="AH43" s="221">
        <v>0</v>
      </c>
      <c r="AI43" s="220">
        <v>34</v>
      </c>
      <c r="AJ43" s="221">
        <v>2</v>
      </c>
      <c r="AK43" s="221">
        <v>36</v>
      </c>
      <c r="AL43" s="222">
        <f t="shared" si="9"/>
        <v>1547</v>
      </c>
      <c r="AM43" s="224">
        <f t="shared" si="10"/>
        <v>697</v>
      </c>
      <c r="AN43" s="59">
        <f t="shared" si="11"/>
        <v>2244</v>
      </c>
    </row>
    <row r="44" spans="1:40" ht="12.75">
      <c r="A44" s="160" t="s">
        <v>18</v>
      </c>
      <c r="B44" s="220">
        <v>0</v>
      </c>
      <c r="C44" s="223">
        <v>0</v>
      </c>
      <c r="D44" s="221">
        <v>0</v>
      </c>
      <c r="E44" s="220">
        <v>0</v>
      </c>
      <c r="F44" s="223">
        <v>0</v>
      </c>
      <c r="G44" s="221">
        <v>0</v>
      </c>
      <c r="H44" s="220">
        <v>36</v>
      </c>
      <c r="I44" s="223">
        <v>3</v>
      </c>
      <c r="J44" s="221">
        <v>39</v>
      </c>
      <c r="K44" s="220">
        <v>23</v>
      </c>
      <c r="L44" s="221">
        <v>5</v>
      </c>
      <c r="M44" s="221">
        <v>28</v>
      </c>
      <c r="N44" s="220">
        <v>21</v>
      </c>
      <c r="O44" s="221">
        <v>3</v>
      </c>
      <c r="P44" s="221">
        <v>24</v>
      </c>
      <c r="Q44" s="220">
        <v>8</v>
      </c>
      <c r="R44" s="221">
        <v>0</v>
      </c>
      <c r="S44" s="221">
        <v>8</v>
      </c>
      <c r="T44" s="220">
        <v>0</v>
      </c>
      <c r="U44" s="221">
        <v>0</v>
      </c>
      <c r="V44" s="221">
        <v>0</v>
      </c>
      <c r="W44" s="220">
        <v>0</v>
      </c>
      <c r="X44" s="221">
        <v>0</v>
      </c>
      <c r="Y44" s="221">
        <v>0</v>
      </c>
      <c r="Z44" s="220">
        <v>15</v>
      </c>
      <c r="AA44" s="221">
        <v>3</v>
      </c>
      <c r="AB44" s="221">
        <v>18</v>
      </c>
      <c r="AC44" s="220">
        <v>7</v>
      </c>
      <c r="AD44" s="221">
        <v>0</v>
      </c>
      <c r="AE44" s="221">
        <v>7</v>
      </c>
      <c r="AF44" s="220">
        <v>0</v>
      </c>
      <c r="AG44" s="221">
        <v>0</v>
      </c>
      <c r="AH44" s="221">
        <v>0</v>
      </c>
      <c r="AI44" s="220">
        <v>0</v>
      </c>
      <c r="AJ44" s="221">
        <v>0</v>
      </c>
      <c r="AK44" s="221">
        <v>0</v>
      </c>
      <c r="AL44" s="222">
        <f t="shared" si="9"/>
        <v>110</v>
      </c>
      <c r="AM44" s="224">
        <f t="shared" si="10"/>
        <v>14</v>
      </c>
      <c r="AN44" s="59">
        <f t="shared" si="11"/>
        <v>124</v>
      </c>
    </row>
    <row r="45" spans="1:40" ht="12.75">
      <c r="A45" s="160" t="s">
        <v>19</v>
      </c>
      <c r="B45" s="220">
        <v>0</v>
      </c>
      <c r="C45" s="223">
        <v>0</v>
      </c>
      <c r="D45" s="221">
        <v>0</v>
      </c>
      <c r="E45" s="220">
        <v>0</v>
      </c>
      <c r="F45" s="223">
        <v>0</v>
      </c>
      <c r="G45" s="221">
        <v>0</v>
      </c>
      <c r="H45" s="220">
        <v>97</v>
      </c>
      <c r="I45" s="223">
        <v>4</v>
      </c>
      <c r="J45" s="221">
        <v>101</v>
      </c>
      <c r="K45" s="220">
        <v>0</v>
      </c>
      <c r="L45" s="221">
        <v>0</v>
      </c>
      <c r="M45" s="221">
        <v>0</v>
      </c>
      <c r="N45" s="220">
        <v>0</v>
      </c>
      <c r="O45" s="221">
        <v>0</v>
      </c>
      <c r="P45" s="221">
        <v>0</v>
      </c>
      <c r="Q45" s="220">
        <v>0</v>
      </c>
      <c r="R45" s="221">
        <v>0</v>
      </c>
      <c r="S45" s="221">
        <v>0</v>
      </c>
      <c r="T45" s="220">
        <v>0</v>
      </c>
      <c r="U45" s="221">
        <v>0</v>
      </c>
      <c r="V45" s="221">
        <v>0</v>
      </c>
      <c r="W45" s="220">
        <v>0</v>
      </c>
      <c r="X45" s="221">
        <v>0</v>
      </c>
      <c r="Y45" s="221">
        <v>0</v>
      </c>
      <c r="Z45" s="220">
        <v>0</v>
      </c>
      <c r="AA45" s="221">
        <v>0</v>
      </c>
      <c r="AB45" s="221">
        <v>0</v>
      </c>
      <c r="AC45" s="220">
        <v>0</v>
      </c>
      <c r="AD45" s="221">
        <v>0</v>
      </c>
      <c r="AE45" s="221">
        <v>0</v>
      </c>
      <c r="AF45" s="220">
        <v>0</v>
      </c>
      <c r="AG45" s="221">
        <v>0</v>
      </c>
      <c r="AH45" s="221">
        <v>0</v>
      </c>
      <c r="AI45" s="220">
        <v>0</v>
      </c>
      <c r="AJ45" s="221">
        <v>0</v>
      </c>
      <c r="AK45" s="221">
        <v>0</v>
      </c>
      <c r="AL45" s="222">
        <f t="shared" si="9"/>
        <v>97</v>
      </c>
      <c r="AM45" s="224">
        <f t="shared" si="10"/>
        <v>4</v>
      </c>
      <c r="AN45" s="59">
        <f t="shared" si="11"/>
        <v>101</v>
      </c>
    </row>
    <row r="46" spans="1:40" ht="12.75">
      <c r="A46" s="160" t="s">
        <v>31</v>
      </c>
      <c r="B46" s="220">
        <v>55</v>
      </c>
      <c r="C46" s="223">
        <v>14</v>
      </c>
      <c r="D46" s="221">
        <v>69</v>
      </c>
      <c r="E46" s="220">
        <v>40</v>
      </c>
      <c r="F46" s="223">
        <v>23</v>
      </c>
      <c r="G46" s="221">
        <v>63</v>
      </c>
      <c r="H46" s="220">
        <v>74</v>
      </c>
      <c r="I46" s="223">
        <v>20</v>
      </c>
      <c r="J46" s="221">
        <v>94</v>
      </c>
      <c r="K46" s="247">
        <v>0</v>
      </c>
      <c r="L46" s="248">
        <v>0</v>
      </c>
      <c r="M46" s="221">
        <v>0</v>
      </c>
      <c r="N46" s="247">
        <v>0</v>
      </c>
      <c r="O46" s="248">
        <v>0</v>
      </c>
      <c r="P46" s="248">
        <v>0</v>
      </c>
      <c r="Q46" s="247">
        <v>0</v>
      </c>
      <c r="R46" s="248">
        <v>0</v>
      </c>
      <c r="S46" s="248">
        <v>0</v>
      </c>
      <c r="T46" s="247">
        <v>0</v>
      </c>
      <c r="U46" s="248">
        <v>0</v>
      </c>
      <c r="V46" s="248">
        <v>0</v>
      </c>
      <c r="W46" s="247">
        <v>0</v>
      </c>
      <c r="X46" s="248">
        <v>0</v>
      </c>
      <c r="Y46" s="248">
        <v>0</v>
      </c>
      <c r="Z46" s="220">
        <v>0</v>
      </c>
      <c r="AA46" s="221">
        <v>0</v>
      </c>
      <c r="AB46" s="221">
        <v>0</v>
      </c>
      <c r="AC46" s="220">
        <v>0</v>
      </c>
      <c r="AD46" s="221">
        <v>0</v>
      </c>
      <c r="AE46" s="221">
        <v>0</v>
      </c>
      <c r="AF46" s="220">
        <v>0</v>
      </c>
      <c r="AG46" s="221">
        <v>0</v>
      </c>
      <c r="AH46" s="221">
        <v>0</v>
      </c>
      <c r="AI46" s="220">
        <v>0</v>
      </c>
      <c r="AJ46" s="221">
        <v>0</v>
      </c>
      <c r="AK46" s="221">
        <v>0</v>
      </c>
      <c r="AL46" s="222">
        <f t="shared" si="9"/>
        <v>169</v>
      </c>
      <c r="AM46" s="224">
        <f t="shared" si="10"/>
        <v>57</v>
      </c>
      <c r="AN46" s="59">
        <f t="shared" si="11"/>
        <v>226</v>
      </c>
    </row>
    <row r="47" spans="1:40" s="226" customFormat="1" ht="12.75">
      <c r="A47" s="22" t="s">
        <v>12</v>
      </c>
      <c r="B47" s="40">
        <v>492</v>
      </c>
      <c r="C47" s="41">
        <v>241</v>
      </c>
      <c r="D47" s="41">
        <v>733</v>
      </c>
      <c r="E47" s="40">
        <v>378</v>
      </c>
      <c r="F47" s="41">
        <v>217</v>
      </c>
      <c r="G47" s="41">
        <v>595</v>
      </c>
      <c r="H47" s="40">
        <v>1133</v>
      </c>
      <c r="I47" s="41">
        <v>482</v>
      </c>
      <c r="J47" s="41">
        <v>1615</v>
      </c>
      <c r="K47" s="249">
        <v>202</v>
      </c>
      <c r="L47" s="225">
        <v>41</v>
      </c>
      <c r="M47" s="250">
        <v>243</v>
      </c>
      <c r="N47" s="249">
        <v>44</v>
      </c>
      <c r="O47" s="225">
        <v>9</v>
      </c>
      <c r="P47" s="225">
        <v>53</v>
      </c>
      <c r="Q47" s="249">
        <v>52</v>
      </c>
      <c r="R47" s="225">
        <v>11</v>
      </c>
      <c r="S47" s="225">
        <v>63</v>
      </c>
      <c r="T47" s="249">
        <v>0</v>
      </c>
      <c r="U47" s="225">
        <v>0</v>
      </c>
      <c r="V47" s="225">
        <v>0</v>
      </c>
      <c r="W47" s="249">
        <v>77</v>
      </c>
      <c r="X47" s="225">
        <v>8</v>
      </c>
      <c r="Y47" s="225">
        <v>85</v>
      </c>
      <c r="Z47" s="251">
        <v>24</v>
      </c>
      <c r="AA47" s="252">
        <v>5</v>
      </c>
      <c r="AB47" s="252">
        <v>29</v>
      </c>
      <c r="AC47" s="251">
        <v>38</v>
      </c>
      <c r="AD47" s="252">
        <v>9</v>
      </c>
      <c r="AE47" s="252">
        <v>47</v>
      </c>
      <c r="AF47" s="251">
        <f aca="true" t="shared" si="12" ref="AF47:AK47">SUM(AF42:AF46)</f>
        <v>0</v>
      </c>
      <c r="AG47" s="252">
        <f t="shared" si="12"/>
        <v>0</v>
      </c>
      <c r="AH47" s="252">
        <f t="shared" si="12"/>
        <v>0</v>
      </c>
      <c r="AI47" s="251">
        <f t="shared" si="12"/>
        <v>39</v>
      </c>
      <c r="AJ47" s="252">
        <f t="shared" si="12"/>
        <v>3</v>
      </c>
      <c r="AK47" s="250">
        <f t="shared" si="12"/>
        <v>42</v>
      </c>
      <c r="AL47" s="40">
        <f t="shared" si="9"/>
        <v>2479</v>
      </c>
      <c r="AM47" s="41">
        <f t="shared" si="10"/>
        <v>1026</v>
      </c>
      <c r="AN47" s="41">
        <f t="shared" si="11"/>
        <v>3505</v>
      </c>
    </row>
    <row r="48" spans="1:40" s="160" customFormat="1" ht="12.75">
      <c r="A48" s="253" t="s">
        <v>15</v>
      </c>
      <c r="B48" s="44"/>
      <c r="C48" s="45"/>
      <c r="D48" s="45"/>
      <c r="E48" s="44"/>
      <c r="F48" s="45"/>
      <c r="G48" s="45"/>
      <c r="H48" s="44"/>
      <c r="I48" s="45"/>
      <c r="J48" s="45"/>
      <c r="K48" s="44"/>
      <c r="L48" s="45"/>
      <c r="M48" s="45"/>
      <c r="N48" s="44"/>
      <c r="O48" s="45"/>
      <c r="P48" s="45"/>
      <c r="Q48" s="44"/>
      <c r="R48" s="45"/>
      <c r="S48" s="45"/>
      <c r="T48" s="44"/>
      <c r="U48" s="45"/>
      <c r="V48" s="45"/>
      <c r="W48" s="44"/>
      <c r="X48" s="45"/>
      <c r="Y48" s="45"/>
      <c r="Z48" s="44"/>
      <c r="AA48" s="45"/>
      <c r="AB48" s="45"/>
      <c r="AC48" s="44"/>
      <c r="AD48" s="45"/>
      <c r="AE48" s="45"/>
      <c r="AF48" s="44"/>
      <c r="AG48" s="45"/>
      <c r="AH48" s="45"/>
      <c r="AI48" s="44"/>
      <c r="AJ48" s="45"/>
      <c r="AK48" s="45"/>
      <c r="AL48" s="46"/>
      <c r="AM48" s="47"/>
      <c r="AN48" s="47"/>
    </row>
    <row r="49" spans="1:40" ht="12.75">
      <c r="A49" s="160" t="s">
        <v>16</v>
      </c>
      <c r="B49" s="48">
        <f>SUM(B12,B18,B24,B30,B36,B42)</f>
        <v>706</v>
      </c>
      <c r="C49" s="49">
        <f aca="true" t="shared" si="13" ref="C49:AN49">SUM(C12,C18,C24,C30,C36,C42)</f>
        <v>383</v>
      </c>
      <c r="D49" s="49">
        <f t="shared" si="13"/>
        <v>1089</v>
      </c>
      <c r="E49" s="48">
        <f t="shared" si="13"/>
        <v>640</v>
      </c>
      <c r="F49" s="49">
        <f t="shared" si="13"/>
        <v>405</v>
      </c>
      <c r="G49" s="49">
        <f t="shared" si="13"/>
        <v>1045</v>
      </c>
      <c r="H49" s="48">
        <f t="shared" si="13"/>
        <v>1369</v>
      </c>
      <c r="I49" s="49">
        <f t="shared" si="13"/>
        <v>840</v>
      </c>
      <c r="J49" s="49">
        <f t="shared" si="13"/>
        <v>2209</v>
      </c>
      <c r="K49" s="48">
        <f t="shared" si="13"/>
        <v>344</v>
      </c>
      <c r="L49" s="49">
        <f t="shared" si="13"/>
        <v>75</v>
      </c>
      <c r="M49" s="49">
        <f t="shared" si="13"/>
        <v>419</v>
      </c>
      <c r="N49" s="48">
        <f t="shared" si="13"/>
        <v>71</v>
      </c>
      <c r="O49" s="49">
        <f t="shared" si="13"/>
        <v>7</v>
      </c>
      <c r="P49" s="49">
        <f t="shared" si="13"/>
        <v>78</v>
      </c>
      <c r="Q49" s="48">
        <f t="shared" si="13"/>
        <v>55</v>
      </c>
      <c r="R49" s="49">
        <f t="shared" si="13"/>
        <v>8</v>
      </c>
      <c r="S49" s="49">
        <f t="shared" si="13"/>
        <v>63</v>
      </c>
      <c r="T49" s="48">
        <f t="shared" si="13"/>
        <v>5</v>
      </c>
      <c r="U49" s="49">
        <f t="shared" si="13"/>
        <v>0</v>
      </c>
      <c r="V49" s="49">
        <f t="shared" si="13"/>
        <v>5</v>
      </c>
      <c r="W49" s="48">
        <f t="shared" si="13"/>
        <v>81</v>
      </c>
      <c r="X49" s="49">
        <f t="shared" si="13"/>
        <v>17</v>
      </c>
      <c r="Y49" s="49">
        <f t="shared" si="13"/>
        <v>98</v>
      </c>
      <c r="Z49" s="48">
        <f t="shared" si="13"/>
        <v>35</v>
      </c>
      <c r="AA49" s="49">
        <f t="shared" si="13"/>
        <v>5</v>
      </c>
      <c r="AB49" s="49">
        <f t="shared" si="13"/>
        <v>40</v>
      </c>
      <c r="AC49" s="48">
        <f t="shared" si="13"/>
        <v>39</v>
      </c>
      <c r="AD49" s="49">
        <f t="shared" si="13"/>
        <v>9</v>
      </c>
      <c r="AE49" s="49">
        <f t="shared" si="13"/>
        <v>48</v>
      </c>
      <c r="AF49" s="48">
        <f t="shared" si="13"/>
        <v>0</v>
      </c>
      <c r="AG49" s="49">
        <f t="shared" si="13"/>
        <v>0</v>
      </c>
      <c r="AH49" s="49">
        <f t="shared" si="13"/>
        <v>0</v>
      </c>
      <c r="AI49" s="48">
        <f t="shared" si="13"/>
        <v>25</v>
      </c>
      <c r="AJ49" s="49">
        <f t="shared" si="13"/>
        <v>5</v>
      </c>
      <c r="AK49" s="49">
        <f t="shared" si="13"/>
        <v>30</v>
      </c>
      <c r="AL49" s="50">
        <f t="shared" si="13"/>
        <v>3370</v>
      </c>
      <c r="AM49" s="54">
        <f t="shared" si="13"/>
        <v>1754</v>
      </c>
      <c r="AN49" s="51">
        <f t="shared" si="13"/>
        <v>5124</v>
      </c>
    </row>
    <row r="50" spans="1:40" ht="12.75">
      <c r="A50" s="60" t="s">
        <v>17</v>
      </c>
      <c r="B50" s="48">
        <f>SUM(B13,B19,B25,B31,B37,B43)</f>
        <v>2170</v>
      </c>
      <c r="C50" s="53">
        <f aca="true" t="shared" si="14" ref="C50:AN50">SUM(C13,C19,C25,C31,C37,C43)</f>
        <v>1263</v>
      </c>
      <c r="D50" s="49">
        <f t="shared" si="14"/>
        <v>3433</v>
      </c>
      <c r="E50" s="48">
        <f t="shared" si="14"/>
        <v>1021</v>
      </c>
      <c r="F50" s="53">
        <f t="shared" si="14"/>
        <v>722</v>
      </c>
      <c r="G50" s="49">
        <f t="shared" si="14"/>
        <v>1743</v>
      </c>
      <c r="H50" s="48">
        <f t="shared" si="14"/>
        <v>3847</v>
      </c>
      <c r="I50" s="53">
        <f t="shared" si="14"/>
        <v>2221</v>
      </c>
      <c r="J50" s="49">
        <f t="shared" si="14"/>
        <v>6068</v>
      </c>
      <c r="K50" s="48">
        <f t="shared" si="14"/>
        <v>450</v>
      </c>
      <c r="L50" s="53">
        <f t="shared" si="14"/>
        <v>87</v>
      </c>
      <c r="M50" s="49">
        <f t="shared" si="14"/>
        <v>537</v>
      </c>
      <c r="N50" s="48">
        <f t="shared" si="14"/>
        <v>26</v>
      </c>
      <c r="O50" s="53">
        <f t="shared" si="14"/>
        <v>9</v>
      </c>
      <c r="P50" s="49">
        <f t="shared" si="14"/>
        <v>35</v>
      </c>
      <c r="Q50" s="48">
        <f t="shared" si="14"/>
        <v>132</v>
      </c>
      <c r="R50" s="53">
        <f t="shared" si="14"/>
        <v>22</v>
      </c>
      <c r="S50" s="49">
        <f t="shared" si="14"/>
        <v>154</v>
      </c>
      <c r="T50" s="48">
        <f t="shared" si="14"/>
        <v>0</v>
      </c>
      <c r="U50" s="53">
        <f t="shared" si="14"/>
        <v>0</v>
      </c>
      <c r="V50" s="49">
        <f t="shared" si="14"/>
        <v>0</v>
      </c>
      <c r="W50" s="48">
        <f t="shared" si="14"/>
        <v>218</v>
      </c>
      <c r="X50" s="53">
        <f t="shared" si="14"/>
        <v>59</v>
      </c>
      <c r="Y50" s="49">
        <f t="shared" si="14"/>
        <v>277</v>
      </c>
      <c r="Z50" s="48">
        <f t="shared" si="14"/>
        <v>6</v>
      </c>
      <c r="AA50" s="53">
        <f t="shared" si="14"/>
        <v>3</v>
      </c>
      <c r="AB50" s="49">
        <f t="shared" si="14"/>
        <v>9</v>
      </c>
      <c r="AC50" s="48">
        <f t="shared" si="14"/>
        <v>62</v>
      </c>
      <c r="AD50" s="53">
        <f t="shared" si="14"/>
        <v>9</v>
      </c>
      <c r="AE50" s="49">
        <f t="shared" si="14"/>
        <v>71</v>
      </c>
      <c r="AF50" s="48">
        <f t="shared" si="14"/>
        <v>0</v>
      </c>
      <c r="AG50" s="53">
        <f t="shared" si="14"/>
        <v>0</v>
      </c>
      <c r="AH50" s="49">
        <f t="shared" si="14"/>
        <v>0</v>
      </c>
      <c r="AI50" s="48">
        <f t="shared" si="14"/>
        <v>182</v>
      </c>
      <c r="AJ50" s="53">
        <f t="shared" si="14"/>
        <v>55</v>
      </c>
      <c r="AK50" s="49">
        <f t="shared" si="14"/>
        <v>237</v>
      </c>
      <c r="AL50" s="50">
        <f t="shared" si="14"/>
        <v>8114</v>
      </c>
      <c r="AM50" s="54">
        <f t="shared" si="14"/>
        <v>4450</v>
      </c>
      <c r="AN50" s="51">
        <f t="shared" si="14"/>
        <v>12564</v>
      </c>
    </row>
    <row r="51" spans="1:40" ht="12.75">
      <c r="A51" s="60" t="s">
        <v>18</v>
      </c>
      <c r="B51" s="48">
        <f>SUM(B14,B20,B32,B38,B44)</f>
        <v>0</v>
      </c>
      <c r="C51" s="53">
        <f aca="true" t="shared" si="15" ref="C51:AK51">SUM(C14,C20,C32,C38,C44)</f>
        <v>0</v>
      </c>
      <c r="D51" s="49">
        <f t="shared" si="15"/>
        <v>0</v>
      </c>
      <c r="E51" s="48">
        <f t="shared" si="15"/>
        <v>0</v>
      </c>
      <c r="F51" s="53">
        <f t="shared" si="15"/>
        <v>0</v>
      </c>
      <c r="G51" s="49">
        <f t="shared" si="15"/>
        <v>0</v>
      </c>
      <c r="H51" s="48">
        <f t="shared" si="15"/>
        <v>141</v>
      </c>
      <c r="I51" s="53">
        <f t="shared" si="15"/>
        <v>40</v>
      </c>
      <c r="J51" s="49">
        <f t="shared" si="15"/>
        <v>181</v>
      </c>
      <c r="K51" s="48">
        <f t="shared" si="15"/>
        <v>39</v>
      </c>
      <c r="L51" s="53">
        <f t="shared" si="15"/>
        <v>5</v>
      </c>
      <c r="M51" s="49">
        <f t="shared" si="15"/>
        <v>44</v>
      </c>
      <c r="N51" s="48">
        <f t="shared" si="15"/>
        <v>21</v>
      </c>
      <c r="O51" s="53">
        <f t="shared" si="15"/>
        <v>3</v>
      </c>
      <c r="P51" s="49">
        <f t="shared" si="15"/>
        <v>24</v>
      </c>
      <c r="Q51" s="48">
        <f t="shared" si="15"/>
        <v>8</v>
      </c>
      <c r="R51" s="53">
        <f t="shared" si="15"/>
        <v>0</v>
      </c>
      <c r="S51" s="49">
        <f t="shared" si="15"/>
        <v>8</v>
      </c>
      <c r="T51" s="48">
        <f>SUM(T14,T20,T32,T38,T44)</f>
        <v>0</v>
      </c>
      <c r="U51" s="53">
        <f>SUM(U14,U20,U32,U38,U44)</f>
        <v>0</v>
      </c>
      <c r="V51" s="49">
        <f>SUM(V14,V20,V32,V38,V44)</f>
        <v>0</v>
      </c>
      <c r="W51" s="48">
        <f t="shared" si="15"/>
        <v>22</v>
      </c>
      <c r="X51" s="53">
        <f t="shared" si="15"/>
        <v>0</v>
      </c>
      <c r="Y51" s="49">
        <f t="shared" si="15"/>
        <v>22</v>
      </c>
      <c r="Z51" s="48">
        <f t="shared" si="15"/>
        <v>15</v>
      </c>
      <c r="AA51" s="53">
        <f t="shared" si="15"/>
        <v>3</v>
      </c>
      <c r="AB51" s="49">
        <f t="shared" si="15"/>
        <v>18</v>
      </c>
      <c r="AC51" s="48">
        <f t="shared" si="15"/>
        <v>7</v>
      </c>
      <c r="AD51" s="53">
        <f t="shared" si="15"/>
        <v>0</v>
      </c>
      <c r="AE51" s="49">
        <f t="shared" si="15"/>
        <v>7</v>
      </c>
      <c r="AF51" s="48">
        <f>SUM(AF14,AF20,AF32,AF38,AF44)</f>
        <v>0</v>
      </c>
      <c r="AG51" s="53">
        <f>SUM(AG14,AG20,AG32,AG38,AG44)</f>
        <v>0</v>
      </c>
      <c r="AH51" s="49">
        <f>SUM(AH14,AH20,AH32,AH38,AH44)</f>
        <v>0</v>
      </c>
      <c r="AI51" s="48">
        <f t="shared" si="15"/>
        <v>10</v>
      </c>
      <c r="AJ51" s="53">
        <f t="shared" si="15"/>
        <v>0</v>
      </c>
      <c r="AK51" s="49">
        <f t="shared" si="15"/>
        <v>10</v>
      </c>
      <c r="AL51" s="50">
        <f t="shared" si="9"/>
        <v>263</v>
      </c>
      <c r="AM51" s="54">
        <f t="shared" si="10"/>
        <v>51</v>
      </c>
      <c r="AN51" s="51">
        <f t="shared" si="11"/>
        <v>314</v>
      </c>
    </row>
    <row r="52" spans="1:40" ht="12.75">
      <c r="A52" s="60" t="s">
        <v>19</v>
      </c>
      <c r="B52" s="48">
        <f>SUM(B15,B21,B26,B33,B39,B45)</f>
        <v>115</v>
      </c>
      <c r="C52" s="53">
        <f aca="true" t="shared" si="16" ref="C52:AK52">SUM(C15,C21,C26,C33,C39,C45)</f>
        <v>72</v>
      </c>
      <c r="D52" s="49">
        <f t="shared" si="16"/>
        <v>187</v>
      </c>
      <c r="E52" s="48">
        <f t="shared" si="16"/>
        <v>119</v>
      </c>
      <c r="F52" s="53">
        <f t="shared" si="16"/>
        <v>60</v>
      </c>
      <c r="G52" s="49">
        <f t="shared" si="16"/>
        <v>179</v>
      </c>
      <c r="H52" s="48">
        <f t="shared" si="16"/>
        <v>869</v>
      </c>
      <c r="I52" s="53">
        <f t="shared" si="16"/>
        <v>451</v>
      </c>
      <c r="J52" s="49">
        <f t="shared" si="16"/>
        <v>1320</v>
      </c>
      <c r="K52" s="220">
        <f t="shared" si="16"/>
        <v>26</v>
      </c>
      <c r="L52" s="221">
        <f t="shared" si="16"/>
        <v>5</v>
      </c>
      <c r="M52" s="221">
        <f t="shared" si="16"/>
        <v>31</v>
      </c>
      <c r="N52" s="220">
        <f t="shared" si="16"/>
        <v>1</v>
      </c>
      <c r="O52" s="221">
        <f t="shared" si="16"/>
        <v>0</v>
      </c>
      <c r="P52" s="221">
        <f t="shared" si="16"/>
        <v>1</v>
      </c>
      <c r="Q52" s="220">
        <f t="shared" si="16"/>
        <v>0</v>
      </c>
      <c r="R52" s="221">
        <f t="shared" si="16"/>
        <v>0</v>
      </c>
      <c r="S52" s="221">
        <f t="shared" si="16"/>
        <v>0</v>
      </c>
      <c r="T52" s="220">
        <f>SUM(T15,T21,T26,T33,T39,T45)</f>
        <v>0</v>
      </c>
      <c r="U52" s="221">
        <f>SUM(U15,U21,U26,U33,U39,U45)</f>
        <v>0</v>
      </c>
      <c r="V52" s="221">
        <f>SUM(V15,V21,V26,V33,V39,V45)</f>
        <v>0</v>
      </c>
      <c r="W52" s="220">
        <f t="shared" si="16"/>
        <v>0</v>
      </c>
      <c r="X52" s="221">
        <f t="shared" si="16"/>
        <v>0</v>
      </c>
      <c r="Y52" s="221">
        <f t="shared" si="16"/>
        <v>0</v>
      </c>
      <c r="Z52" s="220">
        <f t="shared" si="16"/>
        <v>0</v>
      </c>
      <c r="AA52" s="221">
        <f t="shared" si="16"/>
        <v>0</v>
      </c>
      <c r="AB52" s="221">
        <f t="shared" si="16"/>
        <v>0</v>
      </c>
      <c r="AC52" s="220">
        <f t="shared" si="16"/>
        <v>0</v>
      </c>
      <c r="AD52" s="221">
        <f t="shared" si="16"/>
        <v>0</v>
      </c>
      <c r="AE52" s="221">
        <f t="shared" si="16"/>
        <v>0</v>
      </c>
      <c r="AF52" s="220">
        <f>SUM(AF15,AF21,AF26,AF33,AF39,AF45)</f>
        <v>0</v>
      </c>
      <c r="AG52" s="221">
        <f>SUM(AG15,AG21,AG26,AG33,AG39,AG45)</f>
        <v>0</v>
      </c>
      <c r="AH52" s="221">
        <f>SUM(AH15,AH21,AH26,AH33,AH39,AH45)</f>
        <v>0</v>
      </c>
      <c r="AI52" s="220">
        <f t="shared" si="16"/>
        <v>0</v>
      </c>
      <c r="AJ52" s="221">
        <f t="shared" si="16"/>
        <v>0</v>
      </c>
      <c r="AK52" s="221">
        <f t="shared" si="16"/>
        <v>0</v>
      </c>
      <c r="AL52" s="50">
        <f t="shared" si="9"/>
        <v>1130</v>
      </c>
      <c r="AM52" s="54">
        <f t="shared" si="10"/>
        <v>588</v>
      </c>
      <c r="AN52" s="51">
        <f t="shared" si="11"/>
        <v>1718</v>
      </c>
    </row>
    <row r="53" spans="1:40" ht="12.75">
      <c r="A53" s="60" t="s">
        <v>31</v>
      </c>
      <c r="B53" s="48">
        <f>SUM(B46)</f>
        <v>55</v>
      </c>
      <c r="C53" s="53">
        <f aca="true" t="shared" si="17" ref="C53:AK53">SUM(C46)</f>
        <v>14</v>
      </c>
      <c r="D53" s="49">
        <f t="shared" si="17"/>
        <v>69</v>
      </c>
      <c r="E53" s="48">
        <f t="shared" si="17"/>
        <v>40</v>
      </c>
      <c r="F53" s="53">
        <f t="shared" si="17"/>
        <v>23</v>
      </c>
      <c r="G53" s="49">
        <f t="shared" si="17"/>
        <v>63</v>
      </c>
      <c r="H53" s="48">
        <f t="shared" si="17"/>
        <v>74</v>
      </c>
      <c r="I53" s="53">
        <f t="shared" si="17"/>
        <v>20</v>
      </c>
      <c r="J53" s="49">
        <f t="shared" si="17"/>
        <v>94</v>
      </c>
      <c r="K53" s="220">
        <f t="shared" si="17"/>
        <v>0</v>
      </c>
      <c r="L53" s="221">
        <f t="shared" si="17"/>
        <v>0</v>
      </c>
      <c r="M53" s="221">
        <f t="shared" si="17"/>
        <v>0</v>
      </c>
      <c r="N53" s="220">
        <f t="shared" si="17"/>
        <v>0</v>
      </c>
      <c r="O53" s="221">
        <f t="shared" si="17"/>
        <v>0</v>
      </c>
      <c r="P53" s="221">
        <f t="shared" si="17"/>
        <v>0</v>
      </c>
      <c r="Q53" s="220">
        <f t="shared" si="17"/>
        <v>0</v>
      </c>
      <c r="R53" s="221">
        <f t="shared" si="17"/>
        <v>0</v>
      </c>
      <c r="S53" s="221">
        <f t="shared" si="17"/>
        <v>0</v>
      </c>
      <c r="T53" s="220">
        <f>SUM(T46)</f>
        <v>0</v>
      </c>
      <c r="U53" s="221">
        <f>SUM(U46)</f>
        <v>0</v>
      </c>
      <c r="V53" s="221">
        <f>SUM(V46)</f>
        <v>0</v>
      </c>
      <c r="W53" s="220">
        <f t="shared" si="17"/>
        <v>0</v>
      </c>
      <c r="X53" s="221">
        <f t="shared" si="17"/>
        <v>0</v>
      </c>
      <c r="Y53" s="221">
        <f t="shared" si="17"/>
        <v>0</v>
      </c>
      <c r="Z53" s="220">
        <f t="shared" si="17"/>
        <v>0</v>
      </c>
      <c r="AA53" s="221">
        <f t="shared" si="17"/>
        <v>0</v>
      </c>
      <c r="AB53" s="221">
        <f t="shared" si="17"/>
        <v>0</v>
      </c>
      <c r="AC53" s="220">
        <f t="shared" si="17"/>
        <v>0</v>
      </c>
      <c r="AD53" s="221">
        <f t="shared" si="17"/>
        <v>0</v>
      </c>
      <c r="AE53" s="221">
        <f t="shared" si="17"/>
        <v>0</v>
      </c>
      <c r="AF53" s="220">
        <f>SUM(AF46)</f>
        <v>0</v>
      </c>
      <c r="AG53" s="221">
        <f>SUM(AG46)</f>
        <v>0</v>
      </c>
      <c r="AH53" s="221">
        <f>SUM(AH46)</f>
        <v>0</v>
      </c>
      <c r="AI53" s="220">
        <f t="shared" si="17"/>
        <v>0</v>
      </c>
      <c r="AJ53" s="221">
        <f t="shared" si="17"/>
        <v>0</v>
      </c>
      <c r="AK53" s="221">
        <f t="shared" si="17"/>
        <v>0</v>
      </c>
      <c r="AL53" s="50">
        <f t="shared" si="9"/>
        <v>169</v>
      </c>
      <c r="AM53" s="54">
        <f t="shared" si="10"/>
        <v>57</v>
      </c>
      <c r="AN53" s="51">
        <f t="shared" si="11"/>
        <v>226</v>
      </c>
    </row>
    <row r="54" spans="1:40" ht="12.75">
      <c r="A54" s="60" t="s">
        <v>20</v>
      </c>
      <c r="B54" s="48">
        <f>SUM(B27)</f>
        <v>4</v>
      </c>
      <c r="C54" s="53">
        <f aca="true" t="shared" si="18" ref="C54:AK54">SUM(C27)</f>
        <v>3</v>
      </c>
      <c r="D54" s="49">
        <f t="shared" si="18"/>
        <v>7</v>
      </c>
      <c r="E54" s="48">
        <f t="shared" si="18"/>
        <v>31</v>
      </c>
      <c r="F54" s="53">
        <f t="shared" si="18"/>
        <v>7</v>
      </c>
      <c r="G54" s="49">
        <f t="shared" si="18"/>
        <v>38</v>
      </c>
      <c r="H54" s="48">
        <f t="shared" si="18"/>
        <v>117</v>
      </c>
      <c r="I54" s="53">
        <f t="shared" si="18"/>
        <v>22</v>
      </c>
      <c r="J54" s="49">
        <f t="shared" si="18"/>
        <v>139</v>
      </c>
      <c r="K54" s="220">
        <f t="shared" si="18"/>
        <v>0</v>
      </c>
      <c r="L54" s="221">
        <f t="shared" si="18"/>
        <v>0</v>
      </c>
      <c r="M54" s="221">
        <f t="shared" si="18"/>
        <v>0</v>
      </c>
      <c r="N54" s="220">
        <f t="shared" si="18"/>
        <v>0</v>
      </c>
      <c r="O54" s="221">
        <f t="shared" si="18"/>
        <v>0</v>
      </c>
      <c r="P54" s="221">
        <f t="shared" si="18"/>
        <v>0</v>
      </c>
      <c r="Q54" s="220">
        <f t="shared" si="18"/>
        <v>0</v>
      </c>
      <c r="R54" s="221">
        <f t="shared" si="18"/>
        <v>0</v>
      </c>
      <c r="S54" s="221">
        <f t="shared" si="18"/>
        <v>0</v>
      </c>
      <c r="T54" s="220">
        <f>SUM(T27)</f>
        <v>0</v>
      </c>
      <c r="U54" s="221">
        <f>SUM(U27)</f>
        <v>0</v>
      </c>
      <c r="V54" s="221">
        <f>SUM(V27)</f>
        <v>0</v>
      </c>
      <c r="W54" s="220">
        <f t="shared" si="18"/>
        <v>0</v>
      </c>
      <c r="X54" s="221">
        <f t="shared" si="18"/>
        <v>0</v>
      </c>
      <c r="Y54" s="221">
        <f t="shared" si="18"/>
        <v>0</v>
      </c>
      <c r="Z54" s="220">
        <f t="shared" si="18"/>
        <v>0</v>
      </c>
      <c r="AA54" s="221">
        <f t="shared" si="18"/>
        <v>0</v>
      </c>
      <c r="AB54" s="221">
        <f t="shared" si="18"/>
        <v>0</v>
      </c>
      <c r="AC54" s="220">
        <f t="shared" si="18"/>
        <v>0</v>
      </c>
      <c r="AD54" s="221">
        <f t="shared" si="18"/>
        <v>0</v>
      </c>
      <c r="AE54" s="221">
        <f t="shared" si="18"/>
        <v>0</v>
      </c>
      <c r="AF54" s="220">
        <f>SUM(AF27)</f>
        <v>0</v>
      </c>
      <c r="AG54" s="221">
        <f>SUM(AG27)</f>
        <v>0</v>
      </c>
      <c r="AH54" s="221">
        <f>SUM(AH27)</f>
        <v>0</v>
      </c>
      <c r="AI54" s="220">
        <f t="shared" si="18"/>
        <v>0</v>
      </c>
      <c r="AJ54" s="221">
        <f t="shared" si="18"/>
        <v>0</v>
      </c>
      <c r="AK54" s="221">
        <f t="shared" si="18"/>
        <v>0</v>
      </c>
      <c r="AL54" s="50">
        <f t="shared" si="9"/>
        <v>152</v>
      </c>
      <c r="AM54" s="54">
        <f t="shared" si="10"/>
        <v>32</v>
      </c>
      <c r="AN54" s="51">
        <f t="shared" si="11"/>
        <v>184</v>
      </c>
    </row>
    <row r="55" spans="1:40" s="22" customFormat="1" ht="12.75">
      <c r="A55" s="22" t="s">
        <v>12</v>
      </c>
      <c r="B55" s="228">
        <f>SUM(B49:B54)</f>
        <v>3050</v>
      </c>
      <c r="C55" s="229">
        <f aca="true" t="shared" si="19" ref="C55:AK55">SUM(C49:C54)</f>
        <v>1735</v>
      </c>
      <c r="D55" s="229">
        <f t="shared" si="19"/>
        <v>4785</v>
      </c>
      <c r="E55" s="228">
        <f t="shared" si="19"/>
        <v>1851</v>
      </c>
      <c r="F55" s="229">
        <f t="shared" si="19"/>
        <v>1217</v>
      </c>
      <c r="G55" s="229">
        <f t="shared" si="19"/>
        <v>3068</v>
      </c>
      <c r="H55" s="228">
        <f t="shared" si="19"/>
        <v>6417</v>
      </c>
      <c r="I55" s="229">
        <f t="shared" si="19"/>
        <v>3594</v>
      </c>
      <c r="J55" s="229">
        <f t="shared" si="19"/>
        <v>10011</v>
      </c>
      <c r="K55" s="228">
        <f t="shared" si="19"/>
        <v>859</v>
      </c>
      <c r="L55" s="229">
        <f t="shared" si="19"/>
        <v>172</v>
      </c>
      <c r="M55" s="229">
        <f t="shared" si="19"/>
        <v>1031</v>
      </c>
      <c r="N55" s="228">
        <f t="shared" si="19"/>
        <v>119</v>
      </c>
      <c r="O55" s="229">
        <f t="shared" si="19"/>
        <v>19</v>
      </c>
      <c r="P55" s="229">
        <f t="shared" si="19"/>
        <v>138</v>
      </c>
      <c r="Q55" s="228">
        <f t="shared" si="19"/>
        <v>195</v>
      </c>
      <c r="R55" s="229">
        <f t="shared" si="19"/>
        <v>30</v>
      </c>
      <c r="S55" s="229">
        <f t="shared" si="19"/>
        <v>225</v>
      </c>
      <c r="T55" s="228">
        <f>SUM(T49:T54)</f>
        <v>5</v>
      </c>
      <c r="U55" s="229">
        <f>SUM(U49:U54)</f>
        <v>0</v>
      </c>
      <c r="V55" s="229">
        <f>SUM(V49:V54)</f>
        <v>5</v>
      </c>
      <c r="W55" s="228">
        <f t="shared" si="19"/>
        <v>321</v>
      </c>
      <c r="X55" s="229">
        <f t="shared" si="19"/>
        <v>76</v>
      </c>
      <c r="Y55" s="229">
        <f t="shared" si="19"/>
        <v>397</v>
      </c>
      <c r="Z55" s="228">
        <f t="shared" si="19"/>
        <v>56</v>
      </c>
      <c r="AA55" s="229">
        <f t="shared" si="19"/>
        <v>11</v>
      </c>
      <c r="AB55" s="229">
        <f t="shared" si="19"/>
        <v>67</v>
      </c>
      <c r="AC55" s="228">
        <f t="shared" si="19"/>
        <v>108</v>
      </c>
      <c r="AD55" s="229">
        <f t="shared" si="19"/>
        <v>18</v>
      </c>
      <c r="AE55" s="229">
        <f t="shared" si="19"/>
        <v>126</v>
      </c>
      <c r="AF55" s="228">
        <f>SUM(AF49:AF54)</f>
        <v>0</v>
      </c>
      <c r="AG55" s="229">
        <f>SUM(AG49:AG54)</f>
        <v>0</v>
      </c>
      <c r="AH55" s="229">
        <f>SUM(AH49:AH54)</f>
        <v>0</v>
      </c>
      <c r="AI55" s="228">
        <f t="shared" si="19"/>
        <v>217</v>
      </c>
      <c r="AJ55" s="229">
        <f t="shared" si="19"/>
        <v>60</v>
      </c>
      <c r="AK55" s="229">
        <f t="shared" si="19"/>
        <v>277</v>
      </c>
      <c r="AL55" s="228">
        <f t="shared" si="9"/>
        <v>13198</v>
      </c>
      <c r="AM55" s="229">
        <f t="shared" si="10"/>
        <v>6932</v>
      </c>
      <c r="AN55" s="229">
        <f t="shared" si="11"/>
        <v>20130</v>
      </c>
    </row>
    <row r="56" spans="32:33" ht="12.75">
      <c r="AF56" s="162"/>
      <c r="AG56" s="162"/>
    </row>
    <row r="57" spans="1:13" ht="12.75">
      <c r="A57" s="277" t="s">
        <v>32</v>
      </c>
      <c r="M57" s="59"/>
    </row>
    <row r="58" spans="1:37" ht="16.5" customHeight="1">
      <c r="A58" s="159" t="s">
        <v>191</v>
      </c>
      <c r="B58" s="163"/>
      <c r="C58" s="163"/>
      <c r="D58" s="278"/>
      <c r="E58" s="163"/>
      <c r="F58" s="163"/>
      <c r="G58" s="278"/>
      <c r="H58" s="163"/>
      <c r="I58" s="163"/>
      <c r="AK58" s="59"/>
    </row>
    <row r="59" spans="1:9" ht="12.75">
      <c r="A59" s="159" t="s">
        <v>192</v>
      </c>
      <c r="B59" s="163"/>
      <c r="C59" s="163"/>
      <c r="D59" s="278"/>
      <c r="E59" s="163"/>
      <c r="F59" s="163"/>
      <c r="G59" s="278"/>
      <c r="H59" s="163"/>
      <c r="I59" s="163"/>
    </row>
    <row r="60" spans="1:9" ht="12.75">
      <c r="A60" s="159" t="s">
        <v>193</v>
      </c>
      <c r="B60" s="163"/>
      <c r="C60" s="163"/>
      <c r="D60" s="278"/>
      <c r="E60" s="163"/>
      <c r="F60" s="163"/>
      <c r="G60" s="278"/>
      <c r="H60" s="163"/>
      <c r="I60" s="163"/>
    </row>
    <row r="61" spans="1:9" ht="12.75">
      <c r="A61" s="279" t="s">
        <v>194</v>
      </c>
      <c r="B61" s="163"/>
      <c r="C61" s="163"/>
      <c r="D61" s="278"/>
      <c r="E61" s="163"/>
      <c r="F61" s="163"/>
      <c r="G61" s="278"/>
      <c r="H61" s="163"/>
      <c r="I61" s="163"/>
    </row>
  </sheetData>
  <sheetProtection/>
  <mergeCells count="3">
    <mergeCell ref="A3:AN3"/>
    <mergeCell ref="A4:AN4"/>
    <mergeCell ref="H8:J9"/>
  </mergeCells>
  <printOptions horizontalCentered="1"/>
  <pageMargins left="0.1968503937007874" right="0.1968503937007874" top="0.3937007874015748" bottom="0.3937007874015748" header="0.5118110236220472" footer="0.5118110236220472"/>
  <pageSetup fitToWidth="2" fitToHeight="1" horizontalDpi="600" verticalDpi="600" orientation="portrait" paperSize="9" scale="64" r:id="rId1"/>
  <headerFooter alignWithMargins="0">
    <oddFooter>&amp;R&amp;A</oddFooter>
  </headerFooter>
  <colBreaks count="3" manualBreakCount="3">
    <brk id="7" max="61" man="1"/>
    <brk id="16" max="65535" man="1"/>
    <brk id="28" max="6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5"/>
  <sheetViews>
    <sheetView zoomScalePageLayoutView="0" workbookViewId="0" topLeftCell="A1">
      <selection activeCell="A57" sqref="A57"/>
    </sheetView>
  </sheetViews>
  <sheetFormatPr defaultColWidth="9.140625" defaultRowHeight="12.75"/>
  <cols>
    <col min="1" max="1" width="25.140625" style="160" customWidth="1"/>
    <col min="2" max="5" width="8.421875" style="162" customWidth="1"/>
    <col min="6" max="7" width="9.28125" style="162" customWidth="1"/>
    <col min="8" max="11" width="8.421875" style="162" customWidth="1"/>
    <col min="12" max="13" width="8.8515625" style="162" customWidth="1"/>
    <col min="14" max="15" width="11.28125" style="162" customWidth="1"/>
    <col min="16" max="17" width="10.140625" style="162" customWidth="1"/>
    <col min="18" max="20" width="8.421875" style="162" customWidth="1"/>
    <col min="21" max="23" width="7.00390625" style="162" customWidth="1"/>
    <col min="24" max="24" width="9.28125" style="162" customWidth="1"/>
    <col min="25" max="25" width="18.140625" style="162" customWidth="1"/>
    <col min="26" max="27" width="13.421875" style="162" customWidth="1"/>
    <col min="28" max="28" width="10.57421875" style="162" customWidth="1"/>
    <col min="29" max="30" width="5.00390625" style="162" customWidth="1"/>
    <col min="31" max="31" width="10.57421875" style="162" customWidth="1"/>
    <col min="32" max="33" width="4.7109375" style="162" customWidth="1"/>
    <col min="34" max="34" width="10.28125" style="162" customWidth="1"/>
    <col min="35" max="35" width="19.00390625" style="162" customWidth="1"/>
    <col min="36" max="37" width="12.00390625" style="162" customWidth="1"/>
    <col min="38" max="38" width="10.57421875" style="162" customWidth="1"/>
    <col min="39" max="40" width="5.00390625" style="162" customWidth="1"/>
    <col min="41" max="41" width="10.57421875" style="162" customWidth="1"/>
    <col min="42" max="43" width="4.7109375" style="162" customWidth="1"/>
    <col min="44" max="44" width="10.28125" style="162" customWidth="1"/>
    <col min="45" max="45" width="17.57421875" style="162" customWidth="1"/>
    <col min="46" max="46" width="43.421875" style="162" customWidth="1"/>
    <col min="47" max="48" width="7.00390625" style="162" customWidth="1"/>
    <col min="49" max="49" width="9.28125" style="162" customWidth="1"/>
    <col min="50" max="16384" width="8.8515625" style="162" customWidth="1"/>
  </cols>
  <sheetData>
    <row r="1" ht="12.75">
      <c r="A1" s="108" t="s">
        <v>186</v>
      </c>
    </row>
    <row r="3" spans="1:20" ht="12.75">
      <c r="A3" s="300" t="s">
        <v>33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</row>
    <row r="4" spans="1:20" ht="12.75">
      <c r="A4" s="300" t="s">
        <v>44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</row>
    <row r="5" ht="13.5" thickBot="1"/>
    <row r="6" spans="1:20" s="139" customFormat="1" ht="11.25">
      <c r="A6" s="185"/>
      <c r="B6" s="186" t="s">
        <v>45</v>
      </c>
      <c r="C6" s="187"/>
      <c r="D6" s="186" t="s">
        <v>46</v>
      </c>
      <c r="E6" s="187"/>
      <c r="F6" s="186" t="s">
        <v>47</v>
      </c>
      <c r="G6" s="187"/>
      <c r="H6" s="186" t="s">
        <v>48</v>
      </c>
      <c r="I6" s="187"/>
      <c r="J6" s="186" t="s">
        <v>49</v>
      </c>
      <c r="K6" s="187"/>
      <c r="L6" s="186" t="s">
        <v>50</v>
      </c>
      <c r="M6" s="187"/>
      <c r="N6" s="186" t="s">
        <v>142</v>
      </c>
      <c r="O6" s="187"/>
      <c r="P6" s="186" t="s">
        <v>157</v>
      </c>
      <c r="Q6" s="187"/>
      <c r="R6" s="188"/>
      <c r="S6" s="189"/>
      <c r="T6" s="185"/>
    </row>
    <row r="7" spans="2:20" s="84" customFormat="1" ht="11.25">
      <c r="B7" s="312" t="s">
        <v>149</v>
      </c>
      <c r="C7" s="313"/>
      <c r="D7" s="312" t="s">
        <v>150</v>
      </c>
      <c r="E7" s="313"/>
      <c r="F7" s="312" t="s">
        <v>163</v>
      </c>
      <c r="G7" s="319"/>
      <c r="H7" s="312" t="s">
        <v>151</v>
      </c>
      <c r="I7" s="313"/>
      <c r="J7" s="312" t="s">
        <v>152</v>
      </c>
      <c r="K7" s="313"/>
      <c r="L7" s="312" t="s">
        <v>153</v>
      </c>
      <c r="M7" s="313"/>
      <c r="N7" s="312" t="s">
        <v>154</v>
      </c>
      <c r="O7" s="316"/>
      <c r="P7" s="315" t="s">
        <v>158</v>
      </c>
      <c r="Q7" s="316"/>
      <c r="R7" s="193" t="s">
        <v>14</v>
      </c>
      <c r="S7" s="194"/>
      <c r="T7" s="194"/>
    </row>
    <row r="8" spans="2:18" s="84" customFormat="1" ht="11.25">
      <c r="B8" s="310" t="s">
        <v>155</v>
      </c>
      <c r="C8" s="314"/>
      <c r="D8" s="310" t="s">
        <v>156</v>
      </c>
      <c r="E8" s="314"/>
      <c r="F8" s="310" t="s">
        <v>164</v>
      </c>
      <c r="G8" s="311"/>
      <c r="H8" s="310" t="s">
        <v>156</v>
      </c>
      <c r="I8" s="314"/>
      <c r="J8" s="310" t="s">
        <v>156</v>
      </c>
      <c r="K8" s="314"/>
      <c r="L8" s="310" t="s">
        <v>159</v>
      </c>
      <c r="M8" s="314"/>
      <c r="N8" s="310" t="s">
        <v>161</v>
      </c>
      <c r="O8" s="318"/>
      <c r="P8" s="317"/>
      <c r="Q8" s="318"/>
      <c r="R8" s="165"/>
    </row>
    <row r="9" spans="1:20" s="139" customFormat="1" ht="11.25">
      <c r="A9" s="84"/>
      <c r="B9" s="197"/>
      <c r="C9" s="266"/>
      <c r="D9" s="197"/>
      <c r="E9" s="198"/>
      <c r="F9" s="301" t="s">
        <v>165</v>
      </c>
      <c r="G9" s="303"/>
      <c r="H9" s="165"/>
      <c r="I9" s="84"/>
      <c r="J9" s="165"/>
      <c r="K9" s="84"/>
      <c r="L9" s="301" t="s">
        <v>160</v>
      </c>
      <c r="M9" s="303"/>
      <c r="N9" s="301" t="s">
        <v>162</v>
      </c>
      <c r="O9" s="303"/>
      <c r="P9" s="301"/>
      <c r="Q9" s="303"/>
      <c r="R9" s="165"/>
      <c r="S9" s="84"/>
      <c r="T9" s="84"/>
    </row>
    <row r="10" spans="1:20" s="200" customFormat="1" ht="11.25">
      <c r="A10" s="240"/>
      <c r="B10" s="192" t="s">
        <v>0</v>
      </c>
      <c r="C10" s="254" t="s">
        <v>1</v>
      </c>
      <c r="D10" s="192" t="s">
        <v>0</v>
      </c>
      <c r="E10" s="254" t="s">
        <v>1</v>
      </c>
      <c r="F10" s="192" t="s">
        <v>0</v>
      </c>
      <c r="G10" s="254" t="s">
        <v>1</v>
      </c>
      <c r="H10" s="192" t="s">
        <v>0</v>
      </c>
      <c r="I10" s="254" t="s">
        <v>1</v>
      </c>
      <c r="J10" s="192" t="s">
        <v>0</v>
      </c>
      <c r="K10" s="254" t="s">
        <v>1</v>
      </c>
      <c r="L10" s="192" t="s">
        <v>0</v>
      </c>
      <c r="M10" s="254" t="s">
        <v>1</v>
      </c>
      <c r="N10" s="192" t="s">
        <v>0</v>
      </c>
      <c r="O10" s="254" t="s">
        <v>1</v>
      </c>
      <c r="P10" s="192" t="s">
        <v>0</v>
      </c>
      <c r="Q10" s="254" t="s">
        <v>1</v>
      </c>
      <c r="R10" s="192" t="s">
        <v>0</v>
      </c>
      <c r="S10" s="254" t="s">
        <v>1</v>
      </c>
      <c r="T10" s="255" t="s">
        <v>13</v>
      </c>
    </row>
    <row r="11" spans="1:20" s="134" customFormat="1" ht="12.75">
      <c r="A11" s="246" t="s">
        <v>35</v>
      </c>
      <c r="B11" s="192"/>
      <c r="C11" s="254"/>
      <c r="D11" s="192"/>
      <c r="E11" s="254"/>
      <c r="F11" s="192"/>
      <c r="G11" s="254"/>
      <c r="H11" s="192"/>
      <c r="I11" s="254"/>
      <c r="J11" s="192"/>
      <c r="K11" s="254"/>
      <c r="L11" s="192"/>
      <c r="M11" s="254"/>
      <c r="N11" s="192"/>
      <c r="O11" s="254"/>
      <c r="P11" s="192"/>
      <c r="Q11" s="254"/>
      <c r="R11" s="192"/>
      <c r="S11" s="254"/>
      <c r="T11" s="256"/>
    </row>
    <row r="12" spans="1:20" ht="12.75">
      <c r="A12" s="257" t="s">
        <v>16</v>
      </c>
      <c r="B12" s="220">
        <v>0</v>
      </c>
      <c r="C12" s="221">
        <v>0</v>
      </c>
      <c r="D12" s="220">
        <v>408</v>
      </c>
      <c r="E12" s="221">
        <v>249</v>
      </c>
      <c r="F12" s="220">
        <v>1</v>
      </c>
      <c r="G12" s="221">
        <v>1</v>
      </c>
      <c r="H12" s="220">
        <v>238</v>
      </c>
      <c r="I12" s="221">
        <v>116</v>
      </c>
      <c r="J12" s="220">
        <v>1</v>
      </c>
      <c r="K12" s="221">
        <v>0</v>
      </c>
      <c r="L12" s="220">
        <v>8</v>
      </c>
      <c r="M12" s="221">
        <v>4</v>
      </c>
      <c r="N12" s="220">
        <v>50</v>
      </c>
      <c r="O12" s="221">
        <v>13</v>
      </c>
      <c r="P12" s="220">
        <v>0</v>
      </c>
      <c r="Q12" s="221">
        <v>0</v>
      </c>
      <c r="R12" s="222">
        <f aca="true" t="shared" si="0" ref="R12:S17">SUM(L12,J12,H12,F12,D12,B12,N12,P12)</f>
        <v>706</v>
      </c>
      <c r="S12" s="59">
        <f t="shared" si="0"/>
        <v>383</v>
      </c>
      <c r="T12" s="59">
        <f aca="true" t="shared" si="1" ref="T12:T17">SUM(R12:S12)</f>
        <v>1089</v>
      </c>
    </row>
    <row r="13" spans="1:20" ht="12.75">
      <c r="A13" s="257" t="s">
        <v>17</v>
      </c>
      <c r="B13" s="220">
        <v>0</v>
      </c>
      <c r="C13" s="221">
        <v>0</v>
      </c>
      <c r="D13" s="220">
        <v>1330</v>
      </c>
      <c r="E13" s="223">
        <v>843</v>
      </c>
      <c r="F13" s="220">
        <v>115</v>
      </c>
      <c r="G13" s="223">
        <v>53</v>
      </c>
      <c r="H13" s="220">
        <v>309</v>
      </c>
      <c r="I13" s="223">
        <v>202</v>
      </c>
      <c r="J13" s="220">
        <v>114</v>
      </c>
      <c r="K13" s="223">
        <v>80</v>
      </c>
      <c r="L13" s="220">
        <v>116</v>
      </c>
      <c r="M13" s="223">
        <v>44</v>
      </c>
      <c r="N13" s="220">
        <v>186</v>
      </c>
      <c r="O13" s="223">
        <v>41</v>
      </c>
      <c r="P13" s="220">
        <v>0</v>
      </c>
      <c r="Q13" s="223">
        <v>0</v>
      </c>
      <c r="R13" s="222">
        <f t="shared" si="0"/>
        <v>2170</v>
      </c>
      <c r="S13" s="224">
        <f t="shared" si="0"/>
        <v>1263</v>
      </c>
      <c r="T13" s="59">
        <f t="shared" si="1"/>
        <v>3433</v>
      </c>
    </row>
    <row r="14" spans="1:20" ht="12.75">
      <c r="A14" s="257" t="s">
        <v>19</v>
      </c>
      <c r="B14" s="220">
        <v>0</v>
      </c>
      <c r="C14" s="221">
        <v>0</v>
      </c>
      <c r="D14" s="220">
        <v>95</v>
      </c>
      <c r="E14" s="223">
        <v>57</v>
      </c>
      <c r="F14" s="220">
        <v>1</v>
      </c>
      <c r="G14" s="223">
        <v>0</v>
      </c>
      <c r="H14" s="220">
        <v>18</v>
      </c>
      <c r="I14" s="223">
        <v>15</v>
      </c>
      <c r="J14" s="220">
        <v>0</v>
      </c>
      <c r="K14" s="223">
        <v>0</v>
      </c>
      <c r="L14" s="220">
        <v>0</v>
      </c>
      <c r="M14" s="223">
        <v>0</v>
      </c>
      <c r="N14" s="220">
        <v>1</v>
      </c>
      <c r="O14" s="223">
        <v>0</v>
      </c>
      <c r="P14" s="220">
        <v>0</v>
      </c>
      <c r="Q14" s="223">
        <v>0</v>
      </c>
      <c r="R14" s="222">
        <f t="shared" si="0"/>
        <v>115</v>
      </c>
      <c r="S14" s="224">
        <f t="shared" si="0"/>
        <v>72</v>
      </c>
      <c r="T14" s="59">
        <f t="shared" si="1"/>
        <v>187</v>
      </c>
    </row>
    <row r="15" spans="1:20" ht="12.75">
      <c r="A15" s="257" t="s">
        <v>31</v>
      </c>
      <c r="B15" s="220">
        <v>0</v>
      </c>
      <c r="C15" s="221">
        <v>0</v>
      </c>
      <c r="D15" s="220">
        <v>48</v>
      </c>
      <c r="E15" s="223">
        <v>13</v>
      </c>
      <c r="F15" s="220">
        <v>2</v>
      </c>
      <c r="G15" s="223">
        <v>0</v>
      </c>
      <c r="H15" s="220">
        <v>5</v>
      </c>
      <c r="I15" s="223">
        <v>1</v>
      </c>
      <c r="J15" s="220">
        <v>0</v>
      </c>
      <c r="K15" s="223">
        <v>0</v>
      </c>
      <c r="L15" s="220">
        <v>0</v>
      </c>
      <c r="M15" s="223">
        <v>0</v>
      </c>
      <c r="N15" s="220">
        <v>0</v>
      </c>
      <c r="O15" s="223">
        <v>0</v>
      </c>
      <c r="P15" s="220">
        <v>0</v>
      </c>
      <c r="Q15" s="223">
        <v>0</v>
      </c>
      <c r="R15" s="222">
        <f t="shared" si="0"/>
        <v>55</v>
      </c>
      <c r="S15" s="224">
        <f t="shared" si="0"/>
        <v>14</v>
      </c>
      <c r="T15" s="59">
        <f t="shared" si="1"/>
        <v>69</v>
      </c>
    </row>
    <row r="16" spans="1:20" ht="12.75">
      <c r="A16" s="257" t="s">
        <v>20</v>
      </c>
      <c r="B16" s="220">
        <v>0</v>
      </c>
      <c r="C16" s="221">
        <v>0</v>
      </c>
      <c r="D16" s="220">
        <v>0</v>
      </c>
      <c r="E16" s="223">
        <v>0</v>
      </c>
      <c r="F16" s="220">
        <v>0</v>
      </c>
      <c r="G16" s="223">
        <v>0</v>
      </c>
      <c r="H16" s="220">
        <v>0</v>
      </c>
      <c r="I16" s="223">
        <v>0</v>
      </c>
      <c r="J16" s="220">
        <v>4</v>
      </c>
      <c r="K16" s="223">
        <v>3</v>
      </c>
      <c r="L16" s="220">
        <v>0</v>
      </c>
      <c r="M16" s="223">
        <v>0</v>
      </c>
      <c r="N16" s="220">
        <v>0</v>
      </c>
      <c r="O16" s="223">
        <v>0</v>
      </c>
      <c r="P16" s="220">
        <v>0</v>
      </c>
      <c r="Q16" s="223">
        <v>0</v>
      </c>
      <c r="R16" s="222">
        <f t="shared" si="0"/>
        <v>4</v>
      </c>
      <c r="S16" s="224">
        <f t="shared" si="0"/>
        <v>3</v>
      </c>
      <c r="T16" s="59">
        <f t="shared" si="1"/>
        <v>7</v>
      </c>
    </row>
    <row r="17" spans="1:20" s="22" customFormat="1" ht="12.75">
      <c r="A17" s="258" t="s">
        <v>12</v>
      </c>
      <c r="B17" s="40">
        <v>0</v>
      </c>
      <c r="C17" s="41">
        <v>0</v>
      </c>
      <c r="D17" s="40">
        <v>1881</v>
      </c>
      <c r="E17" s="41">
        <v>1162</v>
      </c>
      <c r="F17" s="40">
        <v>119</v>
      </c>
      <c r="G17" s="41">
        <v>54</v>
      </c>
      <c r="H17" s="40">
        <v>570</v>
      </c>
      <c r="I17" s="41">
        <v>334</v>
      </c>
      <c r="J17" s="40">
        <v>119</v>
      </c>
      <c r="K17" s="41">
        <v>83</v>
      </c>
      <c r="L17" s="40">
        <v>124</v>
      </c>
      <c r="M17" s="41">
        <v>48</v>
      </c>
      <c r="N17" s="40">
        <v>237</v>
      </c>
      <c r="O17" s="41">
        <v>54</v>
      </c>
      <c r="P17" s="40">
        <v>0</v>
      </c>
      <c r="Q17" s="41">
        <v>0</v>
      </c>
      <c r="R17" s="40">
        <f t="shared" si="0"/>
        <v>3050</v>
      </c>
      <c r="S17" s="41">
        <f t="shared" si="0"/>
        <v>1735</v>
      </c>
      <c r="T17" s="41">
        <f t="shared" si="1"/>
        <v>4785</v>
      </c>
    </row>
    <row r="18" spans="1:20" s="22" customFormat="1" ht="12.75">
      <c r="A18" s="259" t="s">
        <v>36</v>
      </c>
      <c r="B18" s="42"/>
      <c r="C18" s="43"/>
      <c r="D18" s="42"/>
      <c r="E18" s="43"/>
      <c r="F18" s="42"/>
      <c r="G18" s="43"/>
      <c r="H18" s="42"/>
      <c r="I18" s="43"/>
      <c r="J18" s="42"/>
      <c r="K18" s="43"/>
      <c r="L18" s="42"/>
      <c r="M18" s="43"/>
      <c r="N18" s="42"/>
      <c r="O18" s="43"/>
      <c r="P18" s="42"/>
      <c r="Q18" s="43"/>
      <c r="R18" s="42"/>
      <c r="S18" s="43"/>
      <c r="T18" s="43"/>
    </row>
    <row r="19" spans="1:20" ht="12.75">
      <c r="A19" s="257" t="s">
        <v>16</v>
      </c>
      <c r="B19" s="220">
        <v>0</v>
      </c>
      <c r="C19" s="221">
        <v>0</v>
      </c>
      <c r="D19" s="220">
        <v>487</v>
      </c>
      <c r="E19" s="221">
        <v>363</v>
      </c>
      <c r="F19" s="220">
        <v>25</v>
      </c>
      <c r="G19" s="221">
        <v>9</v>
      </c>
      <c r="H19" s="220">
        <v>82</v>
      </c>
      <c r="I19" s="221">
        <v>19</v>
      </c>
      <c r="J19" s="220">
        <v>3</v>
      </c>
      <c r="K19" s="221">
        <v>2</v>
      </c>
      <c r="L19" s="220">
        <v>0</v>
      </c>
      <c r="M19" s="221">
        <v>0</v>
      </c>
      <c r="N19" s="220">
        <v>43</v>
      </c>
      <c r="O19" s="221">
        <v>12</v>
      </c>
      <c r="P19" s="220">
        <v>0</v>
      </c>
      <c r="Q19" s="221">
        <v>0</v>
      </c>
      <c r="R19" s="222">
        <f aca="true" t="shared" si="2" ref="R19:R24">SUM(L19,J19,H19,F19,D19,B19,N19,P19)</f>
        <v>640</v>
      </c>
      <c r="S19" s="59">
        <f aca="true" t="shared" si="3" ref="S19:S24">SUM(M19,K19,I19,G19,E19,C19,O19,Q19)</f>
        <v>405</v>
      </c>
      <c r="T19" s="59">
        <f aca="true" t="shared" si="4" ref="T19:T24">SUM(R19:S19)</f>
        <v>1045</v>
      </c>
    </row>
    <row r="20" spans="1:20" ht="12.75">
      <c r="A20" s="257" t="s">
        <v>17</v>
      </c>
      <c r="B20" s="220">
        <v>0</v>
      </c>
      <c r="C20" s="221">
        <v>0</v>
      </c>
      <c r="D20" s="220">
        <v>790</v>
      </c>
      <c r="E20" s="223">
        <v>633</v>
      </c>
      <c r="F20" s="220">
        <v>64</v>
      </c>
      <c r="G20" s="223">
        <v>17</v>
      </c>
      <c r="H20" s="220">
        <v>68</v>
      </c>
      <c r="I20" s="223">
        <v>45</v>
      </c>
      <c r="J20" s="220">
        <v>5</v>
      </c>
      <c r="K20" s="223">
        <v>6</v>
      </c>
      <c r="L20" s="220">
        <v>34</v>
      </c>
      <c r="M20" s="223">
        <v>7</v>
      </c>
      <c r="N20" s="220">
        <v>60</v>
      </c>
      <c r="O20" s="223">
        <v>14</v>
      </c>
      <c r="P20" s="220">
        <v>0</v>
      </c>
      <c r="Q20" s="223">
        <v>0</v>
      </c>
      <c r="R20" s="222">
        <f t="shared" si="2"/>
        <v>1021</v>
      </c>
      <c r="S20" s="224">
        <f t="shared" si="3"/>
        <v>722</v>
      </c>
      <c r="T20" s="59">
        <f t="shared" si="4"/>
        <v>1743</v>
      </c>
    </row>
    <row r="21" spans="1:20" ht="12.75">
      <c r="A21" s="257" t="s">
        <v>19</v>
      </c>
      <c r="B21" s="220">
        <v>0</v>
      </c>
      <c r="C21" s="221">
        <v>0</v>
      </c>
      <c r="D21" s="220">
        <v>88</v>
      </c>
      <c r="E21" s="223">
        <v>56</v>
      </c>
      <c r="F21" s="220">
        <v>8</v>
      </c>
      <c r="G21" s="223">
        <v>2</v>
      </c>
      <c r="H21" s="220">
        <v>0</v>
      </c>
      <c r="I21" s="223">
        <v>1</v>
      </c>
      <c r="J21" s="220">
        <v>0</v>
      </c>
      <c r="K21" s="223">
        <v>0</v>
      </c>
      <c r="L21" s="220">
        <v>5</v>
      </c>
      <c r="M21" s="223">
        <v>0</v>
      </c>
      <c r="N21" s="220">
        <v>18</v>
      </c>
      <c r="O21" s="223">
        <v>1</v>
      </c>
      <c r="P21" s="220">
        <v>0</v>
      </c>
      <c r="Q21" s="223">
        <v>0</v>
      </c>
      <c r="R21" s="222">
        <f t="shared" si="2"/>
        <v>119</v>
      </c>
      <c r="S21" s="224">
        <f t="shared" si="3"/>
        <v>60</v>
      </c>
      <c r="T21" s="59">
        <f t="shared" si="4"/>
        <v>179</v>
      </c>
    </row>
    <row r="22" spans="1:20" ht="12.75">
      <c r="A22" s="257" t="s">
        <v>31</v>
      </c>
      <c r="B22" s="220">
        <v>0</v>
      </c>
      <c r="C22" s="221">
        <v>0</v>
      </c>
      <c r="D22" s="220">
        <v>35</v>
      </c>
      <c r="E22" s="223">
        <v>20</v>
      </c>
      <c r="F22" s="220">
        <v>3</v>
      </c>
      <c r="G22" s="223">
        <v>3</v>
      </c>
      <c r="H22" s="220">
        <v>0</v>
      </c>
      <c r="I22" s="223">
        <v>0</v>
      </c>
      <c r="J22" s="220">
        <v>0</v>
      </c>
      <c r="K22" s="223">
        <v>0</v>
      </c>
      <c r="L22" s="220">
        <v>0</v>
      </c>
      <c r="M22" s="223">
        <v>0</v>
      </c>
      <c r="N22" s="220">
        <v>2</v>
      </c>
      <c r="O22" s="223">
        <v>0</v>
      </c>
      <c r="P22" s="220">
        <v>0</v>
      </c>
      <c r="Q22" s="223">
        <v>0</v>
      </c>
      <c r="R22" s="222">
        <f t="shared" si="2"/>
        <v>40</v>
      </c>
      <c r="S22" s="224">
        <f t="shared" si="3"/>
        <v>23</v>
      </c>
      <c r="T22" s="59">
        <f t="shared" si="4"/>
        <v>63</v>
      </c>
    </row>
    <row r="23" spans="1:20" ht="12.75">
      <c r="A23" s="257" t="s">
        <v>20</v>
      </c>
      <c r="B23" s="220">
        <v>0</v>
      </c>
      <c r="C23" s="221">
        <v>0</v>
      </c>
      <c r="D23" s="220">
        <v>0</v>
      </c>
      <c r="E23" s="223">
        <v>0</v>
      </c>
      <c r="F23" s="220">
        <v>0</v>
      </c>
      <c r="G23" s="223">
        <v>0</v>
      </c>
      <c r="H23" s="220">
        <v>0</v>
      </c>
      <c r="I23" s="223">
        <v>0</v>
      </c>
      <c r="J23" s="220">
        <v>0</v>
      </c>
      <c r="K23" s="223">
        <v>0</v>
      </c>
      <c r="L23" s="220">
        <v>24</v>
      </c>
      <c r="M23" s="223">
        <v>7</v>
      </c>
      <c r="N23" s="220">
        <v>7</v>
      </c>
      <c r="O23" s="223">
        <v>0</v>
      </c>
      <c r="P23" s="220">
        <v>0</v>
      </c>
      <c r="Q23" s="223">
        <v>0</v>
      </c>
      <c r="R23" s="222">
        <f t="shared" si="2"/>
        <v>31</v>
      </c>
      <c r="S23" s="224">
        <f t="shared" si="3"/>
        <v>7</v>
      </c>
      <c r="T23" s="59">
        <f t="shared" si="4"/>
        <v>38</v>
      </c>
    </row>
    <row r="24" spans="1:25" s="22" customFormat="1" ht="12.75">
      <c r="A24" s="258" t="s">
        <v>12</v>
      </c>
      <c r="B24" s="40">
        <v>0</v>
      </c>
      <c r="C24" s="41">
        <v>0</v>
      </c>
      <c r="D24" s="40">
        <v>1400</v>
      </c>
      <c r="E24" s="41">
        <v>1072</v>
      </c>
      <c r="F24" s="40">
        <v>100</v>
      </c>
      <c r="G24" s="41">
        <v>31</v>
      </c>
      <c r="H24" s="40">
        <v>150</v>
      </c>
      <c r="I24" s="41">
        <v>65</v>
      </c>
      <c r="J24" s="40">
        <v>8</v>
      </c>
      <c r="K24" s="41">
        <v>8</v>
      </c>
      <c r="L24" s="40">
        <v>63</v>
      </c>
      <c r="M24" s="41">
        <v>14</v>
      </c>
      <c r="N24" s="40">
        <v>130</v>
      </c>
      <c r="O24" s="41">
        <v>27</v>
      </c>
      <c r="P24" s="40">
        <v>0</v>
      </c>
      <c r="Q24" s="41">
        <v>0</v>
      </c>
      <c r="R24" s="40">
        <f t="shared" si="2"/>
        <v>1851</v>
      </c>
      <c r="S24" s="41">
        <f t="shared" si="3"/>
        <v>1217</v>
      </c>
      <c r="T24" s="41">
        <f t="shared" si="4"/>
        <v>3068</v>
      </c>
      <c r="Y24" s="225"/>
    </row>
    <row r="25" spans="1:20" s="22" customFormat="1" ht="12.75">
      <c r="A25" s="259" t="s">
        <v>37</v>
      </c>
      <c r="B25" s="42"/>
      <c r="C25" s="43"/>
      <c r="D25" s="42"/>
      <c r="E25" s="43"/>
      <c r="F25" s="42"/>
      <c r="G25" s="43"/>
      <c r="H25" s="42"/>
      <c r="I25" s="43"/>
      <c r="J25" s="42"/>
      <c r="K25" s="43"/>
      <c r="L25" s="42"/>
      <c r="M25" s="43"/>
      <c r="N25" s="42"/>
      <c r="O25" s="43"/>
      <c r="P25" s="42"/>
      <c r="Q25" s="43"/>
      <c r="R25" s="42"/>
      <c r="S25" s="43"/>
      <c r="T25" s="43"/>
    </row>
    <row r="26" spans="1:20" ht="12.75">
      <c r="A26" s="257" t="s">
        <v>16</v>
      </c>
      <c r="B26" s="220">
        <v>632</v>
      </c>
      <c r="C26" s="221">
        <v>479</v>
      </c>
      <c r="D26" s="220">
        <v>0</v>
      </c>
      <c r="E26" s="221">
        <v>0</v>
      </c>
      <c r="F26" s="220">
        <v>164</v>
      </c>
      <c r="G26" s="221">
        <v>36</v>
      </c>
      <c r="H26" s="220">
        <v>100</v>
      </c>
      <c r="I26" s="221">
        <v>19</v>
      </c>
      <c r="J26" s="220">
        <v>0</v>
      </c>
      <c r="K26" s="221">
        <v>0</v>
      </c>
      <c r="L26" s="220">
        <v>4</v>
      </c>
      <c r="M26" s="221">
        <v>1</v>
      </c>
      <c r="N26" s="220">
        <v>102</v>
      </c>
      <c r="O26" s="221">
        <v>20</v>
      </c>
      <c r="P26" s="220">
        <v>367</v>
      </c>
      <c r="Q26" s="221">
        <v>285</v>
      </c>
      <c r="R26" s="222">
        <f aca="true" t="shared" si="5" ref="R26:R32">SUM(L26,J26,H26,F26,D26,B26,N26,P26)</f>
        <v>1369</v>
      </c>
      <c r="S26" s="59">
        <f aca="true" t="shared" si="6" ref="S26:S32">SUM(M26,K26,I26,G26,E26,C26,O26,Q26)</f>
        <v>840</v>
      </c>
      <c r="T26" s="59">
        <f aca="true" t="shared" si="7" ref="T26:T32">SUM(R26:S26)</f>
        <v>2209</v>
      </c>
    </row>
    <row r="27" spans="1:20" ht="12.75">
      <c r="A27" s="257" t="s">
        <v>17</v>
      </c>
      <c r="B27" s="220">
        <v>1717</v>
      </c>
      <c r="C27" s="223">
        <v>1257</v>
      </c>
      <c r="D27" s="220">
        <v>0</v>
      </c>
      <c r="E27" s="221">
        <v>0</v>
      </c>
      <c r="F27" s="220">
        <v>688</v>
      </c>
      <c r="G27" s="223">
        <v>128</v>
      </c>
      <c r="H27" s="220">
        <v>27</v>
      </c>
      <c r="I27" s="223">
        <v>12</v>
      </c>
      <c r="J27" s="220">
        <v>2</v>
      </c>
      <c r="K27" s="223">
        <v>2</v>
      </c>
      <c r="L27" s="220">
        <v>123</v>
      </c>
      <c r="M27" s="223">
        <v>34</v>
      </c>
      <c r="N27" s="220">
        <v>310</v>
      </c>
      <c r="O27" s="223">
        <v>83</v>
      </c>
      <c r="P27" s="220">
        <v>980</v>
      </c>
      <c r="Q27" s="223">
        <v>705</v>
      </c>
      <c r="R27" s="222">
        <f t="shared" si="5"/>
        <v>3847</v>
      </c>
      <c r="S27" s="224">
        <f t="shared" si="6"/>
        <v>2221</v>
      </c>
      <c r="T27" s="59">
        <f t="shared" si="7"/>
        <v>6068</v>
      </c>
    </row>
    <row r="28" spans="1:20" ht="12.75">
      <c r="A28" s="257" t="s">
        <v>18</v>
      </c>
      <c r="B28" s="220">
        <v>67</v>
      </c>
      <c r="C28" s="223">
        <v>25</v>
      </c>
      <c r="D28" s="220">
        <v>0</v>
      </c>
      <c r="E28" s="221">
        <v>0</v>
      </c>
      <c r="F28" s="220">
        <v>32</v>
      </c>
      <c r="G28" s="223">
        <v>1</v>
      </c>
      <c r="H28" s="220">
        <v>0</v>
      </c>
      <c r="I28" s="223">
        <v>0</v>
      </c>
      <c r="J28" s="220">
        <v>0</v>
      </c>
      <c r="K28" s="223">
        <v>0</v>
      </c>
      <c r="L28" s="220">
        <v>0</v>
      </c>
      <c r="M28" s="223">
        <v>0</v>
      </c>
      <c r="N28" s="220">
        <v>11</v>
      </c>
      <c r="O28" s="223">
        <v>0</v>
      </c>
      <c r="P28" s="220">
        <v>31</v>
      </c>
      <c r="Q28" s="223">
        <v>14</v>
      </c>
      <c r="R28" s="222">
        <f t="shared" si="5"/>
        <v>141</v>
      </c>
      <c r="S28" s="224">
        <f t="shared" si="6"/>
        <v>40</v>
      </c>
      <c r="T28" s="59">
        <f t="shared" si="7"/>
        <v>181</v>
      </c>
    </row>
    <row r="29" spans="1:20" ht="12.75">
      <c r="A29" s="257" t="s">
        <v>19</v>
      </c>
      <c r="B29" s="220">
        <v>437</v>
      </c>
      <c r="C29" s="223">
        <v>267</v>
      </c>
      <c r="D29" s="220">
        <v>0</v>
      </c>
      <c r="E29" s="221">
        <v>0</v>
      </c>
      <c r="F29" s="220">
        <v>108</v>
      </c>
      <c r="G29" s="223">
        <v>18</v>
      </c>
      <c r="H29" s="220">
        <v>5</v>
      </c>
      <c r="I29" s="223">
        <v>0</v>
      </c>
      <c r="J29" s="220">
        <v>0</v>
      </c>
      <c r="K29" s="223">
        <v>0</v>
      </c>
      <c r="L29" s="220">
        <v>17</v>
      </c>
      <c r="M29" s="223">
        <v>1</v>
      </c>
      <c r="N29" s="220">
        <v>22</v>
      </c>
      <c r="O29" s="223">
        <v>5</v>
      </c>
      <c r="P29" s="220">
        <v>280</v>
      </c>
      <c r="Q29" s="223">
        <v>160</v>
      </c>
      <c r="R29" s="222">
        <f t="shared" si="5"/>
        <v>869</v>
      </c>
      <c r="S29" s="224">
        <f t="shared" si="6"/>
        <v>451</v>
      </c>
      <c r="T29" s="59">
        <f t="shared" si="7"/>
        <v>1320</v>
      </c>
    </row>
    <row r="30" spans="1:23" ht="12.75">
      <c r="A30" s="257" t="s">
        <v>31</v>
      </c>
      <c r="B30" s="220">
        <v>29</v>
      </c>
      <c r="C30" s="223">
        <v>11</v>
      </c>
      <c r="D30" s="220">
        <v>0</v>
      </c>
      <c r="E30" s="221">
        <v>0</v>
      </c>
      <c r="F30" s="220">
        <v>17</v>
      </c>
      <c r="G30" s="223">
        <v>2</v>
      </c>
      <c r="H30" s="220">
        <v>0</v>
      </c>
      <c r="I30" s="223">
        <v>0</v>
      </c>
      <c r="J30" s="220">
        <v>0</v>
      </c>
      <c r="K30" s="223">
        <v>0</v>
      </c>
      <c r="L30" s="220">
        <v>0</v>
      </c>
      <c r="M30" s="223">
        <v>0</v>
      </c>
      <c r="N30" s="220">
        <v>4</v>
      </c>
      <c r="O30" s="223">
        <v>0</v>
      </c>
      <c r="P30" s="220">
        <v>24</v>
      </c>
      <c r="Q30" s="223">
        <v>7</v>
      </c>
      <c r="R30" s="222">
        <f t="shared" si="5"/>
        <v>74</v>
      </c>
      <c r="S30" s="224">
        <f t="shared" si="6"/>
        <v>20</v>
      </c>
      <c r="T30" s="59">
        <f t="shared" si="7"/>
        <v>94</v>
      </c>
      <c r="U30" s="224"/>
      <c r="V30" s="224"/>
      <c r="W30" s="224"/>
    </row>
    <row r="31" spans="1:23" ht="12.75">
      <c r="A31" s="257" t="s">
        <v>20</v>
      </c>
      <c r="B31" s="220">
        <v>18</v>
      </c>
      <c r="C31" s="223">
        <v>0</v>
      </c>
      <c r="D31" s="220">
        <v>0</v>
      </c>
      <c r="E31" s="221">
        <v>0</v>
      </c>
      <c r="F31" s="220">
        <v>9</v>
      </c>
      <c r="G31" s="223">
        <v>0</v>
      </c>
      <c r="H31" s="220">
        <v>0</v>
      </c>
      <c r="I31" s="223">
        <v>0</v>
      </c>
      <c r="J31" s="220">
        <v>0</v>
      </c>
      <c r="K31" s="223">
        <v>0</v>
      </c>
      <c r="L31" s="220">
        <v>66</v>
      </c>
      <c r="M31" s="223">
        <v>19</v>
      </c>
      <c r="N31" s="220">
        <v>15</v>
      </c>
      <c r="O31" s="223">
        <v>1</v>
      </c>
      <c r="P31" s="220">
        <v>9</v>
      </c>
      <c r="Q31" s="223">
        <v>2</v>
      </c>
      <c r="R31" s="222">
        <f t="shared" si="5"/>
        <v>117</v>
      </c>
      <c r="S31" s="224">
        <f t="shared" si="6"/>
        <v>22</v>
      </c>
      <c r="T31" s="59">
        <f t="shared" si="7"/>
        <v>139</v>
      </c>
      <c r="U31" s="224"/>
      <c r="V31" s="224"/>
      <c r="W31" s="224"/>
    </row>
    <row r="32" spans="1:23" s="22" customFormat="1" ht="12.75">
      <c r="A32" s="258" t="s">
        <v>12</v>
      </c>
      <c r="B32" s="40">
        <v>2900</v>
      </c>
      <c r="C32" s="41">
        <v>2039</v>
      </c>
      <c r="D32" s="40">
        <v>0</v>
      </c>
      <c r="E32" s="41">
        <v>0</v>
      </c>
      <c r="F32" s="40">
        <v>1018</v>
      </c>
      <c r="G32" s="41">
        <v>185</v>
      </c>
      <c r="H32" s="40">
        <v>132</v>
      </c>
      <c r="I32" s="41">
        <v>31</v>
      </c>
      <c r="J32" s="40">
        <v>2</v>
      </c>
      <c r="K32" s="41">
        <v>2</v>
      </c>
      <c r="L32" s="40">
        <v>210</v>
      </c>
      <c r="M32" s="41">
        <v>55</v>
      </c>
      <c r="N32" s="40">
        <v>464</v>
      </c>
      <c r="O32" s="41">
        <v>109</v>
      </c>
      <c r="P32" s="40">
        <v>1691</v>
      </c>
      <c r="Q32" s="41">
        <v>1173</v>
      </c>
      <c r="R32" s="40">
        <f t="shared" si="5"/>
        <v>6417</v>
      </c>
      <c r="S32" s="41">
        <f t="shared" si="6"/>
        <v>3594</v>
      </c>
      <c r="T32" s="41">
        <f t="shared" si="7"/>
        <v>10011</v>
      </c>
      <c r="U32" s="224"/>
      <c r="V32" s="224"/>
      <c r="W32" s="224"/>
    </row>
    <row r="33" spans="1:23" s="22" customFormat="1" ht="12.75">
      <c r="A33" s="259" t="s">
        <v>38</v>
      </c>
      <c r="B33" s="42"/>
      <c r="C33" s="43"/>
      <c r="D33" s="42"/>
      <c r="E33" s="43"/>
      <c r="F33" s="42"/>
      <c r="G33" s="43"/>
      <c r="H33" s="42"/>
      <c r="I33" s="43"/>
      <c r="J33" s="42"/>
      <c r="K33" s="43"/>
      <c r="L33" s="42"/>
      <c r="M33" s="43"/>
      <c r="N33" s="42"/>
      <c r="O33" s="43"/>
      <c r="P33" s="42"/>
      <c r="Q33" s="43"/>
      <c r="R33" s="42"/>
      <c r="S33" s="43"/>
      <c r="T33" s="43"/>
      <c r="U33" s="224"/>
      <c r="V33" s="224"/>
      <c r="W33" s="224"/>
    </row>
    <row r="34" spans="1:23" s="261" customFormat="1" ht="12.75">
      <c r="A34" s="260" t="s">
        <v>16</v>
      </c>
      <c r="B34" s="65">
        <v>0</v>
      </c>
      <c r="C34" s="66">
        <v>0</v>
      </c>
      <c r="D34" s="65">
        <v>0</v>
      </c>
      <c r="E34" s="66">
        <v>0</v>
      </c>
      <c r="F34" s="65">
        <v>35</v>
      </c>
      <c r="G34" s="66">
        <v>9</v>
      </c>
      <c r="H34" s="65">
        <v>207</v>
      </c>
      <c r="I34" s="66">
        <v>33</v>
      </c>
      <c r="J34" s="65">
        <v>0</v>
      </c>
      <c r="K34" s="66">
        <v>0</v>
      </c>
      <c r="L34" s="65">
        <v>0</v>
      </c>
      <c r="M34" s="66">
        <v>0</v>
      </c>
      <c r="N34" s="65">
        <v>413</v>
      </c>
      <c r="O34" s="66">
        <v>84</v>
      </c>
      <c r="P34" s="65">
        <v>0</v>
      </c>
      <c r="Q34" s="66">
        <v>0</v>
      </c>
      <c r="R34" s="65">
        <f aca="true" t="shared" si="8" ref="R34:S38">SUM(L34,J34,H34,F34,D34,B34,N34,P34)</f>
        <v>655</v>
      </c>
      <c r="S34" s="66">
        <f t="shared" si="8"/>
        <v>126</v>
      </c>
      <c r="T34" s="66">
        <f>SUM(R34:S34)</f>
        <v>781</v>
      </c>
      <c r="U34" s="224"/>
      <c r="V34" s="224"/>
      <c r="W34" s="224"/>
    </row>
    <row r="35" spans="1:23" ht="12.75">
      <c r="A35" s="257" t="s">
        <v>17</v>
      </c>
      <c r="B35" s="220">
        <v>0</v>
      </c>
      <c r="C35" s="223">
        <v>0</v>
      </c>
      <c r="D35" s="220">
        <v>0</v>
      </c>
      <c r="E35" s="223">
        <v>0</v>
      </c>
      <c r="F35" s="220">
        <v>327</v>
      </c>
      <c r="G35" s="223">
        <v>41</v>
      </c>
      <c r="H35" s="220">
        <v>161</v>
      </c>
      <c r="I35" s="223">
        <v>69</v>
      </c>
      <c r="J35" s="220">
        <v>17</v>
      </c>
      <c r="K35" s="223">
        <v>13</v>
      </c>
      <c r="L35" s="220">
        <v>119</v>
      </c>
      <c r="M35" s="223">
        <v>21</v>
      </c>
      <c r="N35" s="220">
        <v>452</v>
      </c>
      <c r="O35" s="223">
        <v>100</v>
      </c>
      <c r="P35" s="220">
        <v>0</v>
      </c>
      <c r="Q35" s="223">
        <v>0</v>
      </c>
      <c r="R35" s="222">
        <f t="shared" si="8"/>
        <v>1076</v>
      </c>
      <c r="S35" s="224">
        <f t="shared" si="8"/>
        <v>244</v>
      </c>
      <c r="T35" s="59">
        <f>SUM(R35:S35)</f>
        <v>1320</v>
      </c>
      <c r="U35" s="224"/>
      <c r="V35" s="224"/>
      <c r="W35" s="224"/>
    </row>
    <row r="36" spans="1:20" ht="12.75">
      <c r="A36" s="257" t="s">
        <v>18</v>
      </c>
      <c r="B36" s="220">
        <v>0</v>
      </c>
      <c r="C36" s="223">
        <v>0</v>
      </c>
      <c r="D36" s="220">
        <v>0</v>
      </c>
      <c r="E36" s="223">
        <v>0</v>
      </c>
      <c r="F36" s="220">
        <v>87</v>
      </c>
      <c r="G36" s="223">
        <v>3</v>
      </c>
      <c r="H36" s="220">
        <v>0</v>
      </c>
      <c r="I36" s="223">
        <v>0</v>
      </c>
      <c r="J36" s="220">
        <v>0</v>
      </c>
      <c r="K36" s="223">
        <v>0</v>
      </c>
      <c r="L36" s="220">
        <v>0</v>
      </c>
      <c r="M36" s="223">
        <v>0</v>
      </c>
      <c r="N36" s="220">
        <v>35</v>
      </c>
      <c r="O36" s="223">
        <v>8</v>
      </c>
      <c r="P36" s="220">
        <v>0</v>
      </c>
      <c r="Q36" s="223">
        <v>0</v>
      </c>
      <c r="R36" s="222">
        <f t="shared" si="8"/>
        <v>122</v>
      </c>
      <c r="S36" s="224">
        <f t="shared" si="8"/>
        <v>11</v>
      </c>
      <c r="T36" s="59">
        <f>SUM(R36:S36)</f>
        <v>133</v>
      </c>
    </row>
    <row r="37" spans="1:20" ht="12.75">
      <c r="A37" s="267" t="s">
        <v>5</v>
      </c>
      <c r="B37" s="220">
        <v>0</v>
      </c>
      <c r="C37" s="223">
        <v>0</v>
      </c>
      <c r="D37" s="220">
        <v>0</v>
      </c>
      <c r="E37" s="223">
        <v>0</v>
      </c>
      <c r="F37" s="220">
        <v>0</v>
      </c>
      <c r="G37" s="223">
        <v>0</v>
      </c>
      <c r="H37" s="220">
        <v>0</v>
      </c>
      <c r="I37" s="223">
        <v>0</v>
      </c>
      <c r="J37" s="220">
        <v>0</v>
      </c>
      <c r="K37" s="223">
        <v>0</v>
      </c>
      <c r="L37" s="220">
        <v>0</v>
      </c>
      <c r="M37" s="223">
        <v>0</v>
      </c>
      <c r="N37" s="220">
        <v>27</v>
      </c>
      <c r="O37" s="223">
        <v>5</v>
      </c>
      <c r="P37" s="220">
        <v>0</v>
      </c>
      <c r="Q37" s="223">
        <v>0</v>
      </c>
      <c r="R37" s="222">
        <f>SUM(L37,J37,H37,F37,D37,B37,N37,P37)</f>
        <v>27</v>
      </c>
      <c r="S37" s="224">
        <f>SUM(M37,K37,I37,G37,E37,C37,O37,Q37)</f>
        <v>5</v>
      </c>
      <c r="T37" s="59">
        <f>SUM(R37:S37)</f>
        <v>32</v>
      </c>
    </row>
    <row r="38" spans="1:20" s="226" customFormat="1" ht="12.75">
      <c r="A38" s="262" t="s">
        <v>12</v>
      </c>
      <c r="B38" s="40">
        <v>0</v>
      </c>
      <c r="C38" s="41">
        <v>0</v>
      </c>
      <c r="D38" s="40">
        <v>0</v>
      </c>
      <c r="E38" s="41">
        <v>0</v>
      </c>
      <c r="F38" s="40">
        <v>449</v>
      </c>
      <c r="G38" s="41">
        <v>53</v>
      </c>
      <c r="H38" s="40">
        <v>368</v>
      </c>
      <c r="I38" s="41">
        <v>102</v>
      </c>
      <c r="J38" s="40">
        <v>17</v>
      </c>
      <c r="K38" s="41">
        <v>13</v>
      </c>
      <c r="L38" s="40">
        <v>119</v>
      </c>
      <c r="M38" s="41">
        <v>21</v>
      </c>
      <c r="N38" s="40">
        <v>927</v>
      </c>
      <c r="O38" s="41">
        <v>197</v>
      </c>
      <c r="P38" s="40">
        <v>0</v>
      </c>
      <c r="Q38" s="41">
        <v>0</v>
      </c>
      <c r="R38" s="40">
        <f>SUM(L38,J38,H38,F38,D38,B38,N38,P38)</f>
        <v>1880</v>
      </c>
      <c r="S38" s="41">
        <f t="shared" si="8"/>
        <v>386</v>
      </c>
      <c r="T38" s="41">
        <f>SUM(R38:S38)</f>
        <v>2266</v>
      </c>
    </row>
    <row r="39" spans="1:20" s="160" customFormat="1" ht="12.75">
      <c r="A39" s="246" t="s">
        <v>15</v>
      </c>
      <c r="B39" s="44"/>
      <c r="C39" s="45"/>
      <c r="D39" s="44"/>
      <c r="E39" s="45"/>
      <c r="F39" s="44"/>
      <c r="G39" s="45"/>
      <c r="H39" s="44"/>
      <c r="I39" s="45"/>
      <c r="J39" s="44"/>
      <c r="K39" s="45"/>
      <c r="L39" s="44"/>
      <c r="M39" s="45"/>
      <c r="N39" s="44"/>
      <c r="O39" s="45"/>
      <c r="P39" s="44"/>
      <c r="Q39" s="45"/>
      <c r="R39" s="46"/>
      <c r="S39" s="47"/>
      <c r="T39" s="47"/>
    </row>
    <row r="40" spans="1:20" ht="12.75">
      <c r="A40" s="160" t="s">
        <v>16</v>
      </c>
      <c r="B40" s="48">
        <f aca="true" t="shared" si="9" ref="B40:Q40">SUM(B12,B19,B26,B34)</f>
        <v>632</v>
      </c>
      <c r="C40" s="49">
        <f t="shared" si="9"/>
        <v>479</v>
      </c>
      <c r="D40" s="48">
        <f t="shared" si="9"/>
        <v>895</v>
      </c>
      <c r="E40" s="49">
        <f t="shared" si="9"/>
        <v>612</v>
      </c>
      <c r="F40" s="48">
        <f t="shared" si="9"/>
        <v>225</v>
      </c>
      <c r="G40" s="49">
        <f t="shared" si="9"/>
        <v>55</v>
      </c>
      <c r="H40" s="48">
        <f t="shared" si="9"/>
        <v>627</v>
      </c>
      <c r="I40" s="49">
        <f t="shared" si="9"/>
        <v>187</v>
      </c>
      <c r="J40" s="48">
        <f t="shared" si="9"/>
        <v>4</v>
      </c>
      <c r="K40" s="49">
        <f t="shared" si="9"/>
        <v>2</v>
      </c>
      <c r="L40" s="48">
        <f t="shared" si="9"/>
        <v>12</v>
      </c>
      <c r="M40" s="49">
        <f t="shared" si="9"/>
        <v>5</v>
      </c>
      <c r="N40" s="48">
        <f t="shared" si="9"/>
        <v>608</v>
      </c>
      <c r="O40" s="49">
        <f t="shared" si="9"/>
        <v>129</v>
      </c>
      <c r="P40" s="48">
        <f t="shared" si="9"/>
        <v>367</v>
      </c>
      <c r="Q40" s="49">
        <f t="shared" si="9"/>
        <v>285</v>
      </c>
      <c r="R40" s="50">
        <f aca="true" t="shared" si="10" ref="R40:R46">SUM(L40,J40,H40,F40,D40,B40,N40,P40)</f>
        <v>3370</v>
      </c>
      <c r="S40" s="51">
        <f aca="true" t="shared" si="11" ref="S40:S46">SUM(M40,K40,I40,G40,E40,C40,O40,Q40)</f>
        <v>1754</v>
      </c>
      <c r="T40" s="51">
        <f aca="true" t="shared" si="12" ref="T40:T46">SUM(R40:S40)</f>
        <v>5124</v>
      </c>
    </row>
    <row r="41" spans="1:20" ht="12.75">
      <c r="A41" s="60" t="s">
        <v>17</v>
      </c>
      <c r="B41" s="48">
        <f aca="true" t="shared" si="13" ref="B41:Q41">SUM(B13,B20,B27,B35)</f>
        <v>1717</v>
      </c>
      <c r="C41" s="53">
        <f t="shared" si="13"/>
        <v>1257</v>
      </c>
      <c r="D41" s="48">
        <f t="shared" si="13"/>
        <v>2120</v>
      </c>
      <c r="E41" s="53">
        <f t="shared" si="13"/>
        <v>1476</v>
      </c>
      <c r="F41" s="48">
        <f t="shared" si="13"/>
        <v>1194</v>
      </c>
      <c r="G41" s="53">
        <f t="shared" si="13"/>
        <v>239</v>
      </c>
      <c r="H41" s="48">
        <f t="shared" si="13"/>
        <v>565</v>
      </c>
      <c r="I41" s="53">
        <f t="shared" si="13"/>
        <v>328</v>
      </c>
      <c r="J41" s="48">
        <f t="shared" si="13"/>
        <v>138</v>
      </c>
      <c r="K41" s="53">
        <f t="shared" si="13"/>
        <v>101</v>
      </c>
      <c r="L41" s="48">
        <f t="shared" si="13"/>
        <v>392</v>
      </c>
      <c r="M41" s="53">
        <f t="shared" si="13"/>
        <v>106</v>
      </c>
      <c r="N41" s="48">
        <f t="shared" si="13"/>
        <v>1008</v>
      </c>
      <c r="O41" s="53">
        <f t="shared" si="13"/>
        <v>238</v>
      </c>
      <c r="P41" s="48">
        <f t="shared" si="13"/>
        <v>980</v>
      </c>
      <c r="Q41" s="53">
        <f t="shared" si="13"/>
        <v>705</v>
      </c>
      <c r="R41" s="50">
        <f t="shared" si="10"/>
        <v>8114</v>
      </c>
      <c r="S41" s="54">
        <f t="shared" si="11"/>
        <v>4450</v>
      </c>
      <c r="T41" s="51">
        <f t="shared" si="12"/>
        <v>12564</v>
      </c>
    </row>
    <row r="42" spans="1:20" ht="12.75">
      <c r="A42" s="60" t="s">
        <v>18</v>
      </c>
      <c r="B42" s="48">
        <f>SUM(B28,B36)</f>
        <v>67</v>
      </c>
      <c r="C42" s="53">
        <f aca="true" t="shared" si="14" ref="C42:M42">SUM(C28,C36)</f>
        <v>25</v>
      </c>
      <c r="D42" s="48">
        <f t="shared" si="14"/>
        <v>0</v>
      </c>
      <c r="E42" s="53">
        <f t="shared" si="14"/>
        <v>0</v>
      </c>
      <c r="F42" s="48">
        <f t="shared" si="14"/>
        <v>119</v>
      </c>
      <c r="G42" s="53">
        <f t="shared" si="14"/>
        <v>4</v>
      </c>
      <c r="H42" s="48">
        <f t="shared" si="14"/>
        <v>0</v>
      </c>
      <c r="I42" s="53">
        <f t="shared" si="14"/>
        <v>0</v>
      </c>
      <c r="J42" s="48">
        <f t="shared" si="14"/>
        <v>0</v>
      </c>
      <c r="K42" s="53">
        <f t="shared" si="14"/>
        <v>0</v>
      </c>
      <c r="L42" s="48">
        <f t="shared" si="14"/>
        <v>0</v>
      </c>
      <c r="M42" s="53">
        <f t="shared" si="14"/>
        <v>0</v>
      </c>
      <c r="N42" s="48">
        <f>SUM(N28,N36)</f>
        <v>46</v>
      </c>
      <c r="O42" s="53">
        <f>SUM(O28,O36)</f>
        <v>8</v>
      </c>
      <c r="P42" s="48">
        <f>SUM(P28,P36)</f>
        <v>31</v>
      </c>
      <c r="Q42" s="53">
        <f>SUM(Q28,Q36)</f>
        <v>14</v>
      </c>
      <c r="R42" s="50">
        <f t="shared" si="10"/>
        <v>263</v>
      </c>
      <c r="S42" s="54">
        <f t="shared" si="11"/>
        <v>51</v>
      </c>
      <c r="T42" s="51">
        <f t="shared" si="12"/>
        <v>314</v>
      </c>
    </row>
    <row r="43" spans="1:20" ht="12.75">
      <c r="A43" s="60" t="s">
        <v>19</v>
      </c>
      <c r="B43" s="48">
        <f>SUM(B14,B21,B29,B37)</f>
        <v>437</v>
      </c>
      <c r="C43" s="53">
        <f aca="true" t="shared" si="15" ref="C43:T43">SUM(C14,C21,C29,C37)</f>
        <v>267</v>
      </c>
      <c r="D43" s="48">
        <f t="shared" si="15"/>
        <v>183</v>
      </c>
      <c r="E43" s="53">
        <f t="shared" si="15"/>
        <v>113</v>
      </c>
      <c r="F43" s="48">
        <f t="shared" si="15"/>
        <v>117</v>
      </c>
      <c r="G43" s="53">
        <f t="shared" si="15"/>
        <v>20</v>
      </c>
      <c r="H43" s="48">
        <f t="shared" si="15"/>
        <v>23</v>
      </c>
      <c r="I43" s="53">
        <f t="shared" si="15"/>
        <v>16</v>
      </c>
      <c r="J43" s="48">
        <f t="shared" si="15"/>
        <v>0</v>
      </c>
      <c r="K43" s="53">
        <f t="shared" si="15"/>
        <v>0</v>
      </c>
      <c r="L43" s="48">
        <f t="shared" si="15"/>
        <v>22</v>
      </c>
      <c r="M43" s="53">
        <f t="shared" si="15"/>
        <v>1</v>
      </c>
      <c r="N43" s="48">
        <f t="shared" si="15"/>
        <v>68</v>
      </c>
      <c r="O43" s="53">
        <f t="shared" si="15"/>
        <v>11</v>
      </c>
      <c r="P43" s="48">
        <f t="shared" si="15"/>
        <v>280</v>
      </c>
      <c r="Q43" s="53">
        <f t="shared" si="15"/>
        <v>160</v>
      </c>
      <c r="R43" s="50">
        <f t="shared" si="15"/>
        <v>1130</v>
      </c>
      <c r="S43" s="54">
        <f t="shared" si="15"/>
        <v>588</v>
      </c>
      <c r="T43" s="51">
        <f t="shared" si="15"/>
        <v>1718</v>
      </c>
    </row>
    <row r="44" spans="1:20" ht="12.75">
      <c r="A44" s="60" t="s">
        <v>31</v>
      </c>
      <c r="B44" s="48">
        <f aca="true" t="shared" si="16" ref="B44:Q44">SUM(B15,B22,B30)</f>
        <v>29</v>
      </c>
      <c r="C44" s="53">
        <f t="shared" si="16"/>
        <v>11</v>
      </c>
      <c r="D44" s="48">
        <f t="shared" si="16"/>
        <v>83</v>
      </c>
      <c r="E44" s="53">
        <f t="shared" si="16"/>
        <v>33</v>
      </c>
      <c r="F44" s="48">
        <f t="shared" si="16"/>
        <v>22</v>
      </c>
      <c r="G44" s="53">
        <f t="shared" si="16"/>
        <v>5</v>
      </c>
      <c r="H44" s="48">
        <f t="shared" si="16"/>
        <v>5</v>
      </c>
      <c r="I44" s="53">
        <f t="shared" si="16"/>
        <v>1</v>
      </c>
      <c r="J44" s="48">
        <f t="shared" si="16"/>
        <v>0</v>
      </c>
      <c r="K44" s="53">
        <f t="shared" si="16"/>
        <v>0</v>
      </c>
      <c r="L44" s="48">
        <f t="shared" si="16"/>
        <v>0</v>
      </c>
      <c r="M44" s="53">
        <f t="shared" si="16"/>
        <v>0</v>
      </c>
      <c r="N44" s="48">
        <f t="shared" si="16"/>
        <v>6</v>
      </c>
      <c r="O44" s="53">
        <f t="shared" si="16"/>
        <v>0</v>
      </c>
      <c r="P44" s="48">
        <f t="shared" si="16"/>
        <v>24</v>
      </c>
      <c r="Q44" s="53">
        <f t="shared" si="16"/>
        <v>7</v>
      </c>
      <c r="R44" s="50">
        <f t="shared" si="10"/>
        <v>169</v>
      </c>
      <c r="S44" s="54">
        <f t="shared" si="11"/>
        <v>57</v>
      </c>
      <c r="T44" s="51">
        <f t="shared" si="12"/>
        <v>226</v>
      </c>
    </row>
    <row r="45" spans="1:20" ht="12.75">
      <c r="A45" s="60" t="s">
        <v>20</v>
      </c>
      <c r="B45" s="48">
        <f aca="true" t="shared" si="17" ref="B45:Q45">SUM(B23,B31,B16)</f>
        <v>18</v>
      </c>
      <c r="C45" s="53">
        <f t="shared" si="17"/>
        <v>0</v>
      </c>
      <c r="D45" s="48">
        <f t="shared" si="17"/>
        <v>0</v>
      </c>
      <c r="E45" s="53">
        <f t="shared" si="17"/>
        <v>0</v>
      </c>
      <c r="F45" s="48">
        <f t="shared" si="17"/>
        <v>9</v>
      </c>
      <c r="G45" s="53">
        <f t="shared" si="17"/>
        <v>0</v>
      </c>
      <c r="H45" s="48">
        <f t="shared" si="17"/>
        <v>0</v>
      </c>
      <c r="I45" s="53">
        <f t="shared" si="17"/>
        <v>0</v>
      </c>
      <c r="J45" s="48">
        <f t="shared" si="17"/>
        <v>4</v>
      </c>
      <c r="K45" s="53">
        <f t="shared" si="17"/>
        <v>3</v>
      </c>
      <c r="L45" s="48">
        <f t="shared" si="17"/>
        <v>90</v>
      </c>
      <c r="M45" s="53">
        <f t="shared" si="17"/>
        <v>26</v>
      </c>
      <c r="N45" s="48">
        <f t="shared" si="17"/>
        <v>22</v>
      </c>
      <c r="O45" s="53">
        <f t="shared" si="17"/>
        <v>1</v>
      </c>
      <c r="P45" s="48">
        <f t="shared" si="17"/>
        <v>9</v>
      </c>
      <c r="Q45" s="53">
        <f t="shared" si="17"/>
        <v>2</v>
      </c>
      <c r="R45" s="50">
        <f t="shared" si="10"/>
        <v>152</v>
      </c>
      <c r="S45" s="54">
        <f t="shared" si="11"/>
        <v>32</v>
      </c>
      <c r="T45" s="51">
        <f t="shared" si="12"/>
        <v>184</v>
      </c>
    </row>
    <row r="46" spans="1:20" s="22" customFormat="1" ht="12.75">
      <c r="A46" s="258" t="s">
        <v>12</v>
      </c>
      <c r="B46" s="228">
        <f>SUM(B40:B45)</f>
        <v>2900</v>
      </c>
      <c r="C46" s="229">
        <f aca="true" t="shared" si="18" ref="C46:M46">SUM(C40:C45)</f>
        <v>2039</v>
      </c>
      <c r="D46" s="228">
        <f t="shared" si="18"/>
        <v>3281</v>
      </c>
      <c r="E46" s="229">
        <f t="shared" si="18"/>
        <v>2234</v>
      </c>
      <c r="F46" s="228">
        <f t="shared" si="18"/>
        <v>1686</v>
      </c>
      <c r="G46" s="229">
        <f t="shared" si="18"/>
        <v>323</v>
      </c>
      <c r="H46" s="228">
        <f t="shared" si="18"/>
        <v>1220</v>
      </c>
      <c r="I46" s="229">
        <f t="shared" si="18"/>
        <v>532</v>
      </c>
      <c r="J46" s="228">
        <f t="shared" si="18"/>
        <v>146</v>
      </c>
      <c r="K46" s="229">
        <f>SUM(K40:K45)</f>
        <v>106</v>
      </c>
      <c r="L46" s="228">
        <f t="shared" si="18"/>
        <v>516</v>
      </c>
      <c r="M46" s="229">
        <f t="shared" si="18"/>
        <v>138</v>
      </c>
      <c r="N46" s="228">
        <f>SUM(N40:N45)</f>
        <v>1758</v>
      </c>
      <c r="O46" s="229">
        <f>SUM(O40:O45)</f>
        <v>387</v>
      </c>
      <c r="P46" s="228">
        <f>SUM(P40:P45)</f>
        <v>1691</v>
      </c>
      <c r="Q46" s="229">
        <f>SUM(Q40:Q45)</f>
        <v>1173</v>
      </c>
      <c r="R46" s="228">
        <f t="shared" si="10"/>
        <v>13198</v>
      </c>
      <c r="S46" s="229">
        <f t="shared" si="11"/>
        <v>6932</v>
      </c>
      <c r="T46" s="229">
        <f t="shared" si="12"/>
        <v>20130</v>
      </c>
    </row>
    <row r="47" spans="2:20" s="22" customFormat="1" ht="4.5" customHeight="1">
      <c r="B47" s="225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</row>
    <row r="48" spans="1:20" s="22" customFormat="1" ht="12.75">
      <c r="A48" s="84" t="s">
        <v>166</v>
      </c>
      <c r="B48" s="225"/>
      <c r="C48" s="2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</row>
    <row r="49" spans="1:20" s="22" customFormat="1" ht="12.75">
      <c r="A49" s="320" t="s">
        <v>146</v>
      </c>
      <c r="B49" s="320"/>
      <c r="C49" s="320"/>
      <c r="D49" s="320"/>
      <c r="E49" s="320"/>
      <c r="F49" s="320"/>
      <c r="G49" s="320"/>
      <c r="H49" s="320"/>
      <c r="I49" s="320"/>
      <c r="J49" s="320"/>
      <c r="K49" s="320"/>
      <c r="L49" s="320"/>
      <c r="M49" s="320"/>
      <c r="N49" s="320"/>
      <c r="O49" s="320"/>
      <c r="P49" s="320"/>
      <c r="Q49" s="320"/>
      <c r="R49" s="320"/>
      <c r="S49" s="320"/>
      <c r="T49" s="320"/>
    </row>
    <row r="50" ht="9" customHeight="1">
      <c r="T50" s="160"/>
    </row>
    <row r="51" spans="1:20" ht="12.75">
      <c r="A51" s="277" t="s">
        <v>32</v>
      </c>
      <c r="D51" s="160"/>
      <c r="G51" s="160"/>
      <c r="J51" s="160"/>
      <c r="T51" s="160"/>
    </row>
    <row r="52" spans="1:20" ht="17.25" customHeight="1">
      <c r="A52" s="159" t="s">
        <v>191</v>
      </c>
      <c r="B52" s="163"/>
      <c r="C52" s="163"/>
      <c r="D52" s="278"/>
      <c r="E52" s="163"/>
      <c r="F52" s="163"/>
      <c r="G52" s="278"/>
      <c r="H52" s="163"/>
      <c r="I52" s="163"/>
      <c r="J52" s="278"/>
      <c r="K52" s="163"/>
      <c r="T52" s="160"/>
    </row>
    <row r="53" spans="1:20" ht="12.75">
      <c r="A53" s="159" t="s">
        <v>192</v>
      </c>
      <c r="B53" s="163"/>
      <c r="C53" s="163"/>
      <c r="D53" s="278"/>
      <c r="E53" s="163"/>
      <c r="F53" s="163"/>
      <c r="G53" s="278"/>
      <c r="H53" s="163"/>
      <c r="I53" s="163"/>
      <c r="J53" s="278"/>
      <c r="K53" s="163"/>
      <c r="T53" s="160"/>
    </row>
    <row r="54" spans="1:20" ht="12.75">
      <c r="A54" s="159" t="s">
        <v>193</v>
      </c>
      <c r="B54" s="163"/>
      <c r="C54" s="163"/>
      <c r="D54" s="278"/>
      <c r="E54" s="163"/>
      <c r="F54" s="163"/>
      <c r="G54" s="278"/>
      <c r="H54" s="163"/>
      <c r="I54" s="163"/>
      <c r="J54" s="278"/>
      <c r="K54" s="163"/>
      <c r="T54" s="160"/>
    </row>
    <row r="55" spans="1:20" ht="12.75">
      <c r="A55" s="279" t="s">
        <v>194</v>
      </c>
      <c r="B55" s="163"/>
      <c r="C55" s="163"/>
      <c r="D55" s="278"/>
      <c r="E55" s="163"/>
      <c r="F55" s="163"/>
      <c r="G55" s="278"/>
      <c r="H55" s="163"/>
      <c r="I55" s="163"/>
      <c r="J55" s="278"/>
      <c r="K55" s="163"/>
      <c r="T55" s="160"/>
    </row>
  </sheetData>
  <sheetProtection/>
  <mergeCells count="23">
    <mergeCell ref="A49:T49"/>
    <mergeCell ref="B7:C7"/>
    <mergeCell ref="N8:O8"/>
    <mergeCell ref="B8:C8"/>
    <mergeCell ref="D7:E7"/>
    <mergeCell ref="P9:Q9"/>
    <mergeCell ref="J8:K8"/>
    <mergeCell ref="N7:O7"/>
    <mergeCell ref="F9:G9"/>
    <mergeCell ref="H7:I7"/>
    <mergeCell ref="L9:M9"/>
    <mergeCell ref="D8:E8"/>
    <mergeCell ref="P8:Q8"/>
    <mergeCell ref="J7:K7"/>
    <mergeCell ref="F7:G7"/>
    <mergeCell ref="N9:O9"/>
    <mergeCell ref="H8:I8"/>
    <mergeCell ref="A3:T3"/>
    <mergeCell ref="A4:T4"/>
    <mergeCell ref="F8:G8"/>
    <mergeCell ref="L7:M7"/>
    <mergeCell ref="L8:M8"/>
    <mergeCell ref="P7:Q7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74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zoomScalePageLayoutView="0" workbookViewId="0" topLeftCell="A1">
      <selection activeCell="A60" sqref="A60"/>
    </sheetView>
  </sheetViews>
  <sheetFormatPr defaultColWidth="9.140625" defaultRowHeight="12.75"/>
  <cols>
    <col min="1" max="1" width="28.7109375" style="5" customWidth="1"/>
    <col min="2" max="19" width="8.00390625" style="0" customWidth="1"/>
    <col min="20" max="21" width="6.28125" style="0" customWidth="1"/>
    <col min="22" max="22" width="6.28125" style="5" customWidth="1"/>
    <col min="23" max="23" width="9.28125" style="0" customWidth="1"/>
    <col min="24" max="25" width="5.00390625" style="0" customWidth="1"/>
    <col min="26" max="26" width="10.57421875" style="0" customWidth="1"/>
    <col min="27" max="83" width="3.7109375" style="0" customWidth="1"/>
  </cols>
  <sheetData>
    <row r="1" ht="12.75">
      <c r="A1" s="108" t="s">
        <v>186</v>
      </c>
    </row>
    <row r="3" spans="1:22" ht="12.75">
      <c r="A3" s="325" t="s">
        <v>33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</row>
    <row r="4" spans="1:22" ht="12.75">
      <c r="A4" s="325" t="s">
        <v>51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</row>
    <row r="5" ht="13.5" thickBot="1"/>
    <row r="6" spans="1:22" ht="12.75">
      <c r="A6" s="6"/>
      <c r="B6" s="321" t="str">
        <f>D6+1&amp;" "&amp;"en na"</f>
        <v>2004 en na</v>
      </c>
      <c r="C6" s="322"/>
      <c r="D6" s="321">
        <v>2003</v>
      </c>
      <c r="E6" s="322"/>
      <c r="F6" s="321">
        <f>D6-1</f>
        <v>2002</v>
      </c>
      <c r="G6" s="322"/>
      <c r="H6" s="321">
        <f>F6-1</f>
        <v>2001</v>
      </c>
      <c r="I6" s="322"/>
      <c r="J6" s="321">
        <f>H6-1</f>
        <v>2000</v>
      </c>
      <c r="K6" s="322"/>
      <c r="L6" s="321">
        <f>J6-1</f>
        <v>1999</v>
      </c>
      <c r="M6" s="322"/>
      <c r="N6" s="321">
        <f>L6-1</f>
        <v>1998</v>
      </c>
      <c r="O6" s="322"/>
      <c r="P6" s="321">
        <f>N6-1</f>
        <v>1997</v>
      </c>
      <c r="Q6" s="322"/>
      <c r="R6" s="321" t="str">
        <f>P6-1&amp;" "&amp;"en vroeger"</f>
        <v>1996 en vroeger</v>
      </c>
      <c r="S6" s="322"/>
      <c r="T6" s="323" t="s">
        <v>14</v>
      </c>
      <c r="U6" s="324"/>
      <c r="V6" s="324"/>
    </row>
    <row r="7" spans="1:22" ht="12.75">
      <c r="A7" s="14"/>
      <c r="B7" s="1" t="s">
        <v>0</v>
      </c>
      <c r="C7" s="2" t="s">
        <v>1</v>
      </c>
      <c r="D7" s="1" t="s">
        <v>0</v>
      </c>
      <c r="E7" s="2" t="s">
        <v>1</v>
      </c>
      <c r="F7" s="1" t="s">
        <v>0</v>
      </c>
      <c r="G7" s="2" t="s">
        <v>1</v>
      </c>
      <c r="H7" s="1" t="s">
        <v>0</v>
      </c>
      <c r="I7" s="2" t="s">
        <v>1</v>
      </c>
      <c r="J7" s="1" t="s">
        <v>0</v>
      </c>
      <c r="K7" s="2" t="s">
        <v>1</v>
      </c>
      <c r="L7" s="1" t="s">
        <v>0</v>
      </c>
      <c r="M7" s="2" t="s">
        <v>1</v>
      </c>
      <c r="N7" s="1" t="s">
        <v>0</v>
      </c>
      <c r="O7" s="2" t="s">
        <v>1</v>
      </c>
      <c r="P7" s="1" t="s">
        <v>0</v>
      </c>
      <c r="Q7" s="2" t="s">
        <v>1</v>
      </c>
      <c r="R7" s="1" t="s">
        <v>0</v>
      </c>
      <c r="S7" s="2" t="s">
        <v>1</v>
      </c>
      <c r="T7" s="1" t="s">
        <v>0</v>
      </c>
      <c r="U7" s="2" t="s">
        <v>1</v>
      </c>
      <c r="V7" s="67" t="s">
        <v>13</v>
      </c>
    </row>
    <row r="8" spans="1:22" s="5" customFormat="1" ht="12.75">
      <c r="A8" s="15" t="s">
        <v>2</v>
      </c>
      <c r="B8" s="1"/>
      <c r="C8" s="2"/>
      <c r="D8" s="1"/>
      <c r="E8" s="2"/>
      <c r="F8" s="1"/>
      <c r="G8" s="2"/>
      <c r="H8" s="1"/>
      <c r="I8" s="2"/>
      <c r="J8" s="1"/>
      <c r="K8" s="2"/>
      <c r="L8" s="1"/>
      <c r="M8" s="2"/>
      <c r="N8" s="1"/>
      <c r="O8" s="2"/>
      <c r="P8" s="1"/>
      <c r="Q8" s="2"/>
      <c r="R8" s="1"/>
      <c r="S8" s="2"/>
      <c r="T8" s="1"/>
      <c r="U8" s="2"/>
      <c r="V8" s="17"/>
    </row>
    <row r="9" spans="1:22" ht="12.75">
      <c r="A9" s="5" t="s">
        <v>16</v>
      </c>
      <c r="B9" s="20">
        <v>13</v>
      </c>
      <c r="C9" s="19">
        <v>4</v>
      </c>
      <c r="D9" s="20">
        <v>139</v>
      </c>
      <c r="E9" s="19">
        <v>74</v>
      </c>
      <c r="F9" s="20">
        <v>139</v>
      </c>
      <c r="G9" s="19">
        <v>83</v>
      </c>
      <c r="H9" s="20">
        <v>154</v>
      </c>
      <c r="I9" s="19">
        <v>67</v>
      </c>
      <c r="J9" s="20">
        <v>139</v>
      </c>
      <c r="K9" s="19">
        <v>87</v>
      </c>
      <c r="L9" s="20">
        <v>154</v>
      </c>
      <c r="M9" s="19">
        <v>99</v>
      </c>
      <c r="N9" s="20">
        <v>75</v>
      </c>
      <c r="O9" s="19">
        <v>45</v>
      </c>
      <c r="P9" s="20">
        <v>73</v>
      </c>
      <c r="Q9" s="19">
        <v>33</v>
      </c>
      <c r="R9" s="20">
        <v>71</v>
      </c>
      <c r="S9" s="19">
        <v>39</v>
      </c>
      <c r="T9" s="8">
        <f aca="true" t="shared" si="0" ref="T9:U13">SUM(R9,P9,N9,L9,J9,H9,F9,D9,B9)</f>
        <v>957</v>
      </c>
      <c r="U9" s="10">
        <f t="shared" si="0"/>
        <v>531</v>
      </c>
      <c r="V9" s="10">
        <f>SUM(T9:U9)</f>
        <v>1488</v>
      </c>
    </row>
    <row r="10" spans="1:22" ht="12.75">
      <c r="A10" s="5" t="s">
        <v>17</v>
      </c>
      <c r="B10" s="20">
        <v>24</v>
      </c>
      <c r="C10" s="21">
        <v>3</v>
      </c>
      <c r="D10" s="20">
        <v>290</v>
      </c>
      <c r="E10" s="21">
        <v>138</v>
      </c>
      <c r="F10" s="20">
        <v>339</v>
      </c>
      <c r="G10" s="21">
        <v>159</v>
      </c>
      <c r="H10" s="20">
        <v>348</v>
      </c>
      <c r="I10" s="21">
        <v>188</v>
      </c>
      <c r="J10" s="20">
        <v>350</v>
      </c>
      <c r="K10" s="21">
        <v>185</v>
      </c>
      <c r="L10" s="20">
        <v>310</v>
      </c>
      <c r="M10" s="21">
        <v>145</v>
      </c>
      <c r="N10" s="20">
        <v>228</v>
      </c>
      <c r="O10" s="21">
        <v>133</v>
      </c>
      <c r="P10" s="20">
        <v>142</v>
      </c>
      <c r="Q10" s="21">
        <v>93</v>
      </c>
      <c r="R10" s="20">
        <v>181</v>
      </c>
      <c r="S10" s="21">
        <v>109</v>
      </c>
      <c r="T10" s="8">
        <f t="shared" si="0"/>
        <v>2212</v>
      </c>
      <c r="U10" s="9">
        <f t="shared" si="0"/>
        <v>1153</v>
      </c>
      <c r="V10" s="10">
        <f>SUM(T10:U10)</f>
        <v>3365</v>
      </c>
    </row>
    <row r="11" spans="1:22" ht="12.75">
      <c r="A11" s="5" t="s">
        <v>18</v>
      </c>
      <c r="B11" s="20">
        <v>0</v>
      </c>
      <c r="C11" s="21">
        <v>0</v>
      </c>
      <c r="D11" s="20">
        <v>0</v>
      </c>
      <c r="E11" s="21">
        <v>0</v>
      </c>
      <c r="F11" s="20">
        <v>0</v>
      </c>
      <c r="G11" s="21">
        <v>0</v>
      </c>
      <c r="H11" s="20">
        <v>0</v>
      </c>
      <c r="I11" s="21">
        <v>0</v>
      </c>
      <c r="J11" s="20">
        <v>0</v>
      </c>
      <c r="K11" s="21">
        <v>0</v>
      </c>
      <c r="L11" s="20">
        <v>0</v>
      </c>
      <c r="M11" s="21">
        <v>0</v>
      </c>
      <c r="N11" s="20">
        <v>0</v>
      </c>
      <c r="O11" s="21">
        <v>0</v>
      </c>
      <c r="P11" s="20">
        <v>0</v>
      </c>
      <c r="Q11" s="21">
        <v>0</v>
      </c>
      <c r="R11" s="20">
        <v>0</v>
      </c>
      <c r="S11" s="21">
        <v>0</v>
      </c>
      <c r="T11" s="8">
        <f t="shared" si="0"/>
        <v>0</v>
      </c>
      <c r="U11" s="9">
        <f t="shared" si="0"/>
        <v>0</v>
      </c>
      <c r="V11" s="10">
        <f>SUM(T11:U11)</f>
        <v>0</v>
      </c>
    </row>
    <row r="12" spans="1:22" ht="12.75">
      <c r="A12" s="5" t="s">
        <v>19</v>
      </c>
      <c r="B12" s="20">
        <v>7</v>
      </c>
      <c r="C12" s="21">
        <v>2</v>
      </c>
      <c r="D12" s="20">
        <v>100</v>
      </c>
      <c r="E12" s="21">
        <v>56</v>
      </c>
      <c r="F12" s="20">
        <v>92</v>
      </c>
      <c r="G12" s="21">
        <v>52</v>
      </c>
      <c r="H12" s="20">
        <v>110</v>
      </c>
      <c r="I12" s="21">
        <v>58</v>
      </c>
      <c r="J12" s="20">
        <v>83</v>
      </c>
      <c r="K12" s="21">
        <v>60</v>
      </c>
      <c r="L12" s="20">
        <v>104</v>
      </c>
      <c r="M12" s="21">
        <v>50</v>
      </c>
      <c r="N12" s="20">
        <v>78</v>
      </c>
      <c r="O12" s="21">
        <v>36</v>
      </c>
      <c r="P12" s="20">
        <v>23</v>
      </c>
      <c r="Q12" s="21">
        <v>13</v>
      </c>
      <c r="R12" s="20">
        <v>33</v>
      </c>
      <c r="S12" s="21">
        <v>15</v>
      </c>
      <c r="T12" s="8">
        <f t="shared" si="0"/>
        <v>630</v>
      </c>
      <c r="U12" s="9">
        <f t="shared" si="0"/>
        <v>342</v>
      </c>
      <c r="V12" s="10">
        <f>SUM(T12:U12)</f>
        <v>972</v>
      </c>
    </row>
    <row r="13" spans="1:22" s="11" customFormat="1" ht="12.75">
      <c r="A13" s="11" t="s">
        <v>12</v>
      </c>
      <c r="B13" s="40">
        <v>44</v>
      </c>
      <c r="C13" s="41">
        <v>9</v>
      </c>
      <c r="D13" s="40">
        <v>529</v>
      </c>
      <c r="E13" s="41">
        <v>268</v>
      </c>
      <c r="F13" s="40">
        <v>570</v>
      </c>
      <c r="G13" s="41">
        <v>294</v>
      </c>
      <c r="H13" s="40">
        <v>612</v>
      </c>
      <c r="I13" s="41">
        <v>313</v>
      </c>
      <c r="J13" s="40">
        <v>572</v>
      </c>
      <c r="K13" s="41">
        <v>332</v>
      </c>
      <c r="L13" s="40">
        <v>568</v>
      </c>
      <c r="M13" s="41">
        <v>294</v>
      </c>
      <c r="N13" s="40">
        <v>381</v>
      </c>
      <c r="O13" s="41">
        <v>214</v>
      </c>
      <c r="P13" s="40">
        <v>238</v>
      </c>
      <c r="Q13" s="41">
        <v>139</v>
      </c>
      <c r="R13" s="40">
        <v>285</v>
      </c>
      <c r="S13" s="41">
        <v>163</v>
      </c>
      <c r="T13" s="40">
        <f t="shared" si="0"/>
        <v>3799</v>
      </c>
      <c r="U13" s="41">
        <f t="shared" si="0"/>
        <v>2026</v>
      </c>
      <c r="V13" s="41">
        <f>SUM(T13:U13)</f>
        <v>5825</v>
      </c>
    </row>
    <row r="14" spans="1:22" s="11" customFormat="1" ht="12.75">
      <c r="A14" s="4" t="s">
        <v>6</v>
      </c>
      <c r="B14" s="42"/>
      <c r="C14" s="43"/>
      <c r="D14" s="42"/>
      <c r="E14" s="43"/>
      <c r="F14" s="42"/>
      <c r="G14" s="43"/>
      <c r="H14" s="42"/>
      <c r="I14" s="43"/>
      <c r="J14" s="42"/>
      <c r="K14" s="43"/>
      <c r="L14" s="42"/>
      <c r="M14" s="43"/>
      <c r="N14" s="42"/>
      <c r="O14" s="43"/>
      <c r="P14" s="42"/>
      <c r="Q14" s="43"/>
      <c r="R14" s="42"/>
      <c r="S14" s="43"/>
      <c r="T14" s="42"/>
      <c r="U14" s="43"/>
      <c r="V14" s="43"/>
    </row>
    <row r="15" spans="1:22" ht="12.75">
      <c r="A15" s="5" t="s">
        <v>16</v>
      </c>
      <c r="B15" s="20">
        <v>14</v>
      </c>
      <c r="C15" s="19">
        <v>1</v>
      </c>
      <c r="D15" s="20">
        <v>36</v>
      </c>
      <c r="E15" s="19">
        <v>15</v>
      </c>
      <c r="F15" s="20">
        <v>46</v>
      </c>
      <c r="G15" s="19">
        <v>15</v>
      </c>
      <c r="H15" s="20">
        <v>39</v>
      </c>
      <c r="I15" s="19">
        <v>21</v>
      </c>
      <c r="J15" s="20">
        <v>37</v>
      </c>
      <c r="K15" s="19">
        <v>21</v>
      </c>
      <c r="L15" s="20">
        <v>44</v>
      </c>
      <c r="M15" s="19">
        <v>16</v>
      </c>
      <c r="N15" s="20">
        <v>32</v>
      </c>
      <c r="O15" s="19">
        <v>15</v>
      </c>
      <c r="P15" s="20">
        <v>9</v>
      </c>
      <c r="Q15" s="19">
        <v>9</v>
      </c>
      <c r="R15" s="20">
        <v>20</v>
      </c>
      <c r="S15" s="19">
        <v>20</v>
      </c>
      <c r="T15" s="8">
        <f aca="true" t="shared" si="1" ref="T15:U19">SUM(R15,P15,N15,L15,J15,H15,F15,D15,B15)</f>
        <v>277</v>
      </c>
      <c r="U15" s="10">
        <f t="shared" si="1"/>
        <v>133</v>
      </c>
      <c r="V15" s="10">
        <f>SUM(T15:U15)</f>
        <v>410</v>
      </c>
    </row>
    <row r="16" spans="1:22" ht="12.75">
      <c r="A16" s="5" t="s">
        <v>17</v>
      </c>
      <c r="B16" s="20">
        <v>3</v>
      </c>
      <c r="C16" s="21">
        <v>3</v>
      </c>
      <c r="D16" s="20">
        <v>72</v>
      </c>
      <c r="E16" s="21">
        <v>49</v>
      </c>
      <c r="F16" s="20">
        <v>78</v>
      </c>
      <c r="G16" s="21">
        <v>58</v>
      </c>
      <c r="H16" s="20">
        <v>89</v>
      </c>
      <c r="I16" s="21">
        <v>62</v>
      </c>
      <c r="J16" s="20">
        <v>73</v>
      </c>
      <c r="K16" s="21">
        <v>60</v>
      </c>
      <c r="L16" s="20">
        <v>95</v>
      </c>
      <c r="M16" s="21">
        <v>62</v>
      </c>
      <c r="N16" s="20">
        <v>75</v>
      </c>
      <c r="O16" s="21">
        <v>37</v>
      </c>
      <c r="P16" s="20">
        <v>31</v>
      </c>
      <c r="Q16" s="21">
        <v>34</v>
      </c>
      <c r="R16" s="20">
        <v>66</v>
      </c>
      <c r="S16" s="21">
        <v>54</v>
      </c>
      <c r="T16" s="8">
        <f t="shared" si="1"/>
        <v>582</v>
      </c>
      <c r="U16" s="9">
        <f t="shared" si="1"/>
        <v>419</v>
      </c>
      <c r="V16" s="10">
        <f>SUM(T16:U16)</f>
        <v>1001</v>
      </c>
    </row>
    <row r="17" spans="1:22" ht="12.75">
      <c r="A17" s="5" t="s">
        <v>18</v>
      </c>
      <c r="B17" s="20">
        <v>0</v>
      </c>
      <c r="C17" s="21">
        <v>0</v>
      </c>
      <c r="D17" s="20">
        <v>0</v>
      </c>
      <c r="E17" s="21">
        <v>0</v>
      </c>
      <c r="F17" s="20">
        <v>0</v>
      </c>
      <c r="G17" s="21">
        <v>0</v>
      </c>
      <c r="H17" s="20">
        <v>0</v>
      </c>
      <c r="I17" s="21">
        <v>0</v>
      </c>
      <c r="J17" s="20">
        <v>0</v>
      </c>
      <c r="K17" s="21">
        <v>0</v>
      </c>
      <c r="L17" s="20">
        <v>0</v>
      </c>
      <c r="M17" s="21">
        <v>0</v>
      </c>
      <c r="N17" s="20">
        <v>0</v>
      </c>
      <c r="O17" s="21">
        <v>0</v>
      </c>
      <c r="P17" s="20">
        <v>0</v>
      </c>
      <c r="Q17" s="21">
        <v>0</v>
      </c>
      <c r="R17" s="20">
        <v>0</v>
      </c>
      <c r="S17" s="21">
        <v>0</v>
      </c>
      <c r="T17" s="8">
        <f t="shared" si="1"/>
        <v>0</v>
      </c>
      <c r="U17" s="9">
        <f t="shared" si="1"/>
        <v>0</v>
      </c>
      <c r="V17" s="10">
        <f>SUM(T17:U17)</f>
        <v>0</v>
      </c>
    </row>
    <row r="18" spans="1:22" ht="12.75">
      <c r="A18" s="5" t="s">
        <v>19</v>
      </c>
      <c r="B18" s="20">
        <v>1</v>
      </c>
      <c r="C18" s="21">
        <v>2</v>
      </c>
      <c r="D18" s="20">
        <v>30</v>
      </c>
      <c r="E18" s="21">
        <v>8</v>
      </c>
      <c r="F18" s="20">
        <v>43</v>
      </c>
      <c r="G18" s="21">
        <v>23</v>
      </c>
      <c r="H18" s="20">
        <v>35</v>
      </c>
      <c r="I18" s="21">
        <v>25</v>
      </c>
      <c r="J18" s="20">
        <v>38</v>
      </c>
      <c r="K18" s="21">
        <v>17</v>
      </c>
      <c r="L18" s="20">
        <v>36</v>
      </c>
      <c r="M18" s="21">
        <v>17</v>
      </c>
      <c r="N18" s="20">
        <v>22</v>
      </c>
      <c r="O18" s="21">
        <v>11</v>
      </c>
      <c r="P18" s="20">
        <v>9</v>
      </c>
      <c r="Q18" s="21">
        <v>5</v>
      </c>
      <c r="R18" s="20">
        <v>4</v>
      </c>
      <c r="S18" s="21">
        <v>2</v>
      </c>
      <c r="T18" s="8">
        <f t="shared" si="1"/>
        <v>218</v>
      </c>
      <c r="U18" s="9">
        <f t="shared" si="1"/>
        <v>110</v>
      </c>
      <c r="V18" s="10">
        <f>SUM(T18:U18)</f>
        <v>328</v>
      </c>
    </row>
    <row r="19" spans="1:22" s="11" customFormat="1" ht="12.75">
      <c r="A19" s="11" t="s">
        <v>12</v>
      </c>
      <c r="B19" s="40">
        <v>18</v>
      </c>
      <c r="C19" s="41">
        <v>6</v>
      </c>
      <c r="D19" s="40">
        <v>138</v>
      </c>
      <c r="E19" s="41">
        <v>72</v>
      </c>
      <c r="F19" s="40">
        <v>167</v>
      </c>
      <c r="G19" s="41">
        <v>96</v>
      </c>
      <c r="H19" s="40">
        <v>163</v>
      </c>
      <c r="I19" s="41">
        <v>108</v>
      </c>
      <c r="J19" s="40">
        <v>148</v>
      </c>
      <c r="K19" s="41">
        <v>98</v>
      </c>
      <c r="L19" s="40">
        <v>175</v>
      </c>
      <c r="M19" s="41">
        <v>95</v>
      </c>
      <c r="N19" s="40">
        <v>129</v>
      </c>
      <c r="O19" s="41">
        <v>63</v>
      </c>
      <c r="P19" s="40">
        <v>49</v>
      </c>
      <c r="Q19" s="41">
        <v>48</v>
      </c>
      <c r="R19" s="40">
        <v>90</v>
      </c>
      <c r="S19" s="41">
        <v>76</v>
      </c>
      <c r="T19" s="40">
        <f t="shared" si="1"/>
        <v>1077</v>
      </c>
      <c r="U19" s="41">
        <f t="shared" si="1"/>
        <v>662</v>
      </c>
      <c r="V19" s="41">
        <f>SUM(T19:U19)</f>
        <v>1739</v>
      </c>
    </row>
    <row r="20" spans="1:22" s="11" customFormat="1" ht="12.75">
      <c r="A20" s="4" t="s">
        <v>7</v>
      </c>
      <c r="B20" s="42"/>
      <c r="C20" s="43"/>
      <c r="D20" s="42"/>
      <c r="E20" s="43"/>
      <c r="F20" s="42"/>
      <c r="G20" s="43"/>
      <c r="H20" s="42"/>
      <c r="I20" s="43"/>
      <c r="J20" s="42"/>
      <c r="K20" s="43"/>
      <c r="L20" s="42"/>
      <c r="M20" s="43"/>
      <c r="N20" s="42"/>
      <c r="O20" s="43"/>
      <c r="P20" s="42"/>
      <c r="Q20" s="43"/>
      <c r="R20" s="42"/>
      <c r="S20" s="43"/>
      <c r="T20" s="42"/>
      <c r="U20" s="43"/>
      <c r="V20" s="43"/>
    </row>
    <row r="21" spans="1:22" ht="12.75">
      <c r="A21" s="5" t="s">
        <v>16</v>
      </c>
      <c r="B21" s="20">
        <v>0</v>
      </c>
      <c r="C21" s="19">
        <v>2</v>
      </c>
      <c r="D21" s="20">
        <v>8</v>
      </c>
      <c r="E21" s="19">
        <v>6</v>
      </c>
      <c r="F21" s="20">
        <v>6</v>
      </c>
      <c r="G21" s="19">
        <v>3</v>
      </c>
      <c r="H21" s="20">
        <v>4</v>
      </c>
      <c r="I21" s="19">
        <v>5</v>
      </c>
      <c r="J21" s="20">
        <v>7</v>
      </c>
      <c r="K21" s="19">
        <v>5</v>
      </c>
      <c r="L21" s="20">
        <v>4</v>
      </c>
      <c r="M21" s="19">
        <v>5</v>
      </c>
      <c r="N21" s="20">
        <v>6</v>
      </c>
      <c r="O21" s="19">
        <v>6</v>
      </c>
      <c r="P21" s="20">
        <v>5</v>
      </c>
      <c r="Q21" s="19">
        <v>5</v>
      </c>
      <c r="R21" s="20">
        <v>10</v>
      </c>
      <c r="S21" s="19">
        <v>14</v>
      </c>
      <c r="T21" s="8">
        <f aca="true" t="shared" si="2" ref="T21:U25">SUM(R21,P21,N21,L21,J21,H21,F21,D21,B21)</f>
        <v>50</v>
      </c>
      <c r="U21" s="10">
        <f t="shared" si="2"/>
        <v>51</v>
      </c>
      <c r="V21" s="10">
        <f>SUM(T21:U21)</f>
        <v>101</v>
      </c>
    </row>
    <row r="22" spans="1:22" ht="12.75">
      <c r="A22" s="5" t="s">
        <v>17</v>
      </c>
      <c r="B22" s="20">
        <v>7</v>
      </c>
      <c r="C22" s="21">
        <v>7</v>
      </c>
      <c r="D22" s="20">
        <v>32</v>
      </c>
      <c r="E22" s="21">
        <v>26</v>
      </c>
      <c r="F22" s="20">
        <v>32</v>
      </c>
      <c r="G22" s="21">
        <v>23</v>
      </c>
      <c r="H22" s="20">
        <v>45</v>
      </c>
      <c r="I22" s="21">
        <v>16</v>
      </c>
      <c r="J22" s="20">
        <v>27</v>
      </c>
      <c r="K22" s="21">
        <v>19</v>
      </c>
      <c r="L22" s="20">
        <v>37</v>
      </c>
      <c r="M22" s="21">
        <v>20</v>
      </c>
      <c r="N22" s="20">
        <v>23</v>
      </c>
      <c r="O22" s="21">
        <v>21</v>
      </c>
      <c r="P22" s="20">
        <v>13</v>
      </c>
      <c r="Q22" s="21">
        <v>10</v>
      </c>
      <c r="R22" s="20">
        <v>15</v>
      </c>
      <c r="S22" s="21">
        <v>13</v>
      </c>
      <c r="T22" s="8">
        <f t="shared" si="2"/>
        <v>231</v>
      </c>
      <c r="U22" s="9">
        <f t="shared" si="2"/>
        <v>155</v>
      </c>
      <c r="V22" s="10">
        <f>SUM(T22:U22)</f>
        <v>386</v>
      </c>
    </row>
    <row r="23" spans="1:22" ht="12.75">
      <c r="A23" s="5" t="s">
        <v>19</v>
      </c>
      <c r="B23" s="20">
        <v>0</v>
      </c>
      <c r="C23" s="21">
        <v>0</v>
      </c>
      <c r="D23" s="20">
        <v>0</v>
      </c>
      <c r="E23" s="21">
        <v>0</v>
      </c>
      <c r="F23" s="20">
        <v>0</v>
      </c>
      <c r="G23" s="21">
        <v>0</v>
      </c>
      <c r="H23" s="20">
        <v>0</v>
      </c>
      <c r="I23" s="21">
        <v>0</v>
      </c>
      <c r="J23" s="20">
        <v>0</v>
      </c>
      <c r="K23" s="21">
        <v>0</v>
      </c>
      <c r="L23" s="20">
        <v>0</v>
      </c>
      <c r="M23" s="21">
        <v>0</v>
      </c>
      <c r="N23" s="20">
        <v>0</v>
      </c>
      <c r="O23" s="21">
        <v>0</v>
      </c>
      <c r="P23" s="20">
        <v>0</v>
      </c>
      <c r="Q23" s="21">
        <v>0</v>
      </c>
      <c r="R23" s="20">
        <v>0</v>
      </c>
      <c r="S23" s="21">
        <v>0</v>
      </c>
      <c r="T23" s="8">
        <f t="shared" si="2"/>
        <v>0</v>
      </c>
      <c r="U23" s="9">
        <f t="shared" si="2"/>
        <v>0</v>
      </c>
      <c r="V23" s="10">
        <f>SUM(T23:U23)</f>
        <v>0</v>
      </c>
    </row>
    <row r="24" spans="1:22" ht="12.75">
      <c r="A24" s="5" t="s">
        <v>20</v>
      </c>
      <c r="B24" s="20">
        <v>6</v>
      </c>
      <c r="C24" s="21">
        <v>0</v>
      </c>
      <c r="D24" s="20">
        <v>15</v>
      </c>
      <c r="E24" s="21">
        <v>6</v>
      </c>
      <c r="F24" s="20">
        <v>32</v>
      </c>
      <c r="G24" s="21">
        <v>4</v>
      </c>
      <c r="H24" s="20">
        <v>28</v>
      </c>
      <c r="I24" s="21">
        <v>8</v>
      </c>
      <c r="J24" s="20">
        <v>25</v>
      </c>
      <c r="K24" s="21">
        <v>4</v>
      </c>
      <c r="L24" s="20">
        <v>13</v>
      </c>
      <c r="M24" s="21">
        <v>5</v>
      </c>
      <c r="N24" s="20">
        <v>13</v>
      </c>
      <c r="O24" s="21">
        <v>2</v>
      </c>
      <c r="P24" s="20">
        <v>7</v>
      </c>
      <c r="Q24" s="21">
        <v>2</v>
      </c>
      <c r="R24" s="20">
        <v>13</v>
      </c>
      <c r="S24" s="21">
        <v>1</v>
      </c>
      <c r="T24" s="8">
        <f t="shared" si="2"/>
        <v>152</v>
      </c>
      <c r="U24" s="9">
        <f t="shared" si="2"/>
        <v>32</v>
      </c>
      <c r="V24" s="10">
        <f>SUM(T24:U24)</f>
        <v>184</v>
      </c>
    </row>
    <row r="25" spans="1:22" s="11" customFormat="1" ht="12.75">
      <c r="A25" s="11" t="s">
        <v>12</v>
      </c>
      <c r="B25" s="40">
        <v>13</v>
      </c>
      <c r="C25" s="41">
        <v>9</v>
      </c>
      <c r="D25" s="40">
        <v>55</v>
      </c>
      <c r="E25" s="41">
        <v>38</v>
      </c>
      <c r="F25" s="40">
        <v>70</v>
      </c>
      <c r="G25" s="41">
        <v>30</v>
      </c>
      <c r="H25" s="40">
        <v>77</v>
      </c>
      <c r="I25" s="41">
        <v>29</v>
      </c>
      <c r="J25" s="40">
        <v>59</v>
      </c>
      <c r="K25" s="41">
        <v>28</v>
      </c>
      <c r="L25" s="40">
        <v>54</v>
      </c>
      <c r="M25" s="41">
        <v>30</v>
      </c>
      <c r="N25" s="40">
        <v>42</v>
      </c>
      <c r="O25" s="41">
        <v>29</v>
      </c>
      <c r="P25" s="40">
        <v>25</v>
      </c>
      <c r="Q25" s="41">
        <v>17</v>
      </c>
      <c r="R25" s="40">
        <v>38</v>
      </c>
      <c r="S25" s="41">
        <v>28</v>
      </c>
      <c r="T25" s="40">
        <f t="shared" si="2"/>
        <v>433</v>
      </c>
      <c r="U25" s="41">
        <f t="shared" si="2"/>
        <v>238</v>
      </c>
      <c r="V25" s="41">
        <f>SUM(T25:U25)</f>
        <v>671</v>
      </c>
    </row>
    <row r="26" spans="1:22" s="11" customFormat="1" ht="12.75">
      <c r="A26" s="4" t="s">
        <v>8</v>
      </c>
      <c r="B26" s="42"/>
      <c r="C26" s="43"/>
      <c r="D26" s="42"/>
      <c r="E26" s="43"/>
      <c r="F26" s="42"/>
      <c r="G26" s="43"/>
      <c r="H26" s="42"/>
      <c r="I26" s="43"/>
      <c r="J26" s="42"/>
      <c r="K26" s="43"/>
      <c r="L26" s="42"/>
      <c r="M26" s="43"/>
      <c r="N26" s="42"/>
      <c r="O26" s="43"/>
      <c r="P26" s="42"/>
      <c r="Q26" s="43"/>
      <c r="R26" s="42"/>
      <c r="S26" s="43"/>
      <c r="T26" s="42"/>
      <c r="U26" s="43"/>
      <c r="V26" s="43"/>
    </row>
    <row r="27" spans="1:22" ht="12.75">
      <c r="A27" s="5" t="s">
        <v>16</v>
      </c>
      <c r="B27" s="68">
        <v>24</v>
      </c>
      <c r="C27" s="19">
        <v>7</v>
      </c>
      <c r="D27" s="68">
        <v>108</v>
      </c>
      <c r="E27" s="69">
        <v>47</v>
      </c>
      <c r="F27" s="68">
        <v>120</v>
      </c>
      <c r="G27" s="69">
        <v>46</v>
      </c>
      <c r="H27" s="68">
        <v>121</v>
      </c>
      <c r="I27" s="69">
        <v>68</v>
      </c>
      <c r="J27" s="68">
        <v>109</v>
      </c>
      <c r="K27" s="69">
        <v>49</v>
      </c>
      <c r="L27" s="68">
        <v>113</v>
      </c>
      <c r="M27" s="69">
        <v>57</v>
      </c>
      <c r="N27" s="68">
        <v>65</v>
      </c>
      <c r="O27" s="69">
        <v>43</v>
      </c>
      <c r="P27" s="68">
        <v>45</v>
      </c>
      <c r="Q27" s="69">
        <v>23</v>
      </c>
      <c r="R27" s="68">
        <v>49</v>
      </c>
      <c r="S27" s="69">
        <v>32</v>
      </c>
      <c r="T27" s="8">
        <f aca="true" t="shared" si="3" ref="T27:U31">SUM(R27,P27,N27,L27,J27,H27,F27,D27,B27)</f>
        <v>754</v>
      </c>
      <c r="U27" s="10">
        <f t="shared" si="3"/>
        <v>372</v>
      </c>
      <c r="V27" s="10">
        <f>SUM(T27:U27)</f>
        <v>1126</v>
      </c>
    </row>
    <row r="28" spans="1:22" ht="12.75">
      <c r="A28" s="5" t="s">
        <v>17</v>
      </c>
      <c r="B28" s="20">
        <v>21</v>
      </c>
      <c r="C28" s="21">
        <v>7</v>
      </c>
      <c r="D28" s="20">
        <v>192</v>
      </c>
      <c r="E28" s="21">
        <v>94</v>
      </c>
      <c r="F28" s="20">
        <v>243</v>
      </c>
      <c r="G28" s="21">
        <v>139</v>
      </c>
      <c r="H28" s="20">
        <v>270</v>
      </c>
      <c r="I28" s="21">
        <v>160</v>
      </c>
      <c r="J28" s="20">
        <v>303</v>
      </c>
      <c r="K28" s="21">
        <v>145</v>
      </c>
      <c r="L28" s="20">
        <v>235</v>
      </c>
      <c r="M28" s="21">
        <v>174</v>
      </c>
      <c r="N28" s="20">
        <v>196</v>
      </c>
      <c r="O28" s="21">
        <v>119</v>
      </c>
      <c r="P28" s="20">
        <v>99</v>
      </c>
      <c r="Q28" s="21">
        <v>55</v>
      </c>
      <c r="R28" s="20">
        <v>151</v>
      </c>
      <c r="S28" s="21">
        <v>115</v>
      </c>
      <c r="T28" s="8">
        <f t="shared" si="3"/>
        <v>1710</v>
      </c>
      <c r="U28" s="9">
        <f t="shared" si="3"/>
        <v>1008</v>
      </c>
      <c r="V28" s="10">
        <f>SUM(T28:U28)</f>
        <v>2718</v>
      </c>
    </row>
    <row r="29" spans="1:22" ht="12.75">
      <c r="A29" s="5" t="s">
        <v>18</v>
      </c>
      <c r="B29" s="20">
        <v>0</v>
      </c>
      <c r="C29" s="21">
        <v>0</v>
      </c>
      <c r="D29" s="20">
        <v>0</v>
      </c>
      <c r="E29" s="21">
        <v>0</v>
      </c>
      <c r="F29" s="20">
        <v>0</v>
      </c>
      <c r="G29" s="21">
        <v>0</v>
      </c>
      <c r="H29" s="20">
        <v>0</v>
      </c>
      <c r="I29" s="21">
        <v>0</v>
      </c>
      <c r="J29" s="20">
        <v>0</v>
      </c>
      <c r="K29" s="21">
        <v>0</v>
      </c>
      <c r="L29" s="20">
        <v>0</v>
      </c>
      <c r="M29" s="21">
        <v>0</v>
      </c>
      <c r="N29" s="20">
        <v>0</v>
      </c>
      <c r="O29" s="21">
        <v>0</v>
      </c>
      <c r="P29" s="20">
        <v>0</v>
      </c>
      <c r="Q29" s="21">
        <v>0</v>
      </c>
      <c r="R29" s="20">
        <v>0</v>
      </c>
      <c r="S29" s="21">
        <v>0</v>
      </c>
      <c r="T29" s="8">
        <f t="shared" si="3"/>
        <v>0</v>
      </c>
      <c r="U29" s="9">
        <f t="shared" si="3"/>
        <v>0</v>
      </c>
      <c r="V29" s="10">
        <f>SUM(T29:U29)</f>
        <v>0</v>
      </c>
    </row>
    <row r="30" spans="1:22" ht="12.75">
      <c r="A30" s="5" t="s">
        <v>19</v>
      </c>
      <c r="B30" s="20">
        <v>0</v>
      </c>
      <c r="C30" s="21">
        <v>0</v>
      </c>
      <c r="D30" s="20">
        <v>0</v>
      </c>
      <c r="E30" s="21">
        <v>0</v>
      </c>
      <c r="F30" s="20">
        <v>0</v>
      </c>
      <c r="G30" s="21">
        <v>0</v>
      </c>
      <c r="H30" s="20">
        <v>0</v>
      </c>
      <c r="I30" s="21">
        <v>0</v>
      </c>
      <c r="J30" s="20">
        <v>0</v>
      </c>
      <c r="K30" s="21">
        <v>0</v>
      </c>
      <c r="L30" s="20">
        <v>0</v>
      </c>
      <c r="M30" s="21">
        <v>0</v>
      </c>
      <c r="N30" s="20">
        <v>0</v>
      </c>
      <c r="O30" s="21">
        <v>0</v>
      </c>
      <c r="P30" s="20">
        <v>0</v>
      </c>
      <c r="Q30" s="21">
        <v>0</v>
      </c>
      <c r="R30" s="20">
        <v>0</v>
      </c>
      <c r="S30" s="21">
        <v>0</v>
      </c>
      <c r="T30" s="8">
        <f t="shared" si="3"/>
        <v>0</v>
      </c>
      <c r="U30" s="9">
        <f t="shared" si="3"/>
        <v>0</v>
      </c>
      <c r="V30" s="10">
        <f>SUM(T30:U30)</f>
        <v>0</v>
      </c>
    </row>
    <row r="31" spans="1:22" s="11" customFormat="1" ht="12.75">
      <c r="A31" s="11" t="s">
        <v>12</v>
      </c>
      <c r="B31" s="40">
        <v>45</v>
      </c>
      <c r="C31" s="41">
        <v>14</v>
      </c>
      <c r="D31" s="40">
        <v>300</v>
      </c>
      <c r="E31" s="41">
        <v>141</v>
      </c>
      <c r="F31" s="40">
        <v>363</v>
      </c>
      <c r="G31" s="41">
        <v>185</v>
      </c>
      <c r="H31" s="40">
        <v>391</v>
      </c>
      <c r="I31" s="41">
        <v>228</v>
      </c>
      <c r="J31" s="40">
        <v>412</v>
      </c>
      <c r="K31" s="41">
        <v>194</v>
      </c>
      <c r="L31" s="40">
        <v>348</v>
      </c>
      <c r="M31" s="41">
        <v>231</v>
      </c>
      <c r="N31" s="40">
        <v>261</v>
      </c>
      <c r="O31" s="41">
        <v>162</v>
      </c>
      <c r="P31" s="40">
        <v>144</v>
      </c>
      <c r="Q31" s="41">
        <v>78</v>
      </c>
      <c r="R31" s="40">
        <v>200</v>
      </c>
      <c r="S31" s="41">
        <v>147</v>
      </c>
      <c r="T31" s="40">
        <f t="shared" si="3"/>
        <v>2464</v>
      </c>
      <c r="U31" s="41">
        <f t="shared" si="3"/>
        <v>1380</v>
      </c>
      <c r="V31" s="41">
        <f>SUM(T31:U31)</f>
        <v>3844</v>
      </c>
    </row>
    <row r="32" spans="1:22" s="11" customFormat="1" ht="12.75">
      <c r="A32" s="4" t="s">
        <v>9</v>
      </c>
      <c r="B32" s="42"/>
      <c r="C32" s="43"/>
      <c r="D32" s="42"/>
      <c r="E32" s="43"/>
      <c r="F32" s="42"/>
      <c r="G32" s="43"/>
      <c r="H32" s="42"/>
      <c r="I32" s="43"/>
      <c r="J32" s="42"/>
      <c r="K32" s="43"/>
      <c r="L32" s="42"/>
      <c r="M32" s="43"/>
      <c r="N32" s="42"/>
      <c r="O32" s="43"/>
      <c r="P32" s="42"/>
      <c r="Q32" s="43"/>
      <c r="R32" s="42"/>
      <c r="S32" s="43"/>
      <c r="T32" s="42"/>
      <c r="U32" s="43"/>
      <c r="V32" s="43"/>
    </row>
    <row r="33" spans="1:22" ht="12.75">
      <c r="A33" s="5" t="s">
        <v>16</v>
      </c>
      <c r="B33" s="20">
        <v>34</v>
      </c>
      <c r="C33" s="19">
        <v>7</v>
      </c>
      <c r="D33" s="20">
        <v>114</v>
      </c>
      <c r="E33" s="19">
        <v>61</v>
      </c>
      <c r="F33" s="20">
        <v>131</v>
      </c>
      <c r="G33" s="19">
        <v>36</v>
      </c>
      <c r="H33" s="20">
        <v>104</v>
      </c>
      <c r="I33" s="19">
        <v>58</v>
      </c>
      <c r="J33" s="20">
        <v>123</v>
      </c>
      <c r="K33" s="19">
        <v>56</v>
      </c>
      <c r="L33" s="20">
        <v>96</v>
      </c>
      <c r="M33" s="19">
        <v>56</v>
      </c>
      <c r="N33" s="20">
        <v>65</v>
      </c>
      <c r="O33" s="19">
        <v>53</v>
      </c>
      <c r="P33" s="20">
        <v>40</v>
      </c>
      <c r="Q33" s="19">
        <v>33</v>
      </c>
      <c r="R33" s="20">
        <v>69</v>
      </c>
      <c r="S33" s="19">
        <v>53</v>
      </c>
      <c r="T33" s="8">
        <f aca="true" t="shared" si="4" ref="T33:U37">SUM(R33,P33,N33,L33,J33,H33,F33,D33,B33)</f>
        <v>776</v>
      </c>
      <c r="U33" s="10">
        <f t="shared" si="4"/>
        <v>413</v>
      </c>
      <c r="V33" s="10">
        <f>SUM(T33:U33)</f>
        <v>1189</v>
      </c>
    </row>
    <row r="34" spans="1:22" ht="12.75">
      <c r="A34" s="5" t="s">
        <v>17</v>
      </c>
      <c r="B34" s="20">
        <v>31</v>
      </c>
      <c r="C34" s="21">
        <v>6</v>
      </c>
      <c r="D34" s="20">
        <v>230</v>
      </c>
      <c r="E34" s="21">
        <v>98</v>
      </c>
      <c r="F34" s="20">
        <v>273</v>
      </c>
      <c r="G34" s="21">
        <v>125</v>
      </c>
      <c r="H34" s="20">
        <v>266</v>
      </c>
      <c r="I34" s="21">
        <v>144</v>
      </c>
      <c r="J34" s="20">
        <v>269</v>
      </c>
      <c r="K34" s="21">
        <v>167</v>
      </c>
      <c r="L34" s="20">
        <v>270</v>
      </c>
      <c r="M34" s="21">
        <v>142</v>
      </c>
      <c r="N34" s="20">
        <v>192</v>
      </c>
      <c r="O34" s="21">
        <v>118</v>
      </c>
      <c r="P34" s="20">
        <v>107</v>
      </c>
      <c r="Q34" s="21">
        <v>69</v>
      </c>
      <c r="R34" s="20">
        <v>194</v>
      </c>
      <c r="S34" s="21">
        <v>149</v>
      </c>
      <c r="T34" s="8">
        <f t="shared" si="4"/>
        <v>1832</v>
      </c>
      <c r="U34" s="9">
        <f t="shared" si="4"/>
        <v>1018</v>
      </c>
      <c r="V34" s="10">
        <f>SUM(T34:U34)</f>
        <v>2850</v>
      </c>
    </row>
    <row r="35" spans="1:22" ht="12.75">
      <c r="A35" s="5" t="s">
        <v>18</v>
      </c>
      <c r="B35" s="20">
        <v>1</v>
      </c>
      <c r="C35" s="21">
        <v>2</v>
      </c>
      <c r="D35" s="20">
        <v>27</v>
      </c>
      <c r="E35" s="21">
        <v>7</v>
      </c>
      <c r="F35" s="20">
        <v>28</v>
      </c>
      <c r="G35" s="21">
        <v>5</v>
      </c>
      <c r="H35" s="20">
        <v>25</v>
      </c>
      <c r="I35" s="21">
        <v>9</v>
      </c>
      <c r="J35" s="20">
        <v>34</v>
      </c>
      <c r="K35" s="21">
        <v>5</v>
      </c>
      <c r="L35" s="20">
        <v>29</v>
      </c>
      <c r="M35" s="21">
        <v>4</v>
      </c>
      <c r="N35" s="20">
        <v>7</v>
      </c>
      <c r="O35" s="21">
        <v>3</v>
      </c>
      <c r="P35" s="20">
        <v>1</v>
      </c>
      <c r="Q35" s="21">
        <v>2</v>
      </c>
      <c r="R35" s="20">
        <v>1</v>
      </c>
      <c r="S35" s="21">
        <v>0</v>
      </c>
      <c r="T35" s="8">
        <f t="shared" si="4"/>
        <v>153</v>
      </c>
      <c r="U35" s="9">
        <f t="shared" si="4"/>
        <v>37</v>
      </c>
      <c r="V35" s="10">
        <f>SUM(T35:U35)</f>
        <v>190</v>
      </c>
    </row>
    <row r="36" spans="1:22" ht="12.75">
      <c r="A36" s="5" t="s">
        <v>19</v>
      </c>
      <c r="B36" s="20">
        <v>11</v>
      </c>
      <c r="C36" s="21">
        <v>3</v>
      </c>
      <c r="D36" s="20">
        <v>30</v>
      </c>
      <c r="E36" s="21">
        <v>21</v>
      </c>
      <c r="F36" s="20">
        <v>35</v>
      </c>
      <c r="G36" s="21">
        <v>14</v>
      </c>
      <c r="H36" s="20">
        <v>26</v>
      </c>
      <c r="I36" s="21">
        <v>24</v>
      </c>
      <c r="J36" s="20">
        <v>32</v>
      </c>
      <c r="K36" s="21">
        <v>23</v>
      </c>
      <c r="L36" s="20">
        <v>23</v>
      </c>
      <c r="M36" s="21">
        <v>22</v>
      </c>
      <c r="N36" s="20">
        <v>13</v>
      </c>
      <c r="O36" s="21">
        <v>10</v>
      </c>
      <c r="P36" s="20">
        <v>7</v>
      </c>
      <c r="Q36" s="21">
        <v>6</v>
      </c>
      <c r="R36" s="20">
        <v>8</v>
      </c>
      <c r="S36" s="21">
        <v>9</v>
      </c>
      <c r="T36" s="8">
        <f t="shared" si="4"/>
        <v>185</v>
      </c>
      <c r="U36" s="9">
        <f t="shared" si="4"/>
        <v>132</v>
      </c>
      <c r="V36" s="10">
        <f>SUM(T36:U36)</f>
        <v>317</v>
      </c>
    </row>
    <row r="37" spans="1:22" s="11" customFormat="1" ht="12.75">
      <c r="A37" s="11" t="s">
        <v>12</v>
      </c>
      <c r="B37" s="40">
        <v>77</v>
      </c>
      <c r="C37" s="41">
        <v>18</v>
      </c>
      <c r="D37" s="40">
        <v>401</v>
      </c>
      <c r="E37" s="41">
        <v>187</v>
      </c>
      <c r="F37" s="40">
        <v>467</v>
      </c>
      <c r="G37" s="41">
        <v>180</v>
      </c>
      <c r="H37" s="40">
        <v>421</v>
      </c>
      <c r="I37" s="41">
        <v>235</v>
      </c>
      <c r="J37" s="40">
        <v>458</v>
      </c>
      <c r="K37" s="41">
        <v>251</v>
      </c>
      <c r="L37" s="40">
        <v>418</v>
      </c>
      <c r="M37" s="41">
        <v>224</v>
      </c>
      <c r="N37" s="40">
        <v>277</v>
      </c>
      <c r="O37" s="41">
        <v>184</v>
      </c>
      <c r="P37" s="40">
        <v>155</v>
      </c>
      <c r="Q37" s="41">
        <v>110</v>
      </c>
      <c r="R37" s="40">
        <v>272</v>
      </c>
      <c r="S37" s="41">
        <v>211</v>
      </c>
      <c r="T37" s="40">
        <f t="shared" si="4"/>
        <v>2946</v>
      </c>
      <c r="U37" s="41">
        <f t="shared" si="4"/>
        <v>1600</v>
      </c>
      <c r="V37" s="41">
        <f>SUM(T37:U37)</f>
        <v>4546</v>
      </c>
    </row>
    <row r="38" spans="1:22" s="11" customFormat="1" ht="12.75">
      <c r="A38" s="4" t="s">
        <v>10</v>
      </c>
      <c r="B38" s="42"/>
      <c r="C38" s="43"/>
      <c r="D38" s="42"/>
      <c r="E38" s="43"/>
      <c r="F38" s="42"/>
      <c r="G38" s="43"/>
      <c r="H38" s="42"/>
      <c r="I38" s="43"/>
      <c r="J38" s="42"/>
      <c r="K38" s="43"/>
      <c r="L38" s="42"/>
      <c r="M38" s="43"/>
      <c r="N38" s="42"/>
      <c r="O38" s="43"/>
      <c r="P38" s="42"/>
      <c r="Q38" s="43"/>
      <c r="R38" s="42"/>
      <c r="S38" s="43"/>
      <c r="T38" s="42"/>
      <c r="U38" s="43"/>
      <c r="V38" s="43"/>
    </row>
    <row r="39" spans="1:22" ht="12.75">
      <c r="A39" s="5" t="s">
        <v>16</v>
      </c>
      <c r="B39" s="20">
        <v>11</v>
      </c>
      <c r="C39" s="19">
        <v>4</v>
      </c>
      <c r="D39" s="20">
        <v>65</v>
      </c>
      <c r="E39" s="19">
        <v>33</v>
      </c>
      <c r="F39" s="20">
        <v>74</v>
      </c>
      <c r="G39" s="19">
        <v>31</v>
      </c>
      <c r="H39" s="20">
        <v>79</v>
      </c>
      <c r="I39" s="19">
        <v>31</v>
      </c>
      <c r="J39" s="20">
        <v>85</v>
      </c>
      <c r="K39" s="19">
        <v>31</v>
      </c>
      <c r="L39" s="20">
        <v>72</v>
      </c>
      <c r="M39" s="19">
        <v>43</v>
      </c>
      <c r="N39" s="20">
        <v>74</v>
      </c>
      <c r="O39" s="19">
        <v>25</v>
      </c>
      <c r="P39" s="20">
        <v>34</v>
      </c>
      <c r="Q39" s="19">
        <v>19</v>
      </c>
      <c r="R39" s="20">
        <v>62</v>
      </c>
      <c r="S39" s="19">
        <v>37</v>
      </c>
      <c r="T39" s="8">
        <f aca="true" t="shared" si="5" ref="T39:T44">SUM(R39,P39,N39,L39,J39,H39,F39,D39,B39)</f>
        <v>556</v>
      </c>
      <c r="U39" s="10">
        <f aca="true" t="shared" si="6" ref="U39:U44">SUM(S39,Q39,O39,M39,K39,I39,G39,E39,C39)</f>
        <v>254</v>
      </c>
      <c r="V39" s="10">
        <f aca="true" t="shared" si="7" ref="V39:V44">SUM(T39:U39)</f>
        <v>810</v>
      </c>
    </row>
    <row r="40" spans="1:22" ht="12.75">
      <c r="A40" s="5" t="s">
        <v>17</v>
      </c>
      <c r="B40" s="20">
        <v>42</v>
      </c>
      <c r="C40" s="21">
        <v>8</v>
      </c>
      <c r="D40" s="20">
        <v>204</v>
      </c>
      <c r="E40" s="21">
        <v>71</v>
      </c>
      <c r="F40" s="20">
        <v>198</v>
      </c>
      <c r="G40" s="21">
        <v>88</v>
      </c>
      <c r="H40" s="20">
        <v>235</v>
      </c>
      <c r="I40" s="21">
        <v>82</v>
      </c>
      <c r="J40" s="20">
        <v>254</v>
      </c>
      <c r="K40" s="21">
        <v>106</v>
      </c>
      <c r="L40" s="20">
        <v>219</v>
      </c>
      <c r="M40" s="21">
        <v>93</v>
      </c>
      <c r="N40" s="20">
        <v>156</v>
      </c>
      <c r="O40" s="21">
        <v>82</v>
      </c>
      <c r="P40" s="20">
        <v>87</v>
      </c>
      <c r="Q40" s="21">
        <v>64</v>
      </c>
      <c r="R40" s="20">
        <v>152</v>
      </c>
      <c r="S40" s="21">
        <v>103</v>
      </c>
      <c r="T40" s="8">
        <f t="shared" si="5"/>
        <v>1547</v>
      </c>
      <c r="U40" s="9">
        <f t="shared" si="6"/>
        <v>697</v>
      </c>
      <c r="V40" s="10">
        <f t="shared" si="7"/>
        <v>2244</v>
      </c>
    </row>
    <row r="41" spans="1:22" ht="12.75">
      <c r="A41" s="5" t="s">
        <v>18</v>
      </c>
      <c r="B41" s="20">
        <v>11</v>
      </c>
      <c r="C41" s="21">
        <v>2</v>
      </c>
      <c r="D41" s="20">
        <v>13</v>
      </c>
      <c r="E41" s="21">
        <v>3</v>
      </c>
      <c r="F41" s="20">
        <v>19</v>
      </c>
      <c r="G41" s="21">
        <v>0</v>
      </c>
      <c r="H41" s="20">
        <v>17</v>
      </c>
      <c r="I41" s="21">
        <v>2</v>
      </c>
      <c r="J41" s="20">
        <v>19</v>
      </c>
      <c r="K41" s="21">
        <v>3</v>
      </c>
      <c r="L41" s="20">
        <v>17</v>
      </c>
      <c r="M41" s="21">
        <v>3</v>
      </c>
      <c r="N41" s="20">
        <v>11</v>
      </c>
      <c r="O41" s="21">
        <v>1</v>
      </c>
      <c r="P41" s="20">
        <v>3</v>
      </c>
      <c r="Q41" s="21">
        <v>0</v>
      </c>
      <c r="R41" s="20">
        <v>0</v>
      </c>
      <c r="S41" s="21">
        <v>0</v>
      </c>
      <c r="T41" s="8">
        <f t="shared" si="5"/>
        <v>110</v>
      </c>
      <c r="U41" s="9">
        <f t="shared" si="6"/>
        <v>14</v>
      </c>
      <c r="V41" s="10">
        <f t="shared" si="7"/>
        <v>124</v>
      </c>
    </row>
    <row r="42" spans="1:22" ht="12.75">
      <c r="A42" s="5" t="s">
        <v>19</v>
      </c>
      <c r="B42" s="20">
        <v>0</v>
      </c>
      <c r="C42" s="21">
        <v>0</v>
      </c>
      <c r="D42" s="20">
        <v>8</v>
      </c>
      <c r="E42" s="21">
        <v>0</v>
      </c>
      <c r="F42" s="20">
        <v>16</v>
      </c>
      <c r="G42" s="21">
        <v>0</v>
      </c>
      <c r="H42" s="20">
        <v>22</v>
      </c>
      <c r="I42" s="21">
        <v>1</v>
      </c>
      <c r="J42" s="20">
        <v>21</v>
      </c>
      <c r="K42" s="21">
        <v>1</v>
      </c>
      <c r="L42" s="20">
        <v>18</v>
      </c>
      <c r="M42" s="21">
        <v>1</v>
      </c>
      <c r="N42" s="20">
        <v>9</v>
      </c>
      <c r="O42" s="21">
        <v>0</v>
      </c>
      <c r="P42" s="20">
        <v>1</v>
      </c>
      <c r="Q42" s="21">
        <v>1</v>
      </c>
      <c r="R42" s="20">
        <v>2</v>
      </c>
      <c r="S42" s="21">
        <v>0</v>
      </c>
      <c r="T42" s="8">
        <f t="shared" si="5"/>
        <v>97</v>
      </c>
      <c r="U42" s="9">
        <f t="shared" si="6"/>
        <v>4</v>
      </c>
      <c r="V42" s="10">
        <f t="shared" si="7"/>
        <v>101</v>
      </c>
    </row>
    <row r="43" spans="1:22" ht="12.75">
      <c r="A43" s="5" t="s">
        <v>31</v>
      </c>
      <c r="B43" s="20">
        <v>2</v>
      </c>
      <c r="C43" s="21">
        <v>1</v>
      </c>
      <c r="D43" s="20">
        <v>16</v>
      </c>
      <c r="E43" s="21">
        <v>5</v>
      </c>
      <c r="F43" s="20">
        <v>17</v>
      </c>
      <c r="G43" s="21">
        <v>5</v>
      </c>
      <c r="H43" s="20">
        <v>18</v>
      </c>
      <c r="I43" s="21">
        <v>7</v>
      </c>
      <c r="J43" s="20">
        <v>25</v>
      </c>
      <c r="K43" s="21">
        <v>4</v>
      </c>
      <c r="L43" s="20">
        <v>27</v>
      </c>
      <c r="M43" s="21">
        <v>10</v>
      </c>
      <c r="N43" s="20">
        <v>18</v>
      </c>
      <c r="O43" s="21">
        <v>4</v>
      </c>
      <c r="P43" s="20">
        <v>16</v>
      </c>
      <c r="Q43" s="21">
        <v>7</v>
      </c>
      <c r="R43" s="20">
        <v>30</v>
      </c>
      <c r="S43" s="21">
        <v>14</v>
      </c>
      <c r="T43" s="8">
        <f t="shared" si="5"/>
        <v>169</v>
      </c>
      <c r="U43" s="9">
        <f t="shared" si="6"/>
        <v>57</v>
      </c>
      <c r="V43" s="10">
        <f t="shared" si="7"/>
        <v>226</v>
      </c>
    </row>
    <row r="44" spans="1:22" s="16" customFormat="1" ht="12.75">
      <c r="A44" s="11" t="s">
        <v>12</v>
      </c>
      <c r="B44" s="40">
        <v>66</v>
      </c>
      <c r="C44" s="41">
        <v>15</v>
      </c>
      <c r="D44" s="40">
        <v>306</v>
      </c>
      <c r="E44" s="41">
        <v>112</v>
      </c>
      <c r="F44" s="40">
        <v>324</v>
      </c>
      <c r="G44" s="41">
        <v>124</v>
      </c>
      <c r="H44" s="40">
        <v>371</v>
      </c>
      <c r="I44" s="41">
        <v>123</v>
      </c>
      <c r="J44" s="40">
        <v>404</v>
      </c>
      <c r="K44" s="41">
        <v>145</v>
      </c>
      <c r="L44" s="40">
        <v>353</v>
      </c>
      <c r="M44" s="41">
        <v>150</v>
      </c>
      <c r="N44" s="40">
        <v>268</v>
      </c>
      <c r="O44" s="41">
        <v>112</v>
      </c>
      <c r="P44" s="40">
        <v>141</v>
      </c>
      <c r="Q44" s="41">
        <v>91</v>
      </c>
      <c r="R44" s="40">
        <v>246</v>
      </c>
      <c r="S44" s="41">
        <v>154</v>
      </c>
      <c r="T44" s="40">
        <f t="shared" si="5"/>
        <v>2479</v>
      </c>
      <c r="U44" s="41">
        <f t="shared" si="6"/>
        <v>1026</v>
      </c>
      <c r="V44" s="41">
        <f t="shared" si="7"/>
        <v>3505</v>
      </c>
    </row>
    <row r="45" spans="1:22" s="5" customFormat="1" ht="12.75">
      <c r="A45" s="23" t="s">
        <v>15</v>
      </c>
      <c r="B45" s="44"/>
      <c r="C45" s="45"/>
      <c r="D45" s="44"/>
      <c r="E45" s="45"/>
      <c r="F45" s="44"/>
      <c r="G45" s="45"/>
      <c r="H45" s="44"/>
      <c r="I45" s="45"/>
      <c r="J45" s="44"/>
      <c r="K45" s="45"/>
      <c r="L45" s="44"/>
      <c r="M45" s="45"/>
      <c r="N45" s="44"/>
      <c r="O45" s="45"/>
      <c r="P45" s="44"/>
      <c r="Q45" s="45"/>
      <c r="R45" s="44"/>
      <c r="S45" s="45"/>
      <c r="T45" s="46"/>
      <c r="U45" s="47"/>
      <c r="V45" s="47"/>
    </row>
    <row r="46" spans="1:22" ht="12.75">
      <c r="A46" s="5" t="s">
        <v>16</v>
      </c>
      <c r="B46" s="48">
        <f>SUM(B9,B15,B21,B27,B33,B39)</f>
        <v>96</v>
      </c>
      <c r="C46" s="49">
        <f aca="true" t="shared" si="8" ref="C46:V46">SUM(C9,C15,C21,C27,C33,C39)</f>
        <v>25</v>
      </c>
      <c r="D46" s="48">
        <f t="shared" si="8"/>
        <v>470</v>
      </c>
      <c r="E46" s="49">
        <f t="shared" si="8"/>
        <v>236</v>
      </c>
      <c r="F46" s="48">
        <f t="shared" si="8"/>
        <v>516</v>
      </c>
      <c r="G46" s="49">
        <f t="shared" si="8"/>
        <v>214</v>
      </c>
      <c r="H46" s="48">
        <f t="shared" si="8"/>
        <v>501</v>
      </c>
      <c r="I46" s="49">
        <f t="shared" si="8"/>
        <v>250</v>
      </c>
      <c r="J46" s="48">
        <f t="shared" si="8"/>
        <v>500</v>
      </c>
      <c r="K46" s="49">
        <f t="shared" si="8"/>
        <v>249</v>
      </c>
      <c r="L46" s="48">
        <f t="shared" si="8"/>
        <v>483</v>
      </c>
      <c r="M46" s="49">
        <f t="shared" si="8"/>
        <v>276</v>
      </c>
      <c r="N46" s="48">
        <f t="shared" si="8"/>
        <v>317</v>
      </c>
      <c r="O46" s="49">
        <f t="shared" si="8"/>
        <v>187</v>
      </c>
      <c r="P46" s="48">
        <f t="shared" si="8"/>
        <v>206</v>
      </c>
      <c r="Q46" s="49">
        <f t="shared" si="8"/>
        <v>122</v>
      </c>
      <c r="R46" s="48">
        <f t="shared" si="8"/>
        <v>281</v>
      </c>
      <c r="S46" s="49">
        <f t="shared" si="8"/>
        <v>195</v>
      </c>
      <c r="T46" s="50">
        <f t="shared" si="8"/>
        <v>3370</v>
      </c>
      <c r="U46" s="51">
        <f t="shared" si="8"/>
        <v>1754</v>
      </c>
      <c r="V46" s="51">
        <f t="shared" si="8"/>
        <v>5124</v>
      </c>
    </row>
    <row r="47" spans="1:22" ht="12.75">
      <c r="A47" s="60" t="s">
        <v>17</v>
      </c>
      <c r="B47" s="48">
        <f>SUM(B10,B16,B22,B28,B34,B40)</f>
        <v>128</v>
      </c>
      <c r="C47" s="53">
        <f aca="true" t="shared" si="9" ref="C47:V47">SUM(C10,C16,C22,C28,C34,C40)</f>
        <v>34</v>
      </c>
      <c r="D47" s="48">
        <f t="shared" si="9"/>
        <v>1020</v>
      </c>
      <c r="E47" s="53">
        <f t="shared" si="9"/>
        <v>476</v>
      </c>
      <c r="F47" s="48">
        <f t="shared" si="9"/>
        <v>1163</v>
      </c>
      <c r="G47" s="53">
        <f t="shared" si="9"/>
        <v>592</v>
      </c>
      <c r="H47" s="48">
        <f t="shared" si="9"/>
        <v>1253</v>
      </c>
      <c r="I47" s="53">
        <f t="shared" si="9"/>
        <v>652</v>
      </c>
      <c r="J47" s="48">
        <f t="shared" si="9"/>
        <v>1276</v>
      </c>
      <c r="K47" s="53">
        <f t="shared" si="9"/>
        <v>682</v>
      </c>
      <c r="L47" s="48">
        <f t="shared" si="9"/>
        <v>1166</v>
      </c>
      <c r="M47" s="53">
        <f t="shared" si="9"/>
        <v>636</v>
      </c>
      <c r="N47" s="48">
        <f t="shared" si="9"/>
        <v>870</v>
      </c>
      <c r="O47" s="53">
        <f t="shared" si="9"/>
        <v>510</v>
      </c>
      <c r="P47" s="48">
        <f t="shared" si="9"/>
        <v>479</v>
      </c>
      <c r="Q47" s="53">
        <f t="shared" si="9"/>
        <v>325</v>
      </c>
      <c r="R47" s="48">
        <f t="shared" si="9"/>
        <v>759</v>
      </c>
      <c r="S47" s="53">
        <f t="shared" si="9"/>
        <v>543</v>
      </c>
      <c r="T47" s="50">
        <f t="shared" si="9"/>
        <v>8114</v>
      </c>
      <c r="U47" s="54">
        <f t="shared" si="9"/>
        <v>4450</v>
      </c>
      <c r="V47" s="51">
        <f t="shared" si="9"/>
        <v>12564</v>
      </c>
    </row>
    <row r="48" spans="1:22" ht="12.75">
      <c r="A48" s="60" t="s">
        <v>18</v>
      </c>
      <c r="B48" s="48">
        <f>SUM(B11,B17,B29,B35,B41)</f>
        <v>12</v>
      </c>
      <c r="C48" s="53">
        <f aca="true" t="shared" si="10" ref="C48:V48">SUM(C11,C17,C29,C35,C41)</f>
        <v>4</v>
      </c>
      <c r="D48" s="48">
        <f t="shared" si="10"/>
        <v>40</v>
      </c>
      <c r="E48" s="53">
        <f t="shared" si="10"/>
        <v>10</v>
      </c>
      <c r="F48" s="48">
        <f t="shared" si="10"/>
        <v>47</v>
      </c>
      <c r="G48" s="53">
        <f t="shared" si="10"/>
        <v>5</v>
      </c>
      <c r="H48" s="48">
        <f t="shared" si="10"/>
        <v>42</v>
      </c>
      <c r="I48" s="53">
        <f t="shared" si="10"/>
        <v>11</v>
      </c>
      <c r="J48" s="48">
        <f t="shared" si="10"/>
        <v>53</v>
      </c>
      <c r="K48" s="53">
        <f t="shared" si="10"/>
        <v>8</v>
      </c>
      <c r="L48" s="48">
        <f t="shared" si="10"/>
        <v>46</v>
      </c>
      <c r="M48" s="53">
        <f t="shared" si="10"/>
        <v>7</v>
      </c>
      <c r="N48" s="48">
        <f t="shared" si="10"/>
        <v>18</v>
      </c>
      <c r="O48" s="53">
        <f t="shared" si="10"/>
        <v>4</v>
      </c>
      <c r="P48" s="48">
        <f t="shared" si="10"/>
        <v>4</v>
      </c>
      <c r="Q48" s="53">
        <f t="shared" si="10"/>
        <v>2</v>
      </c>
      <c r="R48" s="48">
        <f t="shared" si="10"/>
        <v>1</v>
      </c>
      <c r="S48" s="53">
        <f t="shared" si="10"/>
        <v>0</v>
      </c>
      <c r="T48" s="50">
        <f t="shared" si="10"/>
        <v>263</v>
      </c>
      <c r="U48" s="54">
        <f t="shared" si="10"/>
        <v>51</v>
      </c>
      <c r="V48" s="51">
        <f t="shared" si="10"/>
        <v>314</v>
      </c>
    </row>
    <row r="49" spans="1:22" ht="12.75">
      <c r="A49" s="60" t="s">
        <v>19</v>
      </c>
      <c r="B49" s="48">
        <f>SUM(B12,B18,B23,B30,B36,B42)</f>
        <v>19</v>
      </c>
      <c r="C49" s="53">
        <f aca="true" t="shared" si="11" ref="C49:V49">SUM(C12,C18,C23,C30,C36,C42)</f>
        <v>7</v>
      </c>
      <c r="D49" s="48">
        <f t="shared" si="11"/>
        <v>168</v>
      </c>
      <c r="E49" s="53">
        <f t="shared" si="11"/>
        <v>85</v>
      </c>
      <c r="F49" s="48">
        <f t="shared" si="11"/>
        <v>186</v>
      </c>
      <c r="G49" s="53">
        <f t="shared" si="11"/>
        <v>89</v>
      </c>
      <c r="H49" s="48">
        <f t="shared" si="11"/>
        <v>193</v>
      </c>
      <c r="I49" s="53">
        <f t="shared" si="11"/>
        <v>108</v>
      </c>
      <c r="J49" s="48">
        <f t="shared" si="11"/>
        <v>174</v>
      </c>
      <c r="K49" s="53">
        <f t="shared" si="11"/>
        <v>101</v>
      </c>
      <c r="L49" s="48">
        <f t="shared" si="11"/>
        <v>181</v>
      </c>
      <c r="M49" s="53">
        <f t="shared" si="11"/>
        <v>90</v>
      </c>
      <c r="N49" s="48">
        <f t="shared" si="11"/>
        <v>122</v>
      </c>
      <c r="O49" s="53">
        <f t="shared" si="11"/>
        <v>57</v>
      </c>
      <c r="P49" s="48">
        <f t="shared" si="11"/>
        <v>40</v>
      </c>
      <c r="Q49" s="53">
        <f t="shared" si="11"/>
        <v>25</v>
      </c>
      <c r="R49" s="48">
        <f t="shared" si="11"/>
        <v>47</v>
      </c>
      <c r="S49" s="53">
        <f t="shared" si="11"/>
        <v>26</v>
      </c>
      <c r="T49" s="50">
        <f t="shared" si="11"/>
        <v>1130</v>
      </c>
      <c r="U49" s="54">
        <f t="shared" si="11"/>
        <v>588</v>
      </c>
      <c r="V49" s="51">
        <f t="shared" si="11"/>
        <v>1718</v>
      </c>
    </row>
    <row r="50" spans="1:22" ht="12.75">
      <c r="A50" s="60" t="s">
        <v>31</v>
      </c>
      <c r="B50" s="48">
        <f>SUM(B43)</f>
        <v>2</v>
      </c>
      <c r="C50" s="53">
        <f aca="true" t="shared" si="12" ref="C50:V50">SUM(C43)</f>
        <v>1</v>
      </c>
      <c r="D50" s="48">
        <f t="shared" si="12"/>
        <v>16</v>
      </c>
      <c r="E50" s="53">
        <f t="shared" si="12"/>
        <v>5</v>
      </c>
      <c r="F50" s="48">
        <f t="shared" si="12"/>
        <v>17</v>
      </c>
      <c r="G50" s="53">
        <f t="shared" si="12"/>
        <v>5</v>
      </c>
      <c r="H50" s="48">
        <f t="shared" si="12"/>
        <v>18</v>
      </c>
      <c r="I50" s="53">
        <f t="shared" si="12"/>
        <v>7</v>
      </c>
      <c r="J50" s="48">
        <f t="shared" si="12"/>
        <v>25</v>
      </c>
      <c r="K50" s="53">
        <f t="shared" si="12"/>
        <v>4</v>
      </c>
      <c r="L50" s="48">
        <f t="shared" si="12"/>
        <v>27</v>
      </c>
      <c r="M50" s="53">
        <f t="shared" si="12"/>
        <v>10</v>
      </c>
      <c r="N50" s="48">
        <f t="shared" si="12"/>
        <v>18</v>
      </c>
      <c r="O50" s="53">
        <f t="shared" si="12"/>
        <v>4</v>
      </c>
      <c r="P50" s="48">
        <f t="shared" si="12"/>
        <v>16</v>
      </c>
      <c r="Q50" s="53">
        <f t="shared" si="12"/>
        <v>7</v>
      </c>
      <c r="R50" s="48">
        <f t="shared" si="12"/>
        <v>30</v>
      </c>
      <c r="S50" s="53">
        <f t="shared" si="12"/>
        <v>14</v>
      </c>
      <c r="T50" s="50">
        <f t="shared" si="12"/>
        <v>169</v>
      </c>
      <c r="U50" s="54">
        <f t="shared" si="12"/>
        <v>57</v>
      </c>
      <c r="V50" s="51">
        <f t="shared" si="12"/>
        <v>226</v>
      </c>
    </row>
    <row r="51" spans="1:22" ht="12.75">
      <c r="A51" s="60" t="s">
        <v>20</v>
      </c>
      <c r="B51" s="48">
        <f>SUM(B24)</f>
        <v>6</v>
      </c>
      <c r="C51" s="53">
        <f aca="true" t="shared" si="13" ref="C51:V51">SUM(C24)</f>
        <v>0</v>
      </c>
      <c r="D51" s="48">
        <f t="shared" si="13"/>
        <v>15</v>
      </c>
      <c r="E51" s="53">
        <f t="shared" si="13"/>
        <v>6</v>
      </c>
      <c r="F51" s="48">
        <f t="shared" si="13"/>
        <v>32</v>
      </c>
      <c r="G51" s="53">
        <f t="shared" si="13"/>
        <v>4</v>
      </c>
      <c r="H51" s="48">
        <f t="shared" si="13"/>
        <v>28</v>
      </c>
      <c r="I51" s="53">
        <f t="shared" si="13"/>
        <v>8</v>
      </c>
      <c r="J51" s="48">
        <f t="shared" si="13"/>
        <v>25</v>
      </c>
      <c r="K51" s="53">
        <f t="shared" si="13"/>
        <v>4</v>
      </c>
      <c r="L51" s="48">
        <f t="shared" si="13"/>
        <v>13</v>
      </c>
      <c r="M51" s="53">
        <f t="shared" si="13"/>
        <v>5</v>
      </c>
      <c r="N51" s="48">
        <f t="shared" si="13"/>
        <v>13</v>
      </c>
      <c r="O51" s="53">
        <f t="shared" si="13"/>
        <v>2</v>
      </c>
      <c r="P51" s="48">
        <f t="shared" si="13"/>
        <v>7</v>
      </c>
      <c r="Q51" s="53">
        <f t="shared" si="13"/>
        <v>2</v>
      </c>
      <c r="R51" s="48">
        <f t="shared" si="13"/>
        <v>13</v>
      </c>
      <c r="S51" s="53">
        <f t="shared" si="13"/>
        <v>1</v>
      </c>
      <c r="T51" s="50">
        <f t="shared" si="13"/>
        <v>152</v>
      </c>
      <c r="U51" s="54">
        <f t="shared" si="13"/>
        <v>32</v>
      </c>
      <c r="V51" s="51">
        <f t="shared" si="13"/>
        <v>184</v>
      </c>
    </row>
    <row r="52" spans="1:22" s="11" customFormat="1" ht="12.75">
      <c r="A52" s="11" t="s">
        <v>12</v>
      </c>
      <c r="B52" s="12">
        <f>SUM(B46:B51)</f>
        <v>263</v>
      </c>
      <c r="C52" s="13">
        <f aca="true" t="shared" si="14" ref="C52:V52">SUM(C46:C51)</f>
        <v>71</v>
      </c>
      <c r="D52" s="12">
        <f t="shared" si="14"/>
        <v>1729</v>
      </c>
      <c r="E52" s="13">
        <f t="shared" si="14"/>
        <v>818</v>
      </c>
      <c r="F52" s="12">
        <f t="shared" si="14"/>
        <v>1961</v>
      </c>
      <c r="G52" s="13">
        <f t="shared" si="14"/>
        <v>909</v>
      </c>
      <c r="H52" s="12">
        <f t="shared" si="14"/>
        <v>2035</v>
      </c>
      <c r="I52" s="13">
        <f t="shared" si="14"/>
        <v>1036</v>
      </c>
      <c r="J52" s="12">
        <f t="shared" si="14"/>
        <v>2053</v>
      </c>
      <c r="K52" s="13">
        <f t="shared" si="14"/>
        <v>1048</v>
      </c>
      <c r="L52" s="12">
        <f t="shared" si="14"/>
        <v>1916</v>
      </c>
      <c r="M52" s="13">
        <f t="shared" si="14"/>
        <v>1024</v>
      </c>
      <c r="N52" s="12">
        <f t="shared" si="14"/>
        <v>1358</v>
      </c>
      <c r="O52" s="13">
        <f t="shared" si="14"/>
        <v>764</v>
      </c>
      <c r="P52" s="12">
        <f t="shared" si="14"/>
        <v>752</v>
      </c>
      <c r="Q52" s="13">
        <f t="shared" si="14"/>
        <v>483</v>
      </c>
      <c r="R52" s="12">
        <f t="shared" si="14"/>
        <v>1131</v>
      </c>
      <c r="S52" s="13">
        <f t="shared" si="14"/>
        <v>779</v>
      </c>
      <c r="T52" s="12">
        <f t="shared" si="14"/>
        <v>13198</v>
      </c>
      <c r="U52" s="13">
        <f t="shared" si="14"/>
        <v>6932</v>
      </c>
      <c r="V52" s="13">
        <f t="shared" si="14"/>
        <v>20130</v>
      </c>
    </row>
    <row r="54" spans="1:19" ht="12.75">
      <c r="A54" s="277" t="s">
        <v>32</v>
      </c>
      <c r="B54" s="162"/>
      <c r="C54" s="162"/>
      <c r="D54" s="160"/>
      <c r="E54" s="162"/>
      <c r="F54" s="162"/>
      <c r="G54" s="160"/>
      <c r="H54" s="162"/>
      <c r="I54" s="162"/>
      <c r="J54" s="162"/>
      <c r="S54" s="3"/>
    </row>
    <row r="55" spans="1:10" ht="12.75">
      <c r="A55" s="159" t="s">
        <v>191</v>
      </c>
      <c r="B55" s="163"/>
      <c r="C55" s="163"/>
      <c r="D55" s="278"/>
      <c r="E55" s="163"/>
      <c r="F55" s="163"/>
      <c r="G55" s="278"/>
      <c r="H55" s="163"/>
      <c r="I55" s="163"/>
      <c r="J55" s="162"/>
    </row>
    <row r="56" spans="1:10" ht="12.75">
      <c r="A56" s="159" t="s">
        <v>192</v>
      </c>
      <c r="B56" s="163"/>
      <c r="C56" s="163"/>
      <c r="D56" s="278"/>
      <c r="E56" s="163"/>
      <c r="F56" s="163"/>
      <c r="G56" s="278"/>
      <c r="H56" s="163"/>
      <c r="I56" s="163"/>
      <c r="J56" s="162"/>
    </row>
    <row r="57" spans="1:10" ht="12.75">
      <c r="A57" s="159" t="s">
        <v>193</v>
      </c>
      <c r="B57" s="163"/>
      <c r="C57" s="163"/>
      <c r="D57" s="278"/>
      <c r="E57" s="163"/>
      <c r="F57" s="163"/>
      <c r="G57" s="278"/>
      <c r="H57" s="163"/>
      <c r="I57" s="163"/>
      <c r="J57" s="162"/>
    </row>
    <row r="58" spans="1:10" ht="12.75">
      <c r="A58" s="279" t="s">
        <v>194</v>
      </c>
      <c r="B58" s="163"/>
      <c r="C58" s="163"/>
      <c r="D58" s="278"/>
      <c r="E58" s="163"/>
      <c r="F58" s="163"/>
      <c r="G58" s="278"/>
      <c r="H58" s="163"/>
      <c r="I58" s="163"/>
      <c r="J58" s="162"/>
    </row>
    <row r="59" ht="12.75">
      <c r="J59" s="162"/>
    </row>
    <row r="60" ht="12.75">
      <c r="V60"/>
    </row>
    <row r="61" ht="12.75">
      <c r="V61"/>
    </row>
    <row r="62" ht="12.75">
      <c r="V62"/>
    </row>
    <row r="63" ht="12.75">
      <c r="V63"/>
    </row>
  </sheetData>
  <sheetProtection/>
  <mergeCells count="12">
    <mergeCell ref="B6:C6"/>
    <mergeCell ref="D6:E6"/>
    <mergeCell ref="F6:G6"/>
    <mergeCell ref="H6:I6"/>
    <mergeCell ref="R6:S6"/>
    <mergeCell ref="T6:V6"/>
    <mergeCell ref="A3:V3"/>
    <mergeCell ref="A4:V4"/>
    <mergeCell ref="J6:K6"/>
    <mergeCell ref="L6:M6"/>
    <mergeCell ref="N6:O6"/>
    <mergeCell ref="P6:Q6"/>
  </mergeCells>
  <printOptions horizontalCentered="1"/>
  <pageMargins left="0.1968503937007874" right="0.1968503937007874" top="0.3937007874015748" bottom="0.3937007874015748" header="0.5118110236220472" footer="0.5118110236220472"/>
  <pageSetup fitToWidth="2" fitToHeight="1" horizontalDpi="600" verticalDpi="600" orientation="landscape" paperSize="9" scale="74" r:id="rId1"/>
  <headerFooter alignWithMargins="0">
    <oddFooter>&amp;R&amp;A</oddFooter>
  </headerFooter>
  <colBreaks count="2" manualBreakCount="2">
    <brk id="7" max="65535" man="1"/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2"/>
  <sheetViews>
    <sheetView zoomScalePageLayoutView="0" workbookViewId="0" topLeftCell="A1">
      <selection activeCell="A65" sqref="A65"/>
    </sheetView>
  </sheetViews>
  <sheetFormatPr defaultColWidth="9.140625" defaultRowHeight="12.75"/>
  <cols>
    <col min="1" max="1" width="27.00390625" style="5" customWidth="1"/>
    <col min="2" max="13" width="9.00390625" style="0" customWidth="1"/>
    <col min="14" max="15" width="9.421875" style="0" customWidth="1"/>
    <col min="16" max="19" width="9.00390625" style="0" customWidth="1"/>
    <col min="20" max="20" width="9.00390625" style="5" customWidth="1"/>
    <col min="21" max="21" width="14.140625" style="0" customWidth="1"/>
    <col min="22" max="23" width="7.00390625" style="0" customWidth="1"/>
    <col min="24" max="24" width="9.28125" style="0" customWidth="1"/>
    <col min="25" max="25" width="18.140625" style="0" customWidth="1"/>
    <col min="26" max="27" width="13.421875" style="0" customWidth="1"/>
    <col min="28" max="28" width="10.57421875" style="0" customWidth="1"/>
    <col min="29" max="30" width="5.00390625" style="0" customWidth="1"/>
    <col min="31" max="31" width="10.57421875" style="0" customWidth="1"/>
    <col min="32" max="33" width="4.7109375" style="0" customWidth="1"/>
    <col min="34" max="34" width="10.28125" style="0" customWidth="1"/>
    <col min="35" max="35" width="19.00390625" style="0" customWidth="1"/>
    <col min="36" max="37" width="12.00390625" style="0" customWidth="1"/>
    <col min="38" max="38" width="10.57421875" style="0" customWidth="1"/>
    <col min="39" max="40" width="5.00390625" style="0" customWidth="1"/>
    <col min="41" max="41" width="10.57421875" style="0" customWidth="1"/>
    <col min="42" max="43" width="4.7109375" style="0" customWidth="1"/>
    <col min="44" max="44" width="10.28125" style="0" customWidth="1"/>
    <col min="45" max="45" width="17.57421875" style="0" customWidth="1"/>
    <col min="46" max="46" width="43.421875" style="0" customWidth="1"/>
    <col min="47" max="48" width="7.00390625" style="0" customWidth="1"/>
    <col min="49" max="49" width="9.28125" style="0" customWidth="1"/>
  </cols>
  <sheetData>
    <row r="1" ht="12.75">
      <c r="A1" s="108" t="s">
        <v>186</v>
      </c>
    </row>
    <row r="2" spans="1:20" ht="12.75">
      <c r="A2" s="325" t="s">
        <v>33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</row>
    <row r="3" spans="1:20" ht="12.75">
      <c r="A3" s="325" t="s">
        <v>52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</row>
    <row r="4" ht="13.5" thickBot="1"/>
    <row r="5" spans="1:20" s="27" customFormat="1" ht="11.25">
      <c r="A5" s="55"/>
      <c r="B5" s="61" t="s">
        <v>45</v>
      </c>
      <c r="C5" s="62"/>
      <c r="D5" s="61" t="s">
        <v>46</v>
      </c>
      <c r="E5" s="62"/>
      <c r="F5" s="61" t="s">
        <v>47</v>
      </c>
      <c r="G5" s="62"/>
      <c r="H5" s="61" t="s">
        <v>48</v>
      </c>
      <c r="I5" s="62"/>
      <c r="J5" s="61" t="s">
        <v>49</v>
      </c>
      <c r="K5" s="62"/>
      <c r="L5" s="61" t="s">
        <v>50</v>
      </c>
      <c r="M5" s="62"/>
      <c r="N5" s="61" t="s">
        <v>142</v>
      </c>
      <c r="O5" s="62"/>
      <c r="P5" s="61" t="s">
        <v>157</v>
      </c>
      <c r="Q5" s="62"/>
      <c r="R5" s="56"/>
      <c r="S5" s="57"/>
      <c r="T5" s="55"/>
    </row>
    <row r="6" spans="2:20" s="25" customFormat="1" ht="11.25">
      <c r="B6" s="312" t="s">
        <v>149</v>
      </c>
      <c r="C6" s="313"/>
      <c r="D6" s="312" t="s">
        <v>150</v>
      </c>
      <c r="E6" s="313"/>
      <c r="F6" s="312" t="s">
        <v>163</v>
      </c>
      <c r="G6" s="319"/>
      <c r="H6" s="312" t="s">
        <v>151</v>
      </c>
      <c r="I6" s="313"/>
      <c r="J6" s="312" t="s">
        <v>152</v>
      </c>
      <c r="K6" s="313"/>
      <c r="L6" s="312" t="s">
        <v>153</v>
      </c>
      <c r="M6" s="313"/>
      <c r="N6" s="312" t="s">
        <v>154</v>
      </c>
      <c r="O6" s="316"/>
      <c r="P6" s="315" t="s">
        <v>158</v>
      </c>
      <c r="Q6" s="316"/>
      <c r="R6" s="63" t="s">
        <v>14</v>
      </c>
      <c r="S6" s="70"/>
      <c r="T6" s="70"/>
    </row>
    <row r="7" spans="2:18" s="25" customFormat="1" ht="11.25">
      <c r="B7" s="310" t="s">
        <v>155</v>
      </c>
      <c r="C7" s="314"/>
      <c r="D7" s="310" t="s">
        <v>156</v>
      </c>
      <c r="E7" s="314"/>
      <c r="F7" s="310" t="s">
        <v>164</v>
      </c>
      <c r="G7" s="311"/>
      <c r="H7" s="310" t="s">
        <v>156</v>
      </c>
      <c r="I7" s="314"/>
      <c r="J7" s="310" t="s">
        <v>156</v>
      </c>
      <c r="K7" s="314"/>
      <c r="L7" s="310" t="s">
        <v>159</v>
      </c>
      <c r="M7" s="314"/>
      <c r="N7" s="310" t="s">
        <v>161</v>
      </c>
      <c r="O7" s="318"/>
      <c r="P7" s="317"/>
      <c r="Q7" s="318"/>
      <c r="R7" s="31"/>
    </row>
    <row r="8" spans="1:20" s="27" customFormat="1" ht="11.25">
      <c r="A8" s="25"/>
      <c r="B8" s="197"/>
      <c r="C8" s="266"/>
      <c r="D8" s="197"/>
      <c r="E8" s="198"/>
      <c r="F8" s="301" t="s">
        <v>165</v>
      </c>
      <c r="G8" s="303"/>
      <c r="H8" s="165"/>
      <c r="I8" s="84"/>
      <c r="J8" s="165"/>
      <c r="K8" s="84"/>
      <c r="L8" s="301" t="s">
        <v>160</v>
      </c>
      <c r="M8" s="303"/>
      <c r="N8" s="301" t="s">
        <v>162</v>
      </c>
      <c r="O8" s="303"/>
      <c r="P8" s="301"/>
      <c r="Q8" s="303"/>
      <c r="R8" s="31"/>
      <c r="S8" s="25"/>
      <c r="T8" s="25"/>
    </row>
    <row r="9" spans="1:20" s="64" customFormat="1" ht="11.25">
      <c r="A9" s="58"/>
      <c r="B9" s="29" t="s">
        <v>0</v>
      </c>
      <c r="C9" s="30" t="s">
        <v>1</v>
      </c>
      <c r="D9" s="29" t="s">
        <v>0</v>
      </c>
      <c r="E9" s="30" t="s">
        <v>1</v>
      </c>
      <c r="F9" s="29" t="s">
        <v>0</v>
      </c>
      <c r="G9" s="30" t="s">
        <v>1</v>
      </c>
      <c r="H9" s="29" t="s">
        <v>0</v>
      </c>
      <c r="I9" s="30" t="s">
        <v>1</v>
      </c>
      <c r="J9" s="29" t="s">
        <v>0</v>
      </c>
      <c r="K9" s="30" t="s">
        <v>1</v>
      </c>
      <c r="L9" s="29" t="s">
        <v>0</v>
      </c>
      <c r="M9" s="30" t="s">
        <v>1</v>
      </c>
      <c r="N9" s="29" t="s">
        <v>0</v>
      </c>
      <c r="O9" s="30" t="s">
        <v>1</v>
      </c>
      <c r="P9" s="29" t="s">
        <v>0</v>
      </c>
      <c r="Q9" s="30" t="s">
        <v>1</v>
      </c>
      <c r="R9" s="29" t="s">
        <v>0</v>
      </c>
      <c r="S9" s="30" t="s">
        <v>1</v>
      </c>
      <c r="T9" s="71" t="s">
        <v>13</v>
      </c>
    </row>
    <row r="10" spans="1:19" s="33" customFormat="1" ht="12.75">
      <c r="A10" s="15" t="s">
        <v>2</v>
      </c>
      <c r="B10" s="29"/>
      <c r="C10" s="30"/>
      <c r="D10" s="29"/>
      <c r="E10" s="30"/>
      <c r="F10" s="29"/>
      <c r="G10" s="30"/>
      <c r="H10" s="29"/>
      <c r="I10" s="30"/>
      <c r="J10" s="29"/>
      <c r="K10" s="30"/>
      <c r="L10" s="29"/>
      <c r="M10" s="30"/>
      <c r="N10" s="29"/>
      <c r="O10" s="30"/>
      <c r="P10" s="29"/>
      <c r="Q10" s="30"/>
      <c r="R10" s="29"/>
      <c r="S10" s="30"/>
    </row>
    <row r="11" spans="1:20" ht="12.75">
      <c r="A11" s="18" t="s">
        <v>16</v>
      </c>
      <c r="B11" s="20">
        <v>193</v>
      </c>
      <c r="C11" s="19">
        <v>162</v>
      </c>
      <c r="D11" s="20">
        <v>249</v>
      </c>
      <c r="E11" s="19">
        <v>176</v>
      </c>
      <c r="F11" s="20">
        <v>68</v>
      </c>
      <c r="G11" s="19">
        <v>17</v>
      </c>
      <c r="H11" s="20">
        <v>205</v>
      </c>
      <c r="I11" s="19">
        <v>57</v>
      </c>
      <c r="J11" s="20">
        <v>0</v>
      </c>
      <c r="K11" s="19">
        <v>0</v>
      </c>
      <c r="L11" s="20">
        <v>5</v>
      </c>
      <c r="M11" s="19">
        <v>2</v>
      </c>
      <c r="N11" s="20">
        <v>109</v>
      </c>
      <c r="O11" s="19">
        <v>29</v>
      </c>
      <c r="P11" s="20">
        <v>128</v>
      </c>
      <c r="Q11" s="19">
        <v>88</v>
      </c>
      <c r="R11" s="8">
        <f aca="true" t="shared" si="0" ref="R11:S15">SUM(L11,J11,H11,F11,D11,B11,N11,P11)</f>
        <v>957</v>
      </c>
      <c r="S11" s="10">
        <f t="shared" si="0"/>
        <v>531</v>
      </c>
      <c r="T11" s="10">
        <f>SUM(R11:S11)</f>
        <v>1488</v>
      </c>
    </row>
    <row r="12" spans="1:20" ht="12.75">
      <c r="A12" s="18" t="s">
        <v>17</v>
      </c>
      <c r="B12" s="20">
        <v>422</v>
      </c>
      <c r="C12" s="21">
        <v>330</v>
      </c>
      <c r="D12" s="20">
        <v>561</v>
      </c>
      <c r="E12" s="21">
        <v>367</v>
      </c>
      <c r="F12" s="20">
        <v>279</v>
      </c>
      <c r="G12" s="21">
        <v>47</v>
      </c>
      <c r="H12" s="20">
        <v>240</v>
      </c>
      <c r="I12" s="21">
        <v>112</v>
      </c>
      <c r="J12" s="20">
        <v>24</v>
      </c>
      <c r="K12" s="21">
        <v>18</v>
      </c>
      <c r="L12" s="20">
        <v>83</v>
      </c>
      <c r="M12" s="21">
        <v>28</v>
      </c>
      <c r="N12" s="20">
        <v>324</v>
      </c>
      <c r="O12" s="21">
        <v>59</v>
      </c>
      <c r="P12" s="20">
        <v>279</v>
      </c>
      <c r="Q12" s="21">
        <v>192</v>
      </c>
      <c r="R12" s="8">
        <f t="shared" si="0"/>
        <v>2212</v>
      </c>
      <c r="S12" s="9">
        <f t="shared" si="0"/>
        <v>1153</v>
      </c>
      <c r="T12" s="10">
        <f>SUM(R12:S12)</f>
        <v>3365</v>
      </c>
    </row>
    <row r="13" spans="1:20" ht="12.75">
      <c r="A13" s="18" t="s">
        <v>18</v>
      </c>
      <c r="B13" s="20">
        <v>0</v>
      </c>
      <c r="C13" s="21">
        <v>0</v>
      </c>
      <c r="D13" s="20">
        <v>0</v>
      </c>
      <c r="E13" s="21">
        <v>0</v>
      </c>
      <c r="F13" s="20">
        <v>0</v>
      </c>
      <c r="G13" s="21">
        <v>0</v>
      </c>
      <c r="H13" s="20">
        <v>0</v>
      </c>
      <c r="I13" s="21">
        <v>0</v>
      </c>
      <c r="J13" s="20">
        <v>0</v>
      </c>
      <c r="K13" s="21">
        <v>0</v>
      </c>
      <c r="L13" s="20">
        <v>0</v>
      </c>
      <c r="M13" s="21">
        <v>0</v>
      </c>
      <c r="N13" s="20">
        <v>0</v>
      </c>
      <c r="O13" s="21">
        <v>0</v>
      </c>
      <c r="P13" s="20">
        <v>0</v>
      </c>
      <c r="Q13" s="21">
        <v>0</v>
      </c>
      <c r="R13" s="8">
        <f t="shared" si="0"/>
        <v>0</v>
      </c>
      <c r="S13" s="9">
        <f t="shared" si="0"/>
        <v>0</v>
      </c>
      <c r="T13" s="10">
        <f>SUM(R13:S13)</f>
        <v>0</v>
      </c>
    </row>
    <row r="14" spans="1:20" ht="12.75">
      <c r="A14" s="18" t="s">
        <v>19</v>
      </c>
      <c r="B14" s="20">
        <v>232</v>
      </c>
      <c r="C14" s="21">
        <v>146</v>
      </c>
      <c r="D14" s="20">
        <v>130</v>
      </c>
      <c r="E14" s="21">
        <v>78</v>
      </c>
      <c r="F14" s="20">
        <v>50</v>
      </c>
      <c r="G14" s="21">
        <v>6</v>
      </c>
      <c r="H14" s="20">
        <v>21</v>
      </c>
      <c r="I14" s="21">
        <v>16</v>
      </c>
      <c r="J14" s="20">
        <v>0</v>
      </c>
      <c r="K14" s="21">
        <v>0</v>
      </c>
      <c r="L14" s="20">
        <v>22</v>
      </c>
      <c r="M14" s="21">
        <v>1</v>
      </c>
      <c r="N14" s="20">
        <v>25</v>
      </c>
      <c r="O14" s="21">
        <v>2</v>
      </c>
      <c r="P14" s="20">
        <v>150</v>
      </c>
      <c r="Q14" s="21">
        <v>93</v>
      </c>
      <c r="R14" s="8">
        <f t="shared" si="0"/>
        <v>630</v>
      </c>
      <c r="S14" s="9">
        <f t="shared" si="0"/>
        <v>342</v>
      </c>
      <c r="T14" s="10">
        <f>SUM(R14:S14)</f>
        <v>972</v>
      </c>
    </row>
    <row r="15" spans="1:20" s="11" customFormat="1" ht="12.75">
      <c r="A15" s="7" t="s">
        <v>12</v>
      </c>
      <c r="B15" s="40">
        <v>847</v>
      </c>
      <c r="C15" s="41">
        <v>638</v>
      </c>
      <c r="D15" s="40">
        <v>940</v>
      </c>
      <c r="E15" s="41">
        <v>621</v>
      </c>
      <c r="F15" s="40">
        <v>397</v>
      </c>
      <c r="G15" s="41">
        <v>70</v>
      </c>
      <c r="H15" s="40">
        <v>466</v>
      </c>
      <c r="I15" s="41">
        <v>185</v>
      </c>
      <c r="J15" s="40">
        <v>24</v>
      </c>
      <c r="K15" s="41">
        <v>18</v>
      </c>
      <c r="L15" s="40">
        <v>110</v>
      </c>
      <c r="M15" s="41">
        <v>31</v>
      </c>
      <c r="N15" s="40">
        <v>458</v>
      </c>
      <c r="O15" s="41">
        <v>90</v>
      </c>
      <c r="P15" s="40">
        <v>557</v>
      </c>
      <c r="Q15" s="41">
        <v>373</v>
      </c>
      <c r="R15" s="40">
        <f t="shared" si="0"/>
        <v>3799</v>
      </c>
      <c r="S15" s="41">
        <f t="shared" si="0"/>
        <v>2026</v>
      </c>
      <c r="T15" s="41">
        <f>SUM(R15:S15)</f>
        <v>5825</v>
      </c>
    </row>
    <row r="16" spans="1:20" s="11" customFormat="1" ht="12.75">
      <c r="A16" s="24" t="s">
        <v>6</v>
      </c>
      <c r="B16" s="42"/>
      <c r="C16" s="43"/>
      <c r="D16" s="42"/>
      <c r="E16" s="43"/>
      <c r="F16" s="42"/>
      <c r="G16" s="43"/>
      <c r="H16" s="42"/>
      <c r="I16" s="43"/>
      <c r="J16" s="42"/>
      <c r="K16" s="43"/>
      <c r="L16" s="42"/>
      <c r="M16" s="43"/>
      <c r="N16" s="42"/>
      <c r="O16" s="43"/>
      <c r="P16" s="42"/>
      <c r="Q16" s="43"/>
      <c r="R16" s="42"/>
      <c r="S16" s="43"/>
      <c r="T16" s="43"/>
    </row>
    <row r="17" spans="1:20" ht="12.75">
      <c r="A17" s="18" t="s">
        <v>16</v>
      </c>
      <c r="B17" s="20">
        <v>75</v>
      </c>
      <c r="C17" s="19">
        <v>41</v>
      </c>
      <c r="D17" s="20">
        <v>52</v>
      </c>
      <c r="E17" s="19">
        <v>39</v>
      </c>
      <c r="F17" s="20">
        <v>5</v>
      </c>
      <c r="G17" s="19">
        <v>2</v>
      </c>
      <c r="H17" s="20">
        <v>42</v>
      </c>
      <c r="I17" s="19">
        <v>13</v>
      </c>
      <c r="J17" s="20">
        <v>0</v>
      </c>
      <c r="K17" s="19">
        <v>0</v>
      </c>
      <c r="L17" s="20">
        <v>0</v>
      </c>
      <c r="M17" s="19">
        <v>0</v>
      </c>
      <c r="N17" s="20">
        <v>63</v>
      </c>
      <c r="O17" s="19">
        <v>10</v>
      </c>
      <c r="P17" s="20">
        <v>40</v>
      </c>
      <c r="Q17" s="19">
        <v>28</v>
      </c>
      <c r="R17" s="8">
        <f aca="true" t="shared" si="1" ref="R17:S21">SUM(L17,J17,H17,F17,D17,B17,N17,P17)</f>
        <v>277</v>
      </c>
      <c r="S17" s="10">
        <f t="shared" si="1"/>
        <v>133</v>
      </c>
      <c r="T17" s="10">
        <f>SUM(R17:S17)</f>
        <v>410</v>
      </c>
    </row>
    <row r="18" spans="1:20" ht="12.75">
      <c r="A18" s="18" t="s">
        <v>17</v>
      </c>
      <c r="B18" s="20">
        <v>118</v>
      </c>
      <c r="C18" s="21">
        <v>111</v>
      </c>
      <c r="D18" s="20">
        <v>252</v>
      </c>
      <c r="E18" s="21">
        <v>171</v>
      </c>
      <c r="F18" s="20">
        <v>73</v>
      </c>
      <c r="G18" s="21">
        <v>23</v>
      </c>
      <c r="H18" s="20">
        <v>20</v>
      </c>
      <c r="I18" s="21">
        <v>17</v>
      </c>
      <c r="J18" s="20">
        <v>0</v>
      </c>
      <c r="K18" s="21">
        <v>0</v>
      </c>
      <c r="L18" s="20">
        <v>0</v>
      </c>
      <c r="M18" s="21">
        <v>0</v>
      </c>
      <c r="N18" s="20">
        <v>37</v>
      </c>
      <c r="O18" s="21">
        <v>20</v>
      </c>
      <c r="P18" s="20">
        <v>82</v>
      </c>
      <c r="Q18" s="21">
        <v>77</v>
      </c>
      <c r="R18" s="8">
        <f t="shared" si="1"/>
        <v>582</v>
      </c>
      <c r="S18" s="9">
        <f t="shared" si="1"/>
        <v>419</v>
      </c>
      <c r="T18" s="10">
        <f>SUM(R18:S18)</f>
        <v>1001</v>
      </c>
    </row>
    <row r="19" spans="1:20" ht="12.75">
      <c r="A19" s="18" t="s">
        <v>18</v>
      </c>
      <c r="B19" s="20">
        <v>0</v>
      </c>
      <c r="C19" s="21">
        <v>0</v>
      </c>
      <c r="D19" s="20">
        <v>0</v>
      </c>
      <c r="E19" s="21">
        <v>0</v>
      </c>
      <c r="F19" s="20">
        <v>0</v>
      </c>
      <c r="G19" s="21">
        <v>0</v>
      </c>
      <c r="H19" s="20">
        <v>0</v>
      </c>
      <c r="I19" s="21">
        <v>0</v>
      </c>
      <c r="J19" s="20">
        <v>0</v>
      </c>
      <c r="K19" s="21">
        <v>0</v>
      </c>
      <c r="L19" s="20">
        <v>0</v>
      </c>
      <c r="M19" s="21">
        <v>0</v>
      </c>
      <c r="N19" s="20">
        <v>0</v>
      </c>
      <c r="O19" s="21">
        <v>0</v>
      </c>
      <c r="P19" s="20">
        <v>0</v>
      </c>
      <c r="Q19" s="21">
        <v>0</v>
      </c>
      <c r="R19" s="8">
        <f t="shared" si="1"/>
        <v>0</v>
      </c>
      <c r="S19" s="9">
        <f t="shared" si="1"/>
        <v>0</v>
      </c>
      <c r="T19" s="10">
        <f>SUM(R19:S19)</f>
        <v>0</v>
      </c>
    </row>
    <row r="20" spans="1:20" ht="12.75">
      <c r="A20" s="18" t="s">
        <v>19</v>
      </c>
      <c r="B20" s="20">
        <v>100</v>
      </c>
      <c r="C20" s="21">
        <v>63</v>
      </c>
      <c r="D20" s="20">
        <v>0</v>
      </c>
      <c r="E20" s="21">
        <v>0</v>
      </c>
      <c r="F20" s="20">
        <v>42</v>
      </c>
      <c r="G20" s="21">
        <v>6</v>
      </c>
      <c r="H20" s="20">
        <v>2</v>
      </c>
      <c r="I20" s="21">
        <v>0</v>
      </c>
      <c r="J20" s="20">
        <v>0</v>
      </c>
      <c r="K20" s="21">
        <v>0</v>
      </c>
      <c r="L20" s="20">
        <v>0</v>
      </c>
      <c r="M20" s="21">
        <v>0</v>
      </c>
      <c r="N20" s="20">
        <v>5</v>
      </c>
      <c r="O20" s="21">
        <v>3</v>
      </c>
      <c r="P20" s="20">
        <v>69</v>
      </c>
      <c r="Q20" s="21">
        <v>38</v>
      </c>
      <c r="R20" s="8">
        <f t="shared" si="1"/>
        <v>218</v>
      </c>
      <c r="S20" s="9">
        <f t="shared" si="1"/>
        <v>110</v>
      </c>
      <c r="T20" s="10">
        <f>SUM(R20:S20)</f>
        <v>328</v>
      </c>
    </row>
    <row r="21" spans="1:20" s="11" customFormat="1" ht="12.75">
      <c r="A21" s="7" t="s">
        <v>12</v>
      </c>
      <c r="B21" s="40">
        <v>293</v>
      </c>
      <c r="C21" s="41">
        <v>215</v>
      </c>
      <c r="D21" s="40">
        <v>304</v>
      </c>
      <c r="E21" s="41">
        <v>210</v>
      </c>
      <c r="F21" s="40">
        <v>120</v>
      </c>
      <c r="G21" s="41">
        <v>31</v>
      </c>
      <c r="H21" s="40">
        <v>64</v>
      </c>
      <c r="I21" s="41">
        <v>30</v>
      </c>
      <c r="J21" s="40">
        <v>0</v>
      </c>
      <c r="K21" s="41">
        <v>0</v>
      </c>
      <c r="L21" s="40">
        <v>0</v>
      </c>
      <c r="M21" s="41">
        <v>0</v>
      </c>
      <c r="N21" s="40">
        <v>105</v>
      </c>
      <c r="O21" s="41">
        <v>33</v>
      </c>
      <c r="P21" s="40">
        <v>191</v>
      </c>
      <c r="Q21" s="41">
        <v>143</v>
      </c>
      <c r="R21" s="40">
        <f t="shared" si="1"/>
        <v>1077</v>
      </c>
      <c r="S21" s="41">
        <f t="shared" si="1"/>
        <v>662</v>
      </c>
      <c r="T21" s="41">
        <f>SUM(R21:S21)</f>
        <v>1739</v>
      </c>
    </row>
    <row r="22" spans="1:20" s="11" customFormat="1" ht="12.75">
      <c r="A22" s="24" t="s">
        <v>7</v>
      </c>
      <c r="B22" s="42"/>
      <c r="C22" s="43"/>
      <c r="D22" s="42"/>
      <c r="E22" s="43"/>
      <c r="F22" s="42"/>
      <c r="G22" s="43"/>
      <c r="H22" s="42"/>
      <c r="I22" s="43"/>
      <c r="J22" s="42"/>
      <c r="K22" s="43"/>
      <c r="L22" s="42"/>
      <c r="M22" s="43"/>
      <c r="N22" s="42"/>
      <c r="O22" s="43"/>
      <c r="P22" s="42"/>
      <c r="Q22" s="43"/>
      <c r="R22" s="42"/>
      <c r="S22" s="43"/>
      <c r="T22" s="43"/>
    </row>
    <row r="23" spans="1:20" ht="12.75">
      <c r="A23" s="18" t="s">
        <v>16</v>
      </c>
      <c r="B23" s="20">
        <v>0</v>
      </c>
      <c r="C23" s="19">
        <v>0</v>
      </c>
      <c r="D23" s="20">
        <v>31</v>
      </c>
      <c r="E23" s="19">
        <v>33</v>
      </c>
      <c r="F23" s="20">
        <v>0</v>
      </c>
      <c r="G23" s="19">
        <v>0</v>
      </c>
      <c r="H23" s="20">
        <v>19</v>
      </c>
      <c r="I23" s="19">
        <v>18</v>
      </c>
      <c r="J23" s="20">
        <v>0</v>
      </c>
      <c r="K23" s="19">
        <v>0</v>
      </c>
      <c r="L23" s="20">
        <v>0</v>
      </c>
      <c r="M23" s="19">
        <v>0</v>
      </c>
      <c r="N23" s="20">
        <v>0</v>
      </c>
      <c r="O23" s="19">
        <v>0</v>
      </c>
      <c r="P23" s="20">
        <v>0</v>
      </c>
      <c r="Q23" s="19">
        <v>0</v>
      </c>
      <c r="R23" s="8">
        <f aca="true" t="shared" si="2" ref="R23:S27">SUM(L23,J23,H23,F23,D23,B23,N23,P23)</f>
        <v>50</v>
      </c>
      <c r="S23" s="10">
        <f t="shared" si="2"/>
        <v>51</v>
      </c>
      <c r="T23" s="10">
        <f>SUM(R23:S23)</f>
        <v>101</v>
      </c>
    </row>
    <row r="24" spans="1:20" ht="12.75">
      <c r="A24" s="18" t="s">
        <v>17</v>
      </c>
      <c r="B24" s="20">
        <v>39</v>
      </c>
      <c r="C24" s="21">
        <v>32</v>
      </c>
      <c r="D24" s="20">
        <v>45</v>
      </c>
      <c r="E24" s="21">
        <v>42</v>
      </c>
      <c r="F24" s="20">
        <v>0</v>
      </c>
      <c r="G24" s="21">
        <v>0</v>
      </c>
      <c r="H24" s="20">
        <v>3</v>
      </c>
      <c r="I24" s="21">
        <v>4</v>
      </c>
      <c r="J24" s="20">
        <v>50</v>
      </c>
      <c r="K24" s="21">
        <v>35</v>
      </c>
      <c r="L24" s="20">
        <v>48</v>
      </c>
      <c r="M24" s="21">
        <v>10</v>
      </c>
      <c r="N24" s="20">
        <v>33</v>
      </c>
      <c r="O24" s="21">
        <v>12</v>
      </c>
      <c r="P24" s="20">
        <v>13</v>
      </c>
      <c r="Q24" s="21">
        <v>20</v>
      </c>
      <c r="R24" s="8">
        <f t="shared" si="2"/>
        <v>231</v>
      </c>
      <c r="S24" s="9">
        <f t="shared" si="2"/>
        <v>155</v>
      </c>
      <c r="T24" s="10">
        <f>SUM(R24:S24)</f>
        <v>386</v>
      </c>
    </row>
    <row r="25" spans="1:20" ht="12.75">
      <c r="A25" s="18" t="s">
        <v>19</v>
      </c>
      <c r="B25" s="20">
        <v>0</v>
      </c>
      <c r="C25" s="21">
        <v>0</v>
      </c>
      <c r="D25" s="20">
        <v>0</v>
      </c>
      <c r="E25" s="21">
        <v>0</v>
      </c>
      <c r="F25" s="20">
        <v>0</v>
      </c>
      <c r="G25" s="21">
        <v>0</v>
      </c>
      <c r="H25" s="20">
        <v>0</v>
      </c>
      <c r="I25" s="21">
        <v>0</v>
      </c>
      <c r="J25" s="20">
        <v>0</v>
      </c>
      <c r="K25" s="21">
        <v>0</v>
      </c>
      <c r="L25" s="20">
        <v>0</v>
      </c>
      <c r="M25" s="21">
        <v>0</v>
      </c>
      <c r="N25" s="20">
        <v>0</v>
      </c>
      <c r="O25" s="21">
        <v>0</v>
      </c>
      <c r="P25" s="20">
        <v>0</v>
      </c>
      <c r="Q25" s="21">
        <v>0</v>
      </c>
      <c r="R25" s="8">
        <f t="shared" si="2"/>
        <v>0</v>
      </c>
      <c r="S25" s="9">
        <f t="shared" si="2"/>
        <v>0</v>
      </c>
      <c r="T25" s="10">
        <f>SUM(R25:S25)</f>
        <v>0</v>
      </c>
    </row>
    <row r="26" spans="1:20" ht="12.75">
      <c r="A26" s="18" t="s">
        <v>20</v>
      </c>
      <c r="B26" s="20">
        <v>18</v>
      </c>
      <c r="C26" s="21">
        <v>0</v>
      </c>
      <c r="D26" s="20">
        <v>0</v>
      </c>
      <c r="E26" s="21">
        <v>0</v>
      </c>
      <c r="F26" s="20">
        <v>9</v>
      </c>
      <c r="G26" s="21">
        <v>0</v>
      </c>
      <c r="H26" s="20">
        <v>0</v>
      </c>
      <c r="I26" s="21">
        <v>0</v>
      </c>
      <c r="J26" s="20">
        <v>4</v>
      </c>
      <c r="K26" s="21">
        <v>3</v>
      </c>
      <c r="L26" s="20">
        <v>90</v>
      </c>
      <c r="M26" s="21">
        <v>26</v>
      </c>
      <c r="N26" s="20">
        <v>22</v>
      </c>
      <c r="O26" s="21">
        <v>1</v>
      </c>
      <c r="P26" s="20">
        <v>9</v>
      </c>
      <c r="Q26" s="21">
        <v>2</v>
      </c>
      <c r="R26" s="8">
        <f t="shared" si="2"/>
        <v>152</v>
      </c>
      <c r="S26" s="9">
        <f t="shared" si="2"/>
        <v>32</v>
      </c>
      <c r="T26" s="10">
        <f>SUM(R26:S26)</f>
        <v>184</v>
      </c>
    </row>
    <row r="27" spans="1:20" s="11" customFormat="1" ht="12.75">
      <c r="A27" s="7" t="s">
        <v>12</v>
      </c>
      <c r="B27" s="40">
        <v>57</v>
      </c>
      <c r="C27" s="41">
        <v>32</v>
      </c>
      <c r="D27" s="40">
        <v>76</v>
      </c>
      <c r="E27" s="41">
        <v>75</v>
      </c>
      <c r="F27" s="40">
        <v>9</v>
      </c>
      <c r="G27" s="41">
        <v>0</v>
      </c>
      <c r="H27" s="40">
        <v>22</v>
      </c>
      <c r="I27" s="41">
        <v>22</v>
      </c>
      <c r="J27" s="40">
        <v>54</v>
      </c>
      <c r="K27" s="41">
        <v>38</v>
      </c>
      <c r="L27" s="40">
        <v>138</v>
      </c>
      <c r="M27" s="41">
        <v>36</v>
      </c>
      <c r="N27" s="40">
        <v>55</v>
      </c>
      <c r="O27" s="41">
        <v>13</v>
      </c>
      <c r="P27" s="40">
        <v>22</v>
      </c>
      <c r="Q27" s="41">
        <v>22</v>
      </c>
      <c r="R27" s="40">
        <f t="shared" si="2"/>
        <v>433</v>
      </c>
      <c r="S27" s="41">
        <f t="shared" si="2"/>
        <v>238</v>
      </c>
      <c r="T27" s="41">
        <f>SUM(R27:S27)</f>
        <v>671</v>
      </c>
    </row>
    <row r="28" spans="1:20" s="11" customFormat="1" ht="12.75">
      <c r="A28" s="24" t="s">
        <v>8</v>
      </c>
      <c r="B28" s="42"/>
      <c r="C28" s="43"/>
      <c r="D28" s="42"/>
      <c r="E28" s="43"/>
      <c r="F28" s="42"/>
      <c r="G28" s="43"/>
      <c r="H28" s="42"/>
      <c r="I28" s="43"/>
      <c r="J28" s="42"/>
      <c r="K28" s="43"/>
      <c r="L28" s="42"/>
      <c r="M28" s="43"/>
      <c r="N28" s="42"/>
      <c r="O28" s="43"/>
      <c r="P28" s="42"/>
      <c r="Q28" s="43"/>
      <c r="R28" s="42"/>
      <c r="S28" s="43"/>
      <c r="T28" s="43"/>
    </row>
    <row r="29" spans="1:20" ht="12.75">
      <c r="A29" s="18" t="s">
        <v>16</v>
      </c>
      <c r="B29" s="20">
        <v>134</v>
      </c>
      <c r="C29" s="19">
        <v>119</v>
      </c>
      <c r="D29" s="20">
        <v>124</v>
      </c>
      <c r="E29" s="19">
        <v>91</v>
      </c>
      <c r="F29" s="20">
        <v>80</v>
      </c>
      <c r="G29" s="19">
        <v>11</v>
      </c>
      <c r="H29" s="20">
        <v>153</v>
      </c>
      <c r="I29" s="19">
        <v>38</v>
      </c>
      <c r="J29" s="20">
        <v>4</v>
      </c>
      <c r="K29" s="19">
        <v>2</v>
      </c>
      <c r="L29" s="20">
        <v>0</v>
      </c>
      <c r="M29" s="19">
        <v>0</v>
      </c>
      <c r="N29" s="20">
        <v>178</v>
      </c>
      <c r="O29" s="19">
        <v>43</v>
      </c>
      <c r="P29" s="20">
        <v>81</v>
      </c>
      <c r="Q29" s="19">
        <v>68</v>
      </c>
      <c r="R29" s="8">
        <f aca="true" t="shared" si="3" ref="R29:S33">SUM(L29,J29,H29,F29,D29,B29,N29,P29)</f>
        <v>754</v>
      </c>
      <c r="S29" s="10">
        <f t="shared" si="3"/>
        <v>372</v>
      </c>
      <c r="T29" s="10">
        <f>SUM(R29:S29)</f>
        <v>1126</v>
      </c>
    </row>
    <row r="30" spans="1:20" ht="12.75">
      <c r="A30" s="18" t="s">
        <v>17</v>
      </c>
      <c r="B30" s="20">
        <v>429</v>
      </c>
      <c r="C30" s="21">
        <v>316</v>
      </c>
      <c r="D30" s="20">
        <v>462</v>
      </c>
      <c r="E30" s="21">
        <v>358</v>
      </c>
      <c r="F30" s="20">
        <v>206</v>
      </c>
      <c r="G30" s="21">
        <v>38</v>
      </c>
      <c r="H30" s="20">
        <v>119</v>
      </c>
      <c r="I30" s="21">
        <v>51</v>
      </c>
      <c r="J30" s="20">
        <v>32</v>
      </c>
      <c r="K30" s="21">
        <v>21</v>
      </c>
      <c r="L30" s="20">
        <v>56</v>
      </c>
      <c r="M30" s="21">
        <v>13</v>
      </c>
      <c r="N30" s="20">
        <v>184</v>
      </c>
      <c r="O30" s="21">
        <v>48</v>
      </c>
      <c r="P30" s="20">
        <v>222</v>
      </c>
      <c r="Q30" s="21">
        <v>163</v>
      </c>
      <c r="R30" s="8">
        <f t="shared" si="3"/>
        <v>1710</v>
      </c>
      <c r="S30" s="9">
        <f t="shared" si="3"/>
        <v>1008</v>
      </c>
      <c r="T30" s="10">
        <f>SUM(R30:S30)</f>
        <v>2718</v>
      </c>
    </row>
    <row r="31" spans="1:20" ht="12.75">
      <c r="A31" s="18" t="s">
        <v>18</v>
      </c>
      <c r="B31" s="20">
        <v>0</v>
      </c>
      <c r="C31" s="21">
        <v>0</v>
      </c>
      <c r="D31" s="20">
        <v>0</v>
      </c>
      <c r="E31" s="21">
        <v>0</v>
      </c>
      <c r="F31" s="20">
        <v>0</v>
      </c>
      <c r="G31" s="21">
        <v>0</v>
      </c>
      <c r="H31" s="20">
        <v>0</v>
      </c>
      <c r="I31" s="21">
        <v>0</v>
      </c>
      <c r="J31" s="20">
        <v>0</v>
      </c>
      <c r="K31" s="21">
        <v>0</v>
      </c>
      <c r="L31" s="20">
        <v>0</v>
      </c>
      <c r="M31" s="21">
        <v>0</v>
      </c>
      <c r="N31" s="20">
        <v>0</v>
      </c>
      <c r="O31" s="21">
        <v>0</v>
      </c>
      <c r="P31" s="20">
        <v>0</v>
      </c>
      <c r="Q31" s="21">
        <v>0</v>
      </c>
      <c r="R31" s="8">
        <f t="shared" si="3"/>
        <v>0</v>
      </c>
      <c r="S31" s="9">
        <f t="shared" si="3"/>
        <v>0</v>
      </c>
      <c r="T31" s="10">
        <f>SUM(R31:S31)</f>
        <v>0</v>
      </c>
    </row>
    <row r="32" spans="1:20" ht="12.75">
      <c r="A32" s="18" t="s">
        <v>19</v>
      </c>
      <c r="B32" s="20">
        <v>0</v>
      </c>
      <c r="C32" s="21">
        <v>0</v>
      </c>
      <c r="D32" s="20">
        <v>0</v>
      </c>
      <c r="E32" s="21">
        <v>0</v>
      </c>
      <c r="F32" s="20">
        <v>0</v>
      </c>
      <c r="G32" s="21">
        <v>0</v>
      </c>
      <c r="H32" s="20">
        <v>0</v>
      </c>
      <c r="I32" s="21">
        <v>0</v>
      </c>
      <c r="J32" s="20">
        <v>0</v>
      </c>
      <c r="K32" s="21">
        <v>0</v>
      </c>
      <c r="L32" s="20">
        <v>0</v>
      </c>
      <c r="M32" s="21">
        <v>0</v>
      </c>
      <c r="N32" s="20">
        <v>0</v>
      </c>
      <c r="O32" s="21">
        <v>0</v>
      </c>
      <c r="P32" s="20">
        <v>0</v>
      </c>
      <c r="Q32" s="21">
        <v>0</v>
      </c>
      <c r="R32" s="8">
        <f t="shared" si="3"/>
        <v>0</v>
      </c>
      <c r="S32" s="9">
        <f t="shared" si="3"/>
        <v>0</v>
      </c>
      <c r="T32" s="10">
        <f>SUM(R32:S32)</f>
        <v>0</v>
      </c>
    </row>
    <row r="33" spans="1:20" s="11" customFormat="1" ht="12.75">
      <c r="A33" s="7" t="s">
        <v>12</v>
      </c>
      <c r="B33" s="40">
        <v>563</v>
      </c>
      <c r="C33" s="41">
        <v>435</v>
      </c>
      <c r="D33" s="40">
        <v>586</v>
      </c>
      <c r="E33" s="41">
        <v>449</v>
      </c>
      <c r="F33" s="40">
        <v>286</v>
      </c>
      <c r="G33" s="41">
        <v>49</v>
      </c>
      <c r="H33" s="40">
        <v>272</v>
      </c>
      <c r="I33" s="41">
        <v>89</v>
      </c>
      <c r="J33" s="40">
        <v>36</v>
      </c>
      <c r="K33" s="41">
        <v>23</v>
      </c>
      <c r="L33" s="40">
        <v>56</v>
      </c>
      <c r="M33" s="41">
        <v>13</v>
      </c>
      <c r="N33" s="40">
        <v>362</v>
      </c>
      <c r="O33" s="41">
        <v>91</v>
      </c>
      <c r="P33" s="40">
        <v>303</v>
      </c>
      <c r="Q33" s="41">
        <v>231</v>
      </c>
      <c r="R33" s="40">
        <f t="shared" si="3"/>
        <v>2464</v>
      </c>
      <c r="S33" s="41">
        <f t="shared" si="3"/>
        <v>1380</v>
      </c>
      <c r="T33" s="41">
        <f>SUM(R33:S33)</f>
        <v>3844</v>
      </c>
    </row>
    <row r="34" spans="1:20" s="11" customFormat="1" ht="12.75">
      <c r="A34" s="24" t="s">
        <v>9</v>
      </c>
      <c r="B34" s="42"/>
      <c r="C34" s="43"/>
      <c r="D34" s="42"/>
      <c r="E34" s="43"/>
      <c r="F34" s="42"/>
      <c r="G34" s="43"/>
      <c r="H34" s="42"/>
      <c r="I34" s="43"/>
      <c r="J34" s="42"/>
      <c r="K34" s="43"/>
      <c r="L34" s="42"/>
      <c r="M34" s="43"/>
      <c r="N34" s="42"/>
      <c r="O34" s="43"/>
      <c r="P34" s="42"/>
      <c r="Q34" s="43"/>
      <c r="R34" s="42"/>
      <c r="S34" s="43"/>
      <c r="T34" s="43"/>
    </row>
    <row r="35" spans="1:20" ht="12.75">
      <c r="A35" s="18" t="s">
        <v>16</v>
      </c>
      <c r="B35" s="20">
        <v>112</v>
      </c>
      <c r="C35" s="19">
        <v>85</v>
      </c>
      <c r="D35" s="20">
        <v>269</v>
      </c>
      <c r="E35" s="19">
        <v>191</v>
      </c>
      <c r="F35" s="20">
        <v>36</v>
      </c>
      <c r="G35" s="19">
        <v>13</v>
      </c>
      <c r="H35" s="20">
        <v>124</v>
      </c>
      <c r="I35" s="19">
        <v>40</v>
      </c>
      <c r="J35" s="20">
        <v>0</v>
      </c>
      <c r="K35" s="19">
        <v>0</v>
      </c>
      <c r="L35" s="20">
        <v>3</v>
      </c>
      <c r="M35" s="19">
        <v>2</v>
      </c>
      <c r="N35" s="20">
        <v>172</v>
      </c>
      <c r="O35" s="19">
        <v>25</v>
      </c>
      <c r="P35" s="20">
        <v>60</v>
      </c>
      <c r="Q35" s="19">
        <v>57</v>
      </c>
      <c r="R35" s="8">
        <f aca="true" t="shared" si="4" ref="R35:S39">SUM(L35,J35,H35,F35,D35,B35,N35,P35)</f>
        <v>776</v>
      </c>
      <c r="S35" s="10">
        <f t="shared" si="4"/>
        <v>413</v>
      </c>
      <c r="T35" s="10">
        <f>SUM(R35:S35)</f>
        <v>1189</v>
      </c>
    </row>
    <row r="36" spans="1:20" ht="12.75">
      <c r="A36" s="18" t="s">
        <v>17</v>
      </c>
      <c r="B36" s="20">
        <v>408</v>
      </c>
      <c r="C36" s="21">
        <v>298</v>
      </c>
      <c r="D36" s="20">
        <v>468</v>
      </c>
      <c r="E36" s="21">
        <v>321</v>
      </c>
      <c r="F36" s="20">
        <v>230</v>
      </c>
      <c r="G36" s="21">
        <v>46</v>
      </c>
      <c r="H36" s="20">
        <v>138</v>
      </c>
      <c r="I36" s="21">
        <v>102</v>
      </c>
      <c r="J36" s="20">
        <v>32</v>
      </c>
      <c r="K36" s="21">
        <v>27</v>
      </c>
      <c r="L36" s="20">
        <v>120</v>
      </c>
      <c r="M36" s="21">
        <v>24</v>
      </c>
      <c r="N36" s="20">
        <v>194</v>
      </c>
      <c r="O36" s="21">
        <v>32</v>
      </c>
      <c r="P36" s="20">
        <v>242</v>
      </c>
      <c r="Q36" s="21">
        <v>168</v>
      </c>
      <c r="R36" s="8">
        <f t="shared" si="4"/>
        <v>1832</v>
      </c>
      <c r="S36" s="9">
        <f t="shared" si="4"/>
        <v>1018</v>
      </c>
      <c r="T36" s="10">
        <f>SUM(R36:S36)</f>
        <v>2850</v>
      </c>
    </row>
    <row r="37" spans="1:20" ht="12.75">
      <c r="A37" s="18" t="s">
        <v>18</v>
      </c>
      <c r="B37" s="20">
        <v>49</v>
      </c>
      <c r="C37" s="21">
        <v>22</v>
      </c>
      <c r="D37" s="20">
        <v>0</v>
      </c>
      <c r="E37" s="21">
        <v>0</v>
      </c>
      <c r="F37" s="20">
        <v>65</v>
      </c>
      <c r="G37" s="21">
        <v>1</v>
      </c>
      <c r="H37" s="20">
        <v>0</v>
      </c>
      <c r="I37" s="21">
        <v>0</v>
      </c>
      <c r="J37" s="20">
        <v>0</v>
      </c>
      <c r="K37" s="21">
        <v>0</v>
      </c>
      <c r="L37" s="20">
        <v>0</v>
      </c>
      <c r="M37" s="21">
        <v>0</v>
      </c>
      <c r="N37" s="20">
        <v>13</v>
      </c>
      <c r="O37" s="21">
        <v>0</v>
      </c>
      <c r="P37" s="20">
        <v>26</v>
      </c>
      <c r="Q37" s="21">
        <v>14</v>
      </c>
      <c r="R37" s="8">
        <f t="shared" si="4"/>
        <v>153</v>
      </c>
      <c r="S37" s="9">
        <f t="shared" si="4"/>
        <v>37</v>
      </c>
      <c r="T37" s="10">
        <f>SUM(R37:S37)</f>
        <v>190</v>
      </c>
    </row>
    <row r="38" spans="1:20" ht="12.75">
      <c r="A38" s="18" t="s">
        <v>19</v>
      </c>
      <c r="B38" s="20">
        <v>44</v>
      </c>
      <c r="C38" s="21">
        <v>54</v>
      </c>
      <c r="D38" s="20">
        <v>53</v>
      </c>
      <c r="E38" s="21">
        <v>35</v>
      </c>
      <c r="F38" s="20">
        <v>18</v>
      </c>
      <c r="G38" s="21">
        <v>8</v>
      </c>
      <c r="H38" s="20">
        <v>0</v>
      </c>
      <c r="I38" s="21">
        <v>0</v>
      </c>
      <c r="J38" s="20">
        <v>0</v>
      </c>
      <c r="K38" s="21">
        <v>0</v>
      </c>
      <c r="L38" s="20">
        <v>0</v>
      </c>
      <c r="M38" s="21">
        <v>0</v>
      </c>
      <c r="N38" s="20">
        <v>34</v>
      </c>
      <c r="O38" s="21">
        <v>6</v>
      </c>
      <c r="P38" s="20">
        <v>36</v>
      </c>
      <c r="Q38" s="21">
        <v>29</v>
      </c>
      <c r="R38" s="8">
        <f t="shared" si="4"/>
        <v>185</v>
      </c>
      <c r="S38" s="9">
        <f t="shared" si="4"/>
        <v>132</v>
      </c>
      <c r="T38" s="10">
        <f>SUM(R38:S38)</f>
        <v>317</v>
      </c>
    </row>
    <row r="39" spans="1:20" s="11" customFormat="1" ht="12.75">
      <c r="A39" s="7" t="s">
        <v>12</v>
      </c>
      <c r="B39" s="40">
        <v>613</v>
      </c>
      <c r="C39" s="41">
        <v>459</v>
      </c>
      <c r="D39" s="40">
        <v>790</v>
      </c>
      <c r="E39" s="41">
        <v>547</v>
      </c>
      <c r="F39" s="40">
        <v>349</v>
      </c>
      <c r="G39" s="41">
        <v>68</v>
      </c>
      <c r="H39" s="40">
        <v>262</v>
      </c>
      <c r="I39" s="41">
        <v>142</v>
      </c>
      <c r="J39" s="40">
        <v>32</v>
      </c>
      <c r="K39" s="41">
        <v>27</v>
      </c>
      <c r="L39" s="40">
        <v>123</v>
      </c>
      <c r="M39" s="41">
        <v>26</v>
      </c>
      <c r="N39" s="40">
        <v>413</v>
      </c>
      <c r="O39" s="41">
        <v>63</v>
      </c>
      <c r="P39" s="40">
        <v>364</v>
      </c>
      <c r="Q39" s="41">
        <v>268</v>
      </c>
      <c r="R39" s="40">
        <f t="shared" si="4"/>
        <v>2946</v>
      </c>
      <c r="S39" s="41">
        <f t="shared" si="4"/>
        <v>1600</v>
      </c>
      <c r="T39" s="41">
        <f>SUM(R39:S39)</f>
        <v>4546</v>
      </c>
    </row>
    <row r="40" spans="1:20" s="11" customFormat="1" ht="12.75">
      <c r="A40" s="24" t="s">
        <v>10</v>
      </c>
      <c r="B40" s="42"/>
      <c r="C40" s="43"/>
      <c r="D40" s="42"/>
      <c r="E40" s="43"/>
      <c r="F40" s="42"/>
      <c r="G40" s="43"/>
      <c r="H40" s="42"/>
      <c r="I40" s="43"/>
      <c r="J40" s="42"/>
      <c r="K40" s="43"/>
      <c r="L40" s="42"/>
      <c r="M40" s="43"/>
      <c r="N40" s="42"/>
      <c r="O40" s="43"/>
      <c r="P40" s="42"/>
      <c r="Q40" s="43"/>
      <c r="R40" s="42"/>
      <c r="S40" s="43"/>
      <c r="T40" s="43"/>
    </row>
    <row r="41" spans="1:20" ht="12.75">
      <c r="A41" s="18" t="s">
        <v>16</v>
      </c>
      <c r="B41" s="20">
        <v>118</v>
      </c>
      <c r="C41" s="19">
        <v>72</v>
      </c>
      <c r="D41" s="20">
        <v>170</v>
      </c>
      <c r="E41" s="19">
        <v>82</v>
      </c>
      <c r="F41" s="20">
        <v>36</v>
      </c>
      <c r="G41" s="19">
        <v>12</v>
      </c>
      <c r="H41" s="20">
        <v>84</v>
      </c>
      <c r="I41" s="19">
        <v>21</v>
      </c>
      <c r="J41" s="20">
        <v>0</v>
      </c>
      <c r="K41" s="19">
        <v>0</v>
      </c>
      <c r="L41" s="20">
        <v>4</v>
      </c>
      <c r="M41" s="19">
        <v>1</v>
      </c>
      <c r="N41" s="20">
        <v>86</v>
      </c>
      <c r="O41" s="19">
        <v>22</v>
      </c>
      <c r="P41" s="20">
        <v>58</v>
      </c>
      <c r="Q41" s="19">
        <v>44</v>
      </c>
      <c r="R41" s="8">
        <f aca="true" t="shared" si="5" ref="R41:R46">SUM(L41,J41,H41,F41,D41,B41,N41,P41)</f>
        <v>556</v>
      </c>
      <c r="S41" s="10">
        <f aca="true" t="shared" si="6" ref="S41:S46">SUM(M41,K41,I41,G41,E41,C41,O41,Q41)</f>
        <v>254</v>
      </c>
      <c r="T41" s="10">
        <f aca="true" t="shared" si="7" ref="T41:T46">SUM(R41:S41)</f>
        <v>810</v>
      </c>
    </row>
    <row r="42" spans="1:20" ht="12.75">
      <c r="A42" s="18" t="s">
        <v>17</v>
      </c>
      <c r="B42" s="20">
        <v>301</v>
      </c>
      <c r="C42" s="21">
        <v>170</v>
      </c>
      <c r="D42" s="20">
        <v>332</v>
      </c>
      <c r="E42" s="21">
        <v>217</v>
      </c>
      <c r="F42" s="20">
        <v>406</v>
      </c>
      <c r="G42" s="21">
        <v>85</v>
      </c>
      <c r="H42" s="20">
        <v>45</v>
      </c>
      <c r="I42" s="21">
        <v>42</v>
      </c>
      <c r="J42" s="20">
        <v>0</v>
      </c>
      <c r="K42" s="21">
        <v>0</v>
      </c>
      <c r="L42" s="20">
        <v>85</v>
      </c>
      <c r="M42" s="21">
        <v>31</v>
      </c>
      <c r="N42" s="20">
        <v>236</v>
      </c>
      <c r="O42" s="21">
        <v>67</v>
      </c>
      <c r="P42" s="20">
        <v>142</v>
      </c>
      <c r="Q42" s="21">
        <v>85</v>
      </c>
      <c r="R42" s="8">
        <f t="shared" si="5"/>
        <v>1547</v>
      </c>
      <c r="S42" s="9">
        <f t="shared" si="6"/>
        <v>697</v>
      </c>
      <c r="T42" s="10">
        <f t="shared" si="7"/>
        <v>2244</v>
      </c>
    </row>
    <row r="43" spans="1:20" ht="12.75">
      <c r="A43" s="18" t="s">
        <v>18</v>
      </c>
      <c r="B43" s="20">
        <v>18</v>
      </c>
      <c r="C43" s="21">
        <v>3</v>
      </c>
      <c r="D43" s="20">
        <v>0</v>
      </c>
      <c r="E43" s="21">
        <v>0</v>
      </c>
      <c r="F43" s="20">
        <v>54</v>
      </c>
      <c r="G43" s="21">
        <v>3</v>
      </c>
      <c r="H43" s="20">
        <v>0</v>
      </c>
      <c r="I43" s="21">
        <v>0</v>
      </c>
      <c r="J43" s="20">
        <v>0</v>
      </c>
      <c r="K43" s="21">
        <v>0</v>
      </c>
      <c r="L43" s="20">
        <v>0</v>
      </c>
      <c r="M43" s="21">
        <v>0</v>
      </c>
      <c r="N43" s="20">
        <v>33</v>
      </c>
      <c r="O43" s="21">
        <v>8</v>
      </c>
      <c r="P43" s="20">
        <v>5</v>
      </c>
      <c r="Q43" s="21">
        <v>0</v>
      </c>
      <c r="R43" s="8">
        <f t="shared" si="5"/>
        <v>110</v>
      </c>
      <c r="S43" s="9">
        <f t="shared" si="6"/>
        <v>14</v>
      </c>
      <c r="T43" s="10">
        <f t="shared" si="7"/>
        <v>124</v>
      </c>
    </row>
    <row r="44" spans="1:20" ht="12.75">
      <c r="A44" s="18" t="s">
        <v>19</v>
      </c>
      <c r="B44" s="20">
        <v>61</v>
      </c>
      <c r="C44" s="21">
        <v>4</v>
      </c>
      <c r="D44" s="20">
        <v>0</v>
      </c>
      <c r="E44" s="21">
        <v>0</v>
      </c>
      <c r="F44" s="20">
        <v>7</v>
      </c>
      <c r="G44" s="21">
        <v>0</v>
      </c>
      <c r="H44" s="20">
        <v>0</v>
      </c>
      <c r="I44" s="21">
        <v>0</v>
      </c>
      <c r="J44" s="20">
        <v>0</v>
      </c>
      <c r="K44" s="21">
        <v>0</v>
      </c>
      <c r="L44" s="20">
        <v>0</v>
      </c>
      <c r="M44" s="21">
        <v>0</v>
      </c>
      <c r="N44" s="20">
        <v>4</v>
      </c>
      <c r="O44" s="21">
        <v>0</v>
      </c>
      <c r="P44" s="20">
        <v>25</v>
      </c>
      <c r="Q44" s="21">
        <v>0</v>
      </c>
      <c r="R44" s="8">
        <f t="shared" si="5"/>
        <v>97</v>
      </c>
      <c r="S44" s="9">
        <f t="shared" si="6"/>
        <v>4</v>
      </c>
      <c r="T44" s="10">
        <f t="shared" si="7"/>
        <v>101</v>
      </c>
    </row>
    <row r="45" spans="1:20" ht="12.75">
      <c r="A45" s="18" t="s">
        <v>31</v>
      </c>
      <c r="B45" s="20">
        <v>29</v>
      </c>
      <c r="C45" s="21">
        <v>11</v>
      </c>
      <c r="D45" s="20">
        <v>83</v>
      </c>
      <c r="E45" s="21">
        <v>33</v>
      </c>
      <c r="F45" s="20">
        <v>22</v>
      </c>
      <c r="G45" s="21">
        <v>5</v>
      </c>
      <c r="H45" s="20">
        <v>5</v>
      </c>
      <c r="I45" s="21">
        <v>1</v>
      </c>
      <c r="J45" s="20">
        <v>0</v>
      </c>
      <c r="K45" s="21">
        <v>0</v>
      </c>
      <c r="L45" s="20">
        <v>0</v>
      </c>
      <c r="M45" s="21">
        <v>0</v>
      </c>
      <c r="N45" s="20">
        <v>6</v>
      </c>
      <c r="O45" s="21">
        <v>0</v>
      </c>
      <c r="P45" s="20">
        <v>24</v>
      </c>
      <c r="Q45" s="21">
        <v>7</v>
      </c>
      <c r="R45" s="8">
        <f t="shared" si="5"/>
        <v>169</v>
      </c>
      <c r="S45" s="9">
        <f t="shared" si="6"/>
        <v>57</v>
      </c>
      <c r="T45" s="10">
        <f t="shared" si="7"/>
        <v>226</v>
      </c>
    </row>
    <row r="46" spans="1:20" s="16" customFormat="1" ht="12.75">
      <c r="A46" s="28" t="s">
        <v>12</v>
      </c>
      <c r="B46" s="40">
        <v>527</v>
      </c>
      <c r="C46" s="41">
        <v>260</v>
      </c>
      <c r="D46" s="40">
        <v>585</v>
      </c>
      <c r="E46" s="41">
        <v>332</v>
      </c>
      <c r="F46" s="40">
        <v>525</v>
      </c>
      <c r="G46" s="41">
        <v>105</v>
      </c>
      <c r="H46" s="40">
        <v>134</v>
      </c>
      <c r="I46" s="41">
        <v>64</v>
      </c>
      <c r="J46" s="40">
        <v>0</v>
      </c>
      <c r="K46" s="41">
        <v>0</v>
      </c>
      <c r="L46" s="40">
        <v>89</v>
      </c>
      <c r="M46" s="41">
        <v>32</v>
      </c>
      <c r="N46" s="40">
        <v>365</v>
      </c>
      <c r="O46" s="41">
        <v>97</v>
      </c>
      <c r="P46" s="40">
        <v>254</v>
      </c>
      <c r="Q46" s="41">
        <v>136</v>
      </c>
      <c r="R46" s="40">
        <f t="shared" si="5"/>
        <v>2479</v>
      </c>
      <c r="S46" s="41">
        <f t="shared" si="6"/>
        <v>1026</v>
      </c>
      <c r="T46" s="41">
        <f t="shared" si="7"/>
        <v>3505</v>
      </c>
    </row>
    <row r="47" spans="1:20" s="5" customFormat="1" ht="12.75">
      <c r="A47" s="15" t="s">
        <v>15</v>
      </c>
      <c r="B47" s="44"/>
      <c r="C47" s="45"/>
      <c r="D47" s="44"/>
      <c r="E47" s="45"/>
      <c r="F47" s="44"/>
      <c r="G47" s="45"/>
      <c r="H47" s="44"/>
      <c r="I47" s="45"/>
      <c r="J47" s="44"/>
      <c r="K47" s="45"/>
      <c r="L47" s="44"/>
      <c r="M47" s="45"/>
      <c r="N47" s="44"/>
      <c r="O47" s="45"/>
      <c r="P47" s="44"/>
      <c r="Q47" s="45"/>
      <c r="R47" s="46"/>
      <c r="S47" s="47"/>
      <c r="T47" s="47"/>
    </row>
    <row r="48" spans="1:20" ht="12.75">
      <c r="A48" s="5" t="s">
        <v>16</v>
      </c>
      <c r="B48" s="48">
        <f>SUM(B11,B17,B23,B29,B35,B41)</f>
        <v>632</v>
      </c>
      <c r="C48" s="49">
        <f aca="true" t="shared" si="8" ref="C48:M48">SUM(C11,C17,C23,C29,C35,C41)</f>
        <v>479</v>
      </c>
      <c r="D48" s="48">
        <f t="shared" si="8"/>
        <v>895</v>
      </c>
      <c r="E48" s="49">
        <f t="shared" si="8"/>
        <v>612</v>
      </c>
      <c r="F48" s="48">
        <f t="shared" si="8"/>
        <v>225</v>
      </c>
      <c r="G48" s="49">
        <f t="shared" si="8"/>
        <v>55</v>
      </c>
      <c r="H48" s="48">
        <f t="shared" si="8"/>
        <v>627</v>
      </c>
      <c r="I48" s="49">
        <f t="shared" si="8"/>
        <v>187</v>
      </c>
      <c r="J48" s="48">
        <f t="shared" si="8"/>
        <v>4</v>
      </c>
      <c r="K48" s="49">
        <f t="shared" si="8"/>
        <v>2</v>
      </c>
      <c r="L48" s="48">
        <f t="shared" si="8"/>
        <v>12</v>
      </c>
      <c r="M48" s="49">
        <f t="shared" si="8"/>
        <v>5</v>
      </c>
      <c r="N48" s="48">
        <f aca="true" t="shared" si="9" ref="N48:Q49">SUM(N11,N17,N23,N29,N35,N41)</f>
        <v>608</v>
      </c>
      <c r="O48" s="49">
        <f t="shared" si="9"/>
        <v>129</v>
      </c>
      <c r="P48" s="48">
        <f t="shared" si="9"/>
        <v>367</v>
      </c>
      <c r="Q48" s="49">
        <f t="shared" si="9"/>
        <v>285</v>
      </c>
      <c r="R48" s="50">
        <f aca="true" t="shared" si="10" ref="R48:R54">SUM(L48,J48,H48,F48,D48,B48,N48,P48)</f>
        <v>3370</v>
      </c>
      <c r="S48" s="51">
        <f aca="true" t="shared" si="11" ref="S48:S54">SUM(M48,K48,I48,G48,E48,C48,O48,Q48)</f>
        <v>1754</v>
      </c>
      <c r="T48" s="51">
        <f aca="true" t="shared" si="12" ref="T48:T54">SUM(R48:S48)</f>
        <v>5124</v>
      </c>
    </row>
    <row r="49" spans="1:20" ht="12.75">
      <c r="A49" s="60" t="s">
        <v>17</v>
      </c>
      <c r="B49" s="48">
        <f>SUM(B12,B18,B24,B30,B36,B42)</f>
        <v>1717</v>
      </c>
      <c r="C49" s="53">
        <f aca="true" t="shared" si="13" ref="C49:M49">SUM(C12,C18,C24,C30,C36,C42)</f>
        <v>1257</v>
      </c>
      <c r="D49" s="48">
        <f t="shared" si="13"/>
        <v>2120</v>
      </c>
      <c r="E49" s="53">
        <f t="shared" si="13"/>
        <v>1476</v>
      </c>
      <c r="F49" s="48">
        <f t="shared" si="13"/>
        <v>1194</v>
      </c>
      <c r="G49" s="53">
        <f t="shared" si="13"/>
        <v>239</v>
      </c>
      <c r="H49" s="48">
        <f t="shared" si="13"/>
        <v>565</v>
      </c>
      <c r="I49" s="53">
        <f t="shared" si="13"/>
        <v>328</v>
      </c>
      <c r="J49" s="48">
        <f t="shared" si="13"/>
        <v>138</v>
      </c>
      <c r="K49" s="53">
        <f t="shared" si="13"/>
        <v>101</v>
      </c>
      <c r="L49" s="48">
        <f t="shared" si="13"/>
        <v>392</v>
      </c>
      <c r="M49" s="53">
        <f t="shared" si="13"/>
        <v>106</v>
      </c>
      <c r="N49" s="48">
        <f t="shared" si="9"/>
        <v>1008</v>
      </c>
      <c r="O49" s="53">
        <f t="shared" si="9"/>
        <v>238</v>
      </c>
      <c r="P49" s="48">
        <f t="shared" si="9"/>
        <v>980</v>
      </c>
      <c r="Q49" s="53">
        <f t="shared" si="9"/>
        <v>705</v>
      </c>
      <c r="R49" s="50">
        <f t="shared" si="10"/>
        <v>8114</v>
      </c>
      <c r="S49" s="54">
        <f t="shared" si="11"/>
        <v>4450</v>
      </c>
      <c r="T49" s="51">
        <f t="shared" si="12"/>
        <v>12564</v>
      </c>
    </row>
    <row r="50" spans="1:20" ht="12.75">
      <c r="A50" s="60" t="s">
        <v>18</v>
      </c>
      <c r="B50" s="48">
        <f>SUM(B13,B19,B31,B37,B43)</f>
        <v>67</v>
      </c>
      <c r="C50" s="53">
        <f aca="true" t="shared" si="14" ref="C50:M50">SUM(C13,C19,C31,C37,C43)</f>
        <v>25</v>
      </c>
      <c r="D50" s="48">
        <f t="shared" si="14"/>
        <v>0</v>
      </c>
      <c r="E50" s="53">
        <f t="shared" si="14"/>
        <v>0</v>
      </c>
      <c r="F50" s="48">
        <f t="shared" si="14"/>
        <v>119</v>
      </c>
      <c r="G50" s="53">
        <f t="shared" si="14"/>
        <v>4</v>
      </c>
      <c r="H50" s="48">
        <f t="shared" si="14"/>
        <v>0</v>
      </c>
      <c r="I50" s="53">
        <f t="shared" si="14"/>
        <v>0</v>
      </c>
      <c r="J50" s="48">
        <f t="shared" si="14"/>
        <v>0</v>
      </c>
      <c r="K50" s="53">
        <f t="shared" si="14"/>
        <v>0</v>
      </c>
      <c r="L50" s="48">
        <f t="shared" si="14"/>
        <v>0</v>
      </c>
      <c r="M50" s="53">
        <f t="shared" si="14"/>
        <v>0</v>
      </c>
      <c r="N50" s="48">
        <f>SUM(N13,N19,N31,N37,N43)</f>
        <v>46</v>
      </c>
      <c r="O50" s="53">
        <f>SUM(O13,O19,O31,O37,O43)</f>
        <v>8</v>
      </c>
      <c r="P50" s="48">
        <f>SUM(P13,P19,P31,P37,P43)</f>
        <v>31</v>
      </c>
      <c r="Q50" s="53">
        <f>SUM(Q13,Q19,Q31,Q37,Q43)</f>
        <v>14</v>
      </c>
      <c r="R50" s="50">
        <f t="shared" si="10"/>
        <v>263</v>
      </c>
      <c r="S50" s="54">
        <f t="shared" si="11"/>
        <v>51</v>
      </c>
      <c r="T50" s="51">
        <f t="shared" si="12"/>
        <v>314</v>
      </c>
    </row>
    <row r="51" spans="1:20" ht="12.75">
      <c r="A51" s="60" t="s">
        <v>19</v>
      </c>
      <c r="B51" s="48">
        <f>SUM(B14,B20,B25,B32,B38,B44)</f>
        <v>437</v>
      </c>
      <c r="C51" s="53">
        <f aca="true" t="shared" si="15" ref="C51:M51">SUM(C14,C20,C25,C32,C38,C44)</f>
        <v>267</v>
      </c>
      <c r="D51" s="48">
        <f t="shared" si="15"/>
        <v>183</v>
      </c>
      <c r="E51" s="53">
        <f t="shared" si="15"/>
        <v>113</v>
      </c>
      <c r="F51" s="48">
        <f t="shared" si="15"/>
        <v>117</v>
      </c>
      <c r="G51" s="53">
        <f t="shared" si="15"/>
        <v>20</v>
      </c>
      <c r="H51" s="48">
        <f t="shared" si="15"/>
        <v>23</v>
      </c>
      <c r="I51" s="53">
        <f t="shared" si="15"/>
        <v>16</v>
      </c>
      <c r="J51" s="48">
        <f t="shared" si="15"/>
        <v>0</v>
      </c>
      <c r="K51" s="53">
        <f t="shared" si="15"/>
        <v>0</v>
      </c>
      <c r="L51" s="48">
        <f t="shared" si="15"/>
        <v>22</v>
      </c>
      <c r="M51" s="53">
        <f t="shared" si="15"/>
        <v>1</v>
      </c>
      <c r="N51" s="48">
        <f>SUM(N14,N20,N25,N32,N38,N44)</f>
        <v>68</v>
      </c>
      <c r="O51" s="53">
        <f>SUM(O14,O20,O25,O32,O38,O44)</f>
        <v>11</v>
      </c>
      <c r="P51" s="48">
        <f>SUM(P14,P20,P25,P32,P38,P44)</f>
        <v>280</v>
      </c>
      <c r="Q51" s="53">
        <f>SUM(Q14,Q20,Q25,Q32,Q38,Q44)</f>
        <v>160</v>
      </c>
      <c r="R51" s="50">
        <f t="shared" si="10"/>
        <v>1130</v>
      </c>
      <c r="S51" s="54">
        <f t="shared" si="11"/>
        <v>588</v>
      </c>
      <c r="T51" s="51">
        <f t="shared" si="12"/>
        <v>1718</v>
      </c>
    </row>
    <row r="52" spans="1:20" ht="12.75">
      <c r="A52" s="60" t="s">
        <v>31</v>
      </c>
      <c r="B52" s="48">
        <f>SUM(B45)</f>
        <v>29</v>
      </c>
      <c r="C52" s="53">
        <f aca="true" t="shared" si="16" ref="C52:M52">SUM(C45)</f>
        <v>11</v>
      </c>
      <c r="D52" s="48">
        <f t="shared" si="16"/>
        <v>83</v>
      </c>
      <c r="E52" s="53">
        <f t="shared" si="16"/>
        <v>33</v>
      </c>
      <c r="F52" s="48">
        <f t="shared" si="16"/>
        <v>22</v>
      </c>
      <c r="G52" s="53">
        <f t="shared" si="16"/>
        <v>5</v>
      </c>
      <c r="H52" s="48">
        <f t="shared" si="16"/>
        <v>5</v>
      </c>
      <c r="I52" s="53">
        <f t="shared" si="16"/>
        <v>1</v>
      </c>
      <c r="J52" s="48">
        <f t="shared" si="16"/>
        <v>0</v>
      </c>
      <c r="K52" s="53">
        <f t="shared" si="16"/>
        <v>0</v>
      </c>
      <c r="L52" s="48">
        <f t="shared" si="16"/>
        <v>0</v>
      </c>
      <c r="M52" s="53">
        <f t="shared" si="16"/>
        <v>0</v>
      </c>
      <c r="N52" s="48">
        <f>SUM(N45)</f>
        <v>6</v>
      </c>
      <c r="O52" s="53">
        <f>SUM(O45)</f>
        <v>0</v>
      </c>
      <c r="P52" s="48">
        <f>SUM(P45)</f>
        <v>24</v>
      </c>
      <c r="Q52" s="53">
        <f>SUM(Q45)</f>
        <v>7</v>
      </c>
      <c r="R52" s="50">
        <f t="shared" si="10"/>
        <v>169</v>
      </c>
      <c r="S52" s="54">
        <f t="shared" si="11"/>
        <v>57</v>
      </c>
      <c r="T52" s="51">
        <f t="shared" si="12"/>
        <v>226</v>
      </c>
    </row>
    <row r="53" spans="1:20" ht="12.75">
      <c r="A53" s="60" t="s">
        <v>20</v>
      </c>
      <c r="B53" s="48">
        <f>SUM(B26)</f>
        <v>18</v>
      </c>
      <c r="C53" s="53">
        <f aca="true" t="shared" si="17" ref="C53:M53">SUM(C26)</f>
        <v>0</v>
      </c>
      <c r="D53" s="48">
        <f t="shared" si="17"/>
        <v>0</v>
      </c>
      <c r="E53" s="53">
        <f t="shared" si="17"/>
        <v>0</v>
      </c>
      <c r="F53" s="48">
        <f t="shared" si="17"/>
        <v>9</v>
      </c>
      <c r="G53" s="53">
        <f t="shared" si="17"/>
        <v>0</v>
      </c>
      <c r="H53" s="48">
        <f t="shared" si="17"/>
        <v>0</v>
      </c>
      <c r="I53" s="53">
        <f t="shared" si="17"/>
        <v>0</v>
      </c>
      <c r="J53" s="48">
        <f t="shared" si="17"/>
        <v>4</v>
      </c>
      <c r="K53" s="53">
        <f t="shared" si="17"/>
        <v>3</v>
      </c>
      <c r="L53" s="48">
        <f t="shared" si="17"/>
        <v>90</v>
      </c>
      <c r="M53" s="53">
        <f t="shared" si="17"/>
        <v>26</v>
      </c>
      <c r="N53" s="48">
        <f>SUM(N26)</f>
        <v>22</v>
      </c>
      <c r="O53" s="53">
        <f>SUM(O26)</f>
        <v>1</v>
      </c>
      <c r="P53" s="48">
        <f>SUM(P26)</f>
        <v>9</v>
      </c>
      <c r="Q53" s="53">
        <f>SUM(Q26)</f>
        <v>2</v>
      </c>
      <c r="R53" s="50">
        <f t="shared" si="10"/>
        <v>152</v>
      </c>
      <c r="S53" s="54">
        <f t="shared" si="11"/>
        <v>32</v>
      </c>
      <c r="T53" s="51">
        <f t="shared" si="12"/>
        <v>184</v>
      </c>
    </row>
    <row r="54" spans="1:20" s="11" customFormat="1" ht="12.75">
      <c r="A54" s="7" t="s">
        <v>12</v>
      </c>
      <c r="B54" s="12">
        <f>SUM(B48:B53)</f>
        <v>2900</v>
      </c>
      <c r="C54" s="13">
        <f aca="true" t="shared" si="18" ref="C54:M54">SUM(C48:C53)</f>
        <v>2039</v>
      </c>
      <c r="D54" s="12">
        <f t="shared" si="18"/>
        <v>3281</v>
      </c>
      <c r="E54" s="13">
        <f t="shared" si="18"/>
        <v>2234</v>
      </c>
      <c r="F54" s="12">
        <f t="shared" si="18"/>
        <v>1686</v>
      </c>
      <c r="G54" s="13">
        <f t="shared" si="18"/>
        <v>323</v>
      </c>
      <c r="H54" s="12">
        <f t="shared" si="18"/>
        <v>1220</v>
      </c>
      <c r="I54" s="13">
        <f t="shared" si="18"/>
        <v>532</v>
      </c>
      <c r="J54" s="12">
        <f t="shared" si="18"/>
        <v>146</v>
      </c>
      <c r="K54" s="13">
        <f t="shared" si="18"/>
        <v>106</v>
      </c>
      <c r="L54" s="12">
        <f t="shared" si="18"/>
        <v>516</v>
      </c>
      <c r="M54" s="13">
        <f t="shared" si="18"/>
        <v>138</v>
      </c>
      <c r="N54" s="12">
        <f>SUM(N48:N53)</f>
        <v>1758</v>
      </c>
      <c r="O54" s="13">
        <f>SUM(O48:O53)</f>
        <v>387</v>
      </c>
      <c r="P54" s="12">
        <f>SUM(P48:P53)</f>
        <v>1691</v>
      </c>
      <c r="Q54" s="13">
        <f>SUM(Q48:Q53)</f>
        <v>1173</v>
      </c>
      <c r="R54" s="12">
        <f t="shared" si="10"/>
        <v>13198</v>
      </c>
      <c r="S54" s="13">
        <f t="shared" si="11"/>
        <v>6932</v>
      </c>
      <c r="T54" s="13">
        <f t="shared" si="12"/>
        <v>20130</v>
      </c>
    </row>
    <row r="55" spans="2:20" s="11" customFormat="1" ht="7.5" customHeight="1">
      <c r="B55" s="263"/>
      <c r="C55" s="263"/>
      <c r="D55" s="263"/>
      <c r="E55" s="263"/>
      <c r="F55" s="263"/>
      <c r="G55" s="263"/>
      <c r="H55" s="263"/>
      <c r="I55" s="263"/>
      <c r="J55" s="263"/>
      <c r="K55" s="263"/>
      <c r="L55" s="263"/>
      <c r="M55" s="263"/>
      <c r="N55" s="263"/>
      <c r="O55" s="263"/>
      <c r="P55" s="263"/>
      <c r="Q55" s="263"/>
      <c r="R55" s="263"/>
      <c r="S55" s="263"/>
      <c r="T55" s="263"/>
    </row>
    <row r="56" spans="1:20" s="11" customFormat="1" ht="12.75">
      <c r="A56" s="84" t="s">
        <v>166</v>
      </c>
      <c r="B56" s="263"/>
      <c r="C56" s="263"/>
      <c r="D56" s="263"/>
      <c r="E56" s="263"/>
      <c r="F56" s="263"/>
      <c r="G56" s="263"/>
      <c r="H56" s="263"/>
      <c r="I56" s="263"/>
      <c r="J56" s="263"/>
      <c r="K56" s="263"/>
      <c r="L56" s="263"/>
      <c r="M56" s="263"/>
      <c r="N56" s="263"/>
      <c r="O56" s="263"/>
      <c r="P56" s="263"/>
      <c r="Q56" s="263"/>
      <c r="R56" s="263"/>
      <c r="S56" s="263"/>
      <c r="T56" s="263"/>
    </row>
    <row r="57" spans="1:20" s="11" customFormat="1" ht="12.75">
      <c r="A57" s="82" t="s">
        <v>146</v>
      </c>
      <c r="B57" s="263"/>
      <c r="C57" s="263"/>
      <c r="D57" s="263"/>
      <c r="E57" s="263"/>
      <c r="F57" s="263"/>
      <c r="G57" s="263"/>
      <c r="H57" s="263"/>
      <c r="I57" s="263"/>
      <c r="J57" s="263"/>
      <c r="K57" s="263"/>
      <c r="L57" s="263"/>
      <c r="M57" s="263"/>
      <c r="N57" s="263"/>
      <c r="O57" s="263"/>
      <c r="P57" s="263"/>
      <c r="Q57" s="263"/>
      <c r="R57" s="263"/>
      <c r="S57" s="263"/>
      <c r="T57" s="263"/>
    </row>
    <row r="58" ht="12.75">
      <c r="B58" s="9"/>
    </row>
    <row r="59" spans="1:11" ht="12.75">
      <c r="A59" s="277" t="s">
        <v>32</v>
      </c>
      <c r="B59" s="162"/>
      <c r="C59" s="162"/>
      <c r="D59" s="160"/>
      <c r="E59" s="162"/>
      <c r="F59" s="162"/>
      <c r="G59" s="160"/>
      <c r="H59" s="162"/>
      <c r="I59" s="162"/>
      <c r="J59" s="160"/>
      <c r="K59" s="162"/>
    </row>
    <row r="60" spans="1:11" ht="12.75">
      <c r="A60" s="159" t="s">
        <v>191</v>
      </c>
      <c r="B60" s="163"/>
      <c r="C60" s="163"/>
      <c r="D60" s="278"/>
      <c r="E60" s="163"/>
      <c r="F60" s="163"/>
      <c r="G60" s="278"/>
      <c r="H60" s="163"/>
      <c r="I60" s="163"/>
      <c r="J60" s="278"/>
      <c r="K60" s="163"/>
    </row>
    <row r="61" spans="1:11" ht="12.75">
      <c r="A61" s="159" t="s">
        <v>192</v>
      </c>
      <c r="B61" s="163"/>
      <c r="C61" s="163"/>
      <c r="D61" s="278"/>
      <c r="E61" s="163"/>
      <c r="F61" s="163"/>
      <c r="G61" s="278"/>
      <c r="H61" s="163"/>
      <c r="I61" s="163"/>
      <c r="J61" s="278"/>
      <c r="K61" s="163"/>
    </row>
    <row r="62" spans="1:11" ht="12.75">
      <c r="A62" s="159" t="s">
        <v>193</v>
      </c>
      <c r="B62" s="163"/>
      <c r="C62" s="163"/>
      <c r="D62" s="278"/>
      <c r="E62" s="163"/>
      <c r="F62" s="163"/>
      <c r="G62" s="278"/>
      <c r="H62" s="163"/>
      <c r="I62" s="163"/>
      <c r="J62" s="278"/>
      <c r="K62" s="163"/>
    </row>
    <row r="63" spans="1:11" ht="12.75">
      <c r="A63" s="279" t="s">
        <v>194</v>
      </c>
      <c r="B63" s="163"/>
      <c r="C63" s="163"/>
      <c r="D63" s="278"/>
      <c r="E63" s="163"/>
      <c r="F63" s="163"/>
      <c r="G63" s="278"/>
      <c r="H63" s="163"/>
      <c r="I63" s="163"/>
      <c r="J63" s="278"/>
      <c r="K63" s="163"/>
    </row>
    <row r="71" spans="19:20" ht="12.75">
      <c r="S71" s="5"/>
      <c r="T71"/>
    </row>
    <row r="72" spans="12:20" ht="12.75">
      <c r="L72" s="5"/>
      <c r="T72"/>
    </row>
    <row r="73" spans="12:20" ht="12.75">
      <c r="L73" s="5"/>
      <c r="T73"/>
    </row>
    <row r="74" spans="12:20" ht="12.75">
      <c r="L74" s="5"/>
      <c r="T74"/>
    </row>
    <row r="75" spans="12:20" ht="12.75">
      <c r="L75" s="5"/>
      <c r="T75"/>
    </row>
    <row r="76" spans="12:20" ht="12.75">
      <c r="L76" s="5"/>
      <c r="T76"/>
    </row>
    <row r="77" spans="12:20" ht="12.75">
      <c r="L77" s="5"/>
      <c r="M77" s="160"/>
      <c r="R77" s="160"/>
      <c r="S77" s="160"/>
      <c r="T77"/>
    </row>
    <row r="78" spans="12:20" ht="12.75">
      <c r="L78" s="5"/>
      <c r="T78"/>
    </row>
    <row r="79" spans="12:20" ht="12.75">
      <c r="L79" s="5"/>
      <c r="T79"/>
    </row>
    <row r="80" spans="12:20" ht="12.75">
      <c r="L80" s="5"/>
      <c r="T80"/>
    </row>
    <row r="81" spans="12:20" ht="12.75">
      <c r="L81" s="160"/>
      <c r="M81" s="160"/>
      <c r="R81" s="160"/>
      <c r="T81"/>
    </row>
    <row r="82" spans="12:20" ht="12.75">
      <c r="L82" s="160"/>
      <c r="M82" s="160"/>
      <c r="R82" s="160"/>
      <c r="T82"/>
    </row>
    <row r="83" spans="12:20" ht="12.75">
      <c r="L83" s="160"/>
      <c r="M83" s="160"/>
      <c r="R83" s="160"/>
      <c r="S83" s="160"/>
      <c r="T83"/>
    </row>
    <row r="84" spans="12:20" ht="12" customHeight="1">
      <c r="L84" s="160"/>
      <c r="M84" s="160"/>
      <c r="R84" s="160"/>
      <c r="T84"/>
    </row>
    <row r="85" spans="12:20" ht="12.75">
      <c r="L85" s="160"/>
      <c r="M85" s="160"/>
      <c r="R85" s="160"/>
      <c r="T85"/>
    </row>
    <row r="86" spans="12:20" ht="12.75">
      <c r="L86" s="160"/>
      <c r="M86" s="160"/>
      <c r="R86" s="160"/>
      <c r="T86"/>
    </row>
    <row r="87" spans="12:20" ht="12.75">
      <c r="L87" s="160"/>
      <c r="M87" s="160"/>
      <c r="R87" s="160"/>
      <c r="T87"/>
    </row>
    <row r="88" spans="12:20" ht="12.75">
      <c r="L88" s="5"/>
      <c r="T88"/>
    </row>
    <row r="89" spans="12:20" ht="12.75">
      <c r="L89" s="160"/>
      <c r="M89" s="160"/>
      <c r="R89" s="160"/>
      <c r="S89" s="160"/>
      <c r="T89"/>
    </row>
    <row r="90" spans="12:20" ht="12.75">
      <c r="L90" s="5"/>
      <c r="T90"/>
    </row>
    <row r="91" spans="12:20" ht="12.75">
      <c r="L91" s="5"/>
      <c r="T91"/>
    </row>
    <row r="92" spans="12:20" ht="12.75">
      <c r="L92" s="5"/>
      <c r="T92"/>
    </row>
    <row r="93" spans="12:20" ht="12.75">
      <c r="L93" s="160"/>
      <c r="T93"/>
    </row>
    <row r="94" spans="12:20" ht="12.75">
      <c r="L94" s="5"/>
      <c r="T94"/>
    </row>
    <row r="95" spans="12:20" ht="12.75">
      <c r="L95" s="160"/>
      <c r="M95" s="160"/>
      <c r="R95" s="160"/>
      <c r="S95" s="160"/>
      <c r="T95"/>
    </row>
    <row r="96" spans="12:20" ht="12.75">
      <c r="L96" s="160"/>
      <c r="M96" s="160"/>
      <c r="R96" s="160"/>
      <c r="S96" s="160"/>
      <c r="T96"/>
    </row>
    <row r="97" spans="12:20" ht="12.75">
      <c r="L97" s="5"/>
      <c r="T97"/>
    </row>
    <row r="98" spans="12:20" ht="12.75">
      <c r="L98" s="5"/>
      <c r="T98"/>
    </row>
    <row r="99" spans="12:20" ht="12.75">
      <c r="L99" s="160"/>
      <c r="T99"/>
    </row>
    <row r="100" spans="12:20" ht="12.75">
      <c r="L100" s="5"/>
      <c r="T100"/>
    </row>
    <row r="101" spans="12:20" ht="12.75">
      <c r="L101" s="160"/>
      <c r="M101" s="160"/>
      <c r="R101" s="160"/>
      <c r="T101"/>
    </row>
    <row r="102" spans="12:20" ht="12.75">
      <c r="L102" s="160"/>
      <c r="M102" s="160"/>
      <c r="R102" s="160"/>
      <c r="T102"/>
    </row>
    <row r="103" spans="12:20" ht="12.75">
      <c r="L103" s="5"/>
      <c r="T103"/>
    </row>
    <row r="104" spans="12:20" ht="12.75">
      <c r="L104" s="5"/>
      <c r="T104"/>
    </row>
    <row r="105" spans="12:20" ht="12.75">
      <c r="L105" s="160"/>
      <c r="T105"/>
    </row>
    <row r="106" spans="12:20" ht="12.75">
      <c r="L106" s="160"/>
      <c r="T106"/>
    </row>
    <row r="107" spans="12:20" ht="12.75">
      <c r="L107" s="160"/>
      <c r="M107" s="160"/>
      <c r="R107" s="160"/>
      <c r="T107"/>
    </row>
    <row r="108" spans="12:20" ht="12.75">
      <c r="L108" s="160"/>
      <c r="M108" s="160"/>
      <c r="N108" s="160"/>
      <c r="O108" s="160"/>
      <c r="P108" s="160"/>
      <c r="Q108" s="160"/>
      <c r="R108" s="160"/>
      <c r="T108"/>
    </row>
    <row r="109" spans="12:20" ht="12.75">
      <c r="L109" s="160"/>
      <c r="M109" s="160"/>
      <c r="N109" s="160"/>
      <c r="O109" s="160"/>
      <c r="P109" s="160"/>
      <c r="Q109" s="160"/>
      <c r="R109" s="160"/>
      <c r="T109"/>
    </row>
    <row r="110" spans="12:20" ht="12.75">
      <c r="L110" s="160"/>
      <c r="T110"/>
    </row>
    <row r="111" spans="12:20" ht="12.75">
      <c r="L111" s="5"/>
      <c r="T111"/>
    </row>
    <row r="112" spans="12:20" ht="12.75">
      <c r="L112" s="5"/>
      <c r="T112"/>
    </row>
  </sheetData>
  <sheetProtection/>
  <mergeCells count="22">
    <mergeCell ref="D7:E7"/>
    <mergeCell ref="B7:C7"/>
    <mergeCell ref="P8:Q8"/>
    <mergeCell ref="J7:K7"/>
    <mergeCell ref="N6:O6"/>
    <mergeCell ref="F8:G8"/>
    <mergeCell ref="H6:I6"/>
    <mergeCell ref="L8:M8"/>
    <mergeCell ref="N7:O7"/>
    <mergeCell ref="F6:G6"/>
    <mergeCell ref="N8:O8"/>
    <mergeCell ref="P7:Q7"/>
    <mergeCell ref="A2:T2"/>
    <mergeCell ref="A3:T3"/>
    <mergeCell ref="F7:G7"/>
    <mergeCell ref="L6:M6"/>
    <mergeCell ref="L7:M7"/>
    <mergeCell ref="P6:Q6"/>
    <mergeCell ref="J6:K6"/>
    <mergeCell ref="H7:I7"/>
    <mergeCell ref="B6:C6"/>
    <mergeCell ref="D6:E6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68" r:id="rId2"/>
  <headerFooter alignWithMargins="0">
    <oddFooter>&amp;R&amp;A</oddFooter>
  </headerFooter>
  <colBreaks count="1" manualBreakCount="1">
    <brk id="9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zoomScalePageLayoutView="0" workbookViewId="0" topLeftCell="A1">
      <selection activeCell="A60" sqref="A60"/>
    </sheetView>
  </sheetViews>
  <sheetFormatPr defaultColWidth="9.140625" defaultRowHeight="12.75"/>
  <cols>
    <col min="1" max="1" width="29.140625" style="5" bestFit="1" customWidth="1"/>
    <col min="2" max="2" width="8.28125" style="0" customWidth="1"/>
    <col min="3" max="3" width="8.28125" style="5" customWidth="1"/>
    <col min="4" max="5" width="8.28125" style="0" customWidth="1"/>
    <col min="6" max="7" width="8.7109375" style="0" customWidth="1"/>
    <col min="8" max="13" width="8.28125" style="0" customWidth="1"/>
    <col min="14" max="15" width="9.7109375" style="0" customWidth="1"/>
    <col min="16" max="16" width="8.28125" style="5" customWidth="1"/>
    <col min="17" max="17" width="8.57421875" style="0" customWidth="1"/>
    <col min="18" max="18" width="9.00390625" style="0" customWidth="1"/>
    <col min="19" max="20" width="8.57421875" style="0" customWidth="1"/>
    <col min="21" max="21" width="14.140625" style="0" customWidth="1"/>
    <col min="22" max="23" width="7.00390625" style="0" customWidth="1"/>
    <col min="24" max="24" width="9.28125" style="0" customWidth="1"/>
    <col min="25" max="25" width="18.140625" style="0" customWidth="1"/>
    <col min="26" max="27" width="13.421875" style="0" customWidth="1"/>
    <col min="28" max="28" width="10.57421875" style="0" customWidth="1"/>
    <col min="29" max="30" width="5.00390625" style="0" customWidth="1"/>
    <col min="31" max="31" width="10.57421875" style="0" customWidth="1"/>
    <col min="32" max="33" width="4.7109375" style="0" customWidth="1"/>
    <col min="34" max="34" width="10.28125" style="0" customWidth="1"/>
    <col min="35" max="35" width="19.00390625" style="0" customWidth="1"/>
    <col min="36" max="37" width="12.00390625" style="0" customWidth="1"/>
    <col min="38" max="38" width="10.57421875" style="0" customWidth="1"/>
    <col min="39" max="40" width="5.00390625" style="0" customWidth="1"/>
    <col min="41" max="41" width="10.57421875" style="0" customWidth="1"/>
    <col min="42" max="43" width="4.7109375" style="0" customWidth="1"/>
    <col min="44" max="44" width="10.28125" style="0" customWidth="1"/>
    <col min="45" max="45" width="17.57421875" style="0" customWidth="1"/>
    <col min="46" max="46" width="43.421875" style="0" customWidth="1"/>
    <col min="47" max="48" width="7.00390625" style="0" customWidth="1"/>
    <col min="49" max="49" width="9.28125" style="0" customWidth="1"/>
  </cols>
  <sheetData>
    <row r="1" ht="12.75">
      <c r="A1" s="108" t="s">
        <v>186</v>
      </c>
    </row>
    <row r="2" spans="1:20" ht="12.75">
      <c r="A2" s="325" t="s">
        <v>33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</row>
    <row r="3" spans="1:20" ht="12.75">
      <c r="A3" s="325" t="s">
        <v>53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</row>
    <row r="4" spans="1:20" ht="12.75">
      <c r="A4" s="325" t="s">
        <v>67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</row>
    <row r="5" ht="13.5" thickBot="1"/>
    <row r="6" spans="1:20" s="27" customFormat="1" ht="11.25">
      <c r="A6" s="55"/>
      <c r="B6" s="61" t="s">
        <v>45</v>
      </c>
      <c r="C6" s="62"/>
      <c r="D6" s="61" t="s">
        <v>46</v>
      </c>
      <c r="E6" s="62"/>
      <c r="F6" s="61" t="s">
        <v>47</v>
      </c>
      <c r="G6" s="62"/>
      <c r="H6" s="61" t="s">
        <v>48</v>
      </c>
      <c r="I6" s="62"/>
      <c r="J6" s="61" t="s">
        <v>49</v>
      </c>
      <c r="K6" s="62"/>
      <c r="L6" s="61" t="s">
        <v>50</v>
      </c>
      <c r="M6" s="62"/>
      <c r="N6" s="61" t="s">
        <v>142</v>
      </c>
      <c r="O6" s="62"/>
      <c r="P6" s="61" t="s">
        <v>157</v>
      </c>
      <c r="Q6" s="62"/>
      <c r="R6" s="56"/>
      <c r="S6" s="57"/>
      <c r="T6" s="55"/>
    </row>
    <row r="7" spans="2:20" s="25" customFormat="1" ht="11.25">
      <c r="B7" s="312" t="s">
        <v>149</v>
      </c>
      <c r="C7" s="313"/>
      <c r="D7" s="312" t="s">
        <v>150</v>
      </c>
      <c r="E7" s="313"/>
      <c r="F7" s="312" t="s">
        <v>163</v>
      </c>
      <c r="G7" s="319"/>
      <c r="H7" s="312" t="s">
        <v>151</v>
      </c>
      <c r="I7" s="313"/>
      <c r="J7" s="312" t="s">
        <v>152</v>
      </c>
      <c r="K7" s="313"/>
      <c r="L7" s="312" t="s">
        <v>153</v>
      </c>
      <c r="M7" s="313"/>
      <c r="N7" s="312" t="s">
        <v>154</v>
      </c>
      <c r="O7" s="316"/>
      <c r="P7" s="315" t="s">
        <v>158</v>
      </c>
      <c r="Q7" s="316"/>
      <c r="R7" s="63" t="s">
        <v>14</v>
      </c>
      <c r="S7" s="70"/>
      <c r="T7" s="70"/>
    </row>
    <row r="8" spans="2:18" s="25" customFormat="1" ht="11.25">
      <c r="B8" s="310" t="s">
        <v>155</v>
      </c>
      <c r="C8" s="314"/>
      <c r="D8" s="310" t="s">
        <v>156</v>
      </c>
      <c r="E8" s="314"/>
      <c r="F8" s="310" t="s">
        <v>164</v>
      </c>
      <c r="G8" s="311"/>
      <c r="H8" s="310" t="s">
        <v>156</v>
      </c>
      <c r="I8" s="314"/>
      <c r="J8" s="310" t="s">
        <v>156</v>
      </c>
      <c r="K8" s="314"/>
      <c r="L8" s="310" t="s">
        <v>159</v>
      </c>
      <c r="M8" s="314"/>
      <c r="N8" s="310" t="s">
        <v>161</v>
      </c>
      <c r="O8" s="318"/>
      <c r="P8" s="317"/>
      <c r="Q8" s="318"/>
      <c r="R8" s="31"/>
    </row>
    <row r="9" spans="1:20" s="27" customFormat="1" ht="11.25">
      <c r="A9" s="25"/>
      <c r="B9" s="197"/>
      <c r="C9" s="266"/>
      <c r="D9" s="197"/>
      <c r="E9" s="198"/>
      <c r="F9" s="301" t="s">
        <v>165</v>
      </c>
      <c r="G9" s="303"/>
      <c r="H9" s="165"/>
      <c r="I9" s="84"/>
      <c r="J9" s="165"/>
      <c r="K9" s="84"/>
      <c r="L9" s="301" t="s">
        <v>160</v>
      </c>
      <c r="M9" s="303"/>
      <c r="N9" s="301" t="s">
        <v>162</v>
      </c>
      <c r="O9" s="303"/>
      <c r="P9" s="301"/>
      <c r="Q9" s="303"/>
      <c r="R9" s="31"/>
      <c r="S9" s="25"/>
      <c r="T9" s="25"/>
    </row>
    <row r="10" spans="1:20" s="64" customFormat="1" ht="11.25">
      <c r="A10" s="58"/>
      <c r="B10" s="29" t="s">
        <v>0</v>
      </c>
      <c r="C10" s="30" t="s">
        <v>1</v>
      </c>
      <c r="D10" s="29" t="s">
        <v>0</v>
      </c>
      <c r="E10" s="30" t="s">
        <v>1</v>
      </c>
      <c r="F10" s="29" t="s">
        <v>0</v>
      </c>
      <c r="G10" s="30" t="s">
        <v>1</v>
      </c>
      <c r="H10" s="29" t="s">
        <v>0</v>
      </c>
      <c r="I10" s="30" t="s">
        <v>1</v>
      </c>
      <c r="J10" s="29" t="s">
        <v>0</v>
      </c>
      <c r="K10" s="30" t="s">
        <v>1</v>
      </c>
      <c r="L10" s="29" t="s">
        <v>0</v>
      </c>
      <c r="M10" s="30" t="s">
        <v>1</v>
      </c>
      <c r="N10" s="29" t="s">
        <v>0</v>
      </c>
      <c r="O10" s="30" t="s">
        <v>1</v>
      </c>
      <c r="P10" s="29" t="s">
        <v>0</v>
      </c>
      <c r="Q10" s="30" t="s">
        <v>1</v>
      </c>
      <c r="R10" s="29" t="s">
        <v>0</v>
      </c>
      <c r="S10" s="30" t="s">
        <v>1</v>
      </c>
      <c r="T10" s="71" t="s">
        <v>13</v>
      </c>
    </row>
    <row r="11" spans="1:19" s="33" customFormat="1" ht="12.75">
      <c r="A11" s="15" t="s">
        <v>2</v>
      </c>
      <c r="B11" s="29"/>
      <c r="C11" s="30"/>
      <c r="D11" s="29"/>
      <c r="E11" s="30"/>
      <c r="F11" s="29"/>
      <c r="G11" s="30"/>
      <c r="H11" s="29"/>
      <c r="I11" s="30"/>
      <c r="J11" s="29"/>
      <c r="K11" s="30"/>
      <c r="L11" s="29"/>
      <c r="M11" s="30"/>
      <c r="N11" s="29"/>
      <c r="O11" s="30"/>
      <c r="P11" s="29"/>
      <c r="Q11" s="30"/>
      <c r="R11" s="29"/>
      <c r="S11" s="30"/>
    </row>
    <row r="12" spans="1:20" ht="12.75">
      <c r="A12" s="18" t="s">
        <v>16</v>
      </c>
      <c r="B12" s="20">
        <v>0</v>
      </c>
      <c r="C12" s="19">
        <v>0</v>
      </c>
      <c r="D12" s="20">
        <v>110</v>
      </c>
      <c r="E12" s="19">
        <v>58</v>
      </c>
      <c r="F12" s="20">
        <v>0</v>
      </c>
      <c r="G12" s="19">
        <v>1</v>
      </c>
      <c r="H12" s="20">
        <v>97</v>
      </c>
      <c r="I12" s="19">
        <v>32</v>
      </c>
      <c r="J12" s="20">
        <v>0</v>
      </c>
      <c r="K12" s="19">
        <v>0</v>
      </c>
      <c r="L12" s="20">
        <v>5</v>
      </c>
      <c r="M12" s="19">
        <v>2</v>
      </c>
      <c r="N12" s="20">
        <v>21</v>
      </c>
      <c r="O12" s="19">
        <v>5</v>
      </c>
      <c r="P12" s="20">
        <v>0</v>
      </c>
      <c r="Q12" s="19">
        <v>0</v>
      </c>
      <c r="R12" s="8">
        <f>SUM(L12,J12,H12,F12,D12,B12,N12,P12)</f>
        <v>233</v>
      </c>
      <c r="S12" s="10">
        <f>SUM(M12,K12,I12,G12,E12,C12,O12,Q12)</f>
        <v>98</v>
      </c>
      <c r="T12" s="10">
        <f>SUM(R12:S12)</f>
        <v>331</v>
      </c>
    </row>
    <row r="13" spans="1:20" ht="12.75">
      <c r="A13" s="18" t="s">
        <v>17</v>
      </c>
      <c r="B13" s="20">
        <v>0</v>
      </c>
      <c r="C13" s="21">
        <v>0</v>
      </c>
      <c r="D13" s="20">
        <v>380</v>
      </c>
      <c r="E13" s="21">
        <v>222</v>
      </c>
      <c r="F13" s="20">
        <v>0</v>
      </c>
      <c r="G13" s="21">
        <v>0</v>
      </c>
      <c r="H13" s="20">
        <v>132</v>
      </c>
      <c r="I13" s="21">
        <v>66</v>
      </c>
      <c r="J13" s="20">
        <v>24</v>
      </c>
      <c r="K13" s="21">
        <v>18</v>
      </c>
      <c r="L13" s="20">
        <v>38</v>
      </c>
      <c r="M13" s="21">
        <v>13</v>
      </c>
      <c r="N13" s="20">
        <v>84</v>
      </c>
      <c r="O13" s="21">
        <v>14</v>
      </c>
      <c r="P13" s="20">
        <v>0</v>
      </c>
      <c r="Q13" s="21">
        <v>0</v>
      </c>
      <c r="R13" s="8">
        <f aca="true" t="shared" si="0" ref="R13:S16">SUM(L13,J13,H13,F13,D13,B13,N13,P13)</f>
        <v>658</v>
      </c>
      <c r="S13" s="9">
        <f t="shared" si="0"/>
        <v>333</v>
      </c>
      <c r="T13" s="10">
        <f>SUM(R13:S13)</f>
        <v>991</v>
      </c>
    </row>
    <row r="14" spans="1:20" ht="12.75">
      <c r="A14" s="18" t="s">
        <v>18</v>
      </c>
      <c r="B14" s="20">
        <v>0</v>
      </c>
      <c r="C14" s="21">
        <v>0</v>
      </c>
      <c r="D14" s="20">
        <v>0</v>
      </c>
      <c r="E14" s="21">
        <v>0</v>
      </c>
      <c r="F14" s="20">
        <v>0</v>
      </c>
      <c r="G14" s="21">
        <v>0</v>
      </c>
      <c r="H14" s="20">
        <v>0</v>
      </c>
      <c r="I14" s="21">
        <v>0</v>
      </c>
      <c r="J14" s="20">
        <v>0</v>
      </c>
      <c r="K14" s="21">
        <v>0</v>
      </c>
      <c r="L14" s="20">
        <v>0</v>
      </c>
      <c r="M14" s="21">
        <v>0</v>
      </c>
      <c r="N14" s="20">
        <v>0</v>
      </c>
      <c r="O14" s="21">
        <v>0</v>
      </c>
      <c r="P14" s="20">
        <v>0</v>
      </c>
      <c r="Q14" s="21">
        <v>0</v>
      </c>
      <c r="R14" s="8">
        <f t="shared" si="0"/>
        <v>0</v>
      </c>
      <c r="S14" s="9">
        <f t="shared" si="0"/>
        <v>0</v>
      </c>
      <c r="T14" s="10">
        <f>SUM(R14:S14)</f>
        <v>0</v>
      </c>
    </row>
    <row r="15" spans="1:20" ht="12.75">
      <c r="A15" s="18" t="s">
        <v>19</v>
      </c>
      <c r="B15" s="20">
        <v>0</v>
      </c>
      <c r="C15" s="21">
        <v>0</v>
      </c>
      <c r="D15" s="20">
        <v>71</v>
      </c>
      <c r="E15" s="21">
        <v>38</v>
      </c>
      <c r="F15" s="20">
        <v>0</v>
      </c>
      <c r="G15" s="21">
        <v>0</v>
      </c>
      <c r="H15" s="20">
        <v>18</v>
      </c>
      <c r="I15" s="21">
        <v>15</v>
      </c>
      <c r="J15" s="20">
        <v>0</v>
      </c>
      <c r="K15" s="21">
        <v>0</v>
      </c>
      <c r="L15" s="20">
        <v>0</v>
      </c>
      <c r="M15" s="21">
        <v>0</v>
      </c>
      <c r="N15" s="20">
        <v>0</v>
      </c>
      <c r="O15" s="21">
        <v>0</v>
      </c>
      <c r="P15" s="20">
        <v>0</v>
      </c>
      <c r="Q15" s="21">
        <v>0</v>
      </c>
      <c r="R15" s="8">
        <f t="shared" si="0"/>
        <v>89</v>
      </c>
      <c r="S15" s="9">
        <f t="shared" si="0"/>
        <v>53</v>
      </c>
      <c r="T15" s="10">
        <f>SUM(R15:S15)</f>
        <v>142</v>
      </c>
    </row>
    <row r="16" spans="1:20" s="11" customFormat="1" ht="12.75">
      <c r="A16" s="7" t="s">
        <v>12</v>
      </c>
      <c r="B16" s="40">
        <v>0</v>
      </c>
      <c r="C16" s="41">
        <v>0</v>
      </c>
      <c r="D16" s="40">
        <v>561</v>
      </c>
      <c r="E16" s="41">
        <v>318</v>
      </c>
      <c r="F16" s="40">
        <v>0</v>
      </c>
      <c r="G16" s="41">
        <v>1</v>
      </c>
      <c r="H16" s="40">
        <v>247</v>
      </c>
      <c r="I16" s="41">
        <v>113</v>
      </c>
      <c r="J16" s="40">
        <v>24</v>
      </c>
      <c r="K16" s="41">
        <v>18</v>
      </c>
      <c r="L16" s="40">
        <v>43</v>
      </c>
      <c r="M16" s="41">
        <v>15</v>
      </c>
      <c r="N16" s="40">
        <v>105</v>
      </c>
      <c r="O16" s="41">
        <v>19</v>
      </c>
      <c r="P16" s="40">
        <v>0</v>
      </c>
      <c r="Q16" s="41">
        <v>0</v>
      </c>
      <c r="R16" s="40">
        <f t="shared" si="0"/>
        <v>980</v>
      </c>
      <c r="S16" s="41">
        <f t="shared" si="0"/>
        <v>484</v>
      </c>
      <c r="T16" s="41">
        <f>SUM(R16:S16)</f>
        <v>1464</v>
      </c>
    </row>
    <row r="17" spans="1:20" s="11" customFormat="1" ht="12.75">
      <c r="A17" s="24" t="s">
        <v>6</v>
      </c>
      <c r="B17" s="42"/>
      <c r="C17" s="43"/>
      <c r="D17" s="42"/>
      <c r="E17" s="43"/>
      <c r="F17" s="42"/>
      <c r="G17" s="43"/>
      <c r="H17" s="42"/>
      <c r="I17" s="43"/>
      <c r="J17" s="42"/>
      <c r="K17" s="43"/>
      <c r="L17" s="42"/>
      <c r="M17" s="43"/>
      <c r="N17" s="42"/>
      <c r="O17" s="43"/>
      <c r="P17" s="42"/>
      <c r="Q17" s="43"/>
      <c r="R17" s="42"/>
      <c r="S17" s="43"/>
      <c r="T17" s="43"/>
    </row>
    <row r="18" spans="1:20" ht="12.75">
      <c r="A18" s="18" t="s">
        <v>16</v>
      </c>
      <c r="B18" s="20">
        <v>0</v>
      </c>
      <c r="C18" s="19">
        <v>0</v>
      </c>
      <c r="D18" s="20">
        <v>23</v>
      </c>
      <c r="E18" s="19">
        <v>15</v>
      </c>
      <c r="F18" s="20">
        <v>0</v>
      </c>
      <c r="G18" s="19">
        <v>0</v>
      </c>
      <c r="H18" s="20">
        <v>22</v>
      </c>
      <c r="I18" s="19">
        <v>10</v>
      </c>
      <c r="J18" s="20">
        <v>0</v>
      </c>
      <c r="K18" s="19">
        <v>0</v>
      </c>
      <c r="L18" s="20">
        <v>0</v>
      </c>
      <c r="M18" s="19">
        <v>0</v>
      </c>
      <c r="N18" s="20">
        <v>4</v>
      </c>
      <c r="O18" s="19">
        <v>3</v>
      </c>
      <c r="P18" s="20">
        <v>0</v>
      </c>
      <c r="Q18" s="19">
        <v>0</v>
      </c>
      <c r="R18" s="8">
        <f aca="true" t="shared" si="1" ref="R18:S22">SUM(L18,J18,H18,F18,D18,B18,N18,P18)</f>
        <v>49</v>
      </c>
      <c r="S18" s="10">
        <f t="shared" si="1"/>
        <v>28</v>
      </c>
      <c r="T18" s="10">
        <f>SUM(R18:S18)</f>
        <v>77</v>
      </c>
    </row>
    <row r="19" spans="1:20" ht="12.75">
      <c r="A19" s="18" t="s">
        <v>17</v>
      </c>
      <c r="B19" s="20">
        <v>0</v>
      </c>
      <c r="C19" s="21">
        <v>0</v>
      </c>
      <c r="D19" s="20">
        <v>196</v>
      </c>
      <c r="E19" s="21">
        <v>138</v>
      </c>
      <c r="F19" s="20">
        <v>20</v>
      </c>
      <c r="G19" s="21">
        <v>13</v>
      </c>
      <c r="H19" s="20">
        <v>19</v>
      </c>
      <c r="I19" s="21">
        <v>16</v>
      </c>
      <c r="J19" s="20">
        <v>0</v>
      </c>
      <c r="K19" s="21">
        <v>0</v>
      </c>
      <c r="L19" s="20">
        <v>0</v>
      </c>
      <c r="M19" s="21">
        <v>0</v>
      </c>
      <c r="N19" s="20">
        <v>5</v>
      </c>
      <c r="O19" s="21">
        <v>1</v>
      </c>
      <c r="P19" s="20">
        <v>0</v>
      </c>
      <c r="Q19" s="21">
        <v>0</v>
      </c>
      <c r="R19" s="8">
        <f t="shared" si="1"/>
        <v>240</v>
      </c>
      <c r="S19" s="9">
        <f t="shared" si="1"/>
        <v>168</v>
      </c>
      <c r="T19" s="10">
        <f>SUM(R19:S19)</f>
        <v>408</v>
      </c>
    </row>
    <row r="20" spans="1:20" ht="12.75">
      <c r="A20" s="18" t="s">
        <v>18</v>
      </c>
      <c r="B20" s="20">
        <v>0</v>
      </c>
      <c r="C20" s="21">
        <v>0</v>
      </c>
      <c r="D20" s="20">
        <v>0</v>
      </c>
      <c r="E20" s="21">
        <v>0</v>
      </c>
      <c r="F20" s="20">
        <v>0</v>
      </c>
      <c r="G20" s="21">
        <v>0</v>
      </c>
      <c r="H20" s="20">
        <v>0</v>
      </c>
      <c r="I20" s="21">
        <v>0</v>
      </c>
      <c r="J20" s="20">
        <v>0</v>
      </c>
      <c r="K20" s="21">
        <v>0</v>
      </c>
      <c r="L20" s="20">
        <v>0</v>
      </c>
      <c r="M20" s="21">
        <v>0</v>
      </c>
      <c r="N20" s="20">
        <v>0</v>
      </c>
      <c r="O20" s="21">
        <v>0</v>
      </c>
      <c r="P20" s="20">
        <v>0</v>
      </c>
      <c r="Q20" s="21">
        <v>0</v>
      </c>
      <c r="R20" s="8">
        <f t="shared" si="1"/>
        <v>0</v>
      </c>
      <c r="S20" s="9">
        <f t="shared" si="1"/>
        <v>0</v>
      </c>
      <c r="T20" s="10">
        <f>SUM(R20:S20)</f>
        <v>0</v>
      </c>
    </row>
    <row r="21" spans="1:20" ht="12.75">
      <c r="A21" s="18" t="s">
        <v>19</v>
      </c>
      <c r="B21" s="20">
        <v>0</v>
      </c>
      <c r="C21" s="21">
        <v>0</v>
      </c>
      <c r="D21" s="20">
        <v>0</v>
      </c>
      <c r="E21" s="21">
        <v>0</v>
      </c>
      <c r="F21" s="20">
        <v>0</v>
      </c>
      <c r="G21" s="21">
        <v>0</v>
      </c>
      <c r="H21" s="20">
        <v>0</v>
      </c>
      <c r="I21" s="21">
        <v>0</v>
      </c>
      <c r="J21" s="20">
        <v>0</v>
      </c>
      <c r="K21" s="21">
        <v>0</v>
      </c>
      <c r="L21" s="20">
        <v>0</v>
      </c>
      <c r="M21" s="21">
        <v>0</v>
      </c>
      <c r="N21" s="20">
        <v>0</v>
      </c>
      <c r="O21" s="21">
        <v>0</v>
      </c>
      <c r="P21" s="20">
        <v>0</v>
      </c>
      <c r="Q21" s="21">
        <v>0</v>
      </c>
      <c r="R21" s="8">
        <f t="shared" si="1"/>
        <v>0</v>
      </c>
      <c r="S21" s="9">
        <f t="shared" si="1"/>
        <v>0</v>
      </c>
      <c r="T21" s="10">
        <f>SUM(R21:S21)</f>
        <v>0</v>
      </c>
    </row>
    <row r="22" spans="1:20" s="11" customFormat="1" ht="12.75">
      <c r="A22" s="7" t="s">
        <v>12</v>
      </c>
      <c r="B22" s="40">
        <v>0</v>
      </c>
      <c r="C22" s="41">
        <v>0</v>
      </c>
      <c r="D22" s="40">
        <v>219</v>
      </c>
      <c r="E22" s="41">
        <v>153</v>
      </c>
      <c r="F22" s="40">
        <v>20</v>
      </c>
      <c r="G22" s="41">
        <v>13</v>
      </c>
      <c r="H22" s="40">
        <v>41</v>
      </c>
      <c r="I22" s="41">
        <v>26</v>
      </c>
      <c r="J22" s="40">
        <v>0</v>
      </c>
      <c r="K22" s="41">
        <v>0</v>
      </c>
      <c r="L22" s="40">
        <v>0</v>
      </c>
      <c r="M22" s="41">
        <v>0</v>
      </c>
      <c r="N22" s="40">
        <v>9</v>
      </c>
      <c r="O22" s="41">
        <v>4</v>
      </c>
      <c r="P22" s="40">
        <v>0</v>
      </c>
      <c r="Q22" s="41">
        <v>0</v>
      </c>
      <c r="R22" s="40">
        <f t="shared" si="1"/>
        <v>289</v>
      </c>
      <c r="S22" s="41">
        <f t="shared" si="1"/>
        <v>196</v>
      </c>
      <c r="T22" s="41">
        <f>SUM(R22:S22)</f>
        <v>485</v>
      </c>
    </row>
    <row r="23" spans="1:20" s="11" customFormat="1" ht="12.75">
      <c r="A23" s="24" t="s">
        <v>7</v>
      </c>
      <c r="B23" s="42"/>
      <c r="C23" s="43"/>
      <c r="D23" s="42"/>
      <c r="E23" s="43"/>
      <c r="F23" s="42"/>
      <c r="G23" s="43"/>
      <c r="H23" s="42"/>
      <c r="I23" s="43"/>
      <c r="J23" s="42"/>
      <c r="K23" s="43"/>
      <c r="L23" s="42"/>
      <c r="M23" s="43"/>
      <c r="N23" s="42"/>
      <c r="O23" s="43"/>
      <c r="P23" s="42"/>
      <c r="Q23" s="43"/>
      <c r="R23" s="42"/>
      <c r="S23" s="43"/>
      <c r="T23" s="43"/>
    </row>
    <row r="24" spans="1:20" ht="12.75">
      <c r="A24" s="18" t="s">
        <v>16</v>
      </c>
      <c r="B24" s="20">
        <v>0</v>
      </c>
      <c r="C24" s="19">
        <v>0</v>
      </c>
      <c r="D24" s="20">
        <v>19</v>
      </c>
      <c r="E24" s="19">
        <v>26</v>
      </c>
      <c r="F24" s="20">
        <v>0</v>
      </c>
      <c r="G24" s="19">
        <v>0</v>
      </c>
      <c r="H24" s="20">
        <v>17</v>
      </c>
      <c r="I24" s="19">
        <v>17</v>
      </c>
      <c r="J24" s="20">
        <v>0</v>
      </c>
      <c r="K24" s="19">
        <v>0</v>
      </c>
      <c r="L24" s="20">
        <v>0</v>
      </c>
      <c r="M24" s="19">
        <v>0</v>
      </c>
      <c r="N24" s="20">
        <v>0</v>
      </c>
      <c r="O24" s="19">
        <v>0</v>
      </c>
      <c r="P24" s="20">
        <v>0</v>
      </c>
      <c r="Q24" s="19">
        <v>0</v>
      </c>
      <c r="R24" s="8">
        <f aca="true" t="shared" si="2" ref="R24:S28">SUM(L24,J24,H24,F24,D24,B24,N24,P24)</f>
        <v>36</v>
      </c>
      <c r="S24" s="10">
        <f t="shared" si="2"/>
        <v>43</v>
      </c>
      <c r="T24" s="10">
        <f>SUM(R24:S24)</f>
        <v>79</v>
      </c>
    </row>
    <row r="25" spans="1:20" ht="12.75">
      <c r="A25" s="18" t="s">
        <v>17</v>
      </c>
      <c r="B25" s="20">
        <v>0</v>
      </c>
      <c r="C25" s="21">
        <v>0</v>
      </c>
      <c r="D25" s="20">
        <v>24</v>
      </c>
      <c r="E25" s="21">
        <v>17</v>
      </c>
      <c r="F25" s="20">
        <v>0</v>
      </c>
      <c r="G25" s="21">
        <v>0</v>
      </c>
      <c r="H25" s="20">
        <v>3</v>
      </c>
      <c r="I25" s="21">
        <v>4</v>
      </c>
      <c r="J25" s="20">
        <v>41</v>
      </c>
      <c r="K25" s="21">
        <v>23</v>
      </c>
      <c r="L25" s="20">
        <v>0</v>
      </c>
      <c r="M25" s="21">
        <v>0</v>
      </c>
      <c r="N25" s="20">
        <v>0</v>
      </c>
      <c r="O25" s="21">
        <v>0</v>
      </c>
      <c r="P25" s="20">
        <v>0</v>
      </c>
      <c r="Q25" s="21">
        <v>0</v>
      </c>
      <c r="R25" s="8">
        <f t="shared" si="2"/>
        <v>68</v>
      </c>
      <c r="S25" s="9">
        <f t="shared" si="2"/>
        <v>44</v>
      </c>
      <c r="T25" s="10">
        <f>SUM(R25:S25)</f>
        <v>112</v>
      </c>
    </row>
    <row r="26" spans="1:20" ht="12.75">
      <c r="A26" s="18" t="s">
        <v>19</v>
      </c>
      <c r="B26" s="20">
        <v>0</v>
      </c>
      <c r="C26" s="21">
        <v>0</v>
      </c>
      <c r="D26" s="20">
        <v>0</v>
      </c>
      <c r="E26" s="21">
        <v>0</v>
      </c>
      <c r="F26" s="20">
        <v>0</v>
      </c>
      <c r="G26" s="21">
        <v>0</v>
      </c>
      <c r="H26" s="20">
        <v>0</v>
      </c>
      <c r="I26" s="21">
        <v>0</v>
      </c>
      <c r="J26" s="20">
        <v>0</v>
      </c>
      <c r="K26" s="21">
        <v>0</v>
      </c>
      <c r="L26" s="20">
        <v>0</v>
      </c>
      <c r="M26" s="21">
        <v>0</v>
      </c>
      <c r="N26" s="20">
        <v>0</v>
      </c>
      <c r="O26" s="21">
        <v>0</v>
      </c>
      <c r="P26" s="20">
        <v>0</v>
      </c>
      <c r="Q26" s="21">
        <v>0</v>
      </c>
      <c r="R26" s="8">
        <f t="shared" si="2"/>
        <v>0</v>
      </c>
      <c r="S26" s="9">
        <f t="shared" si="2"/>
        <v>0</v>
      </c>
      <c r="T26" s="10">
        <f>SUM(R26:S26)</f>
        <v>0</v>
      </c>
    </row>
    <row r="27" spans="1:20" ht="12.75">
      <c r="A27" s="18" t="s">
        <v>20</v>
      </c>
      <c r="B27" s="20">
        <v>0</v>
      </c>
      <c r="C27" s="21">
        <v>0</v>
      </c>
      <c r="D27" s="20">
        <v>0</v>
      </c>
      <c r="E27" s="21">
        <v>0</v>
      </c>
      <c r="F27" s="20">
        <v>0</v>
      </c>
      <c r="G27" s="21">
        <v>0</v>
      </c>
      <c r="H27" s="20">
        <v>0</v>
      </c>
      <c r="I27" s="21">
        <v>0</v>
      </c>
      <c r="J27" s="20">
        <v>4</v>
      </c>
      <c r="K27" s="21">
        <v>3</v>
      </c>
      <c r="L27" s="20">
        <v>0</v>
      </c>
      <c r="M27" s="21">
        <v>0</v>
      </c>
      <c r="N27" s="20">
        <v>0</v>
      </c>
      <c r="O27" s="21">
        <v>0</v>
      </c>
      <c r="P27" s="20">
        <v>0</v>
      </c>
      <c r="Q27" s="21">
        <v>0</v>
      </c>
      <c r="R27" s="8">
        <f t="shared" si="2"/>
        <v>4</v>
      </c>
      <c r="S27" s="9">
        <f t="shared" si="2"/>
        <v>3</v>
      </c>
      <c r="T27" s="10">
        <f>SUM(R27:S27)</f>
        <v>7</v>
      </c>
    </row>
    <row r="28" spans="1:20" s="11" customFormat="1" ht="12.75">
      <c r="A28" s="7" t="s">
        <v>12</v>
      </c>
      <c r="B28" s="40">
        <v>0</v>
      </c>
      <c r="C28" s="41">
        <v>0</v>
      </c>
      <c r="D28" s="40">
        <v>43</v>
      </c>
      <c r="E28" s="41">
        <v>43</v>
      </c>
      <c r="F28" s="40">
        <v>0</v>
      </c>
      <c r="G28" s="41">
        <v>0</v>
      </c>
      <c r="H28" s="40">
        <v>20</v>
      </c>
      <c r="I28" s="41">
        <v>21</v>
      </c>
      <c r="J28" s="40">
        <v>45</v>
      </c>
      <c r="K28" s="41">
        <v>26</v>
      </c>
      <c r="L28" s="40">
        <v>0</v>
      </c>
      <c r="M28" s="41">
        <v>0</v>
      </c>
      <c r="N28" s="40">
        <v>0</v>
      </c>
      <c r="O28" s="41">
        <v>0</v>
      </c>
      <c r="P28" s="40">
        <v>0</v>
      </c>
      <c r="Q28" s="41">
        <v>0</v>
      </c>
      <c r="R28" s="40">
        <f t="shared" si="2"/>
        <v>108</v>
      </c>
      <c r="S28" s="41">
        <f t="shared" si="2"/>
        <v>90</v>
      </c>
      <c r="T28" s="41">
        <f>SUM(R28:S28)</f>
        <v>198</v>
      </c>
    </row>
    <row r="29" spans="1:20" s="11" customFormat="1" ht="12.75">
      <c r="A29" s="24" t="s">
        <v>8</v>
      </c>
      <c r="B29" s="42"/>
      <c r="C29" s="43"/>
      <c r="D29" s="42"/>
      <c r="E29" s="43"/>
      <c r="F29" s="42"/>
      <c r="G29" s="43"/>
      <c r="H29" s="42"/>
      <c r="I29" s="43"/>
      <c r="J29" s="42"/>
      <c r="K29" s="43"/>
      <c r="L29" s="42"/>
      <c r="M29" s="43"/>
      <c r="N29" s="42"/>
      <c r="O29" s="43"/>
      <c r="P29" s="42"/>
      <c r="Q29" s="43"/>
      <c r="R29" s="42"/>
      <c r="S29" s="43"/>
      <c r="T29" s="43"/>
    </row>
    <row r="30" spans="1:20" ht="12.75">
      <c r="A30" s="18" t="s">
        <v>16</v>
      </c>
      <c r="B30" s="20">
        <v>0</v>
      </c>
      <c r="C30" s="19">
        <v>0</v>
      </c>
      <c r="D30" s="20">
        <v>40</v>
      </c>
      <c r="E30" s="19">
        <v>38</v>
      </c>
      <c r="F30" s="20">
        <v>0</v>
      </c>
      <c r="G30" s="19">
        <v>0</v>
      </c>
      <c r="H30" s="20">
        <v>30</v>
      </c>
      <c r="I30" s="19">
        <v>21</v>
      </c>
      <c r="J30" s="20">
        <v>1</v>
      </c>
      <c r="K30" s="19">
        <v>0</v>
      </c>
      <c r="L30" s="20">
        <v>0</v>
      </c>
      <c r="M30" s="19">
        <v>0</v>
      </c>
      <c r="N30" s="20">
        <v>7</v>
      </c>
      <c r="O30" s="19">
        <v>1</v>
      </c>
      <c r="P30" s="20">
        <v>0</v>
      </c>
      <c r="Q30" s="19">
        <v>0</v>
      </c>
      <c r="R30" s="8">
        <f aca="true" t="shared" si="3" ref="R30:S34">SUM(L30,J30,H30,F30,D30,B30,N30,P30)</f>
        <v>78</v>
      </c>
      <c r="S30" s="10">
        <f t="shared" si="3"/>
        <v>60</v>
      </c>
      <c r="T30" s="10">
        <f>SUM(R30:S30)</f>
        <v>138</v>
      </c>
    </row>
    <row r="31" spans="1:20" ht="12.75">
      <c r="A31" s="18" t="s">
        <v>17</v>
      </c>
      <c r="B31" s="20">
        <v>0</v>
      </c>
      <c r="C31" s="21">
        <v>0</v>
      </c>
      <c r="D31" s="20">
        <v>262</v>
      </c>
      <c r="E31" s="21">
        <v>184</v>
      </c>
      <c r="F31" s="20">
        <v>45</v>
      </c>
      <c r="G31" s="21">
        <v>14</v>
      </c>
      <c r="H31" s="20">
        <v>59</v>
      </c>
      <c r="I31" s="21">
        <v>33</v>
      </c>
      <c r="J31" s="20">
        <v>17</v>
      </c>
      <c r="K31" s="21">
        <v>12</v>
      </c>
      <c r="L31" s="20">
        <v>7</v>
      </c>
      <c r="M31" s="21">
        <v>9</v>
      </c>
      <c r="N31" s="20">
        <v>27</v>
      </c>
      <c r="O31" s="21">
        <v>5</v>
      </c>
      <c r="P31" s="20">
        <v>0</v>
      </c>
      <c r="Q31" s="21">
        <v>0</v>
      </c>
      <c r="R31" s="8">
        <f t="shared" si="3"/>
        <v>417</v>
      </c>
      <c r="S31" s="9">
        <f t="shared" si="3"/>
        <v>257</v>
      </c>
      <c r="T31" s="10">
        <f>SUM(R31:S31)</f>
        <v>674</v>
      </c>
    </row>
    <row r="32" spans="1:20" ht="12.75">
      <c r="A32" s="18" t="s">
        <v>18</v>
      </c>
      <c r="B32" s="20">
        <v>0</v>
      </c>
      <c r="C32" s="21">
        <v>0</v>
      </c>
      <c r="D32" s="20">
        <v>0</v>
      </c>
      <c r="E32" s="21">
        <v>0</v>
      </c>
      <c r="F32" s="20">
        <v>0</v>
      </c>
      <c r="G32" s="21">
        <v>0</v>
      </c>
      <c r="H32" s="20">
        <v>0</v>
      </c>
      <c r="I32" s="21">
        <v>0</v>
      </c>
      <c r="J32" s="20">
        <v>0</v>
      </c>
      <c r="K32" s="21">
        <v>0</v>
      </c>
      <c r="L32" s="20">
        <v>0</v>
      </c>
      <c r="M32" s="21">
        <v>0</v>
      </c>
      <c r="N32" s="20">
        <v>0</v>
      </c>
      <c r="O32" s="21">
        <v>0</v>
      </c>
      <c r="P32" s="20">
        <v>0</v>
      </c>
      <c r="Q32" s="21">
        <v>0</v>
      </c>
      <c r="R32" s="8">
        <f t="shared" si="3"/>
        <v>0</v>
      </c>
      <c r="S32" s="9">
        <f t="shared" si="3"/>
        <v>0</v>
      </c>
      <c r="T32" s="10">
        <f>SUM(R32:S32)</f>
        <v>0</v>
      </c>
    </row>
    <row r="33" spans="1:20" ht="12.75">
      <c r="A33" s="18" t="s">
        <v>19</v>
      </c>
      <c r="B33" s="20">
        <v>0</v>
      </c>
      <c r="C33" s="21">
        <v>0</v>
      </c>
      <c r="D33" s="20">
        <v>0</v>
      </c>
      <c r="E33" s="21">
        <v>0</v>
      </c>
      <c r="F33" s="20">
        <v>0</v>
      </c>
      <c r="G33" s="21">
        <v>0</v>
      </c>
      <c r="H33" s="20">
        <v>0</v>
      </c>
      <c r="I33" s="21">
        <v>0</v>
      </c>
      <c r="J33" s="20">
        <v>0</v>
      </c>
      <c r="K33" s="21">
        <v>0</v>
      </c>
      <c r="L33" s="20">
        <v>0</v>
      </c>
      <c r="M33" s="21">
        <v>0</v>
      </c>
      <c r="N33" s="20">
        <v>0</v>
      </c>
      <c r="O33" s="21">
        <v>0</v>
      </c>
      <c r="P33" s="20">
        <v>0</v>
      </c>
      <c r="Q33" s="21">
        <v>0</v>
      </c>
      <c r="R33" s="8">
        <f t="shared" si="3"/>
        <v>0</v>
      </c>
      <c r="S33" s="9">
        <f t="shared" si="3"/>
        <v>0</v>
      </c>
      <c r="T33" s="10">
        <f>SUM(R33:S33)</f>
        <v>0</v>
      </c>
    </row>
    <row r="34" spans="1:20" s="11" customFormat="1" ht="12.75">
      <c r="A34" s="7" t="s">
        <v>12</v>
      </c>
      <c r="B34" s="40">
        <v>0</v>
      </c>
      <c r="C34" s="41">
        <v>0</v>
      </c>
      <c r="D34" s="40">
        <v>302</v>
      </c>
      <c r="E34" s="41">
        <v>222</v>
      </c>
      <c r="F34" s="40">
        <v>45</v>
      </c>
      <c r="G34" s="41">
        <v>14</v>
      </c>
      <c r="H34" s="40">
        <v>89</v>
      </c>
      <c r="I34" s="41">
        <v>54</v>
      </c>
      <c r="J34" s="40">
        <v>18</v>
      </c>
      <c r="K34" s="41">
        <v>12</v>
      </c>
      <c r="L34" s="40">
        <v>7</v>
      </c>
      <c r="M34" s="41">
        <v>9</v>
      </c>
      <c r="N34" s="40">
        <v>34</v>
      </c>
      <c r="O34" s="41">
        <v>6</v>
      </c>
      <c r="P34" s="40">
        <v>0</v>
      </c>
      <c r="Q34" s="41">
        <v>0</v>
      </c>
      <c r="R34" s="40">
        <f t="shared" si="3"/>
        <v>495</v>
      </c>
      <c r="S34" s="41">
        <f t="shared" si="3"/>
        <v>317</v>
      </c>
      <c r="T34" s="41">
        <f>SUM(R34:S34)</f>
        <v>812</v>
      </c>
    </row>
    <row r="35" spans="1:20" s="11" customFormat="1" ht="12.75">
      <c r="A35" s="24" t="s">
        <v>9</v>
      </c>
      <c r="B35" s="42"/>
      <c r="C35" s="43"/>
      <c r="D35" s="42"/>
      <c r="E35" s="43"/>
      <c r="F35" s="42"/>
      <c r="G35" s="43"/>
      <c r="H35" s="42"/>
      <c r="I35" s="43"/>
      <c r="J35" s="42"/>
      <c r="K35" s="43"/>
      <c r="L35" s="42"/>
      <c r="M35" s="43"/>
      <c r="N35" s="42"/>
      <c r="O35" s="43"/>
      <c r="P35" s="42"/>
      <c r="Q35" s="43"/>
      <c r="R35" s="42"/>
      <c r="S35" s="43"/>
      <c r="T35" s="43"/>
    </row>
    <row r="36" spans="1:20" ht="12.75">
      <c r="A36" s="18" t="s">
        <v>16</v>
      </c>
      <c r="B36" s="20">
        <v>0</v>
      </c>
      <c r="C36" s="19">
        <v>0</v>
      </c>
      <c r="D36" s="20">
        <v>145</v>
      </c>
      <c r="E36" s="19">
        <v>76</v>
      </c>
      <c r="F36" s="20">
        <v>0</v>
      </c>
      <c r="G36" s="19">
        <v>0</v>
      </c>
      <c r="H36" s="20">
        <v>54</v>
      </c>
      <c r="I36" s="19">
        <v>30</v>
      </c>
      <c r="J36" s="20">
        <v>0</v>
      </c>
      <c r="K36" s="19">
        <v>0</v>
      </c>
      <c r="L36" s="20">
        <v>3</v>
      </c>
      <c r="M36" s="19">
        <v>2</v>
      </c>
      <c r="N36" s="20">
        <v>10</v>
      </c>
      <c r="O36" s="19">
        <v>3</v>
      </c>
      <c r="P36" s="20">
        <v>0</v>
      </c>
      <c r="Q36" s="19">
        <v>0</v>
      </c>
      <c r="R36" s="8">
        <f aca="true" t="shared" si="4" ref="R36:S40">SUM(L36,J36,H36,F36,D36,B36,N36,P36)</f>
        <v>212</v>
      </c>
      <c r="S36" s="10">
        <f t="shared" si="4"/>
        <v>111</v>
      </c>
      <c r="T36" s="10">
        <f>SUM(R36:S36)</f>
        <v>323</v>
      </c>
    </row>
    <row r="37" spans="1:20" ht="12.75">
      <c r="A37" s="18" t="s">
        <v>17</v>
      </c>
      <c r="B37" s="20">
        <v>0</v>
      </c>
      <c r="C37" s="21">
        <v>0</v>
      </c>
      <c r="D37" s="20">
        <v>304</v>
      </c>
      <c r="E37" s="21">
        <v>197</v>
      </c>
      <c r="F37" s="20">
        <v>20</v>
      </c>
      <c r="G37" s="21">
        <v>7</v>
      </c>
      <c r="H37" s="20">
        <v>53</v>
      </c>
      <c r="I37" s="21">
        <v>43</v>
      </c>
      <c r="J37" s="20">
        <v>32</v>
      </c>
      <c r="K37" s="21">
        <v>27</v>
      </c>
      <c r="L37" s="20">
        <v>18</v>
      </c>
      <c r="M37" s="21">
        <v>2</v>
      </c>
      <c r="N37" s="20">
        <v>21</v>
      </c>
      <c r="O37" s="21">
        <v>1</v>
      </c>
      <c r="P37" s="20">
        <v>0</v>
      </c>
      <c r="Q37" s="21">
        <v>0</v>
      </c>
      <c r="R37" s="8">
        <f t="shared" si="4"/>
        <v>448</v>
      </c>
      <c r="S37" s="9">
        <f t="shared" si="4"/>
        <v>277</v>
      </c>
      <c r="T37" s="10">
        <f>SUM(R37:S37)</f>
        <v>725</v>
      </c>
    </row>
    <row r="38" spans="1:20" ht="12.75">
      <c r="A38" s="18" t="s">
        <v>18</v>
      </c>
      <c r="B38" s="20">
        <v>0</v>
      </c>
      <c r="C38" s="21">
        <v>0</v>
      </c>
      <c r="D38" s="20">
        <v>0</v>
      </c>
      <c r="E38" s="21">
        <v>0</v>
      </c>
      <c r="F38" s="20">
        <v>0</v>
      </c>
      <c r="G38" s="21">
        <v>0</v>
      </c>
      <c r="H38" s="20">
        <v>0</v>
      </c>
      <c r="I38" s="21">
        <v>0</v>
      </c>
      <c r="J38" s="20">
        <v>0</v>
      </c>
      <c r="K38" s="21">
        <v>0</v>
      </c>
      <c r="L38" s="20">
        <v>0</v>
      </c>
      <c r="M38" s="21">
        <v>0</v>
      </c>
      <c r="N38" s="20">
        <v>0</v>
      </c>
      <c r="O38" s="21">
        <v>0</v>
      </c>
      <c r="P38" s="20">
        <v>0</v>
      </c>
      <c r="Q38" s="21">
        <v>0</v>
      </c>
      <c r="R38" s="8">
        <f t="shared" si="4"/>
        <v>0</v>
      </c>
      <c r="S38" s="9">
        <f t="shared" si="4"/>
        <v>0</v>
      </c>
      <c r="T38" s="10">
        <f>SUM(R38:S38)</f>
        <v>0</v>
      </c>
    </row>
    <row r="39" spans="1:20" ht="12.75">
      <c r="A39" s="18" t="s">
        <v>19</v>
      </c>
      <c r="B39" s="20">
        <v>0</v>
      </c>
      <c r="C39" s="21">
        <v>0</v>
      </c>
      <c r="D39" s="20">
        <v>24</v>
      </c>
      <c r="E39" s="21">
        <v>19</v>
      </c>
      <c r="F39" s="20">
        <v>1</v>
      </c>
      <c r="G39" s="21">
        <v>0</v>
      </c>
      <c r="H39" s="20">
        <v>0</v>
      </c>
      <c r="I39" s="21">
        <v>0</v>
      </c>
      <c r="J39" s="20">
        <v>0</v>
      </c>
      <c r="K39" s="21">
        <v>0</v>
      </c>
      <c r="L39" s="20">
        <v>0</v>
      </c>
      <c r="M39" s="21">
        <v>0</v>
      </c>
      <c r="N39" s="20">
        <v>1</v>
      </c>
      <c r="O39" s="21">
        <v>0</v>
      </c>
      <c r="P39" s="20">
        <v>0</v>
      </c>
      <c r="Q39" s="21">
        <v>0</v>
      </c>
      <c r="R39" s="8">
        <f t="shared" si="4"/>
        <v>26</v>
      </c>
      <c r="S39" s="9">
        <f t="shared" si="4"/>
        <v>19</v>
      </c>
      <c r="T39" s="10">
        <f>SUM(R39:S39)</f>
        <v>45</v>
      </c>
    </row>
    <row r="40" spans="1:20" s="11" customFormat="1" ht="12.75">
      <c r="A40" s="7" t="s">
        <v>12</v>
      </c>
      <c r="B40" s="40">
        <v>0</v>
      </c>
      <c r="C40" s="41">
        <v>0</v>
      </c>
      <c r="D40" s="40">
        <v>473</v>
      </c>
      <c r="E40" s="41">
        <v>292</v>
      </c>
      <c r="F40" s="40">
        <v>21</v>
      </c>
      <c r="G40" s="41">
        <v>7</v>
      </c>
      <c r="H40" s="40">
        <v>107</v>
      </c>
      <c r="I40" s="41">
        <v>73</v>
      </c>
      <c r="J40" s="40">
        <v>32</v>
      </c>
      <c r="K40" s="41">
        <v>27</v>
      </c>
      <c r="L40" s="40">
        <v>21</v>
      </c>
      <c r="M40" s="41">
        <v>4</v>
      </c>
      <c r="N40" s="40">
        <v>32</v>
      </c>
      <c r="O40" s="41">
        <v>4</v>
      </c>
      <c r="P40" s="40">
        <v>0</v>
      </c>
      <c r="Q40" s="41">
        <v>0</v>
      </c>
      <c r="R40" s="40">
        <f t="shared" si="4"/>
        <v>686</v>
      </c>
      <c r="S40" s="41">
        <f t="shared" si="4"/>
        <v>407</v>
      </c>
      <c r="T40" s="41">
        <f>SUM(R40:S40)</f>
        <v>1093</v>
      </c>
    </row>
    <row r="41" spans="1:20" s="11" customFormat="1" ht="12.75">
      <c r="A41" s="24" t="s">
        <v>10</v>
      </c>
      <c r="B41" s="42"/>
      <c r="C41" s="43"/>
      <c r="D41" s="42"/>
      <c r="E41" s="43"/>
      <c r="F41" s="42"/>
      <c r="G41" s="43"/>
      <c r="H41" s="42"/>
      <c r="I41" s="43"/>
      <c r="J41" s="42"/>
      <c r="K41" s="43"/>
      <c r="L41" s="42"/>
      <c r="M41" s="43"/>
      <c r="N41" s="42"/>
      <c r="O41" s="43"/>
      <c r="P41" s="42"/>
      <c r="Q41" s="43"/>
      <c r="R41" s="42"/>
      <c r="S41" s="43"/>
      <c r="T41" s="43"/>
    </row>
    <row r="42" spans="1:20" ht="12.75">
      <c r="A42" s="18" t="s">
        <v>16</v>
      </c>
      <c r="B42" s="20">
        <v>0</v>
      </c>
      <c r="C42" s="19">
        <v>0</v>
      </c>
      <c r="D42" s="20">
        <v>71</v>
      </c>
      <c r="E42" s="19">
        <v>36</v>
      </c>
      <c r="F42" s="20">
        <v>1</v>
      </c>
      <c r="G42" s="19">
        <v>0</v>
      </c>
      <c r="H42" s="20">
        <v>18</v>
      </c>
      <c r="I42" s="19">
        <v>6</v>
      </c>
      <c r="J42" s="20">
        <v>0</v>
      </c>
      <c r="K42" s="19">
        <v>0</v>
      </c>
      <c r="L42" s="20">
        <v>0</v>
      </c>
      <c r="M42" s="19">
        <v>0</v>
      </c>
      <c r="N42" s="20">
        <v>8</v>
      </c>
      <c r="O42" s="19">
        <v>1</v>
      </c>
      <c r="P42" s="20">
        <v>0</v>
      </c>
      <c r="Q42" s="19">
        <v>0</v>
      </c>
      <c r="R42" s="8">
        <f aca="true" t="shared" si="5" ref="R42:S47">SUM(L42,J42,H42,F42,D42,B42,N42,P42)</f>
        <v>98</v>
      </c>
      <c r="S42" s="10">
        <f t="shared" si="5"/>
        <v>43</v>
      </c>
      <c r="T42" s="10">
        <f aca="true" t="shared" si="6" ref="T42:T47">SUM(R42:S42)</f>
        <v>141</v>
      </c>
    </row>
    <row r="43" spans="1:20" ht="12.75">
      <c r="A43" s="18" t="s">
        <v>17</v>
      </c>
      <c r="B43" s="20">
        <v>0</v>
      </c>
      <c r="C43" s="21">
        <v>0</v>
      </c>
      <c r="D43" s="20">
        <v>164</v>
      </c>
      <c r="E43" s="21">
        <v>85</v>
      </c>
      <c r="F43" s="20">
        <v>30</v>
      </c>
      <c r="G43" s="21">
        <v>19</v>
      </c>
      <c r="H43" s="20">
        <v>43</v>
      </c>
      <c r="I43" s="21">
        <v>40</v>
      </c>
      <c r="J43" s="20">
        <v>0</v>
      </c>
      <c r="K43" s="21">
        <v>0</v>
      </c>
      <c r="L43" s="20">
        <v>53</v>
      </c>
      <c r="M43" s="21">
        <v>20</v>
      </c>
      <c r="N43" s="20">
        <v>49</v>
      </c>
      <c r="O43" s="21">
        <v>20</v>
      </c>
      <c r="P43" s="20">
        <v>0</v>
      </c>
      <c r="Q43" s="21">
        <v>0</v>
      </c>
      <c r="R43" s="8">
        <f t="shared" si="5"/>
        <v>339</v>
      </c>
      <c r="S43" s="9">
        <f t="shared" si="5"/>
        <v>184</v>
      </c>
      <c r="T43" s="10">
        <f t="shared" si="6"/>
        <v>523</v>
      </c>
    </row>
    <row r="44" spans="1:20" ht="12.75">
      <c r="A44" s="18" t="s">
        <v>18</v>
      </c>
      <c r="B44" s="20">
        <v>0</v>
      </c>
      <c r="C44" s="21">
        <v>0</v>
      </c>
      <c r="D44" s="20">
        <v>0</v>
      </c>
      <c r="E44" s="21">
        <v>0</v>
      </c>
      <c r="F44" s="20">
        <v>0</v>
      </c>
      <c r="G44" s="21">
        <v>0</v>
      </c>
      <c r="H44" s="20">
        <v>0</v>
      </c>
      <c r="I44" s="21">
        <v>0</v>
      </c>
      <c r="J44" s="20">
        <v>0</v>
      </c>
      <c r="K44" s="21">
        <v>0</v>
      </c>
      <c r="L44" s="20">
        <v>0</v>
      </c>
      <c r="M44" s="21">
        <v>0</v>
      </c>
      <c r="N44" s="20">
        <v>0</v>
      </c>
      <c r="O44" s="21">
        <v>0</v>
      </c>
      <c r="P44" s="20">
        <v>0</v>
      </c>
      <c r="Q44" s="21">
        <v>0</v>
      </c>
      <c r="R44" s="8">
        <f t="shared" si="5"/>
        <v>0</v>
      </c>
      <c r="S44" s="9">
        <f t="shared" si="5"/>
        <v>0</v>
      </c>
      <c r="T44" s="10">
        <f t="shared" si="6"/>
        <v>0</v>
      </c>
    </row>
    <row r="45" spans="1:20" ht="12.75">
      <c r="A45" s="18" t="s">
        <v>19</v>
      </c>
      <c r="B45" s="20">
        <v>0</v>
      </c>
      <c r="C45" s="21">
        <v>0</v>
      </c>
      <c r="D45" s="20">
        <v>0</v>
      </c>
      <c r="E45" s="21">
        <v>0</v>
      </c>
      <c r="F45" s="20">
        <v>0</v>
      </c>
      <c r="G45" s="21">
        <v>0</v>
      </c>
      <c r="H45" s="20">
        <v>0</v>
      </c>
      <c r="I45" s="21">
        <v>0</v>
      </c>
      <c r="J45" s="20">
        <v>0</v>
      </c>
      <c r="K45" s="21">
        <v>0</v>
      </c>
      <c r="L45" s="20">
        <v>0</v>
      </c>
      <c r="M45" s="21">
        <v>0</v>
      </c>
      <c r="N45" s="20">
        <v>0</v>
      </c>
      <c r="O45" s="21">
        <v>0</v>
      </c>
      <c r="P45" s="20">
        <v>0</v>
      </c>
      <c r="Q45" s="21">
        <v>0</v>
      </c>
      <c r="R45" s="8">
        <f t="shared" si="5"/>
        <v>0</v>
      </c>
      <c r="S45" s="9">
        <f t="shared" si="5"/>
        <v>0</v>
      </c>
      <c r="T45" s="10">
        <f t="shared" si="6"/>
        <v>0</v>
      </c>
    </row>
    <row r="46" spans="1:20" ht="12.75">
      <c r="A46" s="18" t="s">
        <v>31</v>
      </c>
      <c r="B46" s="20">
        <v>0</v>
      </c>
      <c r="C46" s="21">
        <v>0</v>
      </c>
      <c r="D46" s="20">
        <v>48</v>
      </c>
      <c r="E46" s="21">
        <v>13</v>
      </c>
      <c r="F46" s="20">
        <v>2</v>
      </c>
      <c r="G46" s="21">
        <v>0</v>
      </c>
      <c r="H46" s="20">
        <v>5</v>
      </c>
      <c r="I46" s="21">
        <v>1</v>
      </c>
      <c r="J46" s="20">
        <v>0</v>
      </c>
      <c r="K46" s="21">
        <v>0</v>
      </c>
      <c r="L46" s="20">
        <v>0</v>
      </c>
      <c r="M46" s="21">
        <v>0</v>
      </c>
      <c r="N46" s="20">
        <v>0</v>
      </c>
      <c r="O46" s="21">
        <v>0</v>
      </c>
      <c r="P46" s="20">
        <v>0</v>
      </c>
      <c r="Q46" s="21">
        <v>0</v>
      </c>
      <c r="R46" s="8">
        <f t="shared" si="5"/>
        <v>55</v>
      </c>
      <c r="S46" s="9">
        <f t="shared" si="5"/>
        <v>14</v>
      </c>
      <c r="T46" s="10">
        <f t="shared" si="6"/>
        <v>69</v>
      </c>
    </row>
    <row r="47" spans="1:20" s="16" customFormat="1" ht="12.75">
      <c r="A47" s="28" t="s">
        <v>12</v>
      </c>
      <c r="B47" s="40">
        <v>0</v>
      </c>
      <c r="C47" s="41">
        <v>0</v>
      </c>
      <c r="D47" s="40">
        <v>283</v>
      </c>
      <c r="E47" s="41">
        <v>134</v>
      </c>
      <c r="F47" s="40">
        <v>33</v>
      </c>
      <c r="G47" s="41">
        <v>19</v>
      </c>
      <c r="H47" s="40">
        <v>66</v>
      </c>
      <c r="I47" s="41">
        <v>47</v>
      </c>
      <c r="J47" s="40">
        <v>0</v>
      </c>
      <c r="K47" s="41">
        <v>0</v>
      </c>
      <c r="L47" s="40">
        <v>53</v>
      </c>
      <c r="M47" s="41">
        <v>20</v>
      </c>
      <c r="N47" s="40">
        <v>57</v>
      </c>
      <c r="O47" s="41">
        <v>21</v>
      </c>
      <c r="P47" s="40">
        <v>0</v>
      </c>
      <c r="Q47" s="41">
        <v>0</v>
      </c>
      <c r="R47" s="40">
        <f t="shared" si="5"/>
        <v>492</v>
      </c>
      <c r="S47" s="41">
        <f t="shared" si="5"/>
        <v>241</v>
      </c>
      <c r="T47" s="41">
        <f t="shared" si="6"/>
        <v>733</v>
      </c>
    </row>
    <row r="48" spans="1:20" s="5" customFormat="1" ht="12.75">
      <c r="A48" s="15" t="s">
        <v>15</v>
      </c>
      <c r="B48" s="44"/>
      <c r="C48" s="45"/>
      <c r="D48" s="44"/>
      <c r="E48" s="45"/>
      <c r="F48" s="44"/>
      <c r="G48" s="45"/>
      <c r="H48" s="44"/>
      <c r="I48" s="45"/>
      <c r="J48" s="44"/>
      <c r="K48" s="45"/>
      <c r="L48" s="44"/>
      <c r="M48" s="45"/>
      <c r="N48" s="44"/>
      <c r="O48" s="45"/>
      <c r="P48" s="44"/>
      <c r="Q48" s="45"/>
      <c r="R48" s="46"/>
      <c r="S48" s="47"/>
      <c r="T48" s="47"/>
    </row>
    <row r="49" spans="1:20" ht="12.75">
      <c r="A49" s="5" t="s">
        <v>16</v>
      </c>
      <c r="B49" s="48">
        <f>SUM(B12,B18,B24,B30,B36,B42)</f>
        <v>0</v>
      </c>
      <c r="C49" s="49">
        <f aca="true" t="shared" si="7" ref="C49:Q50">SUM(C12,C18,C24,C30,C36,C42)</f>
        <v>0</v>
      </c>
      <c r="D49" s="48">
        <f t="shared" si="7"/>
        <v>408</v>
      </c>
      <c r="E49" s="49">
        <f t="shared" si="7"/>
        <v>249</v>
      </c>
      <c r="F49" s="48">
        <f t="shared" si="7"/>
        <v>1</v>
      </c>
      <c r="G49" s="49">
        <f t="shared" si="7"/>
        <v>1</v>
      </c>
      <c r="H49" s="48">
        <f t="shared" si="7"/>
        <v>238</v>
      </c>
      <c r="I49" s="49">
        <f t="shared" si="7"/>
        <v>116</v>
      </c>
      <c r="J49" s="48">
        <f t="shared" si="7"/>
        <v>1</v>
      </c>
      <c r="K49" s="49">
        <f t="shared" si="7"/>
        <v>0</v>
      </c>
      <c r="L49" s="48">
        <f t="shared" si="7"/>
        <v>8</v>
      </c>
      <c r="M49" s="49">
        <f t="shared" si="7"/>
        <v>4</v>
      </c>
      <c r="N49" s="48">
        <f t="shared" si="7"/>
        <v>50</v>
      </c>
      <c r="O49" s="49">
        <f t="shared" si="7"/>
        <v>13</v>
      </c>
      <c r="P49" s="48">
        <f t="shared" si="7"/>
        <v>0</v>
      </c>
      <c r="Q49" s="49">
        <f t="shared" si="7"/>
        <v>0</v>
      </c>
      <c r="R49" s="50">
        <f aca="true" t="shared" si="8" ref="R49:S55">SUM(L49,J49,H49,F49,D49,B49,N49,P49)</f>
        <v>706</v>
      </c>
      <c r="S49" s="51">
        <f t="shared" si="8"/>
        <v>383</v>
      </c>
      <c r="T49" s="51">
        <f aca="true" t="shared" si="9" ref="T49:T55">SUM(R49:S49)</f>
        <v>1089</v>
      </c>
    </row>
    <row r="50" spans="1:20" ht="12.75">
      <c r="A50" s="60" t="s">
        <v>17</v>
      </c>
      <c r="B50" s="48">
        <f>SUM(B13,B19,B25,B31,B37,B43)</f>
        <v>0</v>
      </c>
      <c r="C50" s="53">
        <f t="shared" si="7"/>
        <v>0</v>
      </c>
      <c r="D50" s="48">
        <f t="shared" si="7"/>
        <v>1330</v>
      </c>
      <c r="E50" s="53">
        <f t="shared" si="7"/>
        <v>843</v>
      </c>
      <c r="F50" s="48">
        <f t="shared" si="7"/>
        <v>115</v>
      </c>
      <c r="G50" s="53">
        <f t="shared" si="7"/>
        <v>53</v>
      </c>
      <c r="H50" s="48">
        <f t="shared" si="7"/>
        <v>309</v>
      </c>
      <c r="I50" s="53">
        <f t="shared" si="7"/>
        <v>202</v>
      </c>
      <c r="J50" s="48">
        <f t="shared" si="7"/>
        <v>114</v>
      </c>
      <c r="K50" s="53">
        <f t="shared" si="7"/>
        <v>80</v>
      </c>
      <c r="L50" s="48">
        <f t="shared" si="7"/>
        <v>116</v>
      </c>
      <c r="M50" s="53">
        <f t="shared" si="7"/>
        <v>44</v>
      </c>
      <c r="N50" s="48">
        <f t="shared" si="7"/>
        <v>186</v>
      </c>
      <c r="O50" s="53">
        <f t="shared" si="7"/>
        <v>41</v>
      </c>
      <c r="P50" s="48">
        <f t="shared" si="7"/>
        <v>0</v>
      </c>
      <c r="Q50" s="53">
        <f t="shared" si="7"/>
        <v>0</v>
      </c>
      <c r="R50" s="50">
        <f t="shared" si="8"/>
        <v>2170</v>
      </c>
      <c r="S50" s="54">
        <f t="shared" si="8"/>
        <v>1263</v>
      </c>
      <c r="T50" s="51">
        <f t="shared" si="9"/>
        <v>3433</v>
      </c>
    </row>
    <row r="51" spans="1:20" ht="12.75">
      <c r="A51" s="60" t="s">
        <v>18</v>
      </c>
      <c r="B51" s="48">
        <f>SUM(B14,B20,B32,B38,B44)</f>
        <v>0</v>
      </c>
      <c r="C51" s="53">
        <f aca="true" t="shared" si="10" ref="C51:Q51">SUM(C14,C20,C32,C38,C44)</f>
        <v>0</v>
      </c>
      <c r="D51" s="48">
        <f t="shared" si="10"/>
        <v>0</v>
      </c>
      <c r="E51" s="53">
        <f t="shared" si="10"/>
        <v>0</v>
      </c>
      <c r="F51" s="48">
        <f t="shared" si="10"/>
        <v>0</v>
      </c>
      <c r="G51" s="53">
        <f t="shared" si="10"/>
        <v>0</v>
      </c>
      <c r="H51" s="48">
        <f t="shared" si="10"/>
        <v>0</v>
      </c>
      <c r="I51" s="53">
        <f t="shared" si="10"/>
        <v>0</v>
      </c>
      <c r="J51" s="48">
        <f t="shared" si="10"/>
        <v>0</v>
      </c>
      <c r="K51" s="53">
        <f t="shared" si="10"/>
        <v>0</v>
      </c>
      <c r="L51" s="48">
        <f t="shared" si="10"/>
        <v>0</v>
      </c>
      <c r="M51" s="53">
        <f t="shared" si="10"/>
        <v>0</v>
      </c>
      <c r="N51" s="48">
        <f t="shared" si="10"/>
        <v>0</v>
      </c>
      <c r="O51" s="53">
        <f t="shared" si="10"/>
        <v>0</v>
      </c>
      <c r="P51" s="48">
        <f t="shared" si="10"/>
        <v>0</v>
      </c>
      <c r="Q51" s="53">
        <f t="shared" si="10"/>
        <v>0</v>
      </c>
      <c r="R51" s="50">
        <f t="shared" si="8"/>
        <v>0</v>
      </c>
      <c r="S51" s="54">
        <f t="shared" si="8"/>
        <v>0</v>
      </c>
      <c r="T51" s="51">
        <f t="shared" si="9"/>
        <v>0</v>
      </c>
    </row>
    <row r="52" spans="1:20" ht="12.75">
      <c r="A52" s="60" t="s">
        <v>19</v>
      </c>
      <c r="B52" s="48">
        <f>SUM(B15,B21,B26,B33,B39,B45)</f>
        <v>0</v>
      </c>
      <c r="C52" s="53">
        <f aca="true" t="shared" si="11" ref="C52:Q52">SUM(C15,C21,C26,C33,C39,C45)</f>
        <v>0</v>
      </c>
      <c r="D52" s="48">
        <f t="shared" si="11"/>
        <v>95</v>
      </c>
      <c r="E52" s="53">
        <f t="shared" si="11"/>
        <v>57</v>
      </c>
      <c r="F52" s="48">
        <f t="shared" si="11"/>
        <v>1</v>
      </c>
      <c r="G52" s="53">
        <f t="shared" si="11"/>
        <v>0</v>
      </c>
      <c r="H52" s="48">
        <f t="shared" si="11"/>
        <v>18</v>
      </c>
      <c r="I52" s="53">
        <f t="shared" si="11"/>
        <v>15</v>
      </c>
      <c r="J52" s="48">
        <f t="shared" si="11"/>
        <v>0</v>
      </c>
      <c r="K52" s="53">
        <f t="shared" si="11"/>
        <v>0</v>
      </c>
      <c r="L52" s="48">
        <f t="shared" si="11"/>
        <v>0</v>
      </c>
      <c r="M52" s="53">
        <f t="shared" si="11"/>
        <v>0</v>
      </c>
      <c r="N52" s="48">
        <f t="shared" si="11"/>
        <v>1</v>
      </c>
      <c r="O52" s="53">
        <f t="shared" si="11"/>
        <v>0</v>
      </c>
      <c r="P52" s="48">
        <f t="shared" si="11"/>
        <v>0</v>
      </c>
      <c r="Q52" s="53">
        <f t="shared" si="11"/>
        <v>0</v>
      </c>
      <c r="R52" s="50">
        <f t="shared" si="8"/>
        <v>115</v>
      </c>
      <c r="S52" s="54">
        <f t="shared" si="8"/>
        <v>72</v>
      </c>
      <c r="T52" s="51">
        <f t="shared" si="9"/>
        <v>187</v>
      </c>
    </row>
    <row r="53" spans="1:20" ht="12.75">
      <c r="A53" s="60" t="s">
        <v>31</v>
      </c>
      <c r="B53" s="48">
        <f>SUM(B46)</f>
        <v>0</v>
      </c>
      <c r="C53" s="53">
        <f aca="true" t="shared" si="12" ref="C53:Q53">SUM(C46)</f>
        <v>0</v>
      </c>
      <c r="D53" s="48">
        <f t="shared" si="12"/>
        <v>48</v>
      </c>
      <c r="E53" s="53">
        <f t="shared" si="12"/>
        <v>13</v>
      </c>
      <c r="F53" s="48">
        <f t="shared" si="12"/>
        <v>2</v>
      </c>
      <c r="G53" s="53">
        <f t="shared" si="12"/>
        <v>0</v>
      </c>
      <c r="H53" s="48">
        <f t="shared" si="12"/>
        <v>5</v>
      </c>
      <c r="I53" s="53">
        <f t="shared" si="12"/>
        <v>1</v>
      </c>
      <c r="J53" s="48">
        <f t="shared" si="12"/>
        <v>0</v>
      </c>
      <c r="K53" s="53">
        <f t="shared" si="12"/>
        <v>0</v>
      </c>
      <c r="L53" s="48">
        <f t="shared" si="12"/>
        <v>0</v>
      </c>
      <c r="M53" s="53">
        <f t="shared" si="12"/>
        <v>0</v>
      </c>
      <c r="N53" s="48">
        <f t="shared" si="12"/>
        <v>0</v>
      </c>
      <c r="O53" s="53">
        <f t="shared" si="12"/>
        <v>0</v>
      </c>
      <c r="P53" s="48">
        <f t="shared" si="12"/>
        <v>0</v>
      </c>
      <c r="Q53" s="53">
        <f t="shared" si="12"/>
        <v>0</v>
      </c>
      <c r="R53" s="50">
        <f t="shared" si="8"/>
        <v>55</v>
      </c>
      <c r="S53" s="54">
        <f t="shared" si="8"/>
        <v>14</v>
      </c>
      <c r="T53" s="51">
        <f t="shared" si="9"/>
        <v>69</v>
      </c>
    </row>
    <row r="54" spans="1:20" ht="12.75">
      <c r="A54" s="60" t="s">
        <v>20</v>
      </c>
      <c r="B54" s="48">
        <f>SUM(B27)</f>
        <v>0</v>
      </c>
      <c r="C54" s="53">
        <f aca="true" t="shared" si="13" ref="C54:Q54">SUM(C27)</f>
        <v>0</v>
      </c>
      <c r="D54" s="48">
        <f t="shared" si="13"/>
        <v>0</v>
      </c>
      <c r="E54" s="53">
        <f t="shared" si="13"/>
        <v>0</v>
      </c>
      <c r="F54" s="48">
        <f t="shared" si="13"/>
        <v>0</v>
      </c>
      <c r="G54" s="53">
        <f t="shared" si="13"/>
        <v>0</v>
      </c>
      <c r="H54" s="48">
        <f t="shared" si="13"/>
        <v>0</v>
      </c>
      <c r="I54" s="53">
        <f t="shared" si="13"/>
        <v>0</v>
      </c>
      <c r="J54" s="48">
        <f t="shared" si="13"/>
        <v>4</v>
      </c>
      <c r="K54" s="53">
        <f t="shared" si="13"/>
        <v>3</v>
      </c>
      <c r="L54" s="48">
        <f t="shared" si="13"/>
        <v>0</v>
      </c>
      <c r="M54" s="53">
        <f t="shared" si="13"/>
        <v>0</v>
      </c>
      <c r="N54" s="48">
        <f t="shared" si="13"/>
        <v>0</v>
      </c>
      <c r="O54" s="53">
        <f t="shared" si="13"/>
        <v>0</v>
      </c>
      <c r="P54" s="48">
        <f t="shared" si="13"/>
        <v>0</v>
      </c>
      <c r="Q54" s="53">
        <f t="shared" si="13"/>
        <v>0</v>
      </c>
      <c r="R54" s="50">
        <f t="shared" si="8"/>
        <v>4</v>
      </c>
      <c r="S54" s="54">
        <f t="shared" si="8"/>
        <v>3</v>
      </c>
      <c r="T54" s="51">
        <f t="shared" si="9"/>
        <v>7</v>
      </c>
    </row>
    <row r="55" spans="1:20" s="11" customFormat="1" ht="12.75">
      <c r="A55" s="7" t="s">
        <v>12</v>
      </c>
      <c r="B55" s="12">
        <f>SUM(B49:B54)</f>
        <v>0</v>
      </c>
      <c r="C55" s="13">
        <f aca="true" t="shared" si="14" ref="C55:Q55">SUM(C49:C54)</f>
        <v>0</v>
      </c>
      <c r="D55" s="12">
        <f t="shared" si="14"/>
        <v>1881</v>
      </c>
      <c r="E55" s="13">
        <f t="shared" si="14"/>
        <v>1162</v>
      </c>
      <c r="F55" s="12">
        <f t="shared" si="14"/>
        <v>119</v>
      </c>
      <c r="G55" s="13">
        <f t="shared" si="14"/>
        <v>54</v>
      </c>
      <c r="H55" s="12">
        <f t="shared" si="14"/>
        <v>570</v>
      </c>
      <c r="I55" s="13">
        <f t="shared" si="14"/>
        <v>334</v>
      </c>
      <c r="J55" s="12">
        <f t="shared" si="14"/>
        <v>119</v>
      </c>
      <c r="K55" s="13">
        <f t="shared" si="14"/>
        <v>83</v>
      </c>
      <c r="L55" s="12">
        <f t="shared" si="14"/>
        <v>124</v>
      </c>
      <c r="M55" s="13">
        <f t="shared" si="14"/>
        <v>48</v>
      </c>
      <c r="N55" s="12">
        <f t="shared" si="14"/>
        <v>237</v>
      </c>
      <c r="O55" s="13">
        <f t="shared" si="14"/>
        <v>54</v>
      </c>
      <c r="P55" s="12">
        <f t="shared" si="14"/>
        <v>0</v>
      </c>
      <c r="Q55" s="13">
        <f t="shared" si="14"/>
        <v>0</v>
      </c>
      <c r="R55" s="12">
        <f t="shared" si="8"/>
        <v>3050</v>
      </c>
      <c r="S55" s="13">
        <f t="shared" si="8"/>
        <v>1735</v>
      </c>
      <c r="T55" s="13">
        <f t="shared" si="9"/>
        <v>4785</v>
      </c>
    </row>
    <row r="56" ht="9" customHeight="1"/>
    <row r="57" ht="12.75">
      <c r="A57" s="84" t="s">
        <v>166</v>
      </c>
    </row>
    <row r="58" ht="12.75">
      <c r="A58" s="82" t="s">
        <v>146</v>
      </c>
    </row>
  </sheetData>
  <sheetProtection/>
  <mergeCells count="23">
    <mergeCell ref="A2:T2"/>
    <mergeCell ref="A3:T3"/>
    <mergeCell ref="A4:T4"/>
    <mergeCell ref="F8:G8"/>
    <mergeCell ref="F9:G9"/>
    <mergeCell ref="L7:M7"/>
    <mergeCell ref="L8:M8"/>
    <mergeCell ref="P7:Q7"/>
    <mergeCell ref="P8:Q8"/>
    <mergeCell ref="P9:Q9"/>
    <mergeCell ref="B7:C7"/>
    <mergeCell ref="D7:E7"/>
    <mergeCell ref="F7:G7"/>
    <mergeCell ref="H7:I7"/>
    <mergeCell ref="J7:K7"/>
    <mergeCell ref="N7:O7"/>
    <mergeCell ref="B8:C8"/>
    <mergeCell ref="D8:E8"/>
    <mergeCell ref="H8:I8"/>
    <mergeCell ref="J8:K8"/>
    <mergeCell ref="N8:O8"/>
    <mergeCell ref="L9:M9"/>
    <mergeCell ref="N9:O9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74" r:id="rId2"/>
  <headerFooter alignWithMargins="0">
    <oddFooter>&amp;R&amp;A</oddFooter>
  </headerFooter>
  <colBreaks count="1" manualBreakCount="1">
    <brk id="7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5"/>
  <sheetViews>
    <sheetView zoomScalePageLayoutView="0" workbookViewId="0" topLeftCell="A1">
      <selection activeCell="A61" sqref="A61"/>
    </sheetView>
  </sheetViews>
  <sheetFormatPr defaultColWidth="9.140625" defaultRowHeight="12.75"/>
  <cols>
    <col min="1" max="1" width="25.28125" style="5" customWidth="1"/>
    <col min="2" max="2" width="8.57421875" style="0" customWidth="1"/>
    <col min="3" max="3" width="8.57421875" style="5" customWidth="1"/>
    <col min="4" max="13" width="8.57421875" style="0" customWidth="1"/>
    <col min="14" max="15" width="10.28125" style="0" customWidth="1"/>
    <col min="16" max="16" width="8.57421875" style="5" customWidth="1"/>
    <col min="17" max="17" width="8.28125" style="0" customWidth="1"/>
    <col min="18" max="20" width="7.7109375" style="0" customWidth="1"/>
    <col min="21" max="21" width="7.00390625" style="0" customWidth="1"/>
    <col min="22" max="22" width="9.28125" style="0" customWidth="1"/>
    <col min="23" max="23" width="18.140625" style="0" customWidth="1"/>
    <col min="24" max="25" width="13.421875" style="0" customWidth="1"/>
    <col min="26" max="26" width="10.57421875" style="0" customWidth="1"/>
    <col min="27" max="28" width="5.00390625" style="0" customWidth="1"/>
    <col min="29" max="29" width="10.57421875" style="0" customWidth="1"/>
    <col min="30" max="31" width="4.7109375" style="0" customWidth="1"/>
    <col min="32" max="32" width="10.28125" style="0" customWidth="1"/>
    <col min="33" max="33" width="19.00390625" style="0" customWidth="1"/>
    <col min="34" max="35" width="12.00390625" style="0" customWidth="1"/>
    <col min="36" max="36" width="10.57421875" style="0" customWidth="1"/>
    <col min="37" max="38" width="5.00390625" style="0" customWidth="1"/>
    <col min="39" max="39" width="10.57421875" style="0" customWidth="1"/>
    <col min="40" max="41" width="4.7109375" style="0" customWidth="1"/>
    <col min="42" max="42" width="10.28125" style="0" customWidth="1"/>
    <col min="43" max="43" width="17.57421875" style="0" customWidth="1"/>
    <col min="44" max="44" width="43.421875" style="0" customWidth="1"/>
    <col min="45" max="46" width="7.00390625" style="0" customWidth="1"/>
    <col min="47" max="47" width="9.28125" style="0" customWidth="1"/>
  </cols>
  <sheetData>
    <row r="1" ht="12.75">
      <c r="A1" s="108" t="s">
        <v>186</v>
      </c>
    </row>
    <row r="2" spans="1:20" ht="12.75">
      <c r="A2" s="325" t="s">
        <v>33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</row>
    <row r="3" spans="1:20" ht="12.75">
      <c r="A3" s="325" t="s">
        <v>53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</row>
    <row r="4" spans="1:20" ht="12.75">
      <c r="A4" s="325" t="s">
        <v>68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</row>
    <row r="5" ht="13.5" thickBot="1"/>
    <row r="6" spans="1:20" s="27" customFormat="1" ht="11.25">
      <c r="A6" s="55"/>
      <c r="B6" s="61" t="s">
        <v>45</v>
      </c>
      <c r="C6" s="62"/>
      <c r="D6" s="61" t="s">
        <v>46</v>
      </c>
      <c r="E6" s="62"/>
      <c r="F6" s="61" t="s">
        <v>47</v>
      </c>
      <c r="G6" s="62"/>
      <c r="H6" s="61" t="s">
        <v>48</v>
      </c>
      <c r="I6" s="62"/>
      <c r="J6" s="61" t="s">
        <v>49</v>
      </c>
      <c r="K6" s="62"/>
      <c r="L6" s="61" t="s">
        <v>50</v>
      </c>
      <c r="M6" s="62"/>
      <c r="N6" s="61" t="s">
        <v>142</v>
      </c>
      <c r="O6" s="62"/>
      <c r="P6" s="61" t="s">
        <v>157</v>
      </c>
      <c r="Q6" s="62"/>
      <c r="R6" s="56"/>
      <c r="S6" s="57"/>
      <c r="T6" s="55"/>
    </row>
    <row r="7" spans="2:20" s="25" customFormat="1" ht="11.25">
      <c r="B7" s="312" t="s">
        <v>149</v>
      </c>
      <c r="C7" s="313"/>
      <c r="D7" s="312" t="s">
        <v>150</v>
      </c>
      <c r="E7" s="313"/>
      <c r="F7" s="312" t="s">
        <v>163</v>
      </c>
      <c r="G7" s="319"/>
      <c r="H7" s="312" t="s">
        <v>151</v>
      </c>
      <c r="I7" s="313"/>
      <c r="J7" s="312" t="s">
        <v>152</v>
      </c>
      <c r="K7" s="313"/>
      <c r="L7" s="312" t="s">
        <v>153</v>
      </c>
      <c r="M7" s="313"/>
      <c r="N7" s="312" t="s">
        <v>154</v>
      </c>
      <c r="O7" s="316"/>
      <c r="P7" s="315" t="s">
        <v>158</v>
      </c>
      <c r="Q7" s="316"/>
      <c r="R7" s="63" t="s">
        <v>14</v>
      </c>
      <c r="S7" s="70"/>
      <c r="T7" s="70"/>
    </row>
    <row r="8" spans="2:18" s="25" customFormat="1" ht="11.25">
      <c r="B8" s="310" t="s">
        <v>155</v>
      </c>
      <c r="C8" s="314"/>
      <c r="D8" s="310" t="s">
        <v>156</v>
      </c>
      <c r="E8" s="314"/>
      <c r="F8" s="310" t="s">
        <v>164</v>
      </c>
      <c r="G8" s="311"/>
      <c r="H8" s="310" t="s">
        <v>156</v>
      </c>
      <c r="I8" s="314"/>
      <c r="J8" s="310" t="s">
        <v>156</v>
      </c>
      <c r="K8" s="314"/>
      <c r="L8" s="310" t="s">
        <v>159</v>
      </c>
      <c r="M8" s="314"/>
      <c r="N8" s="310" t="s">
        <v>161</v>
      </c>
      <c r="O8" s="318"/>
      <c r="P8" s="317"/>
      <c r="Q8" s="318"/>
      <c r="R8" s="31"/>
    </row>
    <row r="9" spans="1:20" s="27" customFormat="1" ht="11.25">
      <c r="A9" s="25"/>
      <c r="B9" s="197"/>
      <c r="C9" s="266"/>
      <c r="D9" s="197"/>
      <c r="E9" s="198"/>
      <c r="F9" s="301" t="s">
        <v>165</v>
      </c>
      <c r="G9" s="303"/>
      <c r="H9" s="165"/>
      <c r="I9" s="84"/>
      <c r="J9" s="165"/>
      <c r="K9" s="84"/>
      <c r="L9" s="301" t="s">
        <v>160</v>
      </c>
      <c r="M9" s="303"/>
      <c r="N9" s="301" t="s">
        <v>162</v>
      </c>
      <c r="O9" s="303"/>
      <c r="P9" s="301"/>
      <c r="Q9" s="303"/>
      <c r="R9" s="31"/>
      <c r="S9" s="25"/>
      <c r="T9" s="25"/>
    </row>
    <row r="10" spans="1:20" s="64" customFormat="1" ht="11.25">
      <c r="A10" s="58"/>
      <c r="B10" s="29" t="s">
        <v>0</v>
      </c>
      <c r="C10" s="30" t="s">
        <v>1</v>
      </c>
      <c r="D10" s="29" t="s">
        <v>0</v>
      </c>
      <c r="E10" s="30" t="s">
        <v>1</v>
      </c>
      <c r="F10" s="29" t="s">
        <v>0</v>
      </c>
      <c r="G10" s="30" t="s">
        <v>1</v>
      </c>
      <c r="H10" s="29" t="s">
        <v>0</v>
      </c>
      <c r="I10" s="30" t="s">
        <v>1</v>
      </c>
      <c r="J10" s="29" t="s">
        <v>0</v>
      </c>
      <c r="K10" s="30" t="s">
        <v>1</v>
      </c>
      <c r="L10" s="29" t="s">
        <v>0</v>
      </c>
      <c r="M10" s="30" t="s">
        <v>1</v>
      </c>
      <c r="N10" s="29" t="s">
        <v>0</v>
      </c>
      <c r="O10" s="30" t="s">
        <v>1</v>
      </c>
      <c r="P10" s="29" t="s">
        <v>0</v>
      </c>
      <c r="Q10" s="30" t="s">
        <v>1</v>
      </c>
      <c r="R10" s="29" t="s">
        <v>0</v>
      </c>
      <c r="S10" s="30" t="s">
        <v>1</v>
      </c>
      <c r="T10" s="71" t="s">
        <v>13</v>
      </c>
    </row>
    <row r="11" spans="1:19" s="33" customFormat="1" ht="12.75">
      <c r="A11" s="15" t="s">
        <v>2</v>
      </c>
      <c r="B11" s="29"/>
      <c r="C11" s="30"/>
      <c r="D11" s="29"/>
      <c r="E11" s="30"/>
      <c r="F11" s="29"/>
      <c r="G11" s="30"/>
      <c r="H11" s="29"/>
      <c r="I11" s="30"/>
      <c r="J11" s="29"/>
      <c r="K11" s="30"/>
      <c r="L11" s="29"/>
      <c r="M11" s="30"/>
      <c r="N11" s="29"/>
      <c r="O11" s="30"/>
      <c r="P11" s="29"/>
      <c r="Q11" s="30"/>
      <c r="R11" s="29"/>
      <c r="S11" s="30"/>
    </row>
    <row r="12" spans="1:20" ht="12.75">
      <c r="A12" s="18" t="s">
        <v>16</v>
      </c>
      <c r="B12" s="20">
        <v>0</v>
      </c>
      <c r="C12" s="19">
        <v>0</v>
      </c>
      <c r="D12" s="20">
        <v>139</v>
      </c>
      <c r="E12" s="19">
        <v>118</v>
      </c>
      <c r="F12" s="20">
        <v>11</v>
      </c>
      <c r="G12" s="19">
        <v>3</v>
      </c>
      <c r="H12" s="20">
        <v>26</v>
      </c>
      <c r="I12" s="19">
        <v>11</v>
      </c>
      <c r="J12" s="20">
        <v>0</v>
      </c>
      <c r="K12" s="19">
        <v>0</v>
      </c>
      <c r="L12" s="20">
        <v>0</v>
      </c>
      <c r="M12" s="19">
        <v>0</v>
      </c>
      <c r="N12" s="20">
        <v>16</v>
      </c>
      <c r="O12" s="19">
        <v>7</v>
      </c>
      <c r="P12" s="20">
        <v>0</v>
      </c>
      <c r="Q12" s="19">
        <v>0</v>
      </c>
      <c r="R12" s="8">
        <f>SUM(L12,J12,H12,F12,D12,B12,N12,P12)</f>
        <v>192</v>
      </c>
      <c r="S12" s="10">
        <f>SUM(M12,K12,I12,G12,E12,C12,O12,Q12)</f>
        <v>139</v>
      </c>
      <c r="T12" s="10">
        <f>SUM(R12:S12)</f>
        <v>331</v>
      </c>
    </row>
    <row r="13" spans="1:20" ht="12.75">
      <c r="A13" s="18" t="s">
        <v>17</v>
      </c>
      <c r="B13" s="20">
        <v>0</v>
      </c>
      <c r="C13" s="21">
        <v>0</v>
      </c>
      <c r="D13" s="20">
        <v>181</v>
      </c>
      <c r="E13" s="21">
        <v>145</v>
      </c>
      <c r="F13" s="20">
        <v>1</v>
      </c>
      <c r="G13" s="21">
        <v>1</v>
      </c>
      <c r="H13" s="20">
        <v>22</v>
      </c>
      <c r="I13" s="21">
        <v>26</v>
      </c>
      <c r="J13" s="20">
        <v>0</v>
      </c>
      <c r="K13" s="21">
        <v>0</v>
      </c>
      <c r="L13" s="20">
        <v>0</v>
      </c>
      <c r="M13" s="21">
        <v>0</v>
      </c>
      <c r="N13" s="20">
        <v>11</v>
      </c>
      <c r="O13" s="21">
        <v>3</v>
      </c>
      <c r="P13" s="20">
        <v>0</v>
      </c>
      <c r="Q13" s="21">
        <v>0</v>
      </c>
      <c r="R13" s="8">
        <f aca="true" t="shared" si="0" ref="R13:S16">SUM(L13,J13,H13,F13,D13,B13,N13,P13)</f>
        <v>215</v>
      </c>
      <c r="S13" s="9">
        <f t="shared" si="0"/>
        <v>175</v>
      </c>
      <c r="T13" s="10">
        <f>SUM(R13:S13)</f>
        <v>390</v>
      </c>
    </row>
    <row r="14" spans="1:20" ht="12.75">
      <c r="A14" s="18" t="s">
        <v>18</v>
      </c>
      <c r="B14" s="20">
        <v>0</v>
      </c>
      <c r="C14" s="21">
        <v>0</v>
      </c>
      <c r="D14" s="20">
        <v>0</v>
      </c>
      <c r="E14" s="21">
        <v>0</v>
      </c>
      <c r="F14" s="20">
        <v>0</v>
      </c>
      <c r="G14" s="21">
        <v>0</v>
      </c>
      <c r="H14" s="20">
        <v>0</v>
      </c>
      <c r="I14" s="21">
        <v>0</v>
      </c>
      <c r="J14" s="20">
        <v>0</v>
      </c>
      <c r="K14" s="21">
        <v>0</v>
      </c>
      <c r="L14" s="20">
        <v>0</v>
      </c>
      <c r="M14" s="21">
        <v>0</v>
      </c>
      <c r="N14" s="20">
        <v>0</v>
      </c>
      <c r="O14" s="21">
        <v>0</v>
      </c>
      <c r="P14" s="20">
        <v>0</v>
      </c>
      <c r="Q14" s="21">
        <v>0</v>
      </c>
      <c r="R14" s="8">
        <f t="shared" si="0"/>
        <v>0</v>
      </c>
      <c r="S14" s="9">
        <f t="shared" si="0"/>
        <v>0</v>
      </c>
      <c r="T14" s="10">
        <f>SUM(R14:S14)</f>
        <v>0</v>
      </c>
    </row>
    <row r="15" spans="1:20" ht="12.75">
      <c r="A15" s="18" t="s">
        <v>19</v>
      </c>
      <c r="B15" s="20">
        <v>0</v>
      </c>
      <c r="C15" s="21">
        <v>0</v>
      </c>
      <c r="D15" s="20">
        <v>59</v>
      </c>
      <c r="E15" s="21">
        <v>40</v>
      </c>
      <c r="F15" s="20">
        <v>5</v>
      </c>
      <c r="G15" s="21">
        <v>1</v>
      </c>
      <c r="H15" s="20">
        <v>0</v>
      </c>
      <c r="I15" s="21">
        <v>1</v>
      </c>
      <c r="J15" s="20">
        <v>0</v>
      </c>
      <c r="K15" s="21">
        <v>0</v>
      </c>
      <c r="L15" s="20">
        <v>5</v>
      </c>
      <c r="M15" s="21">
        <v>0</v>
      </c>
      <c r="N15" s="20">
        <v>13</v>
      </c>
      <c r="O15" s="21">
        <v>0</v>
      </c>
      <c r="P15" s="20">
        <v>0</v>
      </c>
      <c r="Q15" s="21">
        <v>0</v>
      </c>
      <c r="R15" s="8">
        <f t="shared" si="0"/>
        <v>82</v>
      </c>
      <c r="S15" s="9">
        <f t="shared" si="0"/>
        <v>42</v>
      </c>
      <c r="T15" s="10">
        <f>SUM(R15:S15)</f>
        <v>124</v>
      </c>
    </row>
    <row r="16" spans="1:20" s="11" customFormat="1" ht="12.75">
      <c r="A16" s="7" t="s">
        <v>12</v>
      </c>
      <c r="B16" s="40">
        <v>0</v>
      </c>
      <c r="C16" s="41">
        <v>0</v>
      </c>
      <c r="D16" s="40">
        <v>379</v>
      </c>
      <c r="E16" s="41">
        <v>303</v>
      </c>
      <c r="F16" s="40">
        <v>17</v>
      </c>
      <c r="G16" s="41">
        <v>5</v>
      </c>
      <c r="H16" s="40">
        <v>48</v>
      </c>
      <c r="I16" s="41">
        <v>38</v>
      </c>
      <c r="J16" s="40">
        <v>0</v>
      </c>
      <c r="K16" s="41">
        <v>0</v>
      </c>
      <c r="L16" s="40">
        <v>5</v>
      </c>
      <c r="M16" s="41">
        <v>0</v>
      </c>
      <c r="N16" s="40">
        <v>40</v>
      </c>
      <c r="O16" s="41">
        <v>10</v>
      </c>
      <c r="P16" s="40">
        <v>0</v>
      </c>
      <c r="Q16" s="41">
        <v>0</v>
      </c>
      <c r="R16" s="40">
        <f t="shared" si="0"/>
        <v>489</v>
      </c>
      <c r="S16" s="41">
        <f t="shared" si="0"/>
        <v>356</v>
      </c>
      <c r="T16" s="41">
        <f>SUM(R16:S16)</f>
        <v>845</v>
      </c>
    </row>
    <row r="17" spans="1:20" s="11" customFormat="1" ht="12.75">
      <c r="A17" s="24" t="s">
        <v>6</v>
      </c>
      <c r="B17" s="42"/>
      <c r="C17" s="43"/>
      <c r="D17" s="42"/>
      <c r="E17" s="43"/>
      <c r="F17" s="42"/>
      <c r="G17" s="43"/>
      <c r="H17" s="42"/>
      <c r="I17" s="43"/>
      <c r="J17" s="42"/>
      <c r="K17" s="43"/>
      <c r="L17" s="42"/>
      <c r="M17" s="43"/>
      <c r="N17" s="42"/>
      <c r="O17" s="43"/>
      <c r="P17" s="42"/>
      <c r="Q17" s="43"/>
      <c r="R17" s="42"/>
      <c r="S17" s="43"/>
      <c r="T17" s="43"/>
    </row>
    <row r="18" spans="1:20" ht="12.75">
      <c r="A18" s="18" t="s">
        <v>16</v>
      </c>
      <c r="B18" s="20">
        <v>0</v>
      </c>
      <c r="C18" s="19">
        <v>0</v>
      </c>
      <c r="D18" s="20">
        <v>29</v>
      </c>
      <c r="E18" s="19">
        <v>24</v>
      </c>
      <c r="F18" s="20">
        <v>0</v>
      </c>
      <c r="G18" s="19">
        <v>0</v>
      </c>
      <c r="H18" s="20">
        <v>4</v>
      </c>
      <c r="I18" s="19">
        <v>0</v>
      </c>
      <c r="J18" s="20">
        <v>0</v>
      </c>
      <c r="K18" s="19">
        <v>0</v>
      </c>
      <c r="L18" s="20">
        <v>0</v>
      </c>
      <c r="M18" s="19">
        <v>0</v>
      </c>
      <c r="N18" s="20">
        <v>1</v>
      </c>
      <c r="O18" s="19">
        <v>0</v>
      </c>
      <c r="P18" s="20">
        <v>0</v>
      </c>
      <c r="Q18" s="19">
        <v>0</v>
      </c>
      <c r="R18" s="8">
        <f aca="true" t="shared" si="1" ref="R18:S22">SUM(L18,J18,H18,F18,D18,B18,N18,P18)</f>
        <v>34</v>
      </c>
      <c r="S18" s="10">
        <f t="shared" si="1"/>
        <v>24</v>
      </c>
      <c r="T18" s="10">
        <f>SUM(R18:S18)</f>
        <v>58</v>
      </c>
    </row>
    <row r="19" spans="1:20" ht="12.75">
      <c r="A19" s="18" t="s">
        <v>17</v>
      </c>
      <c r="B19" s="20">
        <v>0</v>
      </c>
      <c r="C19" s="21">
        <v>0</v>
      </c>
      <c r="D19" s="20">
        <v>56</v>
      </c>
      <c r="E19" s="21">
        <v>33</v>
      </c>
      <c r="F19" s="20">
        <v>1</v>
      </c>
      <c r="G19" s="21">
        <v>4</v>
      </c>
      <c r="H19" s="20">
        <v>0</v>
      </c>
      <c r="I19" s="21">
        <v>0</v>
      </c>
      <c r="J19" s="20">
        <v>0</v>
      </c>
      <c r="K19" s="21">
        <v>0</v>
      </c>
      <c r="L19" s="20">
        <v>0</v>
      </c>
      <c r="M19" s="21">
        <v>0</v>
      </c>
      <c r="N19" s="20">
        <v>2</v>
      </c>
      <c r="O19" s="21">
        <v>0</v>
      </c>
      <c r="P19" s="20">
        <v>0</v>
      </c>
      <c r="Q19" s="21">
        <v>0</v>
      </c>
      <c r="R19" s="8">
        <f t="shared" si="1"/>
        <v>59</v>
      </c>
      <c r="S19" s="9">
        <f t="shared" si="1"/>
        <v>37</v>
      </c>
      <c r="T19" s="10">
        <f>SUM(R19:S19)</f>
        <v>96</v>
      </c>
    </row>
    <row r="20" spans="1:20" ht="12.75">
      <c r="A20" s="18" t="s">
        <v>18</v>
      </c>
      <c r="B20" s="20">
        <v>0</v>
      </c>
      <c r="C20" s="21">
        <v>0</v>
      </c>
      <c r="D20" s="20">
        <v>0</v>
      </c>
      <c r="E20" s="21">
        <v>0</v>
      </c>
      <c r="F20" s="20">
        <v>0</v>
      </c>
      <c r="G20" s="21">
        <v>0</v>
      </c>
      <c r="H20" s="20">
        <v>0</v>
      </c>
      <c r="I20" s="21">
        <v>0</v>
      </c>
      <c r="J20" s="20">
        <v>0</v>
      </c>
      <c r="K20" s="21">
        <v>0</v>
      </c>
      <c r="L20" s="20">
        <v>0</v>
      </c>
      <c r="M20" s="21">
        <v>0</v>
      </c>
      <c r="N20" s="20">
        <v>0</v>
      </c>
      <c r="O20" s="21">
        <v>0</v>
      </c>
      <c r="P20" s="20">
        <v>0</v>
      </c>
      <c r="Q20" s="21">
        <v>0</v>
      </c>
      <c r="R20" s="8">
        <f t="shared" si="1"/>
        <v>0</v>
      </c>
      <c r="S20" s="9">
        <f t="shared" si="1"/>
        <v>0</v>
      </c>
      <c r="T20" s="10">
        <f>SUM(R20:S20)</f>
        <v>0</v>
      </c>
    </row>
    <row r="21" spans="1:20" ht="12.75">
      <c r="A21" s="18" t="s">
        <v>19</v>
      </c>
      <c r="B21" s="20">
        <v>0</v>
      </c>
      <c r="C21" s="21">
        <v>0</v>
      </c>
      <c r="D21" s="20">
        <v>0</v>
      </c>
      <c r="E21" s="21">
        <v>0</v>
      </c>
      <c r="F21" s="20">
        <v>0</v>
      </c>
      <c r="G21" s="21">
        <v>0</v>
      </c>
      <c r="H21" s="20">
        <v>0</v>
      </c>
      <c r="I21" s="21">
        <v>0</v>
      </c>
      <c r="J21" s="20">
        <v>0</v>
      </c>
      <c r="K21" s="21">
        <v>0</v>
      </c>
      <c r="L21" s="20">
        <v>0</v>
      </c>
      <c r="M21" s="21">
        <v>0</v>
      </c>
      <c r="N21" s="20">
        <v>0</v>
      </c>
      <c r="O21" s="21">
        <v>0</v>
      </c>
      <c r="P21" s="20">
        <v>0</v>
      </c>
      <c r="Q21" s="21">
        <v>0</v>
      </c>
      <c r="R21" s="8">
        <f t="shared" si="1"/>
        <v>0</v>
      </c>
      <c r="S21" s="9">
        <f t="shared" si="1"/>
        <v>0</v>
      </c>
      <c r="T21" s="10">
        <f>SUM(R21:S21)</f>
        <v>0</v>
      </c>
    </row>
    <row r="22" spans="1:20" s="11" customFormat="1" ht="12.75">
      <c r="A22" s="7" t="s">
        <v>12</v>
      </c>
      <c r="B22" s="40">
        <v>0</v>
      </c>
      <c r="C22" s="41">
        <v>0</v>
      </c>
      <c r="D22" s="40">
        <v>85</v>
      </c>
      <c r="E22" s="41">
        <v>57</v>
      </c>
      <c r="F22" s="40">
        <v>1</v>
      </c>
      <c r="G22" s="41">
        <v>4</v>
      </c>
      <c r="H22" s="40">
        <v>4</v>
      </c>
      <c r="I22" s="41">
        <v>0</v>
      </c>
      <c r="J22" s="40">
        <v>0</v>
      </c>
      <c r="K22" s="41">
        <v>0</v>
      </c>
      <c r="L22" s="40">
        <v>0</v>
      </c>
      <c r="M22" s="41">
        <v>0</v>
      </c>
      <c r="N22" s="40">
        <v>3</v>
      </c>
      <c r="O22" s="41">
        <v>0</v>
      </c>
      <c r="P22" s="40">
        <v>0</v>
      </c>
      <c r="Q22" s="41">
        <v>0</v>
      </c>
      <c r="R22" s="40">
        <f t="shared" si="1"/>
        <v>93</v>
      </c>
      <c r="S22" s="41">
        <f t="shared" si="1"/>
        <v>61</v>
      </c>
      <c r="T22" s="41">
        <f>SUM(R22:S22)</f>
        <v>154</v>
      </c>
    </row>
    <row r="23" spans="1:20" s="11" customFormat="1" ht="12.75">
      <c r="A23" s="24" t="s">
        <v>7</v>
      </c>
      <c r="B23" s="42"/>
      <c r="C23" s="43"/>
      <c r="D23" s="42"/>
      <c r="E23" s="43"/>
      <c r="F23" s="42"/>
      <c r="G23" s="43"/>
      <c r="H23" s="42"/>
      <c r="I23" s="43"/>
      <c r="J23" s="42"/>
      <c r="K23" s="43"/>
      <c r="L23" s="42"/>
      <c r="M23" s="43"/>
      <c r="N23" s="42"/>
      <c r="O23" s="43"/>
      <c r="P23" s="42"/>
      <c r="Q23" s="43"/>
      <c r="R23" s="42"/>
      <c r="S23" s="43"/>
      <c r="T23" s="43"/>
    </row>
    <row r="24" spans="1:20" ht="12.75">
      <c r="A24" s="18" t="s">
        <v>16</v>
      </c>
      <c r="B24" s="20">
        <v>0</v>
      </c>
      <c r="C24" s="19">
        <v>0</v>
      </c>
      <c r="D24" s="20">
        <v>12</v>
      </c>
      <c r="E24" s="19">
        <v>7</v>
      </c>
      <c r="F24" s="20">
        <v>0</v>
      </c>
      <c r="G24" s="19">
        <v>0</v>
      </c>
      <c r="H24" s="20">
        <v>2</v>
      </c>
      <c r="I24" s="19">
        <v>1</v>
      </c>
      <c r="J24" s="20">
        <v>0</v>
      </c>
      <c r="K24" s="19">
        <v>0</v>
      </c>
      <c r="L24" s="20">
        <v>0</v>
      </c>
      <c r="M24" s="19">
        <v>0</v>
      </c>
      <c r="N24" s="20">
        <v>0</v>
      </c>
      <c r="O24" s="19">
        <v>0</v>
      </c>
      <c r="P24" s="20">
        <v>0</v>
      </c>
      <c r="Q24" s="19">
        <v>0</v>
      </c>
      <c r="R24" s="8">
        <f aca="true" t="shared" si="2" ref="R24:S28">SUM(L24,J24,H24,F24,D24,B24,N24,P24)</f>
        <v>14</v>
      </c>
      <c r="S24" s="10">
        <f t="shared" si="2"/>
        <v>8</v>
      </c>
      <c r="T24" s="10">
        <f>SUM(R24:S24)</f>
        <v>22</v>
      </c>
    </row>
    <row r="25" spans="1:20" ht="12.75">
      <c r="A25" s="18" t="s">
        <v>17</v>
      </c>
      <c r="B25" s="20">
        <v>0</v>
      </c>
      <c r="C25" s="21">
        <v>0</v>
      </c>
      <c r="D25" s="20">
        <v>21</v>
      </c>
      <c r="E25" s="21">
        <v>25</v>
      </c>
      <c r="F25" s="20">
        <v>0</v>
      </c>
      <c r="G25" s="21">
        <v>0</v>
      </c>
      <c r="H25" s="20">
        <v>0</v>
      </c>
      <c r="I25" s="21">
        <v>0</v>
      </c>
      <c r="J25" s="20">
        <v>0</v>
      </c>
      <c r="K25" s="21">
        <v>0</v>
      </c>
      <c r="L25" s="20">
        <v>0</v>
      </c>
      <c r="M25" s="21">
        <v>0</v>
      </c>
      <c r="N25" s="20">
        <v>0</v>
      </c>
      <c r="O25" s="21">
        <v>0</v>
      </c>
      <c r="P25" s="20">
        <v>0</v>
      </c>
      <c r="Q25" s="21">
        <v>0</v>
      </c>
      <c r="R25" s="8">
        <f t="shared" si="2"/>
        <v>21</v>
      </c>
      <c r="S25" s="9">
        <f t="shared" si="2"/>
        <v>25</v>
      </c>
      <c r="T25" s="10">
        <f>SUM(R25:S25)</f>
        <v>46</v>
      </c>
    </row>
    <row r="26" spans="1:20" ht="12.75">
      <c r="A26" s="18" t="s">
        <v>19</v>
      </c>
      <c r="B26" s="20">
        <v>0</v>
      </c>
      <c r="C26" s="21">
        <v>0</v>
      </c>
      <c r="D26" s="20">
        <v>0</v>
      </c>
      <c r="E26" s="21">
        <v>0</v>
      </c>
      <c r="F26" s="20">
        <v>0</v>
      </c>
      <c r="G26" s="21">
        <v>0</v>
      </c>
      <c r="H26" s="20">
        <v>0</v>
      </c>
      <c r="I26" s="21">
        <v>0</v>
      </c>
      <c r="J26" s="20">
        <v>0</v>
      </c>
      <c r="K26" s="21">
        <v>0</v>
      </c>
      <c r="L26" s="20">
        <v>0</v>
      </c>
      <c r="M26" s="21">
        <v>0</v>
      </c>
      <c r="N26" s="20">
        <v>0</v>
      </c>
      <c r="O26" s="21">
        <v>0</v>
      </c>
      <c r="P26" s="20">
        <v>0</v>
      </c>
      <c r="Q26" s="21">
        <v>0</v>
      </c>
      <c r="R26" s="8">
        <f t="shared" si="2"/>
        <v>0</v>
      </c>
      <c r="S26" s="9">
        <f t="shared" si="2"/>
        <v>0</v>
      </c>
      <c r="T26" s="10">
        <f>SUM(R26:S26)</f>
        <v>0</v>
      </c>
    </row>
    <row r="27" spans="1:20" ht="12.75">
      <c r="A27" s="18" t="s">
        <v>20</v>
      </c>
      <c r="B27" s="20">
        <v>0</v>
      </c>
      <c r="C27" s="21">
        <v>0</v>
      </c>
      <c r="D27" s="20">
        <v>0</v>
      </c>
      <c r="E27" s="21">
        <v>0</v>
      </c>
      <c r="F27" s="20">
        <v>0</v>
      </c>
      <c r="G27" s="21">
        <v>0</v>
      </c>
      <c r="H27" s="20">
        <v>0</v>
      </c>
      <c r="I27" s="21">
        <v>0</v>
      </c>
      <c r="J27" s="20">
        <v>0</v>
      </c>
      <c r="K27" s="21">
        <v>0</v>
      </c>
      <c r="L27" s="20">
        <v>24</v>
      </c>
      <c r="M27" s="21">
        <v>7</v>
      </c>
      <c r="N27" s="20">
        <v>7</v>
      </c>
      <c r="O27" s="21">
        <v>0</v>
      </c>
      <c r="P27" s="20">
        <v>0</v>
      </c>
      <c r="Q27" s="21">
        <v>0</v>
      </c>
      <c r="R27" s="8">
        <f t="shared" si="2"/>
        <v>31</v>
      </c>
      <c r="S27" s="9">
        <f t="shared" si="2"/>
        <v>7</v>
      </c>
      <c r="T27" s="10">
        <f>SUM(R27:S27)</f>
        <v>38</v>
      </c>
    </row>
    <row r="28" spans="1:20" s="11" customFormat="1" ht="12.75">
      <c r="A28" s="7" t="s">
        <v>12</v>
      </c>
      <c r="B28" s="40">
        <v>0</v>
      </c>
      <c r="C28" s="41">
        <v>0</v>
      </c>
      <c r="D28" s="40">
        <v>33</v>
      </c>
      <c r="E28" s="41">
        <v>32</v>
      </c>
      <c r="F28" s="40">
        <v>0</v>
      </c>
      <c r="G28" s="41">
        <v>0</v>
      </c>
      <c r="H28" s="40">
        <v>2</v>
      </c>
      <c r="I28" s="41">
        <v>1</v>
      </c>
      <c r="J28" s="40">
        <v>0</v>
      </c>
      <c r="K28" s="41">
        <v>0</v>
      </c>
      <c r="L28" s="40">
        <v>24</v>
      </c>
      <c r="M28" s="41">
        <v>7</v>
      </c>
      <c r="N28" s="40">
        <v>7</v>
      </c>
      <c r="O28" s="41">
        <v>0</v>
      </c>
      <c r="P28" s="40">
        <v>0</v>
      </c>
      <c r="Q28" s="41">
        <v>0</v>
      </c>
      <c r="R28" s="40">
        <f t="shared" si="2"/>
        <v>66</v>
      </c>
      <c r="S28" s="41">
        <f t="shared" si="2"/>
        <v>40</v>
      </c>
      <c r="T28" s="41">
        <f>SUM(R28:S28)</f>
        <v>106</v>
      </c>
    </row>
    <row r="29" spans="1:20" s="11" customFormat="1" ht="12.75">
      <c r="A29" s="24" t="s">
        <v>8</v>
      </c>
      <c r="B29" s="42"/>
      <c r="C29" s="43"/>
      <c r="D29" s="42"/>
      <c r="E29" s="43"/>
      <c r="F29" s="42"/>
      <c r="G29" s="43"/>
      <c r="H29" s="42"/>
      <c r="I29" s="43"/>
      <c r="J29" s="42"/>
      <c r="K29" s="43"/>
      <c r="L29" s="42"/>
      <c r="M29" s="43"/>
      <c r="N29" s="42"/>
      <c r="O29" s="43"/>
      <c r="P29" s="42"/>
      <c r="Q29" s="43"/>
      <c r="R29" s="42"/>
      <c r="S29" s="43"/>
      <c r="T29" s="43"/>
    </row>
    <row r="30" spans="1:20" ht="12.75">
      <c r="A30" s="18" t="s">
        <v>16</v>
      </c>
      <c r="B30" s="20">
        <v>0</v>
      </c>
      <c r="C30" s="19">
        <v>0</v>
      </c>
      <c r="D30" s="20">
        <v>84</v>
      </c>
      <c r="E30" s="19">
        <v>53</v>
      </c>
      <c r="F30" s="20">
        <v>3</v>
      </c>
      <c r="G30" s="19">
        <v>3</v>
      </c>
      <c r="H30" s="20">
        <v>33</v>
      </c>
      <c r="I30" s="19">
        <v>5</v>
      </c>
      <c r="J30" s="20">
        <v>3</v>
      </c>
      <c r="K30" s="19">
        <v>2</v>
      </c>
      <c r="L30" s="20">
        <v>0</v>
      </c>
      <c r="M30" s="19">
        <v>0</v>
      </c>
      <c r="N30" s="20">
        <v>9</v>
      </c>
      <c r="O30" s="19">
        <v>1</v>
      </c>
      <c r="P30" s="20">
        <v>0</v>
      </c>
      <c r="Q30" s="19">
        <v>0</v>
      </c>
      <c r="R30" s="8">
        <f aca="true" t="shared" si="3" ref="R30:S34">SUM(L30,J30,H30,F30,D30,B30,N30,P30)</f>
        <v>132</v>
      </c>
      <c r="S30" s="10">
        <f t="shared" si="3"/>
        <v>64</v>
      </c>
      <c r="T30" s="10">
        <f>SUM(R30:S30)</f>
        <v>196</v>
      </c>
    </row>
    <row r="31" spans="1:20" ht="12.75">
      <c r="A31" s="18" t="s">
        <v>17</v>
      </c>
      <c r="B31" s="20">
        <v>0</v>
      </c>
      <c r="C31" s="21">
        <v>0</v>
      </c>
      <c r="D31" s="20">
        <v>200</v>
      </c>
      <c r="E31" s="21">
        <v>174</v>
      </c>
      <c r="F31" s="20">
        <v>2</v>
      </c>
      <c r="G31" s="21">
        <v>0</v>
      </c>
      <c r="H31" s="20">
        <v>20</v>
      </c>
      <c r="I31" s="21">
        <v>7</v>
      </c>
      <c r="J31" s="20">
        <v>5</v>
      </c>
      <c r="K31" s="21">
        <v>6</v>
      </c>
      <c r="L31" s="20">
        <v>1</v>
      </c>
      <c r="M31" s="21">
        <v>0</v>
      </c>
      <c r="N31" s="20">
        <v>17</v>
      </c>
      <c r="O31" s="21">
        <v>6</v>
      </c>
      <c r="P31" s="20">
        <v>0</v>
      </c>
      <c r="Q31" s="21">
        <v>0</v>
      </c>
      <c r="R31" s="8">
        <f t="shared" si="3"/>
        <v>245</v>
      </c>
      <c r="S31" s="9">
        <f t="shared" si="3"/>
        <v>193</v>
      </c>
      <c r="T31" s="10">
        <f>SUM(R31:S31)</f>
        <v>438</v>
      </c>
    </row>
    <row r="32" spans="1:20" ht="12.75">
      <c r="A32" s="18" t="s">
        <v>18</v>
      </c>
      <c r="B32" s="20">
        <v>0</v>
      </c>
      <c r="C32" s="21">
        <v>0</v>
      </c>
      <c r="D32" s="20">
        <v>0</v>
      </c>
      <c r="E32" s="21">
        <v>0</v>
      </c>
      <c r="F32" s="20">
        <v>0</v>
      </c>
      <c r="G32" s="21">
        <v>0</v>
      </c>
      <c r="H32" s="20">
        <v>0</v>
      </c>
      <c r="I32" s="21">
        <v>0</v>
      </c>
      <c r="J32" s="20">
        <v>0</v>
      </c>
      <c r="K32" s="21">
        <v>0</v>
      </c>
      <c r="L32" s="20">
        <v>0</v>
      </c>
      <c r="M32" s="21">
        <v>0</v>
      </c>
      <c r="N32" s="20">
        <v>0</v>
      </c>
      <c r="O32" s="21">
        <v>0</v>
      </c>
      <c r="P32" s="20">
        <v>0</v>
      </c>
      <c r="Q32" s="21">
        <v>0</v>
      </c>
      <c r="R32" s="8">
        <f t="shared" si="3"/>
        <v>0</v>
      </c>
      <c r="S32" s="9">
        <f t="shared" si="3"/>
        <v>0</v>
      </c>
      <c r="T32" s="10">
        <f>SUM(R32:S32)</f>
        <v>0</v>
      </c>
    </row>
    <row r="33" spans="1:20" ht="12.75">
      <c r="A33" s="18" t="s">
        <v>19</v>
      </c>
      <c r="B33" s="20">
        <v>0</v>
      </c>
      <c r="C33" s="21">
        <v>0</v>
      </c>
      <c r="D33" s="20">
        <v>0</v>
      </c>
      <c r="E33" s="21">
        <v>0</v>
      </c>
      <c r="F33" s="20">
        <v>0</v>
      </c>
      <c r="G33" s="21">
        <v>0</v>
      </c>
      <c r="H33" s="20">
        <v>0</v>
      </c>
      <c r="I33" s="21">
        <v>0</v>
      </c>
      <c r="J33" s="20">
        <v>0</v>
      </c>
      <c r="K33" s="21">
        <v>0</v>
      </c>
      <c r="L33" s="20">
        <v>0</v>
      </c>
      <c r="M33" s="21">
        <v>0</v>
      </c>
      <c r="N33" s="20">
        <v>0</v>
      </c>
      <c r="O33" s="21">
        <v>0</v>
      </c>
      <c r="P33" s="20">
        <v>0</v>
      </c>
      <c r="Q33" s="21">
        <v>0</v>
      </c>
      <c r="R33" s="8">
        <f t="shared" si="3"/>
        <v>0</v>
      </c>
      <c r="S33" s="9">
        <f t="shared" si="3"/>
        <v>0</v>
      </c>
      <c r="T33" s="10">
        <f>SUM(R33:S33)</f>
        <v>0</v>
      </c>
    </row>
    <row r="34" spans="1:20" s="11" customFormat="1" ht="12.75">
      <c r="A34" s="7" t="s">
        <v>12</v>
      </c>
      <c r="B34" s="40">
        <v>0</v>
      </c>
      <c r="C34" s="41">
        <v>0</v>
      </c>
      <c r="D34" s="40">
        <v>284</v>
      </c>
      <c r="E34" s="41">
        <v>227</v>
      </c>
      <c r="F34" s="40">
        <v>5</v>
      </c>
      <c r="G34" s="41">
        <v>3</v>
      </c>
      <c r="H34" s="40">
        <v>53</v>
      </c>
      <c r="I34" s="41">
        <v>12</v>
      </c>
      <c r="J34" s="40">
        <v>8</v>
      </c>
      <c r="K34" s="41">
        <v>8</v>
      </c>
      <c r="L34" s="40">
        <v>1</v>
      </c>
      <c r="M34" s="41">
        <v>0</v>
      </c>
      <c r="N34" s="40">
        <v>26</v>
      </c>
      <c r="O34" s="41">
        <v>7</v>
      </c>
      <c r="P34" s="40">
        <v>0</v>
      </c>
      <c r="Q34" s="41">
        <v>0</v>
      </c>
      <c r="R34" s="40">
        <f t="shared" si="3"/>
        <v>377</v>
      </c>
      <c r="S34" s="41">
        <f t="shared" si="3"/>
        <v>257</v>
      </c>
      <c r="T34" s="41">
        <f>SUM(R34:S34)</f>
        <v>634</v>
      </c>
    </row>
    <row r="35" spans="1:20" s="11" customFormat="1" ht="12.75">
      <c r="A35" s="24" t="s">
        <v>9</v>
      </c>
      <c r="B35" s="42"/>
      <c r="C35" s="43"/>
      <c r="D35" s="42"/>
      <c r="E35" s="43"/>
      <c r="F35" s="42"/>
      <c r="G35" s="43"/>
      <c r="H35" s="42"/>
      <c r="I35" s="43"/>
      <c r="J35" s="42"/>
      <c r="K35" s="43"/>
      <c r="L35" s="42"/>
      <c r="M35" s="43"/>
      <c r="N35" s="42"/>
      <c r="O35" s="43"/>
      <c r="P35" s="42"/>
      <c r="Q35" s="43"/>
      <c r="R35" s="42"/>
      <c r="S35" s="43"/>
      <c r="T35" s="43"/>
    </row>
    <row r="36" spans="1:20" ht="12.75">
      <c r="A36" s="18" t="s">
        <v>16</v>
      </c>
      <c r="B36" s="20">
        <v>0</v>
      </c>
      <c r="C36" s="19">
        <v>0</v>
      </c>
      <c r="D36" s="20">
        <v>124</v>
      </c>
      <c r="E36" s="19">
        <v>115</v>
      </c>
      <c r="F36" s="20">
        <v>5</v>
      </c>
      <c r="G36" s="19">
        <v>3</v>
      </c>
      <c r="H36" s="20">
        <v>15</v>
      </c>
      <c r="I36" s="19">
        <v>1</v>
      </c>
      <c r="J36" s="20">
        <v>0</v>
      </c>
      <c r="K36" s="19">
        <v>0</v>
      </c>
      <c r="L36" s="20">
        <v>0</v>
      </c>
      <c r="M36" s="19">
        <v>0</v>
      </c>
      <c r="N36" s="20">
        <v>11</v>
      </c>
      <c r="O36" s="19">
        <v>2</v>
      </c>
      <c r="P36" s="20">
        <v>0</v>
      </c>
      <c r="Q36" s="19">
        <v>0</v>
      </c>
      <c r="R36" s="8">
        <f aca="true" t="shared" si="4" ref="R36:S40">SUM(L36,J36,H36,F36,D36,B36,N36,P36)</f>
        <v>155</v>
      </c>
      <c r="S36" s="10">
        <f t="shared" si="4"/>
        <v>121</v>
      </c>
      <c r="T36" s="10">
        <f>SUM(R36:S36)</f>
        <v>276</v>
      </c>
    </row>
    <row r="37" spans="1:20" ht="12.75">
      <c r="A37" s="18" t="s">
        <v>17</v>
      </c>
      <c r="B37" s="20">
        <v>0</v>
      </c>
      <c r="C37" s="21">
        <v>0</v>
      </c>
      <c r="D37" s="20">
        <v>164</v>
      </c>
      <c r="E37" s="21">
        <v>124</v>
      </c>
      <c r="F37" s="20">
        <v>16</v>
      </c>
      <c r="G37" s="21">
        <v>2</v>
      </c>
      <c r="H37" s="20">
        <v>25</v>
      </c>
      <c r="I37" s="21">
        <v>12</v>
      </c>
      <c r="J37" s="20">
        <v>0</v>
      </c>
      <c r="K37" s="21">
        <v>0</v>
      </c>
      <c r="L37" s="20">
        <v>33</v>
      </c>
      <c r="M37" s="21">
        <v>7</v>
      </c>
      <c r="N37" s="20">
        <v>18</v>
      </c>
      <c r="O37" s="21">
        <v>2</v>
      </c>
      <c r="P37" s="20">
        <v>0</v>
      </c>
      <c r="Q37" s="21">
        <v>0</v>
      </c>
      <c r="R37" s="8">
        <f t="shared" si="4"/>
        <v>256</v>
      </c>
      <c r="S37" s="9">
        <f t="shared" si="4"/>
        <v>147</v>
      </c>
      <c r="T37" s="10">
        <f>SUM(R37:S37)</f>
        <v>403</v>
      </c>
    </row>
    <row r="38" spans="1:20" ht="12.75">
      <c r="A38" s="18" t="s">
        <v>18</v>
      </c>
      <c r="B38" s="20">
        <v>0</v>
      </c>
      <c r="C38" s="21">
        <v>0</v>
      </c>
      <c r="D38" s="20">
        <v>0</v>
      </c>
      <c r="E38" s="21">
        <v>0</v>
      </c>
      <c r="F38" s="20">
        <v>0</v>
      </c>
      <c r="G38" s="21">
        <v>0</v>
      </c>
      <c r="H38" s="20">
        <v>0</v>
      </c>
      <c r="I38" s="21">
        <v>0</v>
      </c>
      <c r="J38" s="20">
        <v>0</v>
      </c>
      <c r="K38" s="21">
        <v>0</v>
      </c>
      <c r="L38" s="20">
        <v>0</v>
      </c>
      <c r="M38" s="21">
        <v>0</v>
      </c>
      <c r="N38" s="20">
        <v>0</v>
      </c>
      <c r="O38" s="21">
        <v>0</v>
      </c>
      <c r="P38" s="20">
        <v>0</v>
      </c>
      <c r="Q38" s="21">
        <v>0</v>
      </c>
      <c r="R38" s="8">
        <f t="shared" si="4"/>
        <v>0</v>
      </c>
      <c r="S38" s="9">
        <f t="shared" si="4"/>
        <v>0</v>
      </c>
      <c r="T38" s="10">
        <f>SUM(R38:S38)</f>
        <v>0</v>
      </c>
    </row>
    <row r="39" spans="1:20" ht="12.75">
      <c r="A39" s="18" t="s">
        <v>19</v>
      </c>
      <c r="B39" s="20">
        <v>0</v>
      </c>
      <c r="C39" s="21">
        <v>0</v>
      </c>
      <c r="D39" s="20">
        <v>29</v>
      </c>
      <c r="E39" s="21">
        <v>16</v>
      </c>
      <c r="F39" s="20">
        <v>3</v>
      </c>
      <c r="G39" s="21">
        <v>1</v>
      </c>
      <c r="H39" s="20">
        <v>0</v>
      </c>
      <c r="I39" s="21">
        <v>0</v>
      </c>
      <c r="J39" s="20">
        <v>0</v>
      </c>
      <c r="K39" s="21">
        <v>0</v>
      </c>
      <c r="L39" s="20">
        <v>0</v>
      </c>
      <c r="M39" s="21">
        <v>0</v>
      </c>
      <c r="N39" s="20">
        <v>5</v>
      </c>
      <c r="O39" s="21">
        <v>1</v>
      </c>
      <c r="P39" s="20">
        <v>0</v>
      </c>
      <c r="Q39" s="21">
        <v>0</v>
      </c>
      <c r="R39" s="8">
        <f t="shared" si="4"/>
        <v>37</v>
      </c>
      <c r="S39" s="9">
        <f t="shared" si="4"/>
        <v>18</v>
      </c>
      <c r="T39" s="10">
        <f>SUM(R39:S39)</f>
        <v>55</v>
      </c>
    </row>
    <row r="40" spans="1:20" s="11" customFormat="1" ht="12.75">
      <c r="A40" s="7" t="s">
        <v>12</v>
      </c>
      <c r="B40" s="40">
        <v>0</v>
      </c>
      <c r="C40" s="41">
        <v>0</v>
      </c>
      <c r="D40" s="40">
        <v>317</v>
      </c>
      <c r="E40" s="41">
        <v>255</v>
      </c>
      <c r="F40" s="40">
        <v>24</v>
      </c>
      <c r="G40" s="41">
        <v>6</v>
      </c>
      <c r="H40" s="40">
        <v>40</v>
      </c>
      <c r="I40" s="41">
        <v>13</v>
      </c>
      <c r="J40" s="40">
        <v>0</v>
      </c>
      <c r="K40" s="41">
        <v>0</v>
      </c>
      <c r="L40" s="40">
        <v>33</v>
      </c>
      <c r="M40" s="41">
        <v>7</v>
      </c>
      <c r="N40" s="40">
        <v>34</v>
      </c>
      <c r="O40" s="41">
        <v>5</v>
      </c>
      <c r="P40" s="40">
        <v>0</v>
      </c>
      <c r="Q40" s="41">
        <v>0</v>
      </c>
      <c r="R40" s="40">
        <f t="shared" si="4"/>
        <v>448</v>
      </c>
      <c r="S40" s="41">
        <f t="shared" si="4"/>
        <v>286</v>
      </c>
      <c r="T40" s="41">
        <f>SUM(R40:S40)</f>
        <v>734</v>
      </c>
    </row>
    <row r="41" spans="1:20" s="11" customFormat="1" ht="12.75">
      <c r="A41" s="24" t="s">
        <v>10</v>
      </c>
      <c r="B41" s="42"/>
      <c r="C41" s="43"/>
      <c r="D41" s="42"/>
      <c r="E41" s="43"/>
      <c r="F41" s="42"/>
      <c r="G41" s="43"/>
      <c r="H41" s="42"/>
      <c r="I41" s="43"/>
      <c r="J41" s="42"/>
      <c r="K41" s="43"/>
      <c r="L41" s="42"/>
      <c r="M41" s="43"/>
      <c r="N41" s="42"/>
      <c r="O41" s="43"/>
      <c r="P41" s="42"/>
      <c r="Q41" s="43"/>
      <c r="R41" s="42"/>
      <c r="S41" s="43"/>
      <c r="T41" s="43"/>
    </row>
    <row r="42" spans="1:20" ht="12.75">
      <c r="A42" s="18" t="s">
        <v>16</v>
      </c>
      <c r="B42" s="20">
        <v>0</v>
      </c>
      <c r="C42" s="19">
        <v>0</v>
      </c>
      <c r="D42" s="20">
        <v>99</v>
      </c>
      <c r="E42" s="19">
        <v>46</v>
      </c>
      <c r="F42" s="20">
        <v>6</v>
      </c>
      <c r="G42" s="19">
        <v>0</v>
      </c>
      <c r="H42" s="20">
        <v>2</v>
      </c>
      <c r="I42" s="19">
        <v>1</v>
      </c>
      <c r="J42" s="20">
        <v>0</v>
      </c>
      <c r="K42" s="19">
        <v>0</v>
      </c>
      <c r="L42" s="20">
        <v>0</v>
      </c>
      <c r="M42" s="19">
        <v>0</v>
      </c>
      <c r="N42" s="20">
        <v>6</v>
      </c>
      <c r="O42" s="19">
        <v>2</v>
      </c>
      <c r="P42" s="20">
        <v>0</v>
      </c>
      <c r="Q42" s="19">
        <v>0</v>
      </c>
      <c r="R42" s="8">
        <f aca="true" t="shared" si="5" ref="R42:S47">SUM(L42,J42,H42,F42,D42,B42,N42,P42)</f>
        <v>113</v>
      </c>
      <c r="S42" s="10">
        <f t="shared" si="5"/>
        <v>49</v>
      </c>
      <c r="T42" s="10">
        <f aca="true" t="shared" si="6" ref="T42:T47">SUM(R42:S42)</f>
        <v>162</v>
      </c>
    </row>
    <row r="43" spans="1:20" ht="12.75">
      <c r="A43" s="18" t="s">
        <v>17</v>
      </c>
      <c r="B43" s="20">
        <v>0</v>
      </c>
      <c r="C43" s="21">
        <v>0</v>
      </c>
      <c r="D43" s="20">
        <v>168</v>
      </c>
      <c r="E43" s="21">
        <v>132</v>
      </c>
      <c r="F43" s="20">
        <v>44</v>
      </c>
      <c r="G43" s="21">
        <v>10</v>
      </c>
      <c r="H43" s="20">
        <v>1</v>
      </c>
      <c r="I43" s="21">
        <v>0</v>
      </c>
      <c r="J43" s="20">
        <v>0</v>
      </c>
      <c r="K43" s="21">
        <v>0</v>
      </c>
      <c r="L43" s="20">
        <v>0</v>
      </c>
      <c r="M43" s="21">
        <v>0</v>
      </c>
      <c r="N43" s="20">
        <v>12</v>
      </c>
      <c r="O43" s="21">
        <v>3</v>
      </c>
      <c r="P43" s="20">
        <v>0</v>
      </c>
      <c r="Q43" s="21">
        <v>0</v>
      </c>
      <c r="R43" s="8">
        <f t="shared" si="5"/>
        <v>225</v>
      </c>
      <c r="S43" s="9">
        <f t="shared" si="5"/>
        <v>145</v>
      </c>
      <c r="T43" s="10">
        <f t="shared" si="6"/>
        <v>370</v>
      </c>
    </row>
    <row r="44" spans="1:20" ht="12.75">
      <c r="A44" s="18" t="s">
        <v>18</v>
      </c>
      <c r="B44" s="20">
        <v>0</v>
      </c>
      <c r="C44" s="21">
        <v>0</v>
      </c>
      <c r="D44" s="20">
        <v>0</v>
      </c>
      <c r="E44" s="21">
        <v>0</v>
      </c>
      <c r="F44" s="20">
        <v>0</v>
      </c>
      <c r="G44" s="21">
        <v>0</v>
      </c>
      <c r="H44" s="20">
        <v>0</v>
      </c>
      <c r="I44" s="21">
        <v>0</v>
      </c>
      <c r="J44" s="20">
        <v>0</v>
      </c>
      <c r="K44" s="21">
        <v>0</v>
      </c>
      <c r="L44" s="20">
        <v>0</v>
      </c>
      <c r="M44" s="21">
        <v>0</v>
      </c>
      <c r="N44" s="20">
        <v>0</v>
      </c>
      <c r="O44" s="21">
        <v>0</v>
      </c>
      <c r="P44" s="20">
        <v>0</v>
      </c>
      <c r="Q44" s="21">
        <v>0</v>
      </c>
      <c r="R44" s="8">
        <f t="shared" si="5"/>
        <v>0</v>
      </c>
      <c r="S44" s="9">
        <f t="shared" si="5"/>
        <v>0</v>
      </c>
      <c r="T44" s="10">
        <f t="shared" si="6"/>
        <v>0</v>
      </c>
    </row>
    <row r="45" spans="1:20" ht="12.75">
      <c r="A45" s="18" t="s">
        <v>19</v>
      </c>
      <c r="B45" s="20">
        <v>0</v>
      </c>
      <c r="C45" s="21">
        <v>0</v>
      </c>
      <c r="D45" s="20">
        <v>0</v>
      </c>
      <c r="E45" s="21">
        <v>0</v>
      </c>
      <c r="F45" s="20">
        <v>0</v>
      </c>
      <c r="G45" s="21">
        <v>0</v>
      </c>
      <c r="H45" s="20">
        <v>0</v>
      </c>
      <c r="I45" s="21">
        <v>0</v>
      </c>
      <c r="J45" s="20">
        <v>0</v>
      </c>
      <c r="K45" s="21">
        <v>0</v>
      </c>
      <c r="L45" s="20">
        <v>0</v>
      </c>
      <c r="M45" s="21">
        <v>0</v>
      </c>
      <c r="N45" s="20">
        <v>0</v>
      </c>
      <c r="O45" s="21">
        <v>0</v>
      </c>
      <c r="P45" s="20">
        <v>0</v>
      </c>
      <c r="Q45" s="21">
        <v>0</v>
      </c>
      <c r="R45" s="8">
        <f t="shared" si="5"/>
        <v>0</v>
      </c>
      <c r="S45" s="9">
        <f t="shared" si="5"/>
        <v>0</v>
      </c>
      <c r="T45" s="10">
        <f t="shared" si="6"/>
        <v>0</v>
      </c>
    </row>
    <row r="46" spans="1:20" ht="12.75">
      <c r="A46" s="18" t="s">
        <v>31</v>
      </c>
      <c r="B46" s="20">
        <v>0</v>
      </c>
      <c r="C46" s="21">
        <v>0</v>
      </c>
      <c r="D46" s="20">
        <v>35</v>
      </c>
      <c r="E46" s="21">
        <v>20</v>
      </c>
      <c r="F46" s="20">
        <v>3</v>
      </c>
      <c r="G46" s="21">
        <v>3</v>
      </c>
      <c r="H46" s="20">
        <v>0</v>
      </c>
      <c r="I46" s="21">
        <v>0</v>
      </c>
      <c r="J46" s="20">
        <v>0</v>
      </c>
      <c r="K46" s="21">
        <v>0</v>
      </c>
      <c r="L46" s="20">
        <v>0</v>
      </c>
      <c r="M46" s="21">
        <v>0</v>
      </c>
      <c r="N46" s="20">
        <v>2</v>
      </c>
      <c r="O46" s="21">
        <v>0</v>
      </c>
      <c r="P46" s="20">
        <v>0</v>
      </c>
      <c r="Q46" s="21">
        <v>0</v>
      </c>
      <c r="R46" s="8">
        <f t="shared" si="5"/>
        <v>40</v>
      </c>
      <c r="S46" s="9">
        <f t="shared" si="5"/>
        <v>23</v>
      </c>
      <c r="T46" s="10">
        <f t="shared" si="6"/>
        <v>63</v>
      </c>
    </row>
    <row r="47" spans="1:20" s="16" customFormat="1" ht="12.75">
      <c r="A47" s="28" t="s">
        <v>12</v>
      </c>
      <c r="B47" s="40">
        <v>0</v>
      </c>
      <c r="C47" s="41">
        <v>0</v>
      </c>
      <c r="D47" s="40">
        <v>302</v>
      </c>
      <c r="E47" s="41">
        <v>198</v>
      </c>
      <c r="F47" s="40">
        <v>53</v>
      </c>
      <c r="G47" s="41">
        <v>13</v>
      </c>
      <c r="H47" s="40">
        <v>3</v>
      </c>
      <c r="I47" s="41">
        <v>1</v>
      </c>
      <c r="J47" s="40">
        <v>0</v>
      </c>
      <c r="K47" s="41">
        <v>0</v>
      </c>
      <c r="L47" s="40">
        <v>0</v>
      </c>
      <c r="M47" s="41">
        <v>0</v>
      </c>
      <c r="N47" s="40">
        <v>20</v>
      </c>
      <c r="O47" s="41">
        <v>5</v>
      </c>
      <c r="P47" s="40">
        <v>0</v>
      </c>
      <c r="Q47" s="41">
        <v>0</v>
      </c>
      <c r="R47" s="40">
        <f t="shared" si="5"/>
        <v>378</v>
      </c>
      <c r="S47" s="41">
        <f t="shared" si="5"/>
        <v>217</v>
      </c>
      <c r="T47" s="41">
        <f t="shared" si="6"/>
        <v>595</v>
      </c>
    </row>
    <row r="48" spans="1:20" s="5" customFormat="1" ht="12.75">
      <c r="A48" s="15" t="s">
        <v>15</v>
      </c>
      <c r="B48" s="44"/>
      <c r="C48" s="45"/>
      <c r="D48" s="44"/>
      <c r="E48" s="45"/>
      <c r="F48" s="44"/>
      <c r="G48" s="45"/>
      <c r="H48" s="44"/>
      <c r="I48" s="45"/>
      <c r="J48" s="44"/>
      <c r="K48" s="45"/>
      <c r="L48" s="44"/>
      <c r="M48" s="45"/>
      <c r="N48" s="44"/>
      <c r="O48" s="45"/>
      <c r="P48" s="44"/>
      <c r="Q48" s="45"/>
      <c r="R48" s="46"/>
      <c r="S48" s="47"/>
      <c r="T48" s="47"/>
    </row>
    <row r="49" spans="1:20" ht="12.75">
      <c r="A49" s="5" t="s">
        <v>16</v>
      </c>
      <c r="B49" s="48">
        <f>SUM(B12,B18,B24,B30,B36,B42)</f>
        <v>0</v>
      </c>
      <c r="C49" s="49">
        <f aca="true" t="shared" si="7" ref="C49:Q50">SUM(C12,C18,C24,C30,C36,C42)</f>
        <v>0</v>
      </c>
      <c r="D49" s="48">
        <f t="shared" si="7"/>
        <v>487</v>
      </c>
      <c r="E49" s="49">
        <f t="shared" si="7"/>
        <v>363</v>
      </c>
      <c r="F49" s="48">
        <f t="shared" si="7"/>
        <v>25</v>
      </c>
      <c r="G49" s="49">
        <f t="shared" si="7"/>
        <v>9</v>
      </c>
      <c r="H49" s="48">
        <f t="shared" si="7"/>
        <v>82</v>
      </c>
      <c r="I49" s="49">
        <f t="shared" si="7"/>
        <v>19</v>
      </c>
      <c r="J49" s="48">
        <f t="shared" si="7"/>
        <v>3</v>
      </c>
      <c r="K49" s="49">
        <f t="shared" si="7"/>
        <v>2</v>
      </c>
      <c r="L49" s="48">
        <f t="shared" si="7"/>
        <v>0</v>
      </c>
      <c r="M49" s="49">
        <f t="shared" si="7"/>
        <v>0</v>
      </c>
      <c r="N49" s="48">
        <f t="shared" si="7"/>
        <v>43</v>
      </c>
      <c r="O49" s="49">
        <f t="shared" si="7"/>
        <v>12</v>
      </c>
      <c r="P49" s="48">
        <f t="shared" si="7"/>
        <v>0</v>
      </c>
      <c r="Q49" s="49">
        <f t="shared" si="7"/>
        <v>0</v>
      </c>
      <c r="R49" s="50">
        <f aca="true" t="shared" si="8" ref="R49:S55">SUM(L49,J49,H49,F49,D49,B49,N49,P49)</f>
        <v>640</v>
      </c>
      <c r="S49" s="51">
        <f t="shared" si="8"/>
        <v>405</v>
      </c>
      <c r="T49" s="51">
        <f aca="true" t="shared" si="9" ref="T49:T55">SUM(R49:S49)</f>
        <v>1045</v>
      </c>
    </row>
    <row r="50" spans="1:20" ht="12.75">
      <c r="A50" s="60" t="s">
        <v>17</v>
      </c>
      <c r="B50" s="48">
        <f>SUM(B13,B19,B25,B31,B37,B43)</f>
        <v>0</v>
      </c>
      <c r="C50" s="53">
        <f t="shared" si="7"/>
        <v>0</v>
      </c>
      <c r="D50" s="48">
        <f t="shared" si="7"/>
        <v>790</v>
      </c>
      <c r="E50" s="53">
        <f t="shared" si="7"/>
        <v>633</v>
      </c>
      <c r="F50" s="48">
        <f t="shared" si="7"/>
        <v>64</v>
      </c>
      <c r="G50" s="53">
        <f t="shared" si="7"/>
        <v>17</v>
      </c>
      <c r="H50" s="48">
        <f t="shared" si="7"/>
        <v>68</v>
      </c>
      <c r="I50" s="53">
        <f t="shared" si="7"/>
        <v>45</v>
      </c>
      <c r="J50" s="48">
        <f t="shared" si="7"/>
        <v>5</v>
      </c>
      <c r="K50" s="53">
        <f t="shared" si="7"/>
        <v>6</v>
      </c>
      <c r="L50" s="48">
        <f t="shared" si="7"/>
        <v>34</v>
      </c>
      <c r="M50" s="53">
        <f t="shared" si="7"/>
        <v>7</v>
      </c>
      <c r="N50" s="48">
        <f t="shared" si="7"/>
        <v>60</v>
      </c>
      <c r="O50" s="53">
        <f t="shared" si="7"/>
        <v>14</v>
      </c>
      <c r="P50" s="48">
        <f t="shared" si="7"/>
        <v>0</v>
      </c>
      <c r="Q50" s="53">
        <f t="shared" si="7"/>
        <v>0</v>
      </c>
      <c r="R50" s="50">
        <f t="shared" si="8"/>
        <v>1021</v>
      </c>
      <c r="S50" s="54">
        <f t="shared" si="8"/>
        <v>722</v>
      </c>
      <c r="T50" s="51">
        <f t="shared" si="9"/>
        <v>1743</v>
      </c>
    </row>
    <row r="51" spans="1:20" ht="12.75">
      <c r="A51" s="60" t="s">
        <v>18</v>
      </c>
      <c r="B51" s="48">
        <f>SUM(B14,B20,B32,B38,B44)</f>
        <v>0</v>
      </c>
      <c r="C51" s="53">
        <f aca="true" t="shared" si="10" ref="C51:Q51">SUM(C14,C20,C32,C38,C44)</f>
        <v>0</v>
      </c>
      <c r="D51" s="48">
        <f t="shared" si="10"/>
        <v>0</v>
      </c>
      <c r="E51" s="53">
        <f t="shared" si="10"/>
        <v>0</v>
      </c>
      <c r="F51" s="48">
        <f t="shared" si="10"/>
        <v>0</v>
      </c>
      <c r="G51" s="53">
        <f t="shared" si="10"/>
        <v>0</v>
      </c>
      <c r="H51" s="48">
        <f t="shared" si="10"/>
        <v>0</v>
      </c>
      <c r="I51" s="53">
        <f t="shared" si="10"/>
        <v>0</v>
      </c>
      <c r="J51" s="48">
        <f t="shared" si="10"/>
        <v>0</v>
      </c>
      <c r="K51" s="53">
        <f t="shared" si="10"/>
        <v>0</v>
      </c>
      <c r="L51" s="48">
        <f t="shared" si="10"/>
        <v>0</v>
      </c>
      <c r="M51" s="53">
        <f t="shared" si="10"/>
        <v>0</v>
      </c>
      <c r="N51" s="48">
        <f t="shared" si="10"/>
        <v>0</v>
      </c>
      <c r="O51" s="53">
        <f t="shared" si="10"/>
        <v>0</v>
      </c>
      <c r="P51" s="48">
        <f t="shared" si="10"/>
        <v>0</v>
      </c>
      <c r="Q51" s="53">
        <f t="shared" si="10"/>
        <v>0</v>
      </c>
      <c r="R51" s="50">
        <f t="shared" si="8"/>
        <v>0</v>
      </c>
      <c r="S51" s="54">
        <f t="shared" si="8"/>
        <v>0</v>
      </c>
      <c r="T51" s="51">
        <f t="shared" si="9"/>
        <v>0</v>
      </c>
    </row>
    <row r="52" spans="1:20" ht="12.75">
      <c r="A52" s="60" t="s">
        <v>19</v>
      </c>
      <c r="B52" s="48">
        <f>SUM(B15,B21,B26,B33,B39,B45)</f>
        <v>0</v>
      </c>
      <c r="C52" s="53">
        <f aca="true" t="shared" si="11" ref="C52:Q52">SUM(C15,C21,C26,C33,C39,C45)</f>
        <v>0</v>
      </c>
      <c r="D52" s="48">
        <f t="shared" si="11"/>
        <v>88</v>
      </c>
      <c r="E52" s="53">
        <f t="shared" si="11"/>
        <v>56</v>
      </c>
      <c r="F52" s="48">
        <f t="shared" si="11"/>
        <v>8</v>
      </c>
      <c r="G52" s="53">
        <f t="shared" si="11"/>
        <v>2</v>
      </c>
      <c r="H52" s="48">
        <f t="shared" si="11"/>
        <v>0</v>
      </c>
      <c r="I52" s="53">
        <f t="shared" si="11"/>
        <v>1</v>
      </c>
      <c r="J52" s="48">
        <f t="shared" si="11"/>
        <v>0</v>
      </c>
      <c r="K52" s="53">
        <f t="shared" si="11"/>
        <v>0</v>
      </c>
      <c r="L52" s="48">
        <f t="shared" si="11"/>
        <v>5</v>
      </c>
      <c r="M52" s="53">
        <f t="shared" si="11"/>
        <v>0</v>
      </c>
      <c r="N52" s="48">
        <f t="shared" si="11"/>
        <v>18</v>
      </c>
      <c r="O52" s="53">
        <f t="shared" si="11"/>
        <v>1</v>
      </c>
      <c r="P52" s="48">
        <f t="shared" si="11"/>
        <v>0</v>
      </c>
      <c r="Q52" s="53">
        <f t="shared" si="11"/>
        <v>0</v>
      </c>
      <c r="R52" s="50">
        <f t="shared" si="8"/>
        <v>119</v>
      </c>
      <c r="S52" s="54">
        <f t="shared" si="8"/>
        <v>60</v>
      </c>
      <c r="T52" s="51">
        <f t="shared" si="9"/>
        <v>179</v>
      </c>
    </row>
    <row r="53" spans="1:20" ht="12.75">
      <c r="A53" s="60" t="s">
        <v>31</v>
      </c>
      <c r="B53" s="48">
        <f>SUM(B46)</f>
        <v>0</v>
      </c>
      <c r="C53" s="53">
        <f aca="true" t="shared" si="12" ref="C53:Q53">SUM(C46)</f>
        <v>0</v>
      </c>
      <c r="D53" s="48">
        <f t="shared" si="12"/>
        <v>35</v>
      </c>
      <c r="E53" s="53">
        <f t="shared" si="12"/>
        <v>20</v>
      </c>
      <c r="F53" s="48">
        <f t="shared" si="12"/>
        <v>3</v>
      </c>
      <c r="G53" s="53">
        <f t="shared" si="12"/>
        <v>3</v>
      </c>
      <c r="H53" s="48">
        <f t="shared" si="12"/>
        <v>0</v>
      </c>
      <c r="I53" s="53">
        <f t="shared" si="12"/>
        <v>0</v>
      </c>
      <c r="J53" s="48">
        <f t="shared" si="12"/>
        <v>0</v>
      </c>
      <c r="K53" s="53">
        <f t="shared" si="12"/>
        <v>0</v>
      </c>
      <c r="L53" s="48">
        <f t="shared" si="12"/>
        <v>0</v>
      </c>
      <c r="M53" s="53">
        <f t="shared" si="12"/>
        <v>0</v>
      </c>
      <c r="N53" s="48">
        <f t="shared" si="12"/>
        <v>2</v>
      </c>
      <c r="O53" s="53">
        <f t="shared" si="12"/>
        <v>0</v>
      </c>
      <c r="P53" s="48">
        <f t="shared" si="12"/>
        <v>0</v>
      </c>
      <c r="Q53" s="53">
        <f t="shared" si="12"/>
        <v>0</v>
      </c>
      <c r="R53" s="50">
        <f t="shared" si="8"/>
        <v>40</v>
      </c>
      <c r="S53" s="54">
        <f t="shared" si="8"/>
        <v>23</v>
      </c>
      <c r="T53" s="51">
        <f t="shared" si="9"/>
        <v>63</v>
      </c>
    </row>
    <row r="54" spans="1:20" ht="12.75">
      <c r="A54" s="60" t="s">
        <v>20</v>
      </c>
      <c r="B54" s="48">
        <f>SUM(B27)</f>
        <v>0</v>
      </c>
      <c r="C54" s="53">
        <f aca="true" t="shared" si="13" ref="C54:Q54">SUM(C27)</f>
        <v>0</v>
      </c>
      <c r="D54" s="48">
        <f t="shared" si="13"/>
        <v>0</v>
      </c>
      <c r="E54" s="53">
        <f t="shared" si="13"/>
        <v>0</v>
      </c>
      <c r="F54" s="48">
        <f t="shared" si="13"/>
        <v>0</v>
      </c>
      <c r="G54" s="53">
        <f t="shared" si="13"/>
        <v>0</v>
      </c>
      <c r="H54" s="48">
        <f t="shared" si="13"/>
        <v>0</v>
      </c>
      <c r="I54" s="53">
        <f t="shared" si="13"/>
        <v>0</v>
      </c>
      <c r="J54" s="48">
        <f t="shared" si="13"/>
        <v>0</v>
      </c>
      <c r="K54" s="53">
        <f t="shared" si="13"/>
        <v>0</v>
      </c>
      <c r="L54" s="48">
        <f t="shared" si="13"/>
        <v>24</v>
      </c>
      <c r="M54" s="53">
        <f t="shared" si="13"/>
        <v>7</v>
      </c>
      <c r="N54" s="48">
        <f t="shared" si="13"/>
        <v>7</v>
      </c>
      <c r="O54" s="53">
        <f t="shared" si="13"/>
        <v>0</v>
      </c>
      <c r="P54" s="48">
        <f t="shared" si="13"/>
        <v>0</v>
      </c>
      <c r="Q54" s="53">
        <f t="shared" si="13"/>
        <v>0</v>
      </c>
      <c r="R54" s="50">
        <f t="shared" si="8"/>
        <v>31</v>
      </c>
      <c r="S54" s="54">
        <f t="shared" si="8"/>
        <v>7</v>
      </c>
      <c r="T54" s="51">
        <f t="shared" si="9"/>
        <v>38</v>
      </c>
    </row>
    <row r="55" spans="1:20" s="11" customFormat="1" ht="12.75">
      <c r="A55" s="7" t="s">
        <v>12</v>
      </c>
      <c r="B55" s="12">
        <f>SUM(B49:B54)</f>
        <v>0</v>
      </c>
      <c r="C55" s="13">
        <f aca="true" t="shared" si="14" ref="C55:Q55">SUM(C49:C54)</f>
        <v>0</v>
      </c>
      <c r="D55" s="12">
        <f t="shared" si="14"/>
        <v>1400</v>
      </c>
      <c r="E55" s="13">
        <f t="shared" si="14"/>
        <v>1072</v>
      </c>
      <c r="F55" s="12">
        <f t="shared" si="14"/>
        <v>100</v>
      </c>
      <c r="G55" s="13">
        <f t="shared" si="14"/>
        <v>31</v>
      </c>
      <c r="H55" s="12">
        <f t="shared" si="14"/>
        <v>150</v>
      </c>
      <c r="I55" s="13">
        <f t="shared" si="14"/>
        <v>65</v>
      </c>
      <c r="J55" s="12">
        <f t="shared" si="14"/>
        <v>8</v>
      </c>
      <c r="K55" s="13">
        <f t="shared" si="14"/>
        <v>8</v>
      </c>
      <c r="L55" s="12">
        <f t="shared" si="14"/>
        <v>63</v>
      </c>
      <c r="M55" s="13">
        <f t="shared" si="14"/>
        <v>14</v>
      </c>
      <c r="N55" s="12">
        <f t="shared" si="14"/>
        <v>130</v>
      </c>
      <c r="O55" s="13">
        <f t="shared" si="14"/>
        <v>27</v>
      </c>
      <c r="P55" s="12">
        <f t="shared" si="14"/>
        <v>0</v>
      </c>
      <c r="Q55" s="13">
        <f t="shared" si="14"/>
        <v>0</v>
      </c>
      <c r="R55" s="12">
        <f t="shared" si="8"/>
        <v>1851</v>
      </c>
      <c r="S55" s="13">
        <f t="shared" si="8"/>
        <v>1217</v>
      </c>
      <c r="T55" s="13">
        <f t="shared" si="9"/>
        <v>3068</v>
      </c>
    </row>
    <row r="56" ht="7.5" customHeight="1">
      <c r="B56" s="5"/>
    </row>
    <row r="57" ht="12.75">
      <c r="A57" s="84" t="s">
        <v>166</v>
      </c>
    </row>
    <row r="58" ht="12.75">
      <c r="A58" s="82" t="s">
        <v>146</v>
      </c>
    </row>
    <row r="64" spans="15:16" ht="12.75">
      <c r="O64" s="5"/>
      <c r="P64"/>
    </row>
    <row r="65" spans="12:16" ht="12.75">
      <c r="L65" s="5"/>
      <c r="P65"/>
    </row>
    <row r="66" spans="12:16" ht="12.75">
      <c r="L66" s="5"/>
      <c r="P66"/>
    </row>
    <row r="67" spans="12:16" ht="12.75">
      <c r="L67" s="5"/>
      <c r="P67"/>
    </row>
    <row r="68" spans="12:16" ht="12.75">
      <c r="L68" s="5"/>
      <c r="P68"/>
    </row>
    <row r="69" spans="12:16" ht="12.75">
      <c r="L69" s="5"/>
      <c r="P69"/>
    </row>
    <row r="70" spans="3:16" ht="12.75">
      <c r="C70" s="160"/>
      <c r="L70" s="5"/>
      <c r="M70" s="160"/>
      <c r="P70"/>
    </row>
    <row r="71" spans="12:16" ht="12.75">
      <c r="L71" s="5"/>
      <c r="P71"/>
    </row>
    <row r="72" spans="12:16" ht="12.75">
      <c r="L72" s="5"/>
      <c r="P72"/>
    </row>
    <row r="73" spans="12:16" ht="12.75">
      <c r="L73" s="5"/>
      <c r="P73"/>
    </row>
    <row r="74" spans="12:16" ht="12.75">
      <c r="L74" s="160"/>
      <c r="P74"/>
    </row>
    <row r="75" spans="12:16" ht="12.75">
      <c r="L75" s="160"/>
      <c r="P75"/>
    </row>
    <row r="76" spans="3:16" ht="12.75">
      <c r="C76" s="160"/>
      <c r="L76" s="160"/>
      <c r="M76" s="160"/>
      <c r="P76"/>
    </row>
    <row r="77" spans="3:16" ht="12.75">
      <c r="C77" s="160"/>
      <c r="L77" s="160"/>
      <c r="M77" s="160"/>
      <c r="P77"/>
    </row>
    <row r="78" spans="12:16" ht="12.75">
      <c r="L78" s="160"/>
      <c r="P78"/>
    </row>
    <row r="79" spans="12:16" ht="12.75">
      <c r="L79" s="160"/>
      <c r="P79"/>
    </row>
    <row r="80" spans="12:16" ht="12.75">
      <c r="L80" s="160"/>
      <c r="P80"/>
    </row>
    <row r="81" spans="12:16" ht="12.75">
      <c r="L81" s="160"/>
      <c r="P81"/>
    </row>
    <row r="82" spans="3:16" ht="12.75">
      <c r="C82" s="160"/>
      <c r="L82" s="160"/>
      <c r="M82" s="160"/>
      <c r="P82"/>
    </row>
    <row r="83" spans="3:16" ht="12.75">
      <c r="C83" s="160"/>
      <c r="L83" s="5"/>
      <c r="P83"/>
    </row>
    <row r="84" spans="12:16" ht="12.75">
      <c r="L84" s="5"/>
      <c r="P84"/>
    </row>
    <row r="85" spans="12:16" ht="12.75">
      <c r="L85" s="5"/>
      <c r="P85"/>
    </row>
    <row r="86" spans="12:16" ht="12.75">
      <c r="L86" s="160"/>
      <c r="P86"/>
    </row>
    <row r="87" spans="12:16" ht="12.75">
      <c r="L87" s="5"/>
      <c r="P87"/>
    </row>
    <row r="88" spans="3:16" ht="12.75">
      <c r="C88" s="160"/>
      <c r="L88" s="160"/>
      <c r="M88" s="160"/>
      <c r="P88"/>
    </row>
    <row r="89" spans="3:16" ht="12.75">
      <c r="C89" s="160"/>
      <c r="L89" s="160"/>
      <c r="M89" s="160"/>
      <c r="P89"/>
    </row>
    <row r="90" spans="12:16" ht="12.75">
      <c r="L90" s="5"/>
      <c r="P90"/>
    </row>
    <row r="91" spans="12:16" ht="12.75">
      <c r="L91" s="5"/>
      <c r="P91"/>
    </row>
    <row r="92" spans="12:16" ht="12.75">
      <c r="L92" s="160"/>
      <c r="P92"/>
    </row>
    <row r="93" spans="12:16" ht="12.75">
      <c r="L93" s="5"/>
      <c r="P93"/>
    </row>
    <row r="94" spans="3:16" ht="12.75">
      <c r="C94" s="160"/>
      <c r="L94" s="160"/>
      <c r="M94" s="160"/>
      <c r="P94"/>
    </row>
    <row r="95" spans="12:16" ht="12.75">
      <c r="L95" s="160"/>
      <c r="P95"/>
    </row>
    <row r="96" spans="12:16" ht="12.75">
      <c r="L96" s="5"/>
      <c r="P96"/>
    </row>
    <row r="97" spans="12:16" ht="12.75">
      <c r="L97" s="5"/>
      <c r="P97"/>
    </row>
    <row r="98" spans="12:16" ht="12.75">
      <c r="L98" s="160"/>
      <c r="P98"/>
    </row>
    <row r="99" spans="12:16" ht="12.75">
      <c r="L99" s="160"/>
      <c r="P99"/>
    </row>
    <row r="100" spans="3:16" ht="12.75">
      <c r="C100" s="160"/>
      <c r="L100" s="160"/>
      <c r="M100" s="160"/>
      <c r="P100"/>
    </row>
    <row r="101" spans="3:16" ht="12.75">
      <c r="C101" s="160"/>
      <c r="L101" s="160"/>
      <c r="M101" s="160"/>
      <c r="P101"/>
    </row>
    <row r="102" spans="12:16" ht="12.75">
      <c r="L102" s="160"/>
      <c r="P102"/>
    </row>
    <row r="103" spans="12:16" ht="12.75">
      <c r="L103" s="160"/>
      <c r="P103"/>
    </row>
    <row r="104" spans="12:16" ht="12.75">
      <c r="L104" s="5"/>
      <c r="P104"/>
    </row>
    <row r="105" spans="13:16" ht="12.75">
      <c r="M105" s="5"/>
      <c r="P105"/>
    </row>
  </sheetData>
  <sheetProtection/>
  <mergeCells count="23">
    <mergeCell ref="A2:T2"/>
    <mergeCell ref="A3:T3"/>
    <mergeCell ref="A4:T4"/>
    <mergeCell ref="F8:G8"/>
    <mergeCell ref="F9:G9"/>
    <mergeCell ref="L7:M7"/>
    <mergeCell ref="L8:M8"/>
    <mergeCell ref="P7:Q7"/>
    <mergeCell ref="P8:Q8"/>
    <mergeCell ref="P9:Q9"/>
    <mergeCell ref="B7:C7"/>
    <mergeCell ref="D7:E7"/>
    <mergeCell ref="F7:G7"/>
    <mergeCell ref="H7:I7"/>
    <mergeCell ref="J7:K7"/>
    <mergeCell ref="N7:O7"/>
    <mergeCell ref="B8:C8"/>
    <mergeCell ref="D8:E8"/>
    <mergeCell ref="H8:I8"/>
    <mergeCell ref="J8:K8"/>
    <mergeCell ref="N8:O8"/>
    <mergeCell ref="L9:M9"/>
    <mergeCell ref="N9:O9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74" r:id="rId2"/>
  <headerFooter alignWithMargins="0">
    <oddFooter>&amp;R&amp;A</oddFooter>
  </headerFooter>
  <colBreaks count="1" manualBreakCount="1">
    <brk id="9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5"/>
  <sheetViews>
    <sheetView zoomScalePageLayoutView="0" workbookViewId="0" topLeftCell="A1">
      <selection activeCell="A60" sqref="A60"/>
    </sheetView>
  </sheetViews>
  <sheetFormatPr defaultColWidth="9.140625" defaultRowHeight="12.75"/>
  <cols>
    <col min="1" max="1" width="27.28125" style="5" customWidth="1"/>
    <col min="2" max="5" width="8.28125" style="0" customWidth="1"/>
    <col min="6" max="7" width="9.140625" style="0" customWidth="1"/>
    <col min="8" max="11" width="8.28125" style="0" customWidth="1"/>
    <col min="12" max="13" width="8.8515625" style="0" customWidth="1"/>
    <col min="14" max="15" width="10.28125" style="0" customWidth="1"/>
    <col min="16" max="16" width="9.57421875" style="5" customWidth="1"/>
    <col min="17" max="17" width="9.28125" style="0" customWidth="1"/>
    <col min="18" max="20" width="8.28125" style="0" customWidth="1"/>
    <col min="21" max="21" width="14.140625" style="0" customWidth="1"/>
    <col min="22" max="23" width="7.00390625" style="0" customWidth="1"/>
    <col min="24" max="24" width="9.28125" style="0" customWidth="1"/>
    <col min="25" max="25" width="18.140625" style="0" customWidth="1"/>
    <col min="26" max="27" width="13.421875" style="0" customWidth="1"/>
    <col min="28" max="28" width="10.57421875" style="0" customWidth="1"/>
    <col min="29" max="30" width="5.00390625" style="0" customWidth="1"/>
    <col min="31" max="31" width="10.57421875" style="0" customWidth="1"/>
    <col min="32" max="33" width="4.7109375" style="0" customWidth="1"/>
    <col min="34" max="34" width="10.28125" style="0" customWidth="1"/>
    <col min="35" max="35" width="19.00390625" style="0" customWidth="1"/>
    <col min="36" max="37" width="12.00390625" style="0" customWidth="1"/>
    <col min="38" max="38" width="10.57421875" style="0" customWidth="1"/>
    <col min="39" max="40" width="5.00390625" style="0" customWidth="1"/>
    <col min="41" max="41" width="10.57421875" style="0" customWidth="1"/>
    <col min="42" max="43" width="4.7109375" style="0" customWidth="1"/>
    <col min="44" max="44" width="10.28125" style="0" customWidth="1"/>
    <col min="45" max="45" width="17.57421875" style="0" customWidth="1"/>
    <col min="46" max="46" width="43.421875" style="0" customWidth="1"/>
    <col min="47" max="48" width="7.00390625" style="0" customWidth="1"/>
    <col min="49" max="49" width="9.28125" style="0" customWidth="1"/>
  </cols>
  <sheetData>
    <row r="1" ht="12.75">
      <c r="A1" s="108" t="s">
        <v>186</v>
      </c>
    </row>
    <row r="2" spans="1:20" ht="12.75">
      <c r="A2" s="325" t="s">
        <v>33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</row>
    <row r="3" spans="1:20" ht="12.75">
      <c r="A3" s="325" t="s">
        <v>53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</row>
    <row r="4" spans="1:20" ht="12.75">
      <c r="A4" s="325" t="s">
        <v>69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</row>
    <row r="5" ht="13.5" thickBot="1"/>
    <row r="6" spans="1:20" s="27" customFormat="1" ht="11.25">
      <c r="A6" s="55"/>
      <c r="B6" s="61" t="s">
        <v>45</v>
      </c>
      <c r="C6" s="62"/>
      <c r="D6" s="61" t="s">
        <v>46</v>
      </c>
      <c r="E6" s="62"/>
      <c r="F6" s="61" t="s">
        <v>47</v>
      </c>
      <c r="G6" s="62"/>
      <c r="H6" s="61" t="s">
        <v>48</v>
      </c>
      <c r="I6" s="62"/>
      <c r="J6" s="61" t="s">
        <v>49</v>
      </c>
      <c r="K6" s="62"/>
      <c r="L6" s="61" t="s">
        <v>50</v>
      </c>
      <c r="M6" s="62"/>
      <c r="N6" s="61" t="s">
        <v>142</v>
      </c>
      <c r="O6" s="62"/>
      <c r="P6" s="61" t="s">
        <v>157</v>
      </c>
      <c r="Q6" s="62"/>
      <c r="R6" s="56"/>
      <c r="S6" s="57"/>
      <c r="T6" s="55"/>
    </row>
    <row r="7" spans="2:20" s="25" customFormat="1" ht="11.25">
      <c r="B7" s="312" t="s">
        <v>149</v>
      </c>
      <c r="C7" s="313"/>
      <c r="D7" s="312" t="s">
        <v>150</v>
      </c>
      <c r="E7" s="313"/>
      <c r="F7" s="312" t="s">
        <v>163</v>
      </c>
      <c r="G7" s="319"/>
      <c r="H7" s="312" t="s">
        <v>151</v>
      </c>
      <c r="I7" s="313"/>
      <c r="J7" s="312" t="s">
        <v>152</v>
      </c>
      <c r="K7" s="313"/>
      <c r="L7" s="312" t="s">
        <v>153</v>
      </c>
      <c r="M7" s="313"/>
      <c r="N7" s="312" t="s">
        <v>154</v>
      </c>
      <c r="O7" s="316"/>
      <c r="P7" s="315" t="s">
        <v>158</v>
      </c>
      <c r="Q7" s="316"/>
      <c r="R7" s="63" t="s">
        <v>14</v>
      </c>
      <c r="S7" s="70"/>
      <c r="T7" s="70"/>
    </row>
    <row r="8" spans="2:18" s="25" customFormat="1" ht="11.25">
      <c r="B8" s="310" t="s">
        <v>155</v>
      </c>
      <c r="C8" s="314"/>
      <c r="D8" s="310" t="s">
        <v>156</v>
      </c>
      <c r="E8" s="314"/>
      <c r="F8" s="310" t="s">
        <v>164</v>
      </c>
      <c r="G8" s="311"/>
      <c r="H8" s="310" t="s">
        <v>156</v>
      </c>
      <c r="I8" s="314"/>
      <c r="J8" s="310" t="s">
        <v>156</v>
      </c>
      <c r="K8" s="314"/>
      <c r="L8" s="310" t="s">
        <v>159</v>
      </c>
      <c r="M8" s="314"/>
      <c r="N8" s="310" t="s">
        <v>161</v>
      </c>
      <c r="O8" s="318"/>
      <c r="P8" s="317"/>
      <c r="Q8" s="318"/>
      <c r="R8" s="31"/>
    </row>
    <row r="9" spans="1:20" s="27" customFormat="1" ht="11.25">
      <c r="A9" s="25"/>
      <c r="B9" s="197"/>
      <c r="C9" s="266"/>
      <c r="D9" s="197"/>
      <c r="E9" s="198"/>
      <c r="F9" s="301" t="s">
        <v>165</v>
      </c>
      <c r="G9" s="303"/>
      <c r="H9" s="165"/>
      <c r="I9" s="84"/>
      <c r="J9" s="165"/>
      <c r="K9" s="84"/>
      <c r="L9" s="301" t="s">
        <v>160</v>
      </c>
      <c r="M9" s="303"/>
      <c r="N9" s="301" t="s">
        <v>162</v>
      </c>
      <c r="O9" s="303"/>
      <c r="P9" s="301"/>
      <c r="Q9" s="303"/>
      <c r="R9" s="31"/>
      <c r="S9" s="25"/>
      <c r="T9" s="25"/>
    </row>
    <row r="10" spans="1:20" s="64" customFormat="1" ht="11.25">
      <c r="A10" s="58"/>
      <c r="B10" s="29" t="s">
        <v>0</v>
      </c>
      <c r="C10" s="30" t="s">
        <v>1</v>
      </c>
      <c r="D10" s="29" t="s">
        <v>0</v>
      </c>
      <c r="E10" s="30" t="s">
        <v>1</v>
      </c>
      <c r="F10" s="29" t="s">
        <v>0</v>
      </c>
      <c r="G10" s="30" t="s">
        <v>1</v>
      </c>
      <c r="H10" s="29" t="s">
        <v>0</v>
      </c>
      <c r="I10" s="30" t="s">
        <v>1</v>
      </c>
      <c r="J10" s="29" t="s">
        <v>0</v>
      </c>
      <c r="K10" s="30" t="s">
        <v>1</v>
      </c>
      <c r="L10" s="29" t="s">
        <v>0</v>
      </c>
      <c r="M10" s="30" t="s">
        <v>1</v>
      </c>
      <c r="N10" s="29" t="s">
        <v>0</v>
      </c>
      <c r="O10" s="30" t="s">
        <v>1</v>
      </c>
      <c r="P10" s="29" t="s">
        <v>0</v>
      </c>
      <c r="Q10" s="30" t="s">
        <v>1</v>
      </c>
      <c r="R10" s="29" t="s">
        <v>0</v>
      </c>
      <c r="S10" s="30" t="s">
        <v>1</v>
      </c>
      <c r="T10" s="71" t="s">
        <v>13</v>
      </c>
    </row>
    <row r="11" spans="1:19" s="33" customFormat="1" ht="12.75">
      <c r="A11" s="15" t="s">
        <v>2</v>
      </c>
      <c r="B11" s="29"/>
      <c r="C11" s="30"/>
      <c r="D11" s="29"/>
      <c r="E11" s="30"/>
      <c r="F11" s="29"/>
      <c r="G11" s="30"/>
      <c r="H11" s="29"/>
      <c r="I11" s="30"/>
      <c r="J11" s="29"/>
      <c r="K11" s="30"/>
      <c r="L11" s="29"/>
      <c r="M11" s="30"/>
      <c r="N11" s="29"/>
      <c r="O11" s="30"/>
      <c r="P11" s="29"/>
      <c r="Q11" s="30"/>
      <c r="R11" s="29"/>
      <c r="S11" s="30"/>
    </row>
    <row r="12" spans="1:20" ht="12.75">
      <c r="A12" s="18" t="s">
        <v>16</v>
      </c>
      <c r="B12" s="20">
        <v>193</v>
      </c>
      <c r="C12" s="19">
        <v>162</v>
      </c>
      <c r="D12" s="20">
        <v>0</v>
      </c>
      <c r="E12" s="19">
        <v>0</v>
      </c>
      <c r="F12" s="20">
        <v>57</v>
      </c>
      <c r="G12" s="19">
        <v>13</v>
      </c>
      <c r="H12" s="20">
        <v>25</v>
      </c>
      <c r="I12" s="19">
        <v>6</v>
      </c>
      <c r="J12" s="20">
        <v>0</v>
      </c>
      <c r="K12" s="19">
        <v>0</v>
      </c>
      <c r="L12" s="20">
        <v>0</v>
      </c>
      <c r="M12" s="19">
        <v>0</v>
      </c>
      <c r="N12" s="20">
        <v>17</v>
      </c>
      <c r="O12" s="19">
        <v>3</v>
      </c>
      <c r="P12" s="20">
        <v>128</v>
      </c>
      <c r="Q12" s="19">
        <v>88</v>
      </c>
      <c r="R12" s="8">
        <f>SUM(L12,J12,H12,F12,D12,B12,N12,P12)</f>
        <v>420</v>
      </c>
      <c r="S12" s="10">
        <f>SUM(M12,K12,I12,G12,E12,C12,O12,Q12)</f>
        <v>272</v>
      </c>
      <c r="T12" s="10">
        <f>SUM(R12:S12)</f>
        <v>692</v>
      </c>
    </row>
    <row r="13" spans="1:20" ht="12.75">
      <c r="A13" s="18" t="s">
        <v>17</v>
      </c>
      <c r="B13" s="20">
        <v>422</v>
      </c>
      <c r="C13" s="21">
        <v>330</v>
      </c>
      <c r="D13" s="20">
        <v>0</v>
      </c>
      <c r="E13" s="21">
        <v>0</v>
      </c>
      <c r="F13" s="20">
        <v>207</v>
      </c>
      <c r="G13" s="21">
        <v>32</v>
      </c>
      <c r="H13" s="20">
        <v>14</v>
      </c>
      <c r="I13" s="21">
        <v>4</v>
      </c>
      <c r="J13" s="20">
        <v>0</v>
      </c>
      <c r="K13" s="21">
        <v>0</v>
      </c>
      <c r="L13" s="20">
        <v>45</v>
      </c>
      <c r="M13" s="21">
        <v>15</v>
      </c>
      <c r="N13" s="20">
        <v>108</v>
      </c>
      <c r="O13" s="21">
        <v>25</v>
      </c>
      <c r="P13" s="20">
        <v>279</v>
      </c>
      <c r="Q13" s="21">
        <v>192</v>
      </c>
      <c r="R13" s="8">
        <f aca="true" t="shared" si="0" ref="R13:S16">SUM(L13,J13,H13,F13,D13,B13,N13,P13)</f>
        <v>1075</v>
      </c>
      <c r="S13" s="9">
        <f t="shared" si="0"/>
        <v>598</v>
      </c>
      <c r="T13" s="10">
        <f>SUM(R13:S13)</f>
        <v>1673</v>
      </c>
    </row>
    <row r="14" spans="1:20" ht="12.75">
      <c r="A14" s="18" t="s">
        <v>18</v>
      </c>
      <c r="B14" s="20">
        <v>0</v>
      </c>
      <c r="C14" s="21">
        <v>0</v>
      </c>
      <c r="D14" s="20">
        <v>0</v>
      </c>
      <c r="E14" s="21">
        <v>0</v>
      </c>
      <c r="F14" s="20">
        <v>0</v>
      </c>
      <c r="G14" s="21">
        <v>0</v>
      </c>
      <c r="H14" s="20">
        <v>0</v>
      </c>
      <c r="I14" s="21">
        <v>0</v>
      </c>
      <c r="J14" s="20">
        <v>0</v>
      </c>
      <c r="K14" s="21">
        <v>0</v>
      </c>
      <c r="L14" s="20">
        <v>0</v>
      </c>
      <c r="M14" s="21">
        <v>0</v>
      </c>
      <c r="N14" s="20">
        <v>0</v>
      </c>
      <c r="O14" s="21">
        <v>0</v>
      </c>
      <c r="P14" s="20">
        <v>0</v>
      </c>
      <c r="Q14" s="21">
        <v>0</v>
      </c>
      <c r="R14" s="8">
        <f t="shared" si="0"/>
        <v>0</v>
      </c>
      <c r="S14" s="9">
        <f t="shared" si="0"/>
        <v>0</v>
      </c>
      <c r="T14" s="10">
        <f>SUM(R14:S14)</f>
        <v>0</v>
      </c>
    </row>
    <row r="15" spans="1:20" ht="12.75">
      <c r="A15" s="18" t="s">
        <v>19</v>
      </c>
      <c r="B15" s="20">
        <v>232</v>
      </c>
      <c r="C15" s="21">
        <v>146</v>
      </c>
      <c r="D15" s="20">
        <v>0</v>
      </c>
      <c r="E15" s="21">
        <v>0</v>
      </c>
      <c r="F15" s="20">
        <v>45</v>
      </c>
      <c r="G15" s="21">
        <v>5</v>
      </c>
      <c r="H15" s="20">
        <v>3</v>
      </c>
      <c r="I15" s="21">
        <v>0</v>
      </c>
      <c r="J15" s="20">
        <v>0</v>
      </c>
      <c r="K15" s="21">
        <v>0</v>
      </c>
      <c r="L15" s="20">
        <v>17</v>
      </c>
      <c r="M15" s="21">
        <v>1</v>
      </c>
      <c r="N15" s="20">
        <v>12</v>
      </c>
      <c r="O15" s="21">
        <v>2</v>
      </c>
      <c r="P15" s="20">
        <v>150</v>
      </c>
      <c r="Q15" s="21">
        <v>93</v>
      </c>
      <c r="R15" s="8">
        <f t="shared" si="0"/>
        <v>459</v>
      </c>
      <c r="S15" s="9">
        <f t="shared" si="0"/>
        <v>247</v>
      </c>
      <c r="T15" s="10">
        <f>SUM(R15:S15)</f>
        <v>706</v>
      </c>
    </row>
    <row r="16" spans="1:20" s="11" customFormat="1" ht="12.75">
      <c r="A16" s="7" t="s">
        <v>12</v>
      </c>
      <c r="B16" s="40">
        <v>847</v>
      </c>
      <c r="C16" s="41">
        <v>638</v>
      </c>
      <c r="D16" s="40">
        <v>0</v>
      </c>
      <c r="E16" s="41">
        <v>0</v>
      </c>
      <c r="F16" s="40">
        <v>309</v>
      </c>
      <c r="G16" s="41">
        <v>50</v>
      </c>
      <c r="H16" s="40">
        <v>42</v>
      </c>
      <c r="I16" s="41">
        <v>10</v>
      </c>
      <c r="J16" s="40">
        <v>0</v>
      </c>
      <c r="K16" s="41">
        <v>0</v>
      </c>
      <c r="L16" s="40">
        <v>62</v>
      </c>
      <c r="M16" s="41">
        <v>16</v>
      </c>
      <c r="N16" s="40">
        <v>137</v>
      </c>
      <c r="O16" s="41">
        <v>30</v>
      </c>
      <c r="P16" s="40">
        <v>557</v>
      </c>
      <c r="Q16" s="41">
        <v>373</v>
      </c>
      <c r="R16" s="40">
        <f t="shared" si="0"/>
        <v>1954</v>
      </c>
      <c r="S16" s="41">
        <f t="shared" si="0"/>
        <v>1117</v>
      </c>
      <c r="T16" s="41">
        <f>SUM(R16:S16)</f>
        <v>3071</v>
      </c>
    </row>
    <row r="17" spans="1:20" s="11" customFormat="1" ht="12.75">
      <c r="A17" s="24" t="s">
        <v>6</v>
      </c>
      <c r="B17" s="42"/>
      <c r="C17" s="43"/>
      <c r="D17" s="42"/>
      <c r="E17" s="43"/>
      <c r="F17" s="42"/>
      <c r="G17" s="43"/>
      <c r="H17" s="42"/>
      <c r="I17" s="43"/>
      <c r="J17" s="42"/>
      <c r="K17" s="43"/>
      <c r="L17" s="42"/>
      <c r="M17" s="43"/>
      <c r="N17" s="42"/>
      <c r="O17" s="43"/>
      <c r="P17" s="42"/>
      <c r="Q17" s="43"/>
      <c r="R17" s="42"/>
      <c r="S17" s="43"/>
      <c r="T17" s="43"/>
    </row>
    <row r="18" spans="1:20" ht="12.75">
      <c r="A18" s="18" t="s">
        <v>16</v>
      </c>
      <c r="B18" s="20">
        <v>75</v>
      </c>
      <c r="C18" s="19">
        <v>41</v>
      </c>
      <c r="D18" s="20">
        <v>0</v>
      </c>
      <c r="E18" s="19">
        <v>0</v>
      </c>
      <c r="F18" s="20">
        <v>5</v>
      </c>
      <c r="G18" s="19">
        <v>2</v>
      </c>
      <c r="H18" s="20">
        <v>16</v>
      </c>
      <c r="I18" s="19">
        <v>3</v>
      </c>
      <c r="J18" s="20">
        <v>0</v>
      </c>
      <c r="K18" s="19">
        <v>0</v>
      </c>
      <c r="L18" s="20">
        <v>0</v>
      </c>
      <c r="M18" s="19">
        <v>0</v>
      </c>
      <c r="N18" s="20">
        <v>18</v>
      </c>
      <c r="O18" s="19">
        <v>4</v>
      </c>
      <c r="P18" s="20">
        <v>40</v>
      </c>
      <c r="Q18" s="19">
        <v>28</v>
      </c>
      <c r="R18" s="8">
        <f aca="true" t="shared" si="1" ref="R18:S22">SUM(L18,J18,H18,F18,D18,B18,N18,P18)</f>
        <v>154</v>
      </c>
      <c r="S18" s="10">
        <f t="shared" si="1"/>
        <v>78</v>
      </c>
      <c r="T18" s="10">
        <f>SUM(R18:S18)</f>
        <v>232</v>
      </c>
    </row>
    <row r="19" spans="1:20" ht="12.75">
      <c r="A19" s="18" t="s">
        <v>17</v>
      </c>
      <c r="B19" s="20">
        <v>118</v>
      </c>
      <c r="C19" s="21">
        <v>111</v>
      </c>
      <c r="D19" s="20">
        <v>0</v>
      </c>
      <c r="E19" s="21">
        <v>0</v>
      </c>
      <c r="F19" s="20">
        <v>52</v>
      </c>
      <c r="G19" s="21">
        <v>6</v>
      </c>
      <c r="H19" s="20">
        <v>1</v>
      </c>
      <c r="I19" s="21">
        <v>1</v>
      </c>
      <c r="J19" s="20">
        <v>0</v>
      </c>
      <c r="K19" s="21">
        <v>0</v>
      </c>
      <c r="L19" s="20">
        <v>0</v>
      </c>
      <c r="M19" s="21">
        <v>0</v>
      </c>
      <c r="N19" s="20">
        <v>4</v>
      </c>
      <c r="O19" s="21">
        <v>4</v>
      </c>
      <c r="P19" s="20">
        <v>82</v>
      </c>
      <c r="Q19" s="21">
        <v>77</v>
      </c>
      <c r="R19" s="8">
        <f t="shared" si="1"/>
        <v>257</v>
      </c>
      <c r="S19" s="9">
        <f t="shared" si="1"/>
        <v>199</v>
      </c>
      <c r="T19" s="10">
        <f>SUM(R19:S19)</f>
        <v>456</v>
      </c>
    </row>
    <row r="20" spans="1:20" ht="12.75">
      <c r="A20" s="18" t="s">
        <v>18</v>
      </c>
      <c r="B20" s="20">
        <v>0</v>
      </c>
      <c r="C20" s="21">
        <v>0</v>
      </c>
      <c r="D20" s="20">
        <v>0</v>
      </c>
      <c r="E20" s="21">
        <v>0</v>
      </c>
      <c r="F20" s="20">
        <v>0</v>
      </c>
      <c r="G20" s="21">
        <v>0</v>
      </c>
      <c r="H20" s="20">
        <v>0</v>
      </c>
      <c r="I20" s="21">
        <v>0</v>
      </c>
      <c r="J20" s="20">
        <v>0</v>
      </c>
      <c r="K20" s="21">
        <v>0</v>
      </c>
      <c r="L20" s="20">
        <v>0</v>
      </c>
      <c r="M20" s="21">
        <v>0</v>
      </c>
      <c r="N20" s="20">
        <v>0</v>
      </c>
      <c r="O20" s="21">
        <v>0</v>
      </c>
      <c r="P20" s="20">
        <v>0</v>
      </c>
      <c r="Q20" s="21">
        <v>0</v>
      </c>
      <c r="R20" s="8">
        <f t="shared" si="1"/>
        <v>0</v>
      </c>
      <c r="S20" s="9">
        <f t="shared" si="1"/>
        <v>0</v>
      </c>
      <c r="T20" s="10">
        <f>SUM(R20:S20)</f>
        <v>0</v>
      </c>
    </row>
    <row r="21" spans="1:20" ht="12.75">
      <c r="A21" s="18" t="s">
        <v>19</v>
      </c>
      <c r="B21" s="20">
        <v>100</v>
      </c>
      <c r="C21" s="21">
        <v>63</v>
      </c>
      <c r="D21" s="20">
        <v>0</v>
      </c>
      <c r="E21" s="21">
        <v>0</v>
      </c>
      <c r="F21" s="20">
        <v>42</v>
      </c>
      <c r="G21" s="21">
        <v>6</v>
      </c>
      <c r="H21" s="20">
        <v>2</v>
      </c>
      <c r="I21" s="21">
        <v>0</v>
      </c>
      <c r="J21" s="20">
        <v>0</v>
      </c>
      <c r="K21" s="21">
        <v>0</v>
      </c>
      <c r="L21" s="20">
        <v>0</v>
      </c>
      <c r="M21" s="21">
        <v>0</v>
      </c>
      <c r="N21" s="20">
        <v>5</v>
      </c>
      <c r="O21" s="21">
        <v>3</v>
      </c>
      <c r="P21" s="20">
        <v>69</v>
      </c>
      <c r="Q21" s="21">
        <v>38</v>
      </c>
      <c r="R21" s="8">
        <f t="shared" si="1"/>
        <v>218</v>
      </c>
      <c r="S21" s="9">
        <f t="shared" si="1"/>
        <v>110</v>
      </c>
      <c r="T21" s="10">
        <f>SUM(R21:S21)</f>
        <v>328</v>
      </c>
    </row>
    <row r="22" spans="1:20" s="11" customFormat="1" ht="12.75">
      <c r="A22" s="7" t="s">
        <v>12</v>
      </c>
      <c r="B22" s="40">
        <v>293</v>
      </c>
      <c r="C22" s="41">
        <v>215</v>
      </c>
      <c r="D22" s="40">
        <v>0</v>
      </c>
      <c r="E22" s="41">
        <v>0</v>
      </c>
      <c r="F22" s="40">
        <v>99</v>
      </c>
      <c r="G22" s="41">
        <v>14</v>
      </c>
      <c r="H22" s="40">
        <v>19</v>
      </c>
      <c r="I22" s="41">
        <v>4</v>
      </c>
      <c r="J22" s="40">
        <v>0</v>
      </c>
      <c r="K22" s="41">
        <v>0</v>
      </c>
      <c r="L22" s="40">
        <v>0</v>
      </c>
      <c r="M22" s="41">
        <v>0</v>
      </c>
      <c r="N22" s="40">
        <v>27</v>
      </c>
      <c r="O22" s="41">
        <v>11</v>
      </c>
      <c r="P22" s="40">
        <v>191</v>
      </c>
      <c r="Q22" s="41">
        <v>143</v>
      </c>
      <c r="R22" s="40">
        <f t="shared" si="1"/>
        <v>629</v>
      </c>
      <c r="S22" s="41">
        <f t="shared" si="1"/>
        <v>387</v>
      </c>
      <c r="T22" s="41">
        <f>SUM(R22:S22)</f>
        <v>1016</v>
      </c>
    </row>
    <row r="23" spans="1:20" s="11" customFormat="1" ht="12.75">
      <c r="A23" s="24" t="s">
        <v>7</v>
      </c>
      <c r="B23" s="42"/>
      <c r="C23" s="43"/>
      <c r="D23" s="42"/>
      <c r="E23" s="43"/>
      <c r="F23" s="42"/>
      <c r="G23" s="43"/>
      <c r="H23" s="42"/>
      <c r="I23" s="43"/>
      <c r="J23" s="42"/>
      <c r="K23" s="43"/>
      <c r="L23" s="42"/>
      <c r="M23" s="43"/>
      <c r="N23" s="42"/>
      <c r="O23" s="43"/>
      <c r="P23" s="42"/>
      <c r="Q23" s="43"/>
      <c r="R23" s="42"/>
      <c r="S23" s="43"/>
      <c r="T23" s="43"/>
    </row>
    <row r="24" spans="1:20" ht="12.75">
      <c r="A24" s="18" t="s">
        <v>16</v>
      </c>
      <c r="B24" s="220">
        <v>0</v>
      </c>
      <c r="C24" s="19">
        <v>0</v>
      </c>
      <c r="D24" s="20">
        <v>0</v>
      </c>
      <c r="E24" s="19">
        <v>0</v>
      </c>
      <c r="F24" s="20">
        <v>0</v>
      </c>
      <c r="G24" s="19">
        <v>0</v>
      </c>
      <c r="H24" s="20">
        <v>0</v>
      </c>
      <c r="I24" s="19">
        <v>0</v>
      </c>
      <c r="J24" s="20">
        <v>0</v>
      </c>
      <c r="K24" s="19">
        <v>0</v>
      </c>
      <c r="L24" s="20">
        <v>0</v>
      </c>
      <c r="M24" s="19">
        <v>0</v>
      </c>
      <c r="N24" s="20">
        <v>0</v>
      </c>
      <c r="O24" s="19">
        <v>0</v>
      </c>
      <c r="P24" s="20">
        <v>0</v>
      </c>
      <c r="Q24" s="19">
        <v>0</v>
      </c>
      <c r="R24" s="8">
        <f aca="true" t="shared" si="2" ref="R24:S28">SUM(L24,J24,H24,F24,D24,B24,N24,P24)</f>
        <v>0</v>
      </c>
      <c r="S24" s="10">
        <f t="shared" si="2"/>
        <v>0</v>
      </c>
      <c r="T24" s="10">
        <f>SUM(R24:S24)</f>
        <v>0</v>
      </c>
    </row>
    <row r="25" spans="1:20" ht="12.75">
      <c r="A25" s="18" t="s">
        <v>17</v>
      </c>
      <c r="B25" s="20">
        <v>39</v>
      </c>
      <c r="C25" s="21">
        <v>32</v>
      </c>
      <c r="D25" s="20">
        <v>0</v>
      </c>
      <c r="E25" s="21">
        <v>0</v>
      </c>
      <c r="F25" s="20">
        <v>0</v>
      </c>
      <c r="G25" s="21">
        <v>0</v>
      </c>
      <c r="H25" s="20">
        <v>0</v>
      </c>
      <c r="I25" s="21">
        <v>0</v>
      </c>
      <c r="J25" s="20">
        <v>2</v>
      </c>
      <c r="K25" s="21">
        <v>2</v>
      </c>
      <c r="L25" s="20">
        <v>0</v>
      </c>
      <c r="M25" s="21">
        <v>0</v>
      </c>
      <c r="N25" s="20">
        <v>0</v>
      </c>
      <c r="O25" s="21">
        <v>0</v>
      </c>
      <c r="P25" s="20">
        <v>13</v>
      </c>
      <c r="Q25" s="21">
        <v>20</v>
      </c>
      <c r="R25" s="8">
        <f>SUM(L25,J25,H25,F25,D25,B25,N25,P25)</f>
        <v>54</v>
      </c>
      <c r="S25" s="9">
        <f>SUM(M25,K25,I25,G25,E25,C25,O25,Q25)</f>
        <v>54</v>
      </c>
      <c r="T25" s="10">
        <f>SUM(R25:S25)</f>
        <v>108</v>
      </c>
    </row>
    <row r="26" spans="1:20" ht="12.75">
      <c r="A26" s="18" t="s">
        <v>19</v>
      </c>
      <c r="B26" s="20">
        <v>0</v>
      </c>
      <c r="C26" s="21">
        <v>0</v>
      </c>
      <c r="D26" s="20">
        <v>0</v>
      </c>
      <c r="E26" s="21">
        <v>0</v>
      </c>
      <c r="F26" s="20">
        <v>0</v>
      </c>
      <c r="G26" s="21">
        <v>0</v>
      </c>
      <c r="H26" s="20">
        <v>0</v>
      </c>
      <c r="I26" s="21">
        <v>0</v>
      </c>
      <c r="J26" s="20">
        <v>0</v>
      </c>
      <c r="K26" s="21">
        <v>0</v>
      </c>
      <c r="L26" s="20">
        <v>0</v>
      </c>
      <c r="M26" s="21">
        <v>0</v>
      </c>
      <c r="N26" s="20">
        <v>0</v>
      </c>
      <c r="O26" s="21">
        <v>0</v>
      </c>
      <c r="P26" s="20">
        <v>0</v>
      </c>
      <c r="Q26" s="21">
        <v>0</v>
      </c>
      <c r="R26" s="8">
        <f t="shared" si="2"/>
        <v>0</v>
      </c>
      <c r="S26" s="9">
        <f t="shared" si="2"/>
        <v>0</v>
      </c>
      <c r="T26" s="10">
        <f>SUM(R26:S26)</f>
        <v>0</v>
      </c>
    </row>
    <row r="27" spans="1:20" ht="12.75">
      <c r="A27" s="18" t="s">
        <v>20</v>
      </c>
      <c r="B27" s="20">
        <v>18</v>
      </c>
      <c r="C27" s="21">
        <v>0</v>
      </c>
      <c r="D27" s="20">
        <v>0</v>
      </c>
      <c r="E27" s="21">
        <v>0</v>
      </c>
      <c r="F27" s="20">
        <v>9</v>
      </c>
      <c r="G27" s="21">
        <v>0</v>
      </c>
      <c r="H27" s="20">
        <v>0</v>
      </c>
      <c r="I27" s="21">
        <v>0</v>
      </c>
      <c r="J27" s="20">
        <v>0</v>
      </c>
      <c r="K27" s="21">
        <v>0</v>
      </c>
      <c r="L27" s="20">
        <v>66</v>
      </c>
      <c r="M27" s="21">
        <v>19</v>
      </c>
      <c r="N27" s="20">
        <v>15</v>
      </c>
      <c r="O27" s="21">
        <v>1</v>
      </c>
      <c r="P27" s="20">
        <v>9</v>
      </c>
      <c r="Q27" s="21">
        <v>2</v>
      </c>
      <c r="R27" s="8">
        <f t="shared" si="2"/>
        <v>117</v>
      </c>
      <c r="S27" s="9">
        <f t="shared" si="2"/>
        <v>22</v>
      </c>
      <c r="T27" s="10">
        <f>SUM(R27:S27)</f>
        <v>139</v>
      </c>
    </row>
    <row r="28" spans="1:20" s="11" customFormat="1" ht="12.75">
      <c r="A28" s="7" t="s">
        <v>12</v>
      </c>
      <c r="B28" s="40">
        <v>57</v>
      </c>
      <c r="C28" s="41">
        <v>32</v>
      </c>
      <c r="D28" s="40">
        <v>0</v>
      </c>
      <c r="E28" s="41">
        <v>0</v>
      </c>
      <c r="F28" s="40">
        <v>9</v>
      </c>
      <c r="G28" s="41">
        <v>0</v>
      </c>
      <c r="H28" s="40">
        <v>0</v>
      </c>
      <c r="I28" s="41">
        <v>0</v>
      </c>
      <c r="J28" s="40">
        <v>2</v>
      </c>
      <c r="K28" s="41">
        <v>2</v>
      </c>
      <c r="L28" s="40">
        <v>66</v>
      </c>
      <c r="M28" s="41">
        <v>19</v>
      </c>
      <c r="N28" s="40">
        <v>15</v>
      </c>
      <c r="O28" s="41">
        <v>1</v>
      </c>
      <c r="P28" s="40">
        <v>22</v>
      </c>
      <c r="Q28" s="41">
        <v>22</v>
      </c>
      <c r="R28" s="40">
        <f t="shared" si="2"/>
        <v>171</v>
      </c>
      <c r="S28" s="41">
        <f t="shared" si="2"/>
        <v>76</v>
      </c>
      <c r="T28" s="41">
        <f>SUM(R28:S28)</f>
        <v>247</v>
      </c>
    </row>
    <row r="29" spans="1:20" s="11" customFormat="1" ht="12.75">
      <c r="A29" s="24" t="s">
        <v>8</v>
      </c>
      <c r="B29" s="42"/>
      <c r="C29" s="43"/>
      <c r="D29" s="42"/>
      <c r="E29" s="43"/>
      <c r="F29" s="42"/>
      <c r="G29" s="43"/>
      <c r="H29" s="42"/>
      <c r="I29" s="43"/>
      <c r="J29" s="42"/>
      <c r="K29" s="43"/>
      <c r="L29" s="42"/>
      <c r="M29" s="43"/>
      <c r="N29" s="42"/>
      <c r="O29" s="43"/>
      <c r="P29" s="42"/>
      <c r="Q29" s="43"/>
      <c r="R29" s="42"/>
      <c r="S29" s="43"/>
      <c r="T29" s="43"/>
    </row>
    <row r="30" spans="1:20" ht="12.75">
      <c r="A30" s="18" t="s">
        <v>16</v>
      </c>
      <c r="B30" s="20">
        <v>134</v>
      </c>
      <c r="C30" s="19">
        <v>119</v>
      </c>
      <c r="D30" s="20">
        <v>0</v>
      </c>
      <c r="E30" s="19">
        <v>0</v>
      </c>
      <c r="F30" s="20">
        <v>69</v>
      </c>
      <c r="G30" s="19">
        <v>8</v>
      </c>
      <c r="H30" s="20">
        <v>42</v>
      </c>
      <c r="I30" s="19">
        <v>9</v>
      </c>
      <c r="J30" s="20">
        <v>0</v>
      </c>
      <c r="K30" s="19">
        <v>0</v>
      </c>
      <c r="L30" s="20">
        <v>0</v>
      </c>
      <c r="M30" s="19">
        <v>0</v>
      </c>
      <c r="N30" s="20">
        <v>24</v>
      </c>
      <c r="O30" s="19">
        <v>4</v>
      </c>
      <c r="P30" s="20">
        <v>81</v>
      </c>
      <c r="Q30" s="19">
        <v>68</v>
      </c>
      <c r="R30" s="8">
        <f aca="true" t="shared" si="3" ref="R30:S34">SUM(L30,J30,H30,F30,D30,B30,N30,P30)</f>
        <v>350</v>
      </c>
      <c r="S30" s="10">
        <f t="shared" si="3"/>
        <v>208</v>
      </c>
      <c r="T30" s="10">
        <f>SUM(R30:S30)</f>
        <v>558</v>
      </c>
    </row>
    <row r="31" spans="1:20" ht="12.75">
      <c r="A31" s="18" t="s">
        <v>17</v>
      </c>
      <c r="B31" s="20">
        <v>429</v>
      </c>
      <c r="C31" s="21">
        <v>316</v>
      </c>
      <c r="D31" s="20">
        <v>0</v>
      </c>
      <c r="E31" s="21">
        <v>0</v>
      </c>
      <c r="F31" s="20">
        <v>81</v>
      </c>
      <c r="G31" s="21">
        <v>20</v>
      </c>
      <c r="H31" s="20">
        <v>0</v>
      </c>
      <c r="I31" s="21">
        <v>0</v>
      </c>
      <c r="J31" s="20">
        <v>0</v>
      </c>
      <c r="K31" s="21">
        <v>0</v>
      </c>
      <c r="L31" s="20">
        <v>0</v>
      </c>
      <c r="M31" s="21">
        <v>0</v>
      </c>
      <c r="N31" s="20">
        <v>62</v>
      </c>
      <c r="O31" s="21">
        <v>21</v>
      </c>
      <c r="P31" s="20">
        <v>222</v>
      </c>
      <c r="Q31" s="21">
        <v>163</v>
      </c>
      <c r="R31" s="8">
        <f t="shared" si="3"/>
        <v>794</v>
      </c>
      <c r="S31" s="9">
        <f t="shared" si="3"/>
        <v>520</v>
      </c>
      <c r="T31" s="10">
        <f>SUM(R31:S31)</f>
        <v>1314</v>
      </c>
    </row>
    <row r="32" spans="1:20" ht="12.75">
      <c r="A32" s="18" t="s">
        <v>18</v>
      </c>
      <c r="B32" s="20">
        <v>0</v>
      </c>
      <c r="C32" s="21">
        <v>0</v>
      </c>
      <c r="D32" s="20">
        <v>0</v>
      </c>
      <c r="E32" s="21">
        <v>0</v>
      </c>
      <c r="F32" s="20">
        <v>0</v>
      </c>
      <c r="G32" s="21">
        <v>0</v>
      </c>
      <c r="H32" s="20">
        <v>0</v>
      </c>
      <c r="I32" s="21">
        <v>0</v>
      </c>
      <c r="J32" s="20">
        <v>0</v>
      </c>
      <c r="K32" s="21">
        <v>0</v>
      </c>
      <c r="L32" s="20">
        <v>0</v>
      </c>
      <c r="M32" s="21">
        <v>0</v>
      </c>
      <c r="N32" s="20">
        <v>0</v>
      </c>
      <c r="O32" s="21">
        <v>0</v>
      </c>
      <c r="P32" s="20">
        <v>0</v>
      </c>
      <c r="Q32" s="21">
        <v>0</v>
      </c>
      <c r="R32" s="8">
        <f t="shared" si="3"/>
        <v>0</v>
      </c>
      <c r="S32" s="9">
        <f t="shared" si="3"/>
        <v>0</v>
      </c>
      <c r="T32" s="10">
        <f>SUM(R32:S32)</f>
        <v>0</v>
      </c>
    </row>
    <row r="33" spans="1:20" ht="12.75">
      <c r="A33" s="18" t="s">
        <v>19</v>
      </c>
      <c r="B33" s="20">
        <v>0</v>
      </c>
      <c r="C33" s="21">
        <v>0</v>
      </c>
      <c r="D33" s="20">
        <v>0</v>
      </c>
      <c r="E33" s="21">
        <v>0</v>
      </c>
      <c r="F33" s="20">
        <v>0</v>
      </c>
      <c r="G33" s="21">
        <v>0</v>
      </c>
      <c r="H33" s="20">
        <v>0</v>
      </c>
      <c r="I33" s="21">
        <v>0</v>
      </c>
      <c r="J33" s="20">
        <v>0</v>
      </c>
      <c r="K33" s="21">
        <v>0</v>
      </c>
      <c r="L33" s="20">
        <v>0</v>
      </c>
      <c r="M33" s="21">
        <v>0</v>
      </c>
      <c r="N33" s="20">
        <v>0</v>
      </c>
      <c r="O33" s="21">
        <v>0</v>
      </c>
      <c r="P33" s="20">
        <v>0</v>
      </c>
      <c r="Q33" s="21">
        <v>0</v>
      </c>
      <c r="R33" s="8">
        <f t="shared" si="3"/>
        <v>0</v>
      </c>
      <c r="S33" s="9">
        <f t="shared" si="3"/>
        <v>0</v>
      </c>
      <c r="T33" s="10">
        <f>SUM(R33:S33)</f>
        <v>0</v>
      </c>
    </row>
    <row r="34" spans="1:20" s="11" customFormat="1" ht="12.75">
      <c r="A34" s="7" t="s">
        <v>12</v>
      </c>
      <c r="B34" s="40">
        <v>563</v>
      </c>
      <c r="C34" s="41">
        <v>435</v>
      </c>
      <c r="D34" s="40">
        <v>0</v>
      </c>
      <c r="E34" s="41">
        <v>0</v>
      </c>
      <c r="F34" s="40">
        <v>150</v>
      </c>
      <c r="G34" s="41">
        <v>28</v>
      </c>
      <c r="H34" s="40">
        <v>42</v>
      </c>
      <c r="I34" s="41">
        <v>9</v>
      </c>
      <c r="J34" s="40">
        <v>0</v>
      </c>
      <c r="K34" s="41">
        <v>0</v>
      </c>
      <c r="L34" s="40">
        <v>0</v>
      </c>
      <c r="M34" s="41">
        <v>0</v>
      </c>
      <c r="N34" s="40">
        <v>86</v>
      </c>
      <c r="O34" s="41">
        <v>25</v>
      </c>
      <c r="P34" s="40">
        <v>303</v>
      </c>
      <c r="Q34" s="41">
        <v>231</v>
      </c>
      <c r="R34" s="40">
        <f t="shared" si="3"/>
        <v>1144</v>
      </c>
      <c r="S34" s="41">
        <f t="shared" si="3"/>
        <v>728</v>
      </c>
      <c r="T34" s="41">
        <f>SUM(R34:S34)</f>
        <v>1872</v>
      </c>
    </row>
    <row r="35" spans="1:20" s="11" customFormat="1" ht="12.75">
      <c r="A35" s="24" t="s">
        <v>9</v>
      </c>
      <c r="B35" s="42"/>
      <c r="C35" s="43"/>
      <c r="D35" s="42"/>
      <c r="E35" s="43"/>
      <c r="F35" s="42"/>
      <c r="G35" s="43"/>
      <c r="H35" s="42"/>
      <c r="I35" s="43"/>
      <c r="J35" s="42"/>
      <c r="K35" s="43"/>
      <c r="L35" s="42"/>
      <c r="M35" s="43"/>
      <c r="N35" s="42"/>
      <c r="O35" s="43"/>
      <c r="P35" s="42"/>
      <c r="Q35" s="43"/>
      <c r="R35" s="42"/>
      <c r="S35" s="43"/>
      <c r="T35" s="43"/>
    </row>
    <row r="36" spans="1:20" ht="12.75">
      <c r="A36" s="18" t="s">
        <v>16</v>
      </c>
      <c r="B36" s="20">
        <v>112</v>
      </c>
      <c r="C36" s="19">
        <v>85</v>
      </c>
      <c r="D36" s="20">
        <v>0</v>
      </c>
      <c r="E36" s="19">
        <v>0</v>
      </c>
      <c r="F36" s="20">
        <v>4</v>
      </c>
      <c r="G36" s="19">
        <v>1</v>
      </c>
      <c r="H36" s="20">
        <v>9</v>
      </c>
      <c r="I36" s="19">
        <v>0</v>
      </c>
      <c r="J36" s="20">
        <v>0</v>
      </c>
      <c r="K36" s="19">
        <v>0</v>
      </c>
      <c r="L36" s="20">
        <v>0</v>
      </c>
      <c r="M36" s="19">
        <v>0</v>
      </c>
      <c r="N36" s="20">
        <v>16</v>
      </c>
      <c r="O36" s="19">
        <v>1</v>
      </c>
      <c r="P36" s="20">
        <v>60</v>
      </c>
      <c r="Q36" s="19">
        <v>57</v>
      </c>
      <c r="R36" s="8">
        <f aca="true" t="shared" si="4" ref="R36:S40">SUM(L36,J36,H36,F36,D36,B36,N36,P36)</f>
        <v>201</v>
      </c>
      <c r="S36" s="10">
        <f t="shared" si="4"/>
        <v>144</v>
      </c>
      <c r="T36" s="10">
        <f>SUM(R36:S36)</f>
        <v>345</v>
      </c>
    </row>
    <row r="37" spans="1:20" ht="12.75">
      <c r="A37" s="18" t="s">
        <v>17</v>
      </c>
      <c r="B37" s="20">
        <v>408</v>
      </c>
      <c r="C37" s="21">
        <v>298</v>
      </c>
      <c r="D37" s="20">
        <v>0</v>
      </c>
      <c r="E37" s="21">
        <v>0</v>
      </c>
      <c r="F37" s="20">
        <v>194</v>
      </c>
      <c r="G37" s="21">
        <v>37</v>
      </c>
      <c r="H37" s="20">
        <v>11</v>
      </c>
      <c r="I37" s="21">
        <v>5</v>
      </c>
      <c r="J37" s="20">
        <v>0</v>
      </c>
      <c r="K37" s="21">
        <v>0</v>
      </c>
      <c r="L37" s="20">
        <v>46</v>
      </c>
      <c r="M37" s="21">
        <v>8</v>
      </c>
      <c r="N37" s="20">
        <v>84</v>
      </c>
      <c r="O37" s="21">
        <v>17</v>
      </c>
      <c r="P37" s="20">
        <v>242</v>
      </c>
      <c r="Q37" s="21">
        <v>168</v>
      </c>
      <c r="R37" s="8">
        <f t="shared" si="4"/>
        <v>985</v>
      </c>
      <c r="S37" s="9">
        <f t="shared" si="4"/>
        <v>533</v>
      </c>
      <c r="T37" s="10">
        <f>SUM(R37:S37)</f>
        <v>1518</v>
      </c>
    </row>
    <row r="38" spans="1:20" ht="12.75">
      <c r="A38" s="18" t="s">
        <v>18</v>
      </c>
      <c r="B38" s="20">
        <v>49</v>
      </c>
      <c r="C38" s="21">
        <v>22</v>
      </c>
      <c r="D38" s="20">
        <v>0</v>
      </c>
      <c r="E38" s="21">
        <v>0</v>
      </c>
      <c r="F38" s="20">
        <v>22</v>
      </c>
      <c r="G38" s="21">
        <v>1</v>
      </c>
      <c r="H38" s="20">
        <v>0</v>
      </c>
      <c r="I38" s="21">
        <v>0</v>
      </c>
      <c r="J38" s="20">
        <v>0</v>
      </c>
      <c r="K38" s="21">
        <v>0</v>
      </c>
      <c r="L38" s="20">
        <v>0</v>
      </c>
      <c r="M38" s="21">
        <v>0</v>
      </c>
      <c r="N38" s="20">
        <v>8</v>
      </c>
      <c r="O38" s="21">
        <v>0</v>
      </c>
      <c r="P38" s="20">
        <v>26</v>
      </c>
      <c r="Q38" s="21">
        <v>14</v>
      </c>
      <c r="R38" s="8">
        <f t="shared" si="4"/>
        <v>105</v>
      </c>
      <c r="S38" s="9">
        <f t="shared" si="4"/>
        <v>37</v>
      </c>
      <c r="T38" s="10">
        <f>SUM(R38:S38)</f>
        <v>142</v>
      </c>
    </row>
    <row r="39" spans="1:20" ht="12.75">
      <c r="A39" s="18" t="s">
        <v>19</v>
      </c>
      <c r="B39" s="20">
        <v>44</v>
      </c>
      <c r="C39" s="21">
        <v>54</v>
      </c>
      <c r="D39" s="20">
        <v>0</v>
      </c>
      <c r="E39" s="21">
        <v>0</v>
      </c>
      <c r="F39" s="20">
        <v>14</v>
      </c>
      <c r="G39" s="21">
        <v>7</v>
      </c>
      <c r="H39" s="20">
        <v>0</v>
      </c>
      <c r="I39" s="21">
        <v>0</v>
      </c>
      <c r="J39" s="20">
        <v>0</v>
      </c>
      <c r="K39" s="21">
        <v>0</v>
      </c>
      <c r="L39" s="20">
        <v>0</v>
      </c>
      <c r="M39" s="21">
        <v>0</v>
      </c>
      <c r="N39" s="20">
        <v>1</v>
      </c>
      <c r="O39" s="21">
        <v>0</v>
      </c>
      <c r="P39" s="20">
        <v>36</v>
      </c>
      <c r="Q39" s="21">
        <v>29</v>
      </c>
      <c r="R39" s="8">
        <f t="shared" si="4"/>
        <v>95</v>
      </c>
      <c r="S39" s="9">
        <f t="shared" si="4"/>
        <v>90</v>
      </c>
      <c r="T39" s="10">
        <f>SUM(R39:S39)</f>
        <v>185</v>
      </c>
    </row>
    <row r="40" spans="1:20" s="11" customFormat="1" ht="12.75">
      <c r="A40" s="7" t="s">
        <v>12</v>
      </c>
      <c r="B40" s="40">
        <v>613</v>
      </c>
      <c r="C40" s="41">
        <v>459</v>
      </c>
      <c r="D40" s="40">
        <v>0</v>
      </c>
      <c r="E40" s="41">
        <v>0</v>
      </c>
      <c r="F40" s="40">
        <v>234</v>
      </c>
      <c r="G40" s="41">
        <v>46</v>
      </c>
      <c r="H40" s="40">
        <v>20</v>
      </c>
      <c r="I40" s="41">
        <v>5</v>
      </c>
      <c r="J40" s="40">
        <v>0</v>
      </c>
      <c r="K40" s="41">
        <v>0</v>
      </c>
      <c r="L40" s="40">
        <v>46</v>
      </c>
      <c r="M40" s="41">
        <v>8</v>
      </c>
      <c r="N40" s="40">
        <v>109</v>
      </c>
      <c r="O40" s="41">
        <v>18</v>
      </c>
      <c r="P40" s="40">
        <v>364</v>
      </c>
      <c r="Q40" s="41">
        <v>268</v>
      </c>
      <c r="R40" s="40">
        <f t="shared" si="4"/>
        <v>1386</v>
      </c>
      <c r="S40" s="41">
        <f t="shared" si="4"/>
        <v>804</v>
      </c>
      <c r="T40" s="41">
        <f>SUM(R40:S40)</f>
        <v>2190</v>
      </c>
    </row>
    <row r="41" spans="1:20" s="11" customFormat="1" ht="12.75">
      <c r="A41" s="24" t="s">
        <v>10</v>
      </c>
      <c r="B41" s="42"/>
      <c r="C41" s="43"/>
      <c r="D41" s="42"/>
      <c r="E41" s="43"/>
      <c r="F41" s="42"/>
      <c r="G41" s="43"/>
      <c r="H41" s="42"/>
      <c r="I41" s="43"/>
      <c r="J41" s="42"/>
      <c r="K41" s="43"/>
      <c r="L41" s="42"/>
      <c r="M41" s="43"/>
      <c r="N41" s="42"/>
      <c r="O41" s="43"/>
      <c r="P41" s="42"/>
      <c r="Q41" s="43"/>
      <c r="R41" s="42"/>
      <c r="S41" s="43"/>
      <c r="T41" s="43"/>
    </row>
    <row r="42" spans="1:20" ht="12.75">
      <c r="A42" s="18" t="s">
        <v>16</v>
      </c>
      <c r="B42" s="20">
        <v>118</v>
      </c>
      <c r="C42" s="19">
        <v>72</v>
      </c>
      <c r="D42" s="20">
        <v>0</v>
      </c>
      <c r="E42" s="19">
        <v>0</v>
      </c>
      <c r="F42" s="20">
        <v>29</v>
      </c>
      <c r="G42" s="19">
        <v>12</v>
      </c>
      <c r="H42" s="20">
        <v>8</v>
      </c>
      <c r="I42" s="19">
        <v>1</v>
      </c>
      <c r="J42" s="20">
        <v>0</v>
      </c>
      <c r="K42" s="19">
        <v>0</v>
      </c>
      <c r="L42" s="20">
        <v>4</v>
      </c>
      <c r="M42" s="19">
        <v>1</v>
      </c>
      <c r="N42" s="20">
        <v>27</v>
      </c>
      <c r="O42" s="19">
        <v>8</v>
      </c>
      <c r="P42" s="20">
        <v>58</v>
      </c>
      <c r="Q42" s="19">
        <v>44</v>
      </c>
      <c r="R42" s="8">
        <f aca="true" t="shared" si="5" ref="R42:S47">SUM(L42,J42,H42,F42,D42,B42,N42,P42)</f>
        <v>244</v>
      </c>
      <c r="S42" s="10">
        <f t="shared" si="5"/>
        <v>138</v>
      </c>
      <c r="T42" s="10">
        <f aca="true" t="shared" si="6" ref="T42:T47">SUM(R42:S42)</f>
        <v>382</v>
      </c>
    </row>
    <row r="43" spans="1:20" ht="12.75">
      <c r="A43" s="18" t="s">
        <v>17</v>
      </c>
      <c r="B43" s="20">
        <v>301</v>
      </c>
      <c r="C43" s="21">
        <v>170</v>
      </c>
      <c r="D43" s="20">
        <v>0</v>
      </c>
      <c r="E43" s="21">
        <v>0</v>
      </c>
      <c r="F43" s="20">
        <v>154</v>
      </c>
      <c r="G43" s="21">
        <v>33</v>
      </c>
      <c r="H43" s="20">
        <v>1</v>
      </c>
      <c r="I43" s="21">
        <v>2</v>
      </c>
      <c r="J43" s="20">
        <v>0</v>
      </c>
      <c r="K43" s="21">
        <v>0</v>
      </c>
      <c r="L43" s="20">
        <v>32</v>
      </c>
      <c r="M43" s="21">
        <v>11</v>
      </c>
      <c r="N43" s="20">
        <v>52</v>
      </c>
      <c r="O43" s="21">
        <v>16</v>
      </c>
      <c r="P43" s="20">
        <v>142</v>
      </c>
      <c r="Q43" s="21">
        <v>85</v>
      </c>
      <c r="R43" s="8">
        <f t="shared" si="5"/>
        <v>682</v>
      </c>
      <c r="S43" s="9">
        <f t="shared" si="5"/>
        <v>317</v>
      </c>
      <c r="T43" s="10">
        <f t="shared" si="6"/>
        <v>999</v>
      </c>
    </row>
    <row r="44" spans="1:20" ht="12.75">
      <c r="A44" s="18" t="s">
        <v>18</v>
      </c>
      <c r="B44" s="20">
        <v>18</v>
      </c>
      <c r="C44" s="21">
        <v>3</v>
      </c>
      <c r="D44" s="20">
        <v>0</v>
      </c>
      <c r="E44" s="21">
        <v>0</v>
      </c>
      <c r="F44" s="20">
        <v>10</v>
      </c>
      <c r="G44" s="21">
        <v>0</v>
      </c>
      <c r="H44" s="20">
        <v>0</v>
      </c>
      <c r="I44" s="21">
        <v>0</v>
      </c>
      <c r="J44" s="20">
        <v>0</v>
      </c>
      <c r="K44" s="21">
        <v>0</v>
      </c>
      <c r="L44" s="20">
        <v>0</v>
      </c>
      <c r="M44" s="21">
        <v>0</v>
      </c>
      <c r="N44" s="20">
        <v>3</v>
      </c>
      <c r="O44" s="21">
        <v>0</v>
      </c>
      <c r="P44" s="20">
        <v>5</v>
      </c>
      <c r="Q44" s="21">
        <v>0</v>
      </c>
      <c r="R44" s="8">
        <f t="shared" si="5"/>
        <v>36</v>
      </c>
      <c r="S44" s="9">
        <f t="shared" si="5"/>
        <v>3</v>
      </c>
      <c r="T44" s="10">
        <f t="shared" si="6"/>
        <v>39</v>
      </c>
    </row>
    <row r="45" spans="1:20" ht="12.75">
      <c r="A45" s="18" t="s">
        <v>19</v>
      </c>
      <c r="B45" s="20">
        <v>61</v>
      </c>
      <c r="C45" s="21">
        <v>4</v>
      </c>
      <c r="D45" s="20">
        <v>0</v>
      </c>
      <c r="E45" s="21">
        <v>0</v>
      </c>
      <c r="F45" s="20">
        <v>7</v>
      </c>
      <c r="G45" s="21">
        <v>0</v>
      </c>
      <c r="H45" s="20">
        <v>0</v>
      </c>
      <c r="I45" s="21">
        <v>0</v>
      </c>
      <c r="J45" s="20">
        <v>0</v>
      </c>
      <c r="K45" s="21">
        <v>0</v>
      </c>
      <c r="L45" s="20">
        <v>0</v>
      </c>
      <c r="M45" s="21">
        <v>0</v>
      </c>
      <c r="N45" s="20">
        <v>4</v>
      </c>
      <c r="O45" s="21">
        <v>0</v>
      </c>
      <c r="P45" s="20">
        <v>25</v>
      </c>
      <c r="Q45" s="21">
        <v>0</v>
      </c>
      <c r="R45" s="8">
        <f t="shared" si="5"/>
        <v>97</v>
      </c>
      <c r="S45" s="9">
        <f t="shared" si="5"/>
        <v>4</v>
      </c>
      <c r="T45" s="10">
        <f t="shared" si="6"/>
        <v>101</v>
      </c>
    </row>
    <row r="46" spans="1:20" ht="12.75">
      <c r="A46" s="18" t="s">
        <v>31</v>
      </c>
      <c r="B46" s="20">
        <v>29</v>
      </c>
      <c r="C46" s="21">
        <v>11</v>
      </c>
      <c r="D46" s="20">
        <v>0</v>
      </c>
      <c r="E46" s="21">
        <v>0</v>
      </c>
      <c r="F46" s="20">
        <v>17</v>
      </c>
      <c r="G46" s="21">
        <v>2</v>
      </c>
      <c r="H46" s="20">
        <v>0</v>
      </c>
      <c r="I46" s="21">
        <v>0</v>
      </c>
      <c r="J46" s="20">
        <v>0</v>
      </c>
      <c r="K46" s="21">
        <v>0</v>
      </c>
      <c r="L46" s="20">
        <v>0</v>
      </c>
      <c r="M46" s="21">
        <v>0</v>
      </c>
      <c r="N46" s="20">
        <v>4</v>
      </c>
      <c r="O46" s="21">
        <v>0</v>
      </c>
      <c r="P46" s="20">
        <v>24</v>
      </c>
      <c r="Q46" s="21">
        <v>7</v>
      </c>
      <c r="R46" s="8">
        <f t="shared" si="5"/>
        <v>74</v>
      </c>
      <c r="S46" s="9">
        <f t="shared" si="5"/>
        <v>20</v>
      </c>
      <c r="T46" s="10">
        <f t="shared" si="6"/>
        <v>94</v>
      </c>
    </row>
    <row r="47" spans="1:20" s="16" customFormat="1" ht="12.75">
      <c r="A47" s="28" t="s">
        <v>12</v>
      </c>
      <c r="B47" s="40">
        <v>527</v>
      </c>
      <c r="C47" s="41">
        <v>260</v>
      </c>
      <c r="D47" s="40">
        <v>0</v>
      </c>
      <c r="E47" s="41">
        <v>0</v>
      </c>
      <c r="F47" s="40">
        <v>217</v>
      </c>
      <c r="G47" s="41">
        <v>47</v>
      </c>
      <c r="H47" s="40">
        <v>9</v>
      </c>
      <c r="I47" s="41">
        <v>3</v>
      </c>
      <c r="J47" s="40">
        <v>0</v>
      </c>
      <c r="K47" s="41">
        <v>0</v>
      </c>
      <c r="L47" s="40">
        <v>36</v>
      </c>
      <c r="M47" s="41">
        <v>12</v>
      </c>
      <c r="N47" s="40">
        <v>90</v>
      </c>
      <c r="O47" s="41">
        <v>24</v>
      </c>
      <c r="P47" s="40">
        <v>254</v>
      </c>
      <c r="Q47" s="41">
        <v>136</v>
      </c>
      <c r="R47" s="40">
        <f t="shared" si="5"/>
        <v>1133</v>
      </c>
      <c r="S47" s="41">
        <f t="shared" si="5"/>
        <v>482</v>
      </c>
      <c r="T47" s="41">
        <f t="shared" si="6"/>
        <v>1615</v>
      </c>
    </row>
    <row r="48" spans="1:20" s="5" customFormat="1" ht="12.75">
      <c r="A48" s="15" t="s">
        <v>15</v>
      </c>
      <c r="B48" s="44"/>
      <c r="C48" s="45"/>
      <c r="D48" s="44"/>
      <c r="E48" s="45"/>
      <c r="F48" s="44"/>
      <c r="G48" s="45"/>
      <c r="H48" s="44"/>
      <c r="I48" s="45"/>
      <c r="J48" s="44"/>
      <c r="K48" s="45"/>
      <c r="L48" s="44"/>
      <c r="M48" s="45"/>
      <c r="N48" s="44"/>
      <c r="O48" s="45"/>
      <c r="P48" s="44"/>
      <c r="Q48" s="45"/>
      <c r="R48" s="46"/>
      <c r="S48" s="47"/>
      <c r="T48" s="47"/>
    </row>
    <row r="49" spans="1:20" ht="12.75">
      <c r="A49" s="5" t="s">
        <v>16</v>
      </c>
      <c r="B49" s="48">
        <f>SUM(B12,B18,B24,B30,B36,B42)</f>
        <v>632</v>
      </c>
      <c r="C49" s="49">
        <f aca="true" t="shared" si="7" ref="C49:Q50">SUM(C12,C18,C24,C30,C36,C42)</f>
        <v>479</v>
      </c>
      <c r="D49" s="48">
        <f t="shared" si="7"/>
        <v>0</v>
      </c>
      <c r="E49" s="49">
        <f t="shared" si="7"/>
        <v>0</v>
      </c>
      <c r="F49" s="48">
        <f t="shared" si="7"/>
        <v>164</v>
      </c>
      <c r="G49" s="49">
        <f t="shared" si="7"/>
        <v>36</v>
      </c>
      <c r="H49" s="48">
        <f t="shared" si="7"/>
        <v>100</v>
      </c>
      <c r="I49" s="49">
        <f t="shared" si="7"/>
        <v>19</v>
      </c>
      <c r="J49" s="48">
        <f t="shared" si="7"/>
        <v>0</v>
      </c>
      <c r="K49" s="49">
        <f t="shared" si="7"/>
        <v>0</v>
      </c>
      <c r="L49" s="48">
        <f t="shared" si="7"/>
        <v>4</v>
      </c>
      <c r="M49" s="49">
        <f t="shared" si="7"/>
        <v>1</v>
      </c>
      <c r="N49" s="48">
        <f t="shared" si="7"/>
        <v>102</v>
      </c>
      <c r="O49" s="49">
        <f t="shared" si="7"/>
        <v>20</v>
      </c>
      <c r="P49" s="48">
        <f t="shared" si="7"/>
        <v>367</v>
      </c>
      <c r="Q49" s="49">
        <f t="shared" si="7"/>
        <v>285</v>
      </c>
      <c r="R49" s="50">
        <f aca="true" t="shared" si="8" ref="R49:S55">SUM(L49,J49,H49,F49,D49,B49,N49,P49)</f>
        <v>1369</v>
      </c>
      <c r="S49" s="51">
        <f t="shared" si="8"/>
        <v>840</v>
      </c>
      <c r="T49" s="51">
        <f aca="true" t="shared" si="9" ref="T49:T55">SUM(R49:S49)</f>
        <v>2209</v>
      </c>
    </row>
    <row r="50" spans="1:20" ht="12.75">
      <c r="A50" s="60" t="s">
        <v>17</v>
      </c>
      <c r="B50" s="48">
        <f>SUM(B13,B19,B25,B31,B37,B43)</f>
        <v>1717</v>
      </c>
      <c r="C50" s="53">
        <f t="shared" si="7"/>
        <v>1257</v>
      </c>
      <c r="D50" s="48">
        <f t="shared" si="7"/>
        <v>0</v>
      </c>
      <c r="E50" s="53">
        <f t="shared" si="7"/>
        <v>0</v>
      </c>
      <c r="F50" s="48">
        <f t="shared" si="7"/>
        <v>688</v>
      </c>
      <c r="G50" s="53">
        <f t="shared" si="7"/>
        <v>128</v>
      </c>
      <c r="H50" s="48">
        <f t="shared" si="7"/>
        <v>27</v>
      </c>
      <c r="I50" s="53">
        <f t="shared" si="7"/>
        <v>12</v>
      </c>
      <c r="J50" s="48">
        <f t="shared" si="7"/>
        <v>2</v>
      </c>
      <c r="K50" s="53">
        <f t="shared" si="7"/>
        <v>2</v>
      </c>
      <c r="L50" s="48">
        <f t="shared" si="7"/>
        <v>123</v>
      </c>
      <c r="M50" s="53">
        <f t="shared" si="7"/>
        <v>34</v>
      </c>
      <c r="N50" s="48">
        <f t="shared" si="7"/>
        <v>310</v>
      </c>
      <c r="O50" s="53">
        <f t="shared" si="7"/>
        <v>83</v>
      </c>
      <c r="P50" s="48">
        <f t="shared" si="7"/>
        <v>980</v>
      </c>
      <c r="Q50" s="53">
        <f t="shared" si="7"/>
        <v>705</v>
      </c>
      <c r="R50" s="50">
        <f t="shared" si="8"/>
        <v>3847</v>
      </c>
      <c r="S50" s="54">
        <f t="shared" si="8"/>
        <v>2221</v>
      </c>
      <c r="T50" s="51">
        <f t="shared" si="9"/>
        <v>6068</v>
      </c>
    </row>
    <row r="51" spans="1:20" ht="12.75">
      <c r="A51" s="60" t="s">
        <v>18</v>
      </c>
      <c r="B51" s="48">
        <f>SUM(B14,B20,B32,B38,B44)</f>
        <v>67</v>
      </c>
      <c r="C51" s="53">
        <f aca="true" t="shared" si="10" ref="C51:Q51">SUM(C14,C20,C32,C38,C44)</f>
        <v>25</v>
      </c>
      <c r="D51" s="48">
        <f t="shared" si="10"/>
        <v>0</v>
      </c>
      <c r="E51" s="53">
        <f t="shared" si="10"/>
        <v>0</v>
      </c>
      <c r="F51" s="48">
        <f t="shared" si="10"/>
        <v>32</v>
      </c>
      <c r="G51" s="53">
        <f t="shared" si="10"/>
        <v>1</v>
      </c>
      <c r="H51" s="48">
        <f t="shared" si="10"/>
        <v>0</v>
      </c>
      <c r="I51" s="53">
        <f t="shared" si="10"/>
        <v>0</v>
      </c>
      <c r="J51" s="48">
        <f t="shared" si="10"/>
        <v>0</v>
      </c>
      <c r="K51" s="53">
        <f t="shared" si="10"/>
        <v>0</v>
      </c>
      <c r="L51" s="48">
        <f t="shared" si="10"/>
        <v>0</v>
      </c>
      <c r="M51" s="53">
        <f t="shared" si="10"/>
        <v>0</v>
      </c>
      <c r="N51" s="48">
        <f t="shared" si="10"/>
        <v>11</v>
      </c>
      <c r="O51" s="53">
        <f t="shared" si="10"/>
        <v>0</v>
      </c>
      <c r="P51" s="48">
        <f t="shared" si="10"/>
        <v>31</v>
      </c>
      <c r="Q51" s="53">
        <f t="shared" si="10"/>
        <v>14</v>
      </c>
      <c r="R51" s="50">
        <f t="shared" si="8"/>
        <v>141</v>
      </c>
      <c r="S51" s="54">
        <f t="shared" si="8"/>
        <v>40</v>
      </c>
      <c r="T51" s="51">
        <f t="shared" si="9"/>
        <v>181</v>
      </c>
    </row>
    <row r="52" spans="1:20" ht="12.75">
      <c r="A52" s="60" t="s">
        <v>19</v>
      </c>
      <c r="B52" s="48">
        <f>SUM(B15,B21,B26,B33,B39,B45)</f>
        <v>437</v>
      </c>
      <c r="C52" s="53">
        <f aca="true" t="shared" si="11" ref="C52:Q52">SUM(C15,C21,C26,C33,C39,C45)</f>
        <v>267</v>
      </c>
      <c r="D52" s="48">
        <f t="shared" si="11"/>
        <v>0</v>
      </c>
      <c r="E52" s="53">
        <f t="shared" si="11"/>
        <v>0</v>
      </c>
      <c r="F52" s="48">
        <f t="shared" si="11"/>
        <v>108</v>
      </c>
      <c r="G52" s="53">
        <f t="shared" si="11"/>
        <v>18</v>
      </c>
      <c r="H52" s="48">
        <f t="shared" si="11"/>
        <v>5</v>
      </c>
      <c r="I52" s="53">
        <f t="shared" si="11"/>
        <v>0</v>
      </c>
      <c r="J52" s="48">
        <f t="shared" si="11"/>
        <v>0</v>
      </c>
      <c r="K52" s="53">
        <f t="shared" si="11"/>
        <v>0</v>
      </c>
      <c r="L52" s="48">
        <f t="shared" si="11"/>
        <v>17</v>
      </c>
      <c r="M52" s="53">
        <f t="shared" si="11"/>
        <v>1</v>
      </c>
      <c r="N52" s="48">
        <f t="shared" si="11"/>
        <v>22</v>
      </c>
      <c r="O52" s="53">
        <f t="shared" si="11"/>
        <v>5</v>
      </c>
      <c r="P52" s="48">
        <f t="shared" si="11"/>
        <v>280</v>
      </c>
      <c r="Q52" s="53">
        <f t="shared" si="11"/>
        <v>160</v>
      </c>
      <c r="R52" s="50">
        <f t="shared" si="8"/>
        <v>869</v>
      </c>
      <c r="S52" s="54">
        <f t="shared" si="8"/>
        <v>451</v>
      </c>
      <c r="T52" s="51">
        <f t="shared" si="9"/>
        <v>1320</v>
      </c>
    </row>
    <row r="53" spans="1:20" ht="12.75">
      <c r="A53" s="60" t="s">
        <v>31</v>
      </c>
      <c r="B53" s="48">
        <f>SUM(B46)</f>
        <v>29</v>
      </c>
      <c r="C53" s="53">
        <f aca="true" t="shared" si="12" ref="C53:Q53">SUM(C46)</f>
        <v>11</v>
      </c>
      <c r="D53" s="48">
        <f t="shared" si="12"/>
        <v>0</v>
      </c>
      <c r="E53" s="53">
        <f t="shared" si="12"/>
        <v>0</v>
      </c>
      <c r="F53" s="48">
        <f t="shared" si="12"/>
        <v>17</v>
      </c>
      <c r="G53" s="53">
        <f t="shared" si="12"/>
        <v>2</v>
      </c>
      <c r="H53" s="48">
        <f t="shared" si="12"/>
        <v>0</v>
      </c>
      <c r="I53" s="53">
        <f t="shared" si="12"/>
        <v>0</v>
      </c>
      <c r="J53" s="48">
        <f t="shared" si="12"/>
        <v>0</v>
      </c>
      <c r="K53" s="53">
        <f t="shared" si="12"/>
        <v>0</v>
      </c>
      <c r="L53" s="48">
        <f t="shared" si="12"/>
        <v>0</v>
      </c>
      <c r="M53" s="53">
        <f t="shared" si="12"/>
        <v>0</v>
      </c>
      <c r="N53" s="48">
        <f t="shared" si="12"/>
        <v>4</v>
      </c>
      <c r="O53" s="53">
        <f t="shared" si="12"/>
        <v>0</v>
      </c>
      <c r="P53" s="48">
        <f t="shared" si="12"/>
        <v>24</v>
      </c>
      <c r="Q53" s="53">
        <f t="shared" si="12"/>
        <v>7</v>
      </c>
      <c r="R53" s="50">
        <f t="shared" si="8"/>
        <v>74</v>
      </c>
      <c r="S53" s="54">
        <f t="shared" si="8"/>
        <v>20</v>
      </c>
      <c r="T53" s="51">
        <f t="shared" si="9"/>
        <v>94</v>
      </c>
    </row>
    <row r="54" spans="1:20" ht="12.75">
      <c r="A54" s="60" t="s">
        <v>20</v>
      </c>
      <c r="B54" s="48">
        <f>SUM(B27)</f>
        <v>18</v>
      </c>
      <c r="C54" s="53">
        <f aca="true" t="shared" si="13" ref="C54:Q54">SUM(C27)</f>
        <v>0</v>
      </c>
      <c r="D54" s="48">
        <f t="shared" si="13"/>
        <v>0</v>
      </c>
      <c r="E54" s="53">
        <f t="shared" si="13"/>
        <v>0</v>
      </c>
      <c r="F54" s="48">
        <f t="shared" si="13"/>
        <v>9</v>
      </c>
      <c r="G54" s="53">
        <f t="shared" si="13"/>
        <v>0</v>
      </c>
      <c r="H54" s="48">
        <f t="shared" si="13"/>
        <v>0</v>
      </c>
      <c r="I54" s="53">
        <f t="shared" si="13"/>
        <v>0</v>
      </c>
      <c r="J54" s="48">
        <f t="shared" si="13"/>
        <v>0</v>
      </c>
      <c r="K54" s="53">
        <f t="shared" si="13"/>
        <v>0</v>
      </c>
      <c r="L54" s="48">
        <f t="shared" si="13"/>
        <v>66</v>
      </c>
      <c r="M54" s="53">
        <f t="shared" si="13"/>
        <v>19</v>
      </c>
      <c r="N54" s="48">
        <f t="shared" si="13"/>
        <v>15</v>
      </c>
      <c r="O54" s="53">
        <f t="shared" si="13"/>
        <v>1</v>
      </c>
      <c r="P54" s="48">
        <f t="shared" si="13"/>
        <v>9</v>
      </c>
      <c r="Q54" s="53">
        <f t="shared" si="13"/>
        <v>2</v>
      </c>
      <c r="R54" s="50">
        <f t="shared" si="8"/>
        <v>117</v>
      </c>
      <c r="S54" s="54">
        <f t="shared" si="8"/>
        <v>22</v>
      </c>
      <c r="T54" s="51">
        <f t="shared" si="9"/>
        <v>139</v>
      </c>
    </row>
    <row r="55" spans="1:20" s="11" customFormat="1" ht="12.75">
      <c r="A55" s="7" t="s">
        <v>12</v>
      </c>
      <c r="B55" s="12">
        <f>SUM(B49:B54)</f>
        <v>2900</v>
      </c>
      <c r="C55" s="13">
        <f aca="true" t="shared" si="14" ref="C55:Q55">SUM(C49:C54)</f>
        <v>2039</v>
      </c>
      <c r="D55" s="12">
        <f t="shared" si="14"/>
        <v>0</v>
      </c>
      <c r="E55" s="13">
        <f t="shared" si="14"/>
        <v>0</v>
      </c>
      <c r="F55" s="12">
        <f t="shared" si="14"/>
        <v>1018</v>
      </c>
      <c r="G55" s="13">
        <f t="shared" si="14"/>
        <v>185</v>
      </c>
      <c r="H55" s="12">
        <f t="shared" si="14"/>
        <v>132</v>
      </c>
      <c r="I55" s="13">
        <f t="shared" si="14"/>
        <v>31</v>
      </c>
      <c r="J55" s="12">
        <f t="shared" si="14"/>
        <v>2</v>
      </c>
      <c r="K55" s="13">
        <f t="shared" si="14"/>
        <v>2</v>
      </c>
      <c r="L55" s="12">
        <f t="shared" si="14"/>
        <v>210</v>
      </c>
      <c r="M55" s="13">
        <f t="shared" si="14"/>
        <v>55</v>
      </c>
      <c r="N55" s="12">
        <f t="shared" si="14"/>
        <v>464</v>
      </c>
      <c r="O55" s="13">
        <f t="shared" si="14"/>
        <v>109</v>
      </c>
      <c r="P55" s="12">
        <f t="shared" si="14"/>
        <v>1691</v>
      </c>
      <c r="Q55" s="13">
        <f t="shared" si="14"/>
        <v>1173</v>
      </c>
      <c r="R55" s="12">
        <f t="shared" si="8"/>
        <v>6417</v>
      </c>
      <c r="S55" s="13">
        <f t="shared" si="8"/>
        <v>3594</v>
      </c>
      <c r="T55" s="13">
        <f t="shared" si="9"/>
        <v>10011</v>
      </c>
    </row>
    <row r="56" ht="9" customHeight="1"/>
    <row r="57" ht="12.75">
      <c r="A57" s="84" t="s">
        <v>166</v>
      </c>
    </row>
    <row r="58" ht="12.75">
      <c r="A58" s="82" t="s">
        <v>146</v>
      </c>
    </row>
    <row r="65" spans="15:16" ht="12.75">
      <c r="O65" s="5"/>
      <c r="P65"/>
    </row>
    <row r="66" spans="14:16" ht="12.75">
      <c r="N66" s="5"/>
      <c r="P66"/>
    </row>
    <row r="67" spans="14:16" ht="12.75">
      <c r="N67" s="5"/>
      <c r="P67"/>
    </row>
    <row r="68" spans="14:16" ht="12.75">
      <c r="N68" s="5"/>
      <c r="P68"/>
    </row>
    <row r="69" spans="14:16" ht="12.75">
      <c r="N69" s="5"/>
      <c r="P69"/>
    </row>
    <row r="70" spans="14:16" ht="12.75">
      <c r="N70" s="5"/>
      <c r="O70" s="160"/>
      <c r="P70"/>
    </row>
    <row r="71" spans="14:16" ht="12.75">
      <c r="N71" s="5"/>
      <c r="P71"/>
    </row>
    <row r="72" spans="14:16" ht="12.75">
      <c r="N72" s="5"/>
      <c r="P72"/>
    </row>
    <row r="73" spans="14:16" ht="12.75">
      <c r="N73" s="5"/>
      <c r="P73"/>
    </row>
    <row r="74" spans="14:16" ht="12.75">
      <c r="N74" s="160"/>
      <c r="P74"/>
    </row>
    <row r="75" spans="14:16" ht="12.75">
      <c r="N75" s="160"/>
      <c r="P75"/>
    </row>
    <row r="76" spans="14:16" ht="12.75">
      <c r="N76" s="160"/>
      <c r="O76" s="160"/>
      <c r="P76"/>
    </row>
    <row r="77" spans="14:16" ht="12.75">
      <c r="N77" s="160"/>
      <c r="P77"/>
    </row>
    <row r="78" spans="14:16" ht="12.75">
      <c r="N78" s="160"/>
      <c r="P78"/>
    </row>
    <row r="79" spans="14:16" ht="12.75">
      <c r="N79" s="160"/>
      <c r="P79"/>
    </row>
    <row r="80" spans="14:16" ht="12.75">
      <c r="N80" s="160"/>
      <c r="O80" s="160"/>
      <c r="P80"/>
    </row>
    <row r="81" spans="14:16" ht="12.75">
      <c r="N81" s="160"/>
      <c r="P81"/>
    </row>
    <row r="82" spans="14:16" ht="12.75">
      <c r="N82" s="160"/>
      <c r="O82" s="160"/>
      <c r="P82"/>
    </row>
    <row r="83" spans="14:16" ht="12.75">
      <c r="N83" s="5"/>
      <c r="P83"/>
    </row>
    <row r="84" spans="14:16" ht="12.75">
      <c r="N84" s="5"/>
      <c r="P84"/>
    </row>
    <row r="85" spans="14:16" ht="12.75">
      <c r="N85" s="5"/>
      <c r="P85"/>
    </row>
    <row r="86" spans="14:16" ht="12.75">
      <c r="N86" s="160"/>
      <c r="P86"/>
    </row>
    <row r="87" spans="14:16" ht="12.75">
      <c r="N87" s="160"/>
      <c r="P87"/>
    </row>
    <row r="88" spans="14:16" ht="12.75">
      <c r="N88" s="160"/>
      <c r="O88" s="160"/>
      <c r="P88"/>
    </row>
    <row r="89" spans="14:16" ht="12.75">
      <c r="N89" s="160"/>
      <c r="O89" s="160"/>
      <c r="P89"/>
    </row>
    <row r="90" spans="14:16" ht="12.75">
      <c r="N90" s="160"/>
      <c r="P90"/>
    </row>
    <row r="91" spans="14:16" ht="12.75">
      <c r="N91" s="160"/>
      <c r="P91"/>
    </row>
    <row r="92" spans="14:16" ht="12.75">
      <c r="N92" s="160"/>
      <c r="P92"/>
    </row>
    <row r="93" spans="14:16" ht="12.75">
      <c r="N93" s="5"/>
      <c r="P93"/>
    </row>
    <row r="94" spans="14:16" ht="12.75">
      <c r="N94" s="160"/>
      <c r="P94"/>
    </row>
    <row r="95" spans="14:16" ht="12.75">
      <c r="N95" s="160"/>
      <c r="P95"/>
    </row>
    <row r="96" spans="14:16" ht="12.75">
      <c r="N96" s="5"/>
      <c r="P96"/>
    </row>
    <row r="97" spans="14:16" ht="12.75">
      <c r="N97" s="5"/>
      <c r="P97"/>
    </row>
    <row r="98" spans="14:16" ht="12.75">
      <c r="N98" s="5"/>
      <c r="P98"/>
    </row>
    <row r="99" spans="14:16" ht="12.75">
      <c r="N99" s="5"/>
      <c r="P99"/>
    </row>
    <row r="100" spans="14:16" ht="12.75">
      <c r="N100" s="160"/>
      <c r="P100"/>
    </row>
    <row r="101" spans="14:16" ht="12.75">
      <c r="N101" s="160"/>
      <c r="P101"/>
    </row>
    <row r="102" spans="14:16" ht="12.75">
      <c r="N102" s="160"/>
      <c r="P102"/>
    </row>
    <row r="103" spans="14:16" ht="12.75">
      <c r="N103" s="5"/>
      <c r="P103"/>
    </row>
    <row r="104" spans="14:16" ht="12.75">
      <c r="N104" s="5"/>
      <c r="P104"/>
    </row>
    <row r="105" spans="12:16" ht="12.75">
      <c r="L105" s="5"/>
      <c r="P105"/>
    </row>
  </sheetData>
  <sheetProtection/>
  <mergeCells count="23">
    <mergeCell ref="A2:T2"/>
    <mergeCell ref="A3:T3"/>
    <mergeCell ref="A4:T4"/>
    <mergeCell ref="F8:G8"/>
    <mergeCell ref="F9:G9"/>
    <mergeCell ref="L7:M7"/>
    <mergeCell ref="L8:M8"/>
    <mergeCell ref="P7:Q7"/>
    <mergeCell ref="P8:Q8"/>
    <mergeCell ref="P9:Q9"/>
    <mergeCell ref="B7:C7"/>
    <mergeCell ref="D7:E7"/>
    <mergeCell ref="F7:G7"/>
    <mergeCell ref="H7:I7"/>
    <mergeCell ref="J7:K7"/>
    <mergeCell ref="N7:O7"/>
    <mergeCell ref="B8:C8"/>
    <mergeCell ref="D8:E8"/>
    <mergeCell ref="H8:I8"/>
    <mergeCell ref="J8:K8"/>
    <mergeCell ref="N8:O8"/>
    <mergeCell ref="L9:M9"/>
    <mergeCell ref="N9:O9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74" r:id="rId2"/>
  <headerFooter alignWithMargins="0">
    <oddFooter>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Geert Vermeulen</dc:creator>
  <cp:keywords/>
  <dc:description/>
  <cp:lastModifiedBy>Vermeulen, Geert</cp:lastModifiedBy>
  <cp:lastPrinted>2017-08-02T12:38:04Z</cp:lastPrinted>
  <dcterms:created xsi:type="dcterms:W3CDTF">2002-06-06T14:11:57Z</dcterms:created>
  <dcterms:modified xsi:type="dcterms:W3CDTF">2017-08-22T14:38:45Z</dcterms:modified>
  <cp:category/>
  <cp:version/>
  <cp:contentType/>
  <cp:contentStatus/>
</cp:coreProperties>
</file>